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externalLinks/externalLink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45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externalLinks/externalLink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43.xml" ContentType="application/vnd.openxmlformats-officedocument.spreadsheetml.externalLink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52.xml" ContentType="application/vnd.openxmlformats-officedocument.spreadsheetml.externalLink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50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8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6.xml" ContentType="application/vnd.openxmlformats-officedocument.spreadsheetml.externalLink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4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51.xml" ContentType="application/vnd.openxmlformats-officedocument.spreadsheetml.externalLink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85" yWindow="465" windowWidth="20730" windowHeight="11760" activeTab="2"/>
  </bookViews>
  <sheets>
    <sheet name="KONTRAK" sheetId="2" r:id="rId1"/>
    <sheet name="PO 14 kMR" sheetId="7" r:id="rId2"/>
    <sheet name="RAPP 14" sheetId="6" r:id="rId3"/>
    <sheet name="kurva s" sheetId="8" r:id="rId4"/>
    <sheet name="CF" sheetId="9" r:id="rId5"/>
    <sheet name="Sheet3" sheetId="5" r:id="rId6"/>
    <sheet name="Assignment Matrix" sheetId="10" r:id="rId7"/>
    <sheet name="Project cost" sheetId="1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_" hidden="1">"_x0015_‹_x0013_t_x0015__x0001_wUôB@NEQìJ„O	FÀT;"</definedName>
    <definedName name="_1__123Graph_Aｸﾞﾗﾌ_7" hidden="1">#REF!</definedName>
    <definedName name="_2__123Graph_Bｸﾞﾗﾌ_7" hidden="1">#REF!</definedName>
    <definedName name="_3__123Graph_Cｸﾞﾗﾌ_7" hidden="1">#REF!</definedName>
    <definedName name="_4__123Graph_Dｸﾞﾗﾌ_7" hidden="1">#REF!</definedName>
    <definedName name="_48VDC__Load_cut_out">#REF!</definedName>
    <definedName name="_5__123Graph_Eｸﾞﾗﾌ_7" hidden="1">#REF!</definedName>
    <definedName name="_6__123Graph_Fｸﾞﾗﾌ_7" hidden="1">#REF!</definedName>
    <definedName name="_cme1">#REF!</definedName>
    <definedName name="_cme10">#REF!</definedName>
    <definedName name="_cme11">#REF!</definedName>
    <definedName name="_cme12">#REF!</definedName>
    <definedName name="_cme13">#REF!</definedName>
    <definedName name="_cme14">#REF!</definedName>
    <definedName name="_cme15">#REF!</definedName>
    <definedName name="_cme2">#REF!</definedName>
    <definedName name="_cme3">#REF!</definedName>
    <definedName name="_cme4">#REF!</definedName>
    <definedName name="_cme5">#REF!</definedName>
    <definedName name="_cme6">#REF!</definedName>
    <definedName name="_cme7">#REF!</definedName>
    <definedName name="_cme8">#REF!</definedName>
    <definedName name="_cme9">#REF!</definedName>
    <definedName name="_CTM13">#REF!</definedName>
    <definedName name="_CTM15">#REF!</definedName>
    <definedName name="_CTM18">#REF!</definedName>
    <definedName name="_CTM23">#REF!</definedName>
    <definedName name="_CTM26">#REF!</definedName>
    <definedName name="_CTM38">#REF!</definedName>
    <definedName name="_CTM7">#REF!</definedName>
    <definedName name="_DAT1">'[2]GLP''s and PSPC''s'!$A$2:$A$12903</definedName>
    <definedName name="_DAT10">'[2]GLP''s and PSPC''s'!#REF!</definedName>
    <definedName name="_DAT11">'[2]GLP''s and PSPC''s'!$C$2:$C$12903</definedName>
    <definedName name="_DAT12">'[2]GLP''s and PSPC''s'!#REF!</definedName>
    <definedName name="_DAT13">'[2]GLP''s and PSPC''s'!#REF!</definedName>
    <definedName name="_DAT14">'[2]GLP''s and PSPC''s'!#REF!</definedName>
    <definedName name="_DAT15">'[2]GLP''s and PSPC''s'!#REF!</definedName>
    <definedName name="_DAT16">'[2]GLP''s and PSPC''s'!#REF!</definedName>
    <definedName name="_DAT2">'[2]GLP''s and PSPC''s'!$B$2:$B$12903</definedName>
    <definedName name="_DAT3">'[2]GLP''s and PSPC''s'!#REF!</definedName>
    <definedName name="_DAT4">'[2]GLP''s and PSPC''s'!#REF!</definedName>
    <definedName name="_DAT5">'[2]GLP''s and PSPC''s'!#REF!</definedName>
    <definedName name="_DAT6">'[2]GLP''s and PSPC''s'!#REF!</definedName>
    <definedName name="_DAT7">'[2]GLP''s and PSPC''s'!#REF!</definedName>
    <definedName name="_DAT8">'[2]GLP''s and PSPC''s'!#REF!</definedName>
    <definedName name="_DAT9">'[2]GLP''s and PSPC''s'!#REF!</definedName>
    <definedName name="_ETC8">#REF!</definedName>
    <definedName name="_xlnm._FilterDatabase" localSheetId="2" hidden="1">'RAPP 14'!$A$7:$S$7</definedName>
    <definedName name="_MSC1">#REF!</definedName>
    <definedName name="_MSC2">#REF!</definedName>
    <definedName name="_MSC3">#REF!</definedName>
    <definedName name="_MSC4">#REF!</definedName>
    <definedName name="_MSS2006">'[3]Internal Summary'!$EI$3</definedName>
    <definedName name="_MTL13">#REF!</definedName>
    <definedName name="_MTL15">#REF!</definedName>
    <definedName name="_MTL18">#REF!</definedName>
    <definedName name="_MTL23">#REF!</definedName>
    <definedName name="_MTL26">#REF!</definedName>
    <definedName name="_MTL38">#REF!</definedName>
    <definedName name="_MTL7">#REF!</definedName>
    <definedName name="_sek1">1.108</definedName>
    <definedName name="_sek2">1.1</definedName>
    <definedName name="_sek3">1.1</definedName>
    <definedName name="_spm4">#REF!</definedName>
    <definedName name="_ST7">#REF!</definedName>
    <definedName name="_T55">#REF!</definedName>
    <definedName name="_TRA4">#REF!</definedName>
    <definedName name="_TRA8">#REF!</definedName>
    <definedName name="_VAT1">1.09</definedName>
    <definedName name="a">#REF!</definedName>
    <definedName name="AA">'[4]BS pricing'!$B$30</definedName>
    <definedName name="AAA">'[5]US indoor vs macro outdoor'!$C$116</definedName>
    <definedName name="abc" localSheetId="7" hidden="1">{#N/A,#N/A,FALSE,"Profit &amp; Loss statement"}</definedName>
    <definedName name="abc" hidden="1">{#N/A,#N/A,FALSE,"Profit &amp; Loss statement"}</definedName>
    <definedName name="aca">'[6]63_Swap'!$I$4</definedName>
    <definedName name="Additional">#REF!</definedName>
    <definedName name="Address2">#REF!</definedName>
    <definedName name="Address3">#REF!</definedName>
    <definedName name="Address4">#REF!</definedName>
    <definedName name="AgentName">#REF!</definedName>
    <definedName name="aircon">#REF!</definedName>
    <definedName name="AIS_Phase8">#REF!</definedName>
    <definedName name="alloc">'[6]63_Swap'!$I$2</definedName>
    <definedName name="Allowance">#REF!</definedName>
    <definedName name="ALocalCoef">#REF!</definedName>
    <definedName name="America">#REF!</definedName>
    <definedName name="ammg_All">[7]AMMARGIN!$E$54</definedName>
    <definedName name="Andrew_kit">#REF!</definedName>
    <definedName name="AnnualSalesYear0">#REF!</definedName>
    <definedName name="AnsalesY0">#REF!</definedName>
    <definedName name="ant_flengths1">[8]Antennas!#REF!</definedName>
    <definedName name="ant_ftypes1">[8]Antennas!#REF!</definedName>
    <definedName name="ant_Prices1">[8]Antennas!#REF!</definedName>
    <definedName name="ant_Types1">[8]Antennas!#REF!</definedName>
    <definedName name="AntDimentions">#REF!</definedName>
    <definedName name="AntDir">#REF!</definedName>
    <definedName name="Antenna">#REF!</definedName>
    <definedName name="ANTENNA_tab">#REF!</definedName>
    <definedName name="Antenna2">[9]Antenna!$A$9</definedName>
    <definedName name="AntennaHeight">#REF!</definedName>
    <definedName name="Antennas">#REF!</definedName>
    <definedName name="AntSupport">#REF!</definedName>
    <definedName name="AntSupportArm">#REF!</definedName>
    <definedName name="AntSupportBoom">#REF!</definedName>
    <definedName name="AntSupportBracket">#REF!</definedName>
    <definedName name="AntSupportPipe">#REF!</definedName>
    <definedName name="AntSupportPlatform">#REF!</definedName>
    <definedName name="Area">#REF!</definedName>
    <definedName name="Area1">#REF!</definedName>
    <definedName name="as" localSheetId="7" hidden="1">{#N/A,#N/A,FALSE,"Profit &amp; Loss statement"}</definedName>
    <definedName name="as" hidden="1">{#N/A,#N/A,FALSE,"Profit &amp; Loss statement"}</definedName>
    <definedName name="ASellCoef">#REF!</definedName>
    <definedName name="Asia">#REF!</definedName>
    <definedName name="b">#REF!</definedName>
    <definedName name="Base_13">#REF!</definedName>
    <definedName name="Base_15">#REF!</definedName>
    <definedName name="Base_18">#REF!</definedName>
    <definedName name="Base_23">#REF!</definedName>
    <definedName name="Base_26">#REF!</definedName>
    <definedName name="Base_38">#REF!</definedName>
    <definedName name="Base_7">#REF!</definedName>
    <definedName name="BB">'[4]BS pricing'!$B$28</definedName>
    <definedName name="BD">#REF!</definedName>
    <definedName name="BF">'[10](i) Basic Price'!$C$1:$G$65536</definedName>
    <definedName name="BreakdownYear0">[11]Breakdown!#REF!</definedName>
    <definedName name="BS">#REF!</definedName>
    <definedName name="BSC">#REF!</definedName>
    <definedName name="BSC3i">#REF!</definedName>
    <definedName name="BSCUnit">#REF!</definedName>
    <definedName name="BSS">#REF!</definedName>
    <definedName name="bts">[12]Antenna!$A$9</definedName>
    <definedName name="BuildHeight">#REF!</definedName>
    <definedName name="Burden">#REF!</definedName>
    <definedName name="CapacityBBSbeg">#REF!</definedName>
    <definedName name="CapacityBBSend">#REF!</definedName>
    <definedName name="CapacityCObeg">#REF!</definedName>
    <definedName name="CapacityCOend">#REF!</definedName>
    <definedName name="CapacityNMPbeg">#REF!</definedName>
    <definedName name="CapacityNMPend">#REF!</definedName>
    <definedName name="CapacityNWSbeg">#REF!</definedName>
    <definedName name="CapacityNWSend">#REF!</definedName>
    <definedName name="CapacityPMRbeg">#REF!</definedName>
    <definedName name="CapacityPMRend">#REF!</definedName>
    <definedName name="CapacityRASbeg">#REF!</definedName>
    <definedName name="CapacityRASend">#REF!</definedName>
    <definedName name="CapacityYear0">#REF!</definedName>
    <definedName name="CaseEnd">#REF!</definedName>
    <definedName name="CaseStart">#REF!</definedName>
    <definedName name="CDU">#REF!</definedName>
    <definedName name="ceilingMat">#REF!</definedName>
    <definedName name="Cempaka_Putih_Proposal">#REF!</definedName>
    <definedName name="CEPTBase">#REF!</definedName>
    <definedName name="ceptinc">#REF!</definedName>
    <definedName name="chan">#REF!</definedName>
    <definedName name="chp">'[13]BS pricing'!$C$27</definedName>
    <definedName name="CityLink_tab">#REF!</definedName>
    <definedName name="CME_Additional">#REF!</definedName>
    <definedName name="CME_ID">[14]Parameter!$C$6</definedName>
    <definedName name="CME_Name">#REF!</definedName>
    <definedName name="ConfigTable">#REF!</definedName>
    <definedName name="Configuration">#REF!</definedName>
    <definedName name="constr_shelter">[15]Shopping_list_CME!#REF!</definedName>
    <definedName name="CoPower">#REF!</definedName>
    <definedName name="Cost_to_include_PM">#REF!</definedName>
    <definedName name="Cost_to_include_Warranty">#REF!</definedName>
    <definedName name="cosy_Antenna_1">[16]COSY!$J$93</definedName>
    <definedName name="cosy_Antenna_2">[16]COSY!$L$93</definedName>
    <definedName name="cosy_Antenna_3">[16]COSY!$N$93</definedName>
    <definedName name="cosy_Antenna_4">[16]COSY!$P$93</definedName>
    <definedName name="cosy_Antenna_5">[16]COSY!$R$93</definedName>
    <definedName name="cosy_Civil_1">[16]COSY!$J$109</definedName>
    <definedName name="cosy_Civil_2">[16]COSY!$L$109</definedName>
    <definedName name="cosy_Civil_3">[16]COSY!$N$109</definedName>
    <definedName name="cosy_Civil_4">[16]COSY!$P$109</definedName>
    <definedName name="cosy_Civil_5">[16]COSY!$R$109</definedName>
    <definedName name="cosy_Instmat_1">[16]COSY!$J$103</definedName>
    <definedName name="cosy_Instmat_2">[16]COSY!$L$103</definedName>
    <definedName name="cosy_Instmat_3">[16]COSY!$N$103</definedName>
    <definedName name="cosy_Instmat_4">[16]COSY!$P$103</definedName>
    <definedName name="cosy_Instmat_5">[16]COSY!$R$103</definedName>
    <definedName name="cosy_Other_1">[16]COSY!$J$123</definedName>
    <definedName name="cosy_Other_2">[16]COSY!$L$123</definedName>
    <definedName name="cosy_Other_3">[16]COSY!$N$123</definedName>
    <definedName name="cosy_Other_4">[16]COSY!$P$123</definedName>
    <definedName name="cosy_Other_5">[16]COSY!$R$123</definedName>
    <definedName name="cosy_Power_1">[16]COSY!$J$65</definedName>
    <definedName name="cosy_Power_2">[16]COSY!$L$65</definedName>
    <definedName name="cosy_Power_3">[16]COSY!$N$65</definedName>
    <definedName name="cosy_Power_4">[16]COSY!$P$65</definedName>
    <definedName name="cosy_Power_5">[16]COSY!$R$65</definedName>
    <definedName name="cosy_Tools_1">[16]COSY!$J$117</definedName>
    <definedName name="cosy_Tools_2">[16]COSY!$L$117</definedName>
    <definedName name="cosy_Tools_3">[16]COSY!$N$117</definedName>
    <definedName name="cosy_Tools_4">[16]COSY!$P$117</definedName>
    <definedName name="cosy_Tools_5">[16]COSY!$R$117</definedName>
    <definedName name="cosy_Total_1">[16]COSY!$J$125</definedName>
    <definedName name="cosy_Total_2">[16]COSY!$L$125</definedName>
    <definedName name="cosy_Total_3">[16]COSY!$N$125</definedName>
    <definedName name="cosy_Total_4">[16]COSY!$P$125</definedName>
    <definedName name="cosy_Total_5">[16]COSY!$R$125</definedName>
    <definedName name="Currency">#REF!</definedName>
    <definedName name="currency2">#REF!</definedName>
    <definedName name="CurrencyName">#REF!</definedName>
    <definedName name="Custom">#REF!</definedName>
    <definedName name="Customer">#REF!</definedName>
    <definedName name="CustomerName">#REF!</definedName>
    <definedName name="CustomerSurveyors">#REF!</definedName>
    <definedName name="d" localSheetId="7" hidden="1">{#N/A,#N/A,FALSE,"Profit &amp; Loss statement"}</definedName>
    <definedName name="d" hidden="1">{#N/A,#N/A,FALSE,"Profit &amp; Loss statement"}</definedName>
    <definedName name="_xlnm.Database">#REF!</definedName>
    <definedName name="DATAHPS">'[17]HPS-data'!$B$16:$I$19</definedName>
    <definedName name="DATAHPS_11">'[17]HPS-data'!$B$7:$I$13</definedName>
    <definedName name="Date">#REF!</definedName>
    <definedName name="dateToday">[18]SUMMARY!$B$3</definedName>
    <definedName name="dd" localSheetId="7" hidden="1">{#N/A,#N/A,FALSE,"Profit &amp; Loss statement"}</definedName>
    <definedName name="dd" hidden="1">{#N/A,#N/A,FALSE,"Profit &amp; Loss statement"}</definedName>
    <definedName name="DeadWeightBoom">#REF!</definedName>
    <definedName name="DeadWeightBracket">#REF!</definedName>
    <definedName name="Description">[19]BOM!$B$2:$B$188</definedName>
    <definedName name="diff">#REF!</definedName>
    <definedName name="Dis_ASMF">#REF!</definedName>
    <definedName name="Dis_HCMS">#REF!</definedName>
    <definedName name="Dis_HCMS_ACS">#REF!</definedName>
    <definedName name="Dis_HCMS_Appendix">#REF!</definedName>
    <definedName name="Dis_HCMS_Client">#REF!</definedName>
    <definedName name="Dis_HCMS_DHCP_PS">#REF!</definedName>
    <definedName name="Dis_HCMS_Document">#REF!</definedName>
    <definedName name="Dis_HCMS_License">#REF!</definedName>
    <definedName name="Dis_HCMS_Materials">#REF!</definedName>
    <definedName name="Dis_HCMS_PlateSoft">#REF!</definedName>
    <definedName name="Dis_HCMS_Soft_OSDB">#REF!</definedName>
    <definedName name="Dis_MediaX_Accessary">#REF!</definedName>
    <definedName name="Dis_MediaX_Auxiliary">#REF!</definedName>
    <definedName name="Dis_MediaX_Documents">#REF!</definedName>
    <definedName name="Dis_MediaX_License">#REF!</definedName>
    <definedName name="Dis_ONU_BB_NB">#REF!</definedName>
    <definedName name="Dis_ONU_BBmain">#REF!</definedName>
    <definedName name="Dis_ONU_BBmain_Board">#REF!</definedName>
    <definedName name="Dis_ONU_BBmain_Frame">#REF!</definedName>
    <definedName name="Dis_ONU_BBmain_Rack">#REF!</definedName>
    <definedName name="Dis_ONU_NBMain">#REF!</definedName>
    <definedName name="Dis_ONU_NBMain_Board">#REF!</definedName>
    <definedName name="Dis_ONU_NBMain_Frame">#REF!</definedName>
    <definedName name="Dis_ONU_NBMain_Rack">#REF!</definedName>
    <definedName name="Dis_Soft_FreeLicense">#REF!</definedName>
    <definedName name="Dis_TechAndHardSupp">#REF!</definedName>
    <definedName name="Dis_UA_BB_NB">#REF!</definedName>
    <definedName name="Dis_UA_BBMain">#REF!</definedName>
    <definedName name="Dis_UA_BBMain_Board">#REF!</definedName>
    <definedName name="Dis_UA_BBMain_Frame">#REF!</definedName>
    <definedName name="Dis_UA_BBMain_Rack">#REF!</definedName>
    <definedName name="Dis_UA_NBMain">#REF!</definedName>
    <definedName name="Dis_UA_NBMain_Board">#REF!</definedName>
    <definedName name="Dis_UA_NBMain_Frame">#REF!</definedName>
    <definedName name="Dis_UA_NBMain_Rack">#REF!</definedName>
    <definedName name="DisAMG1Main">#REF!</definedName>
    <definedName name="DisAMG1Material">#REF!</definedName>
    <definedName name="DisAMG1MDF">#REF!</definedName>
    <definedName name="DisAMG1Power">#REF!</definedName>
    <definedName name="DisAMG2Main">#REF!</definedName>
    <definedName name="DisAMG2Material">#REF!</definedName>
    <definedName name="DisAMG2MDF">#REF!</definedName>
    <definedName name="DisAMG2Power">#REF!</definedName>
    <definedName name="DisAMG5000">#REF!</definedName>
    <definedName name="DisAMG5160">#REF!</definedName>
    <definedName name="DisAMG5320">#REF!</definedName>
    <definedName name="DisAMG5Main">#REF!</definedName>
    <definedName name="DisAMG5Material">#REF!</definedName>
    <definedName name="DisAMG5MDF">#REF!</definedName>
    <definedName name="DisAMG5Power">#REF!</definedName>
    <definedName name="DisAMG5Tranmit">#REF!</definedName>
    <definedName name="DisAnnualFee">#REF!</definedName>
    <definedName name="DisAnnualHardware">#REF!</definedName>
    <definedName name="DisAnnualSoftware">#REF!</definedName>
    <definedName name="DisBattery">#REF!</definedName>
    <definedName name="DisBoughten">#REF!</definedName>
    <definedName name="disc_b">#REF!</definedName>
    <definedName name="disc3">#REF!</definedName>
    <definedName name="DisCommonNetCabinet">#REF!</definedName>
    <definedName name="DisCommonPower">#REF!</definedName>
    <definedName name="DisComPowerDCDistrib">#REF!</definedName>
    <definedName name="DisContainer">#REF!</definedName>
    <definedName name="discount">#REF!</definedName>
    <definedName name="DisDatacom">#REF!</definedName>
    <definedName name="DisDatacomLRF">#REF!</definedName>
    <definedName name="DisDatacomMaterial">#REF!</definedName>
    <definedName name="DisDeliveryInspectio">#REF!</definedName>
    <definedName name="DisDF">#REF!</definedName>
    <definedName name="DisDFDDF">#REF!</definedName>
    <definedName name="DisDFMDF">#REF!</definedName>
    <definedName name="DisDFODF">#REF!</definedName>
    <definedName name="DisFreight">#REF!</definedName>
    <definedName name="DisIAD">#REF!</definedName>
    <definedName name="DisIADDVC">#REF!</definedName>
    <definedName name="DisIADMain">#REF!</definedName>
    <definedName name="DisIADMaterial">#REF!</definedName>
    <definedName name="DisInsurance">#REF!</definedName>
    <definedName name="dIsland">#REF!</definedName>
    <definedName name="DisMCU">#REF!</definedName>
    <definedName name="DisMCUHuaweiHard">#REF!</definedName>
    <definedName name="DisMCUHuaweiSoft">#REF!</definedName>
    <definedName name="DisMCUMaterial">#REF!</definedName>
    <definedName name="DisMCUOutHard">#REF!</definedName>
    <definedName name="DisMCUOutSoft">#REF!</definedName>
    <definedName name="DisMediaXServerRack">#REF!</definedName>
    <definedName name="DisMediaXSystemSoft">#REF!</definedName>
    <definedName name="DisMRS">#REF!</definedName>
    <definedName name="DisMRSDocument">#REF!</definedName>
    <definedName name="DisMRSHardware">#REF!</definedName>
    <definedName name="DisMRSSoftware">#REF!</definedName>
    <definedName name="DisMWarranty">#REF!</definedName>
    <definedName name="DisN2000UMS">#REF!</definedName>
    <definedName name="DisOEHuaweiSoft">#REF!</definedName>
    <definedName name="DisOEOutSoft">#REF!</definedName>
    <definedName name="DisONU">#REF!</definedName>
    <definedName name="DisONUdocument">#REF!</definedName>
    <definedName name="DisONUmain">#REF!</definedName>
    <definedName name="DisONUmaterial">#REF!</definedName>
    <definedName name="DisONUmdf">#REF!</definedName>
    <definedName name="DisONUtransmit">#REF!</definedName>
    <definedName name="DisOpenEye">#REF!</definedName>
    <definedName name="DisPower">#REF!</definedName>
    <definedName name="DisPowerAdapter">#REF!</definedName>
    <definedName name="DisPowerBusCable">#REF!</definedName>
    <definedName name="DisPowerSpare">#REF!</definedName>
    <definedName name="DisSG7000">#REF!</definedName>
    <definedName name="DisSGMain">#REF!</definedName>
    <definedName name="DisSGMaterial">#REF!</definedName>
    <definedName name="DisSGServer">#REF!</definedName>
    <definedName name="DisSGSoftware">#REF!</definedName>
    <definedName name="DisSHLR">#REF!</definedName>
    <definedName name="DisSHLRMain">#REF!</definedName>
    <definedName name="DisSHLRMaterial">#REF!</definedName>
    <definedName name="DisSHLRServer">#REF!</definedName>
    <definedName name="DisSHLRsoftware">#REF!</definedName>
    <definedName name="DisSoftX3000">#REF!</definedName>
    <definedName name="DisSoftXMain">#REF!</definedName>
    <definedName name="DisSoftXMaterials">#REF!</definedName>
    <definedName name="DisSoftXProtocol">#REF!</definedName>
    <definedName name="DisSoftXServer">#REF!</definedName>
    <definedName name="DisSoftXSoftware">#REF!</definedName>
    <definedName name="DisSpare">#REF!</definedName>
    <definedName name="DisSpareAMG5000">#REF!</definedName>
    <definedName name="DisSpareSoftX3000">#REF!</definedName>
    <definedName name="DisSpareTMG8010">#REF!</definedName>
    <definedName name="DisSpareUMG8900">#REF!</definedName>
    <definedName name="DisSSMHardware">#REF!</definedName>
    <definedName name="DisTerminal">#REF!</definedName>
    <definedName name="DisTerminalMain">#REF!</definedName>
    <definedName name="DisTerminalMaterial">#REF!</definedName>
    <definedName name="DisTMG8010">#REF!</definedName>
    <definedName name="DisTMGMain">#REF!</definedName>
    <definedName name="DisTMGMaterial">#REF!</definedName>
    <definedName name="DisTMGSoftware">#REF!</definedName>
    <definedName name="DisTraining">#REF!</definedName>
    <definedName name="DisTService">#REF!</definedName>
    <definedName name="DisUA5000">#REF!</definedName>
    <definedName name="DisUA5000document">#REF!</definedName>
    <definedName name="DisUA5000main">#REF!</definedName>
    <definedName name="DisUA5000maintenance">#REF!</definedName>
    <definedName name="DisUA5000material">#REF!</definedName>
    <definedName name="DisUA5000mdf">#REF!</definedName>
    <definedName name="DisUA5000transmit">#REF!</definedName>
    <definedName name="DisUAMHardware">#REF!</definedName>
    <definedName name="DisUAServiceLicense">#REF!</definedName>
    <definedName name="DisUC">#REF!</definedName>
    <definedName name="DisUCDocument">#REF!</definedName>
    <definedName name="DisUCHardware">#REF!</definedName>
    <definedName name="DisUCLicense">#REF!</definedName>
    <definedName name="DisUCSoftware">#REF!</definedName>
    <definedName name="DisUMG8900">#REF!</definedName>
    <definedName name="DisUMGAlarmBox">#REF!</definedName>
    <definedName name="DisUMGDesktop">#REF!</definedName>
    <definedName name="DisUMGMaterials">#REF!</definedName>
    <definedName name="DisUMGSoftware">#REF!</definedName>
    <definedName name="DisUMSHuaweiHard">#REF!</definedName>
    <definedName name="DisUMSHuaweiSoft">#REF!</definedName>
    <definedName name="DisUMSMaterial">#REF!</definedName>
    <definedName name="DisUMSOutHard">#REF!</definedName>
    <definedName name="DisUMSOutSoft">#REF!</definedName>
    <definedName name="DisUPath">#REF!</definedName>
    <definedName name="DisUPHardware">#REF!</definedName>
    <definedName name="DisUPMaterial">#REF!</definedName>
    <definedName name="DisUPSoftware">#REF!</definedName>
    <definedName name="DisWireLadderTrough">#REF!</definedName>
    <definedName name="DMS">#REF!</definedName>
    <definedName name="DOC">#REF!</definedName>
    <definedName name="Doc_Date">'[20]Project Summary'!$K$1</definedName>
    <definedName name="DocApprovedRBS">'[21]DATA-BASE'!$B$47</definedName>
    <definedName name="DocPrepared">#REF!</definedName>
    <definedName name="DocPreparedRBS">'[21]DATA-BASE'!$B$46</definedName>
    <definedName name="DocPrepTRM">#REF!</definedName>
    <definedName name="DocRespApproved">#REF!</definedName>
    <definedName name="DocRespTRM">#REF!</definedName>
    <definedName name="DSXBase">#REF!</definedName>
    <definedName name="dsxinc">#REF!</definedName>
    <definedName name="DUTY">[22]Factors!$B$22</definedName>
    <definedName name="DXX_BoQ">#REF!</definedName>
    <definedName name="dYear">#REF!</definedName>
    <definedName name="e">#REF!</definedName>
    <definedName name="emicro">'[23]SITAC-Model'!#REF!</definedName>
    <definedName name="ER_EUR_IDR">#REF!</definedName>
    <definedName name="er_eur_usd">#REF!</definedName>
    <definedName name="ER_USD_IDR">#REF!</definedName>
    <definedName name="Ericsson">#REF!</definedName>
    <definedName name="Ericsson_Fiber">#REF!</definedName>
    <definedName name="EricssonSurveyors">#REF!</definedName>
    <definedName name="ess">#REF!</definedName>
    <definedName name="EUR_SGD">#REF!</definedName>
    <definedName name="EUR_USD">#REF!</definedName>
    <definedName name="Euro">[24]NL290!#REF!</definedName>
    <definedName name="euro_rp">7400</definedName>
    <definedName name="Europe">#REF!</definedName>
    <definedName name="ExchangeRate">'[25]X-file'!$E$8</definedName>
    <definedName name="Expire">#REF!</definedName>
    <definedName name="ExtHigh">#REF!</definedName>
    <definedName name="ExtLow">#REF!</definedName>
    <definedName name="ExtMed">#REF!</definedName>
    <definedName name="f">#REF!</definedName>
    <definedName name="Feeder">#REF!</definedName>
    <definedName name="FeederTower">#REF!</definedName>
    <definedName name="feederTowerWeight">#REF!</definedName>
    <definedName name="FeederType">#REF!</definedName>
    <definedName name="fence">#REF!</definedName>
    <definedName name="FF">'[4]BS pricing'!$B$27</definedName>
    <definedName name="FileName">#REF!</definedName>
    <definedName name="FinanceYear0">#REF!</definedName>
    <definedName name="Float">#REF!</definedName>
    <definedName name="FloorMat">#REF!</definedName>
    <definedName name="FOB">#REF!</definedName>
    <definedName name="FOB2DDU">#REF!</definedName>
    <definedName name="FOCUS_BoQ">#REF!</definedName>
    <definedName name="FREIGHT">[22]Factors!$B$20</definedName>
    <definedName name="FresK2">[26]!FresK2</definedName>
    <definedName name="FresK4">[26]!FresK4</definedName>
    <definedName name="FZone">[26]!FZone</definedName>
    <definedName name="g">#REF!</definedName>
    <definedName name="General_Services">#REF!</definedName>
    <definedName name="GeneralFileName">#REF!</definedName>
    <definedName name="Genius_98.2">#REF!</definedName>
    <definedName name="GeniusVersion">"98.2.0"</definedName>
    <definedName name="GLP_s_changed_from_previous">[27]GLP_s_changed_from_previous!$A$1:$G$1243</definedName>
    <definedName name="GLPHWkerr">#REF!</definedName>
    <definedName name="GLPSWkerr">#REF!</definedName>
    <definedName name="GM">#REF!</definedName>
    <definedName name="GM_2">#REF!</definedName>
    <definedName name="GPS_POSITION">#REF!</definedName>
    <definedName name="Gudang_Garam">[28]Power!#REF!</definedName>
    <definedName name="h">#REF!</definedName>
    <definedName name="Hadi" hidden="1">#REF!</definedName>
    <definedName name="HardwareErrorFactor">[29]CONV_TAB!$B$38:$B$38</definedName>
    <definedName name="HH">'[4]BS pricing'!$B$32</definedName>
    <definedName name="home">#REF!</definedName>
    <definedName name="Hotel">#REF!</definedName>
    <definedName name="hw">#REF!</definedName>
    <definedName name="hwes">#REF!</definedName>
    <definedName name="hwm">#REF!</definedName>
    <definedName name="i">#REF!</definedName>
    <definedName name="IDR">#REF!</definedName>
    <definedName name="impl">#REF!</definedName>
    <definedName name="Import">#REF!</definedName>
    <definedName name="Import_Antenna">#REF!</definedName>
    <definedName name="IND_EID">#REF!</definedName>
    <definedName name="InputBBSbeg">#REF!</definedName>
    <definedName name="InputBBSend">#REF!</definedName>
    <definedName name="InputCObeg">#REF!</definedName>
    <definedName name="InputCOend">#REF!</definedName>
    <definedName name="InputNMPbeg">#REF!</definedName>
    <definedName name="InputNMPend">#REF!</definedName>
    <definedName name="InputNWSbeg">#REF!</definedName>
    <definedName name="InputNWSend">#REF!</definedName>
    <definedName name="InputPMRbeg">#REF!</definedName>
    <definedName name="InputPMRend">#REF!</definedName>
    <definedName name="InputRASbeg">#REF!</definedName>
    <definedName name="InputRASend">#REF!</definedName>
    <definedName name="InputYear0">#REF!</definedName>
    <definedName name="Installation">#REF!</definedName>
    <definedName name="Installer">#REF!</definedName>
    <definedName name="INSTMATR_tab">[30]INSTMATR!#REF!</definedName>
    <definedName name="INSURANCE">[22]Factors!$B$21</definedName>
    <definedName name="integ">#REF!</definedName>
    <definedName name="Interest">#REF!</definedName>
    <definedName name="io_1">'[13]BS pricing'!$B$27</definedName>
    <definedName name="io_6">'[13]BS pricing'!$B$28</definedName>
    <definedName name="IPA_seri">#REF!</definedName>
    <definedName name="is">#REF!</definedName>
    <definedName name="is_3">'[13]BS pricing'!$B$31</definedName>
    <definedName name="is_6">'[13]BS pricing'!$B$32</definedName>
    <definedName name="is_m">'[13]BS pricing'!$B$33</definedName>
    <definedName name="Island">#REF!</definedName>
    <definedName name="itemnos">#REF!</definedName>
    <definedName name="ITP_increment">#REF!</definedName>
    <definedName name="j">#REF!</definedName>
    <definedName name="Jabotabek">#REF!</definedName>
    <definedName name="JJ">'[4]BS pricing'!$B$33</definedName>
    <definedName name="jjljk" localSheetId="7" hidden="1">{"msc sw feat summary",#N/A,FALSE,"MSC SW Features v. 1.1."}</definedName>
    <definedName name="jjljk" hidden="1">{"msc sw feat summary",#N/A,FALSE,"MSC SW Features v. 1.1."}</definedName>
    <definedName name="k">#REF!</definedName>
    <definedName name="kgp">7700</definedName>
    <definedName name="KONVERSI">[31]Factors!$C$35</definedName>
    <definedName name="kow" localSheetId="7" hidden="1">{#N/A,#N/A,FALSE,"Profit &amp; Loss statement"}</definedName>
    <definedName name="kow" hidden="1">{#N/A,#N/A,FALSE,"Profit &amp; Loss statement"}</definedName>
    <definedName name="l">#REF!</definedName>
    <definedName name="LabCost">#REF!+#REF!</definedName>
    <definedName name="LowSTPCapa">#REF!</definedName>
    <definedName name="LowSTPCapaa">#REF!</definedName>
    <definedName name="m">#REF!</definedName>
    <definedName name="Main_Contract">#REF!</definedName>
    <definedName name="MapPageGrid">#REF!</definedName>
    <definedName name="Margin">1.1</definedName>
    <definedName name="margin1">1.22</definedName>
    <definedName name="margin2">1.28</definedName>
    <definedName name="margin3">1.18</definedName>
    <definedName name="ME">#REF!</definedName>
    <definedName name="MetroSite">#REF!</definedName>
    <definedName name="MI">#REF!</definedName>
    <definedName name="MIB">#REF!</definedName>
    <definedName name="MID">#REF!</definedName>
    <definedName name="mini">'[13]BS pricing'!$B$37</definedName>
    <definedName name="MinSTP">#REF!</definedName>
    <definedName name="MIS">#REF!</definedName>
    <definedName name="mist">#REF!</definedName>
    <definedName name="ML_MGR">#REF!</definedName>
    <definedName name="MM">'[4]BS pricing'!$B$34</definedName>
    <definedName name="MountingHardware">#REF!</definedName>
    <definedName name="n">#REF!</definedName>
    <definedName name="NetSalesBBSbeg">#REF!</definedName>
    <definedName name="NetSalesBBSend">#REF!</definedName>
    <definedName name="NetSalesCObeg">#REF!</definedName>
    <definedName name="NetSalesCOend">#REF!</definedName>
    <definedName name="NetSalesNMPbeg">#REF!</definedName>
    <definedName name="NetSalesNMPend">#REF!</definedName>
    <definedName name="NetSalesNWSbeg">#REF!</definedName>
    <definedName name="NetSalesNWSend">#REF!</definedName>
    <definedName name="NetSalesPMRbeg">#REF!</definedName>
    <definedName name="NetSalesPMRend">#REF!</definedName>
    <definedName name="NetSalesRASbeg">#REF!</definedName>
    <definedName name="NetSalesRASend">#REF!</definedName>
    <definedName name="Networkoperator">[32]Factors!$B$5</definedName>
    <definedName name="NL180_tab">[30]NL180!#REF!</definedName>
    <definedName name="NL240_tab">[30]NL240!#REF!</definedName>
    <definedName name="NL290_tab">#REF!</definedName>
    <definedName name="NL400_tab">'[30]Access Radio NL400'!#REF!</definedName>
    <definedName name="NN">'[4]BS pricing'!$B$29</definedName>
    <definedName name="no_site">#REF!</definedName>
    <definedName name="NoAntenna">#REF!</definedName>
    <definedName name="NoFeeders">#REF!</definedName>
    <definedName name="nwex_NW_1">[33]NWEXT!$H$16:$H$20</definedName>
    <definedName name="nwex_NW_2">[33]NWEXT!$I$16:$I$20</definedName>
    <definedName name="nwex_NW_3">[33]NWEXT!$J$16:$J$20</definedName>
    <definedName name="nwex_NW_4">[33]NWEXT!$K$16:$K$20</definedName>
    <definedName name="nwex_NW_5">[33]NWEXT!$L$16:$L$20</definedName>
    <definedName name="nwex_Total_1">[33]NWEXT!$H$21</definedName>
    <definedName name="nwex_Total_2">[33]NWEXT!$I$21</definedName>
    <definedName name="nwex_Total_3">[33]NWEXT!$J$21</definedName>
    <definedName name="nwex_Total_4">[33]NWEXT!$K$21</definedName>
    <definedName name="nwex_Total_5">[33]NWEXT!$L$21</definedName>
    <definedName name="nwex_Travel_factor">[33]NWEXT!#REF!</definedName>
    <definedName name="nwex_Work">[33]NWEXT!$B$16:$B$20</definedName>
    <definedName name="NWS">#REF!</definedName>
    <definedName name="nwsex_Travel_factor">#REF!</definedName>
    <definedName name="nwspex_Cons_day">#REF!</definedName>
    <definedName name="nwspex_OM_day">#REF!</definedName>
    <definedName name="o">'[34]Micro outdoor'!#REF!</definedName>
    <definedName name="ofex_Ant_1">[35]OFFEREXT!$I$122</definedName>
    <definedName name="ofex_Ant_2">[35]OFFEREXT!$K$122</definedName>
    <definedName name="ofex_Ant_3">[35]OFFEREXT!$M$122</definedName>
    <definedName name="ofex_Ant_4">[35]OFFEREXT!$O$122</definedName>
    <definedName name="ofex_Ant_5">[35]OFFEREXT!$Q$122</definedName>
    <definedName name="ofex_BigE_1">[35]OFFEREXT!$I$18:$I$19</definedName>
    <definedName name="ofex_BigE_2">[35]OFFEREXT!$K$18:$K$19</definedName>
    <definedName name="ofex_BigE_3">[35]OFFEREXT!$M$18:$M$19</definedName>
    <definedName name="ofex_BigE_4">[35]OFFEREXT!$O$18:$O$19</definedName>
    <definedName name="ofex_BigE_5">[35]OFFEREXT!$Q$18:$Q$19</definedName>
    <definedName name="ofex_BS1_1">[35]OFFEREXT!$I$88:$I$89</definedName>
    <definedName name="ofex_BS1_2">[35]OFFEREXT!$K$88:$K$89</definedName>
    <definedName name="ofex_BS1_3">[35]OFFEREXT!$M$88:$M$89</definedName>
    <definedName name="ofex_BS1_4">[35]OFFEREXT!$O$88:$O$89</definedName>
    <definedName name="ofex_BS1_5">[35]OFFEREXT!$Q$88:$Q$89</definedName>
    <definedName name="ofex_BS2_1">[35]OFFEREXT!$I$96:$I$97</definedName>
    <definedName name="ofex_BS2_2">[35]OFFEREXT!$K$96:$K$97</definedName>
    <definedName name="ofex_BS2_3">[35]OFFEREXT!$M$96:$M$97</definedName>
    <definedName name="ofex_BS2_4">[35]OFFEREXT!$O$96:$O$97</definedName>
    <definedName name="ofex_BS2_5">[35]OFFEREXT!$Q$96:$Q$97</definedName>
    <definedName name="ofex_BS3_1">[35]OFFEREXT!$I$104:$I$105</definedName>
    <definedName name="ofex_BS3_2">[35]OFFEREXT!$K$104:$K$105</definedName>
    <definedName name="ofex_BS3_3">[35]OFFEREXT!$M$104:$M$105</definedName>
    <definedName name="ofex_BS3_4">[35]OFFEREXT!$O$104:$O$105</definedName>
    <definedName name="ofex_BS3_5">[35]OFFEREXT!$Q$104:$Q$105</definedName>
    <definedName name="ofex_BS4_1">[35]OFFEREXT!$I$112:$I$113</definedName>
    <definedName name="ofex_BS4_2">[35]OFFEREXT!$K$112:$K$113</definedName>
    <definedName name="ofex_BS4_3">[35]OFFEREXT!$M$112:$M$113</definedName>
    <definedName name="ofex_BS4_4">[35]OFFEREXT!$O$112:$O$113</definedName>
    <definedName name="ofex_BS4_5">[35]OFFEREXT!$Q$112:$Q$113</definedName>
    <definedName name="ofex_Coder_1">[35]OFFEREXT!$I$42:$I$43</definedName>
    <definedName name="ofex_Coder_2">[35]OFFEREXT!$K$42:$K$43</definedName>
    <definedName name="ofex_Coder_3">[35]OFFEREXT!$M$42:$M$43</definedName>
    <definedName name="ofex_Coder_4">[35]OFFEREXT!$O$42:$O$43</definedName>
    <definedName name="ofex_Coder_5">[35]OFFEREXT!$Q$42:$Q$43</definedName>
    <definedName name="ofex_DXext_1">[35]OFFEREXT!$I$58:$I$59</definedName>
    <definedName name="ofex_DXext_2">[35]OFFEREXT!$K$58:$K$59</definedName>
    <definedName name="ofex_DXext_3">[35]OFFEREXT!$M$58:$M$59</definedName>
    <definedName name="ofex_DXext_4">[35]OFFEREXT!$O$58:$O$59</definedName>
    <definedName name="ofex_DXext_5">[35]OFFEREXT!$Q$58:$Q$59</definedName>
    <definedName name="ofex_OM_1">[35]OFFEREXT!$I$34:$I$35</definedName>
    <definedName name="ofex_OM_2">[35]OFFEREXT!$K$34:$K$35</definedName>
    <definedName name="ofex_OM_3">[35]OFFEREXT!$M$34:$M$35</definedName>
    <definedName name="ofex_OM_4">[35]OFFEREXT!$O$34:$O$35</definedName>
    <definedName name="ofex_OM_5">[35]OFFEREXT!$Q$34:$Q$35</definedName>
    <definedName name="ofex_Other_1">[35]OFFEREXT!$I$75:$I$81</definedName>
    <definedName name="ofex_Other_2">[35]OFFEREXT!$K$75:$K$81</definedName>
    <definedName name="ofex_Other_3">[35]OFFEREXT!$M$75:$M$81</definedName>
    <definedName name="ofex_Other_4">[35]OFFEREXT!$O$75:$O$81</definedName>
    <definedName name="ofex_Other_5">[35]OFFEREXT!$Q$75:$Q$81</definedName>
    <definedName name="ofex_Pow_1">[35]OFFEREXT!$I$123</definedName>
    <definedName name="ofex_Pow_2">[35]OFFEREXT!$K$123</definedName>
    <definedName name="ofex_Pow_3">[35]OFFEREXT!$M$123</definedName>
    <definedName name="ofex_Pow_4">[35]OFFEREXT!$O$123</definedName>
    <definedName name="ofex_Pow_5">[35]OFFEREXT!$Q$123</definedName>
    <definedName name="ofex_Prjman_1">[35]OFFEREXT!$I$10</definedName>
    <definedName name="ofex_Prjman_2">[35]OFFEREXT!$K$10</definedName>
    <definedName name="ofex_Prjman_3">[35]OFFEREXT!$M$10</definedName>
    <definedName name="ofex_Prjman_4">[35]OFFEREXT!$O$10</definedName>
    <definedName name="ofex_Prjman_5">[35]OFFEREXT!$Q$10</definedName>
    <definedName name="ofex_SmallE_1">[35]OFFEREXT!$I$50:$I$51</definedName>
    <definedName name="ofex_SmallE_2">[35]OFFEREXT!$K$50:$K$51</definedName>
    <definedName name="ofex_SmallE_3">[35]OFFEREXT!$M$50:$M$51</definedName>
    <definedName name="ofex_SmallE_4">[35]OFFEREXT!$O$50:$O$51</definedName>
    <definedName name="ofex_SmallE_5">[35]OFFEREXT!$Q$50:$Q$51</definedName>
    <definedName name="ofex_SubDB_1">[35]OFFEREXT!$I$26:$I$27</definedName>
    <definedName name="ofex_SubDB_2">[35]OFFEREXT!$K$26:$K$27</definedName>
    <definedName name="ofex_SubDB_3">[35]OFFEREXT!$M$26:$M$27</definedName>
    <definedName name="ofex_SubDB_4">[35]OFFEREXT!$O$26:$O$27</definedName>
    <definedName name="ofex_SubDB_5">[35]OFFEREXT!$Q$26:$Q$27</definedName>
    <definedName name="ofex_Total_1">[35]OFFEREXT!$I$130</definedName>
    <definedName name="ofex_Total_2">[35]OFFEREXT!$K$130</definedName>
    <definedName name="ofex_Total_3">[35]OFFEREXT!$M$130</definedName>
    <definedName name="ofex_Total_4">[35]OFFEREXT!$O$130</definedName>
    <definedName name="ofex_Total_5">[35]OFFEREXT!$Q$130</definedName>
    <definedName name="ofex_Traveltotal_1">[35]OFFEREXT!$I$126</definedName>
    <definedName name="ofex_Traveltotal_2">[35]OFFEREXT!$K$126</definedName>
    <definedName name="ofex_Traveltotal_3">[35]OFFEREXT!$M$126</definedName>
    <definedName name="ofex_Traveltotal_4">[35]OFFEREXT!$O$126</definedName>
    <definedName name="ofex_Traveltotal_5">[35]OFFEREXT!$Q$126</definedName>
    <definedName name="ofex_TRS_1">[35]OFFEREXT!$I$66:$I$68</definedName>
    <definedName name="ofex_TRS_2">[35]OFFEREXT!$K$66:$K$68</definedName>
    <definedName name="ofex_TRS_3">[35]OFFEREXT!$M$66:$M$68</definedName>
    <definedName name="ofex_TRS_4">[35]OFFEREXT!$O$66:$O$68</definedName>
    <definedName name="ofex_TRS_5">[35]OFFEREXT!$Q$66:$Q$68</definedName>
    <definedName name="ofin_BigE_power_mwd">#REF!</definedName>
    <definedName name="ofin_BS1_ant_mwd">#REF!</definedName>
    <definedName name="ofin_BS1_power_mwd">#REF!</definedName>
    <definedName name="ofin_BS2_ant_mwd">#REF!</definedName>
    <definedName name="ofin_BS2_power_mwd">#REF!</definedName>
    <definedName name="ofin_BS3_ant_mwd">#REF!</definedName>
    <definedName name="ofin_BS3_power_mwd">#REF!</definedName>
    <definedName name="ofin_Coder_power_mwd">#REF!</definedName>
    <definedName name="ofin_OM_power_mwd">#REF!</definedName>
    <definedName name="ofin_SmallE_power_mwd">#REF!</definedName>
    <definedName name="ofin_SubDB_power_mwd">#REF!</definedName>
    <definedName name="OHEAD">[22]Factors!$B$23</definedName>
    <definedName name="oo_1">'[13]BS pricing'!$B$29</definedName>
    <definedName name="oo_6">'[13]BS pricing'!$B$30</definedName>
    <definedName name="os_3">'[13]BS pricing'!$B$34</definedName>
    <definedName name="os_6">'[13]BS pricing'!$B$35</definedName>
    <definedName name="os_m">'[13]BS pricing'!$B$36</definedName>
    <definedName name="Othr_expense_Mat">#REF!</definedName>
    <definedName name="Our_ref">#REF!</definedName>
    <definedName name="OutputCurrency">'[25]X-file'!$D$8</definedName>
    <definedName name="OVERHEAD">#REF!</definedName>
    <definedName name="p">0.92</definedName>
    <definedName name="pcdd">#REF!</definedName>
    <definedName name="Periods">#REF!</definedName>
    <definedName name="Ph_margin">'[36]GLP-DISCOUNT'!#REF!</definedName>
    <definedName name="PH2_SIP_FAREND">#REF!</definedName>
    <definedName name="PH2_SIP_FARENDCOORD">#REF!</definedName>
    <definedName name="Pheripherals">'[36]GLP-DISCOUNT'!#REF!</definedName>
    <definedName name="PLN_new">#REF!</definedName>
    <definedName name="PLN_upgrade">#REF!</definedName>
    <definedName name="PM_overhead_ratio">#REF!</definedName>
    <definedName name="PowerSystems">#REF!</definedName>
    <definedName name="preparation">#REF!</definedName>
    <definedName name="PriceListAP">[37]PriceListAP!$A$2:$I$648</definedName>
    <definedName name="PriceName1">#REF!</definedName>
    <definedName name="PriceName4">#REF!</definedName>
    <definedName name="prices">#REF!</definedName>
    <definedName name="_xlnm.Print_Area" localSheetId="6">'Assignment Matrix'!$A$2:$AH$32</definedName>
    <definedName name="_xlnm.Print_Area" localSheetId="0">KONTRAK!$A$2:$G$34</definedName>
    <definedName name="_xlnm.Print_Area" localSheetId="1">'PO 14 kMR'!$A$2:$G$36</definedName>
    <definedName name="_xlnm.Print_Area" localSheetId="7">'Project cost'!$A$1:$Q$54</definedName>
    <definedName name="_xlnm.Print_Area">'[38]BER CAL'!#REF!</definedName>
    <definedName name="Print_Area1">#REF!</definedName>
    <definedName name="Print_Terms_Tatene">"Text 2"</definedName>
    <definedName name="_xlnm.Print_Titles">#N/A</definedName>
    <definedName name="Print_Titles_MI">#REF!</definedName>
    <definedName name="Product_Managers">#REF!</definedName>
    <definedName name="Project">#REF!</definedName>
    <definedName name="Project2">[21]General!$B$31</definedName>
    <definedName name="ProjMgmntMarkup">[29]CONV_TAB!$E$30</definedName>
    <definedName name="PROPOSAL">#REF!</definedName>
    <definedName name="ProvSubs">#REF!</definedName>
    <definedName name="PSPC_LE_Pnext_Current">[39]PSPC_LE_Pnext_Current!$A$5:$C$1877</definedName>
    <definedName name="pwr_bsc">#REF!</definedName>
    <definedName name="QQ">'[4]BS pricing'!$B$36</definedName>
    <definedName name="qtyconc">'[40]STR(CANCEL)'!#REF!</definedName>
    <definedName name="qtyfw">'[40]STR(CANCEL)'!#REF!</definedName>
    <definedName name="qtyrebar">'[40]STR(CANCEL)'!#REF!</definedName>
    <definedName name="RadioCabinets">#REF!</definedName>
    <definedName name="RATE">'[41] SST72~Shelter'!#REF!</definedName>
    <definedName name="RB">#REF!</definedName>
    <definedName name="RBSroom">#REF!</definedName>
    <definedName name="RD">#REF!</definedName>
    <definedName name="Ref">#REF!</definedName>
    <definedName name="ref_tab">#REF!</definedName>
    <definedName name="Return_on_capital">#REF!</definedName>
    <definedName name="REV">#REF!</definedName>
    <definedName name="Reveiwer">'[20]Project Summary'!$K$2</definedName>
    <definedName name="Risk">#REF!</definedName>
    <definedName name="ROL">#REF!</definedName>
    <definedName name="Rp.">[42]Summary!#REF!</definedName>
    <definedName name="RS">#REF!</definedName>
    <definedName name="rs_margin">'[6]63_Swap'!$I$3</definedName>
    <definedName name="RU">#REF!</definedName>
    <definedName name="sales">#REF!</definedName>
    <definedName name="Sales_1">#REF!</definedName>
    <definedName name="Sales_2">#REF!</definedName>
    <definedName name="sam">#REF!</definedName>
    <definedName name="SB">[43]Service!#REF!</definedName>
    <definedName name="SD">[43]Service!#REF!</definedName>
    <definedName name="sek">1.2</definedName>
    <definedName name="SEKCivil">1.075</definedName>
    <definedName name="SEKMat">1.064</definedName>
    <definedName name="SelectMAINSheet">[44]!SelectMAINSheet</definedName>
    <definedName name="services">#REF!</definedName>
    <definedName name="sf">1.1</definedName>
    <definedName name="shelter_constr">#REF!</definedName>
    <definedName name="SiteName1">#REF!</definedName>
    <definedName name="SiteName2">#REF!</definedName>
    <definedName name="SiteName3">#REF!</definedName>
    <definedName name="siteNo">#REF!</definedName>
    <definedName name="SMLC_DISC">[36]BSC_UPGRADES!#REF!</definedName>
    <definedName name="Software_Options">'[45]AM-MARGIN'!$E$5</definedName>
    <definedName name="SoftwareErrorFactor">[29]CONV_TAB!$B$37</definedName>
    <definedName name="Sort">#REF!</definedName>
    <definedName name="spare_margin">#REF!</definedName>
    <definedName name="SPARE_tab">[30]SPARE!#REF!</definedName>
    <definedName name="spares2">'[36]GLP-DISCOUNT'!#REF!</definedName>
    <definedName name="SPC">#REF!</definedName>
    <definedName name="spex_Cons_day">[46]SUPPEXT!#REF!</definedName>
    <definedName name="spex_Cumulation_logic">[46]SUPPEXT!$E$9</definedName>
    <definedName name="spex_ESS_1">[46]SUPPEXT!$I$38</definedName>
    <definedName name="spex_ESS_2">[46]SUPPEXT!$K$38</definedName>
    <definedName name="spex_ESS_3">[46]SUPPEXT!$M$38</definedName>
    <definedName name="spex_ESS_4">[46]SUPPEXT!$O$38</definedName>
    <definedName name="spex_ESS_5">[46]SUPPEXT!$Q$38</definedName>
    <definedName name="spex_HW_1">[46]SUPPEXT!$I$20</definedName>
    <definedName name="spex_HW_2">[46]SUPPEXT!$K$20</definedName>
    <definedName name="spex_HW_3">[46]SUPPEXT!$M$20</definedName>
    <definedName name="spex_HW_4">[46]SUPPEXT!$O$20</definedName>
    <definedName name="spex_HW_5">[46]SUPPEXT!$Q$20</definedName>
    <definedName name="spex_OM_day">[46]SUPPEXT!#REF!</definedName>
    <definedName name="spex_OMa_1">[46]SUPPEXT!$I$27</definedName>
    <definedName name="spex_OMa_2">[46]SUPPEXT!$K$27</definedName>
    <definedName name="spex_OMa_3">[46]SUPPEXT!$M$27</definedName>
    <definedName name="spex_OMa_4">[46]SUPPEXT!$O$27</definedName>
    <definedName name="spex_OMa_5">[46]SUPPEXT!$Q$27</definedName>
    <definedName name="spex_Scons_1">[46]SUPPEXT!$I$45</definedName>
    <definedName name="spex_Scons_2">[46]SUPPEXT!$K$45</definedName>
    <definedName name="spex_Scons_3">[46]SUPPEXT!$M$45</definedName>
    <definedName name="spex_Scons_4">[46]SUPPEXT!$O$45</definedName>
    <definedName name="spex_Scons_5">[46]SUPPEXT!$Q$45</definedName>
    <definedName name="spex_SW_1">[46]SUPPEXT!$I$34</definedName>
    <definedName name="spex_SW_2">[46]SUPPEXT!$K$34</definedName>
    <definedName name="spex_SW_3">[46]SUPPEXT!$M$34</definedName>
    <definedName name="spex_SW_4">[46]SUPPEXT!$O$34</definedName>
    <definedName name="spex_SW_5">[46]SUPPEXT!$Q$34</definedName>
    <definedName name="spex_Total_1">[46]SUPPEXT!$I$47</definedName>
    <definedName name="spex_Total_2">[46]SUPPEXT!$K$47</definedName>
    <definedName name="spex_Total_3">[46]SUPPEXT!$M$47</definedName>
    <definedName name="spex_Total_4">[46]SUPPEXT!$O$47</definedName>
    <definedName name="spex_Total_5">[46]SUPPEXT!$Q$47</definedName>
    <definedName name="SPM">#REF!</definedName>
    <definedName name="ss">#REF!</definedName>
    <definedName name="stb">#REF!</definedName>
    <definedName name="STCM">#REF!</definedName>
    <definedName name="steel_table">'[47]steel table'!$C$6:$D$277</definedName>
    <definedName name="sum_bts">#REF!</definedName>
    <definedName name="SUM_CAB">#REF!</definedName>
    <definedName name="sum_cabrp">#REF!</definedName>
    <definedName name="sum_ccs">#REF!</definedName>
    <definedName name="sum_cps">#REF!</definedName>
    <definedName name="sum_gss">#REF!</definedName>
    <definedName name="sum_ios">#REF!</definedName>
    <definedName name="sum_rcs">#REF!</definedName>
    <definedName name="SUM_RPM">#REF!</definedName>
    <definedName name="sum_tas">#REF!</definedName>
    <definedName name="sum_trx">#REF!</definedName>
    <definedName name="sumber">#REF!</definedName>
    <definedName name="Summary_1">#REF!</definedName>
    <definedName name="Summary_2">#REF!</definedName>
    <definedName name="Summary_3">#REF!</definedName>
    <definedName name="Summary_4">#REF!</definedName>
    <definedName name="Summary_5">#REF!</definedName>
    <definedName name="Summary_6">#REF!</definedName>
    <definedName name="Summary_7">#REF!</definedName>
    <definedName name="Summary_8">#REF!</definedName>
    <definedName name="Summary_9">#REF!</definedName>
    <definedName name="SummaryBBSbeg">#REF!</definedName>
    <definedName name="SummaryBBSend">#REF!</definedName>
    <definedName name="SummaryCObeg">#REF!</definedName>
    <definedName name="SummaryCOend">#REF!</definedName>
    <definedName name="SummaryNMPbeg">#REF!</definedName>
    <definedName name="SummaryNMPend">#REF!</definedName>
    <definedName name="SummaryNWSbeg">#REF!</definedName>
    <definedName name="SummaryNWSend">#REF!</definedName>
    <definedName name="SummaryPMRbeg">#REF!</definedName>
    <definedName name="SummaryPMRend">#REF!</definedName>
    <definedName name="SummaryRASbeg">#REF!</definedName>
    <definedName name="SummaryRASend">#REF!</definedName>
    <definedName name="Sunter_97">#REF!</definedName>
    <definedName name="SurveyDate">#REF!</definedName>
    <definedName name="sw">#REF!</definedName>
    <definedName name="swm">#REF!</definedName>
    <definedName name="swopt">#REF!</definedName>
    <definedName name="System1">#REF!</definedName>
    <definedName name="System2">#REF!</definedName>
    <definedName name="tabel_7">'[47](ii)Tabel Koef.'!$B$81:$C$86</definedName>
    <definedName name="tabel_baja">'[48](iii) Steel Table'!$D$5:$E$272</definedName>
    <definedName name="tabel_berat_besi">'[49](iii).Tabel'!$B$81:$D$85</definedName>
    <definedName name="table">#REF!</definedName>
    <definedName name="Table_of_Contents">#REF!</definedName>
    <definedName name="table2">#REF!</definedName>
    <definedName name="TANGGAL">#REF!</definedName>
    <definedName name="TCSM">#REF!</definedName>
    <definedName name="TELKOMSEL_GSM_900_PROJECT__MEDAN__INDONESIA">#REF!</definedName>
    <definedName name="TEMP1">[50]Data!$I$3</definedName>
    <definedName name="test">#REF!</definedName>
    <definedName name="TEST1">'[2]GLP''s and PSPC''s'!$A$2:$C$1251</definedName>
    <definedName name="TEST10">'[2]GLP''s and PSPC''s'!$A$7307:$C$8556</definedName>
    <definedName name="TEST11">'[2]GLP''s and PSPC''s'!$A$8557:$C$9806</definedName>
    <definedName name="TEST12">'[2]GLP''s and PSPC''s'!$A$9807:$C$11056</definedName>
    <definedName name="TEST13">'[2]GLP''s and PSPC''s'!$A$12307:$C$12903</definedName>
    <definedName name="TEST2">'[2]GLP''s and PSPC''s'!$A$1252:$C$1412</definedName>
    <definedName name="TEST3">'[2]GLP''s and PSPC''s'!#REF!</definedName>
    <definedName name="TEST4">'[2]GLP''s and PSPC''s'!#REF!</definedName>
    <definedName name="TEST5">'[2]GLP''s and PSPC''s'!$A$1413:$C$2306</definedName>
    <definedName name="TEST6">'[2]GLP''s and PSPC''s'!$A$2307:$C$3556</definedName>
    <definedName name="TEST7">'[2]GLP''s and PSPC''s'!$A$3557:$C$4806</definedName>
    <definedName name="TEST8">'[2]GLP''s and PSPC''s'!$A$4807:$C$6056</definedName>
    <definedName name="TEST9">'[2]GLP''s and PSPC''s'!$A$6057:$C$7306</definedName>
    <definedName name="TESTHKEY">'[2]GLP''s and PSPC''s'!$C$1:$C$1</definedName>
    <definedName name="TESTKEYS">'[2]GLP''s and PSPC''s'!$A$2:$B$12903</definedName>
    <definedName name="TESTVKEY">'[2]GLP''s and PSPC''s'!$A$1:$B$1</definedName>
    <definedName name="Ticket">#REF!</definedName>
    <definedName name="Tillbehörsavrundning">#REF!</definedName>
    <definedName name="titels">#REF!</definedName>
    <definedName name="to" localSheetId="7" hidden="1">{"msc sw feat summary",#N/A,FALSE,"MSC SW Features v. 1.1."}</definedName>
    <definedName name="to" hidden="1">{"msc sw feat summary",#N/A,FALSE,"MSC SW Features v. 1.1."}</definedName>
    <definedName name="TO_Limit">#REF!</definedName>
    <definedName name="TotalPriceColumeName">#REF!</definedName>
    <definedName name="tower" localSheetId="7" hidden="1">{#N/A,#N/A,FALSE,"Profit &amp; Loss statement"}</definedName>
    <definedName name="tower" hidden="1">{#N/A,#N/A,FALSE,"Profit &amp; Loss statement"}</definedName>
    <definedName name="Tower_poles">#REF!</definedName>
    <definedName name="TowerBase">#REF!</definedName>
    <definedName name="TowerHeight">#REF!</definedName>
    <definedName name="tra">#REF!</definedName>
    <definedName name="train">#REF!</definedName>
    <definedName name="Training">#REF!</definedName>
    <definedName name="trh">#REF!</definedName>
    <definedName name="TRHM">#REF!</definedName>
    <definedName name="trib">#REF!</definedName>
    <definedName name="triple">'[13]BS pricing'!$B$38</definedName>
    <definedName name="TRUs">#REF!</definedName>
    <definedName name="TSM">#REF!</definedName>
    <definedName name="twr_foundation">#REF!</definedName>
    <definedName name="TypeAntenna">#REF!</definedName>
    <definedName name="TypeBuild">#REF!</definedName>
    <definedName name="TypeTower">#REF!</definedName>
    <definedName name="Ultrasite">#REF!</definedName>
    <definedName name="Unit_cost">#REF!</definedName>
    <definedName name="UnitPriceColumeName">#REF!</definedName>
    <definedName name="USD">#REF!</definedName>
    <definedName name="usd_rate">#REF!</definedName>
    <definedName name="USD2IDR">'[51]US indoor vs macro outdoor'!$C$116</definedName>
    <definedName name="Value_Added_Services">#REF!</definedName>
    <definedName name="VAT">1.1</definedName>
    <definedName name="Views">#REF!</definedName>
    <definedName name="VolDisc">#REF!</definedName>
    <definedName name="WallMat">#REF!</definedName>
    <definedName name="warranty">#REF!</definedName>
    <definedName name="waterproofing">'[40]STR(CANCEL)'!#REF!</definedName>
    <definedName name="WeightAntenna">#REF!</definedName>
    <definedName name="WeightArm">#REF!</definedName>
    <definedName name="WeightBoom">#REF!</definedName>
    <definedName name="WeightBracket">#REF!</definedName>
    <definedName name="WeightPipe">#REF!</definedName>
    <definedName name="WeightPlatform">#REF!</definedName>
    <definedName name="Westjava_2006">#REF!</definedName>
    <definedName name="WGACC_tab">'[24]NL290 WGACC &amp; DEHYDR.'!#REF!</definedName>
    <definedName name="what" localSheetId="7" hidden="1">{#N/A,#N/A,FALSE,"Profit &amp; Loss statement"}</definedName>
    <definedName name="what" hidden="1">{#N/A,#N/A,FALSE,"Profit &amp; Loss statement"}</definedName>
    <definedName name="whats" localSheetId="7" hidden="1">{#N/A,#N/A,FALSE,"Profit &amp; Loss statement"}</definedName>
    <definedName name="whats" hidden="1">{#N/A,#N/A,FALSE,"Profit &amp; Loss statement"}</definedName>
    <definedName name="WightAntSup">#REF!</definedName>
    <definedName name="WindAreaArm">#REF!</definedName>
    <definedName name="WindareaBoom">#REF!</definedName>
    <definedName name="WindAreaBracket">#REF!</definedName>
    <definedName name="WindAreaPipe">#REF!</definedName>
    <definedName name="WindAreaPlatform">#REF!</definedName>
    <definedName name="WindLoadBoom">#REF!</definedName>
    <definedName name="WindLoadBracket">#REF!</definedName>
    <definedName name="WindLoadF">#REF!</definedName>
    <definedName name="WindLoadL">#REF!</definedName>
    <definedName name="WindLoadPipe">#REF!</definedName>
    <definedName name="WindLoadR">#REF!</definedName>
    <definedName name="WindvilMax">#REF!</definedName>
    <definedName name="wrn.apt1." localSheetId="7" hidden="1">{#N/A,#N/A,FALSE,"Summary"}</definedName>
    <definedName name="wrn.apt1." hidden="1">{#N/A,#N/A,FALSE,"Summary"}</definedName>
    <definedName name="wrn.msc._.sw._.feat._.summary." localSheetId="7" hidden="1">{"msc sw feat summary",#N/A,FALSE,"MSC SW Features v. 1.1."}</definedName>
    <definedName name="wrn.msc._.sw._.feat._.summary." hidden="1">{"msc sw feat summary",#N/A,FALSE,"MSC SW Features v. 1.1."}</definedName>
    <definedName name="wrn.plstatement." localSheetId="7" hidden="1">{#N/A,#N/A,FALSE,"Profit &amp; Loss statement"}</definedName>
    <definedName name="wrn.plstatement." hidden="1">{#N/A,#N/A,FALSE,"Profit &amp; Loss statement"}</definedName>
    <definedName name="x" localSheetId="7" hidden="1">{"msc sw feat summary",#N/A,FALSE,"MSC SW Features v. 1.1."}</definedName>
    <definedName name="x" hidden="1">{"msc sw feat summary",#N/A,FALSE,"MSC SW Features v. 1.1."}</definedName>
    <definedName name="xxx">[52]ALL!$B$5:$BB$2041</definedName>
    <definedName name="xxxx" localSheetId="7" hidden="1">{#N/A,#N/A,FALSE,"Profit &amp; Loss statement"}</definedName>
    <definedName name="xxxx" hidden="1">{#N/A,#N/A,FALSE,"Profit &amp; Loss statement"}</definedName>
    <definedName name="y" localSheetId="7" hidden="1">{#N/A,#N/A,FALSE,"Profit &amp; Loss statement"}</definedName>
    <definedName name="y" hidden="1">{#N/A,#N/A,FALSE,"Profit &amp; Loss statement"}</definedName>
    <definedName name="ZZ">'[4]BS pricing'!$B$35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7" i="6"/>
  <c r="H129"/>
  <c r="G123"/>
  <c r="G78" i="10"/>
  <c r="G70"/>
  <c r="G71"/>
  <c r="G72"/>
  <c r="G73"/>
  <c r="G74"/>
  <c r="G75"/>
  <c r="G76"/>
  <c r="G69"/>
  <c r="G124" i="6"/>
  <c r="I124" s="1"/>
  <c r="G144"/>
  <c r="T24" i="10"/>
  <c r="H119" i="6"/>
  <c r="I122"/>
  <c r="I125"/>
  <c r="I127"/>
  <c r="H47" i="11" l="1"/>
  <c r="D37"/>
  <c r="C28"/>
  <c r="B28"/>
  <c r="A28"/>
  <c r="C27"/>
  <c r="B27"/>
  <c r="A27"/>
  <c r="C26"/>
  <c r="B26"/>
  <c r="A26"/>
  <c r="C25"/>
  <c r="B25"/>
  <c r="A25"/>
  <c r="B24"/>
  <c r="J23"/>
  <c r="I23"/>
  <c r="C23"/>
  <c r="B23"/>
  <c r="A23"/>
  <c r="C22"/>
  <c r="D22" s="1"/>
  <c r="B22"/>
  <c r="A22"/>
  <c r="B21"/>
  <c r="A21"/>
  <c r="N20"/>
  <c r="J20"/>
  <c r="I20"/>
  <c r="B20"/>
  <c r="A20"/>
  <c r="C19"/>
  <c r="D19" s="1"/>
  <c r="B19"/>
  <c r="A19"/>
  <c r="C18"/>
  <c r="B18"/>
  <c r="A18"/>
  <c r="C17"/>
  <c r="D17" s="1"/>
  <c r="B17"/>
  <c r="A17"/>
  <c r="B16"/>
  <c r="A16"/>
  <c r="N15"/>
  <c r="M15"/>
  <c r="J15"/>
  <c r="I15"/>
  <c r="C15"/>
  <c r="B15"/>
  <c r="A15"/>
  <c r="N14"/>
  <c r="M14"/>
  <c r="J14"/>
  <c r="I14"/>
  <c r="C14"/>
  <c r="B14"/>
  <c r="A14"/>
  <c r="N13"/>
  <c r="M13"/>
  <c r="J13"/>
  <c r="I13"/>
  <c r="C13"/>
  <c r="B13"/>
  <c r="A13"/>
  <c r="J12"/>
  <c r="I12"/>
  <c r="C12"/>
  <c r="D12" s="1"/>
  <c r="B12"/>
  <c r="A12"/>
  <c r="C11"/>
  <c r="B11"/>
  <c r="A11"/>
  <c r="C10"/>
  <c r="D10" s="1"/>
  <c r="B10"/>
  <c r="A10"/>
  <c r="C9"/>
  <c r="D9" s="1"/>
  <c r="B9"/>
  <c r="A9"/>
  <c r="B8"/>
  <c r="A8"/>
  <c r="C7"/>
  <c r="B7"/>
  <c r="A7"/>
  <c r="C6"/>
  <c r="B6"/>
  <c r="A6"/>
  <c r="C5"/>
  <c r="B5"/>
  <c r="A5"/>
  <c r="B4"/>
  <c r="H58"/>
  <c r="F47"/>
  <c r="G46"/>
  <c r="F46"/>
  <c r="H46" s="1"/>
  <c r="H45"/>
  <c r="F43"/>
  <c r="H43" s="1"/>
  <c r="F42"/>
  <c r="H42" s="1"/>
  <c r="F39"/>
  <c r="H39" s="1"/>
  <c r="D40"/>
  <c r="F40" s="1"/>
  <c r="H40" s="1"/>
  <c r="G36"/>
  <c r="D36"/>
  <c r="F36" s="1"/>
  <c r="F35"/>
  <c r="H35" s="1"/>
  <c r="G28"/>
  <c r="G27"/>
  <c r="D27"/>
  <c r="G26"/>
  <c r="D26"/>
  <c r="G25"/>
  <c r="D25"/>
  <c r="K23"/>
  <c r="L23"/>
  <c r="G22"/>
  <c r="G20"/>
  <c r="K20" s="1"/>
  <c r="D20"/>
  <c r="G19"/>
  <c r="G18"/>
  <c r="D18"/>
  <c r="L17"/>
  <c r="G17"/>
  <c r="P15"/>
  <c r="L15"/>
  <c r="G15"/>
  <c r="G14"/>
  <c r="O14" s="1"/>
  <c r="G13"/>
  <c r="O13" s="1"/>
  <c r="D13"/>
  <c r="G12"/>
  <c r="K12" s="1"/>
  <c r="G11"/>
  <c r="G10"/>
  <c r="G9"/>
  <c r="G7"/>
  <c r="G6"/>
  <c r="G5"/>
  <c r="C30"/>
  <c r="C65" i="10"/>
  <c r="C56"/>
  <c r="C51"/>
  <c r="C46"/>
  <c r="C47" s="1"/>
  <c r="C42"/>
  <c r="C41"/>
  <c r="C40"/>
  <c r="C39"/>
  <c r="C38"/>
  <c r="C37"/>
  <c r="C36"/>
  <c r="X34"/>
  <c r="T34"/>
  <c r="P34"/>
  <c r="L34"/>
  <c r="H34"/>
  <c r="D34"/>
  <c r="C33"/>
  <c r="L30"/>
  <c r="M30" s="1"/>
  <c r="N30" s="1"/>
  <c r="O30" s="1"/>
  <c r="P30" s="1"/>
  <c r="Q30" s="1"/>
  <c r="R30" s="1"/>
  <c r="S30" s="1"/>
  <c r="U30" s="1"/>
  <c r="V30" s="1"/>
  <c r="W30" s="1"/>
  <c r="Y30" s="1"/>
  <c r="Z30" s="1"/>
  <c r="AA30" s="1"/>
  <c r="AB30" s="1"/>
  <c r="AC30" s="1"/>
  <c r="AD30" s="1"/>
  <c r="AE30" s="1"/>
  <c r="E30"/>
  <c r="F30" s="1"/>
  <c r="G30" s="1"/>
  <c r="H30" s="1"/>
  <c r="I30" s="1"/>
  <c r="J30" s="1"/>
  <c r="K30" s="1"/>
  <c r="D30"/>
  <c r="E29"/>
  <c r="F28"/>
  <c r="G28" s="1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V28" s="1"/>
  <c r="W28" s="1"/>
  <c r="Y28" s="1"/>
  <c r="Z28" s="1"/>
  <c r="AA28" s="1"/>
  <c r="AB28" s="1"/>
  <c r="AC28" s="1"/>
  <c r="AD28" s="1"/>
  <c r="AE28" s="1"/>
  <c r="E28"/>
  <c r="AG28" s="1"/>
  <c r="AH28" s="1"/>
  <c r="F26" i="11" s="1"/>
  <c r="E27" i="10"/>
  <c r="F25"/>
  <c r="G25" s="1"/>
  <c r="H25" s="1"/>
  <c r="I25" s="1"/>
  <c r="J25" s="1"/>
  <c r="K25" s="1"/>
  <c r="L25" s="1"/>
  <c r="M25" s="1"/>
  <c r="N25" s="1"/>
  <c r="O25" s="1"/>
  <c r="P25" s="1"/>
  <c r="Q25" s="1"/>
  <c r="R25" s="1"/>
  <c r="S25" s="1"/>
  <c r="U25" s="1"/>
  <c r="V25" s="1"/>
  <c r="W25" s="1"/>
  <c r="Y25" s="1"/>
  <c r="Z25" s="1"/>
  <c r="AA25" s="1"/>
  <c r="AB25" s="1"/>
  <c r="AC25" s="1"/>
  <c r="AD25" s="1"/>
  <c r="AE25" s="1"/>
  <c r="E25"/>
  <c r="E24"/>
  <c r="N22"/>
  <c r="O22" s="1"/>
  <c r="P22" s="1"/>
  <c r="Q22" s="1"/>
  <c r="R22" s="1"/>
  <c r="S22" s="1"/>
  <c r="T22" s="1"/>
  <c r="U22" s="1"/>
  <c r="V22" s="1"/>
  <c r="W22" s="1"/>
  <c r="Y22" s="1"/>
  <c r="Z22" s="1"/>
  <c r="AA22" s="1"/>
  <c r="AB22" s="1"/>
  <c r="AC22" s="1"/>
  <c r="AD22" s="1"/>
  <c r="AE22" s="1"/>
  <c r="M22"/>
  <c r="E22"/>
  <c r="L21"/>
  <c r="M21" s="1"/>
  <c r="N21" s="1"/>
  <c r="O21" s="1"/>
  <c r="P21" s="1"/>
  <c r="Q21" s="1"/>
  <c r="R21" s="1"/>
  <c r="S21" s="1"/>
  <c r="T21" s="1"/>
  <c r="U21" s="1"/>
  <c r="V21" s="1"/>
  <c r="W21" s="1"/>
  <c r="Y21" s="1"/>
  <c r="Z21" s="1"/>
  <c r="AA21" s="1"/>
  <c r="AB21" s="1"/>
  <c r="AC21" s="1"/>
  <c r="AD21" s="1"/>
  <c r="AE21" s="1"/>
  <c r="F21"/>
  <c r="G21" s="1"/>
  <c r="H21" s="1"/>
  <c r="I21" s="1"/>
  <c r="J21" s="1"/>
  <c r="K21" s="1"/>
  <c r="E21"/>
  <c r="AG21" s="1"/>
  <c r="AH21" s="1"/>
  <c r="F19" i="11" s="1"/>
  <c r="E20" i="10"/>
  <c r="F19"/>
  <c r="G19" s="1"/>
  <c r="H19" s="1"/>
  <c r="I19" s="1"/>
  <c r="J19" s="1"/>
  <c r="K19" s="1"/>
  <c r="L19" s="1"/>
  <c r="M19" s="1"/>
  <c r="N19" s="1"/>
  <c r="O19" s="1"/>
  <c r="P19" s="1"/>
  <c r="Q19" s="1"/>
  <c r="R19" s="1"/>
  <c r="S19" s="1"/>
  <c r="T19" s="1"/>
  <c r="U19" s="1"/>
  <c r="V19" s="1"/>
  <c r="W19" s="1"/>
  <c r="Y19" s="1"/>
  <c r="Z19" s="1"/>
  <c r="AA19" s="1"/>
  <c r="AB19" s="1"/>
  <c r="AC19" s="1"/>
  <c r="AD19" s="1"/>
  <c r="AE19" s="1"/>
  <c r="E19"/>
  <c r="M17"/>
  <c r="N17" s="1"/>
  <c r="O17" s="1"/>
  <c r="P17" s="1"/>
  <c r="Q17" s="1"/>
  <c r="R17" s="1"/>
  <c r="S17" s="1"/>
  <c r="U17" s="1"/>
  <c r="V17" s="1"/>
  <c r="W17" s="1"/>
  <c r="Y17" s="1"/>
  <c r="Z17" s="1"/>
  <c r="AA17" s="1"/>
  <c r="AB17" s="1"/>
  <c r="AC17" s="1"/>
  <c r="AD17" s="1"/>
  <c r="AE17" s="1"/>
  <c r="L17"/>
  <c r="E17"/>
  <c r="L16"/>
  <c r="M16" s="1"/>
  <c r="N16" s="1"/>
  <c r="O16" s="1"/>
  <c r="P16" s="1"/>
  <c r="Q16" s="1"/>
  <c r="R16" s="1"/>
  <c r="S16" s="1"/>
  <c r="U16" s="1"/>
  <c r="V16" s="1"/>
  <c r="W16" s="1"/>
  <c r="Y16" s="1"/>
  <c r="Z16" s="1"/>
  <c r="AA16" s="1"/>
  <c r="AB16" s="1"/>
  <c r="AC16" s="1"/>
  <c r="AD16" s="1"/>
  <c r="AE16" s="1"/>
  <c r="D16"/>
  <c r="N15"/>
  <c r="O15" s="1"/>
  <c r="P15" s="1"/>
  <c r="Q15" s="1"/>
  <c r="R15" s="1"/>
  <c r="S15" s="1"/>
  <c r="U15" s="1"/>
  <c r="V15" s="1"/>
  <c r="W15" s="1"/>
  <c r="Y15" s="1"/>
  <c r="Z15" s="1"/>
  <c r="AA15" s="1"/>
  <c r="AB15" s="1"/>
  <c r="AC15" s="1"/>
  <c r="AD15" s="1"/>
  <c r="AE15" s="1"/>
  <c r="M15"/>
  <c r="E15"/>
  <c r="F14"/>
  <c r="E14"/>
  <c r="O13"/>
  <c r="P13" s="1"/>
  <c r="Q13" s="1"/>
  <c r="R13" s="1"/>
  <c r="S13" s="1"/>
  <c r="U13" s="1"/>
  <c r="V13" s="1"/>
  <c r="W13" s="1"/>
  <c r="Y13" s="1"/>
  <c r="Z13" s="1"/>
  <c r="AA13" s="1"/>
  <c r="AB13" s="1"/>
  <c r="AC13" s="1"/>
  <c r="AD13" s="1"/>
  <c r="AE13" s="1"/>
  <c r="M13"/>
  <c r="N13" s="1"/>
  <c r="L13"/>
  <c r="D13"/>
  <c r="E13" s="1"/>
  <c r="F13" s="1"/>
  <c r="G13" s="1"/>
  <c r="H13" s="1"/>
  <c r="I13" s="1"/>
  <c r="J13" s="1"/>
  <c r="K13" s="1"/>
  <c r="S12"/>
  <c r="U12" s="1"/>
  <c r="V12" s="1"/>
  <c r="W12" s="1"/>
  <c r="Y12" s="1"/>
  <c r="Z12" s="1"/>
  <c r="AA12" s="1"/>
  <c r="AB12" s="1"/>
  <c r="AC12" s="1"/>
  <c r="AD12" s="1"/>
  <c r="AE12" s="1"/>
  <c r="Q12"/>
  <c r="R12" s="1"/>
  <c r="F12"/>
  <c r="G12" s="1"/>
  <c r="H12" s="1"/>
  <c r="I12" s="1"/>
  <c r="J12" s="1"/>
  <c r="K12" s="1"/>
  <c r="L12" s="1"/>
  <c r="M12" s="1"/>
  <c r="N12" s="1"/>
  <c r="O12" s="1"/>
  <c r="E12"/>
  <c r="S11"/>
  <c r="U11" s="1"/>
  <c r="V11" s="1"/>
  <c r="W11" s="1"/>
  <c r="Y11" s="1"/>
  <c r="Z11" s="1"/>
  <c r="AA11" s="1"/>
  <c r="AB11" s="1"/>
  <c r="AC11" s="1"/>
  <c r="AD11" s="1"/>
  <c r="AE11" s="1"/>
  <c r="Q11"/>
  <c r="R11" s="1"/>
  <c r="F11"/>
  <c r="G11" s="1"/>
  <c r="H11" s="1"/>
  <c r="I11" s="1"/>
  <c r="J11" s="1"/>
  <c r="K11" s="1"/>
  <c r="L11" s="1"/>
  <c r="M11" s="1"/>
  <c r="N11" s="1"/>
  <c r="O11" s="1"/>
  <c r="E11"/>
  <c r="F9"/>
  <c r="G9" s="1"/>
  <c r="H9" s="1"/>
  <c r="I9" s="1"/>
  <c r="J9" s="1"/>
  <c r="K9" s="1"/>
  <c r="L9" s="1"/>
  <c r="M9" s="1"/>
  <c r="N9" s="1"/>
  <c r="O9" s="1"/>
  <c r="P9" s="1"/>
  <c r="Q9" s="1"/>
  <c r="R9" s="1"/>
  <c r="S9" s="1"/>
  <c r="U9" s="1"/>
  <c r="V9" s="1"/>
  <c r="W9" s="1"/>
  <c r="Y9" s="1"/>
  <c r="Z9" s="1"/>
  <c r="AA9" s="1"/>
  <c r="AB9" s="1"/>
  <c r="AC9" s="1"/>
  <c r="AD9" s="1"/>
  <c r="AE9" s="1"/>
  <c r="E9"/>
  <c r="A9"/>
  <c r="A11" s="1"/>
  <c r="A12" s="1"/>
  <c r="A13" s="1"/>
  <c r="A14" s="1"/>
  <c r="A15" s="1"/>
  <c r="E8"/>
  <c r="A8"/>
  <c r="F7"/>
  <c r="G7" s="1"/>
  <c r="H7" s="1"/>
  <c r="I7" s="1"/>
  <c r="J7" s="1"/>
  <c r="K7" s="1"/>
  <c r="L7" s="1"/>
  <c r="M7" s="1"/>
  <c r="N7" s="1"/>
  <c r="O7" s="1"/>
  <c r="P7" s="1"/>
  <c r="Q7" s="1"/>
  <c r="R7" s="1"/>
  <c r="S7" s="1"/>
  <c r="U7" s="1"/>
  <c r="V7" s="1"/>
  <c r="W7" s="1"/>
  <c r="Y7" s="1"/>
  <c r="Z7" s="1"/>
  <c r="AA7" s="1"/>
  <c r="AB7" s="1"/>
  <c r="AC7" s="1"/>
  <c r="AD7" s="1"/>
  <c r="AE7" s="1"/>
  <c r="E7"/>
  <c r="E5"/>
  <c r="F5" s="1"/>
  <c r="G5" s="1"/>
  <c r="H5" s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Y5" s="1"/>
  <c r="Z5" s="1"/>
  <c r="AA5" s="1"/>
  <c r="AB5" s="1"/>
  <c r="AC5" s="1"/>
  <c r="AD5" s="1"/>
  <c r="AE5" s="1"/>
  <c r="J30" i="11" l="1"/>
  <c r="H19"/>
  <c r="H26"/>
  <c r="H36"/>
  <c r="P13"/>
  <c r="P14"/>
  <c r="L20"/>
  <c r="K13"/>
  <c r="L13" s="1"/>
  <c r="O20"/>
  <c r="P20" s="1"/>
  <c r="F37"/>
  <c r="H37" s="1"/>
  <c r="D38"/>
  <c r="F38" s="1"/>
  <c r="H38" s="1"/>
  <c r="D41"/>
  <c r="K14"/>
  <c r="L14" s="1"/>
  <c r="A16" i="10"/>
  <c r="A36"/>
  <c r="G14"/>
  <c r="H14" s="1"/>
  <c r="I14" s="1"/>
  <c r="J14" s="1"/>
  <c r="K14" s="1"/>
  <c r="L14" s="1"/>
  <c r="M14" s="1"/>
  <c r="N14" s="1"/>
  <c r="O14" s="1"/>
  <c r="P14" s="1"/>
  <c r="Q14" s="1"/>
  <c r="R14" s="1"/>
  <c r="S14" s="1"/>
  <c r="U14" s="1"/>
  <c r="V14" s="1"/>
  <c r="W14" s="1"/>
  <c r="Y14" s="1"/>
  <c r="Z14" s="1"/>
  <c r="AA14" s="1"/>
  <c r="AB14" s="1"/>
  <c r="AC14" s="1"/>
  <c r="AD14" s="1"/>
  <c r="AE14" s="1"/>
  <c r="AF14" s="1"/>
  <c r="AF7"/>
  <c r="AG7" s="1"/>
  <c r="AH7" s="1"/>
  <c r="F5" i="11" s="1"/>
  <c r="F8" i="10"/>
  <c r="G8" s="1"/>
  <c r="H8" s="1"/>
  <c r="I8" s="1"/>
  <c r="J8" s="1"/>
  <c r="K8" s="1"/>
  <c r="L8" s="1"/>
  <c r="M8" s="1"/>
  <c r="N8" s="1"/>
  <c r="O8" s="1"/>
  <c r="P8" s="1"/>
  <c r="Q8" s="1"/>
  <c r="R8" s="1"/>
  <c r="S8" s="1"/>
  <c r="U8" s="1"/>
  <c r="V8" s="1"/>
  <c r="W8" s="1"/>
  <c r="Y8" s="1"/>
  <c r="Z8" s="1"/>
  <c r="AA8" s="1"/>
  <c r="AB8" s="1"/>
  <c r="AC8" s="1"/>
  <c r="AD8" s="1"/>
  <c r="AE8" s="1"/>
  <c r="AF9"/>
  <c r="AG9"/>
  <c r="AH9" s="1"/>
  <c r="F7" i="11" s="1"/>
  <c r="D7" s="1"/>
  <c r="AF11" i="10"/>
  <c r="AG11"/>
  <c r="AH11" s="1"/>
  <c r="F9" i="11" s="1"/>
  <c r="H9" s="1"/>
  <c r="AF12" i="10"/>
  <c r="AG12"/>
  <c r="AH12" s="1"/>
  <c r="F10" i="11" s="1"/>
  <c r="H10" s="1"/>
  <c r="AF13" i="10"/>
  <c r="AG13"/>
  <c r="AH13" s="1"/>
  <c r="F11" i="11" s="1"/>
  <c r="AG14" i="10"/>
  <c r="AH14" s="1"/>
  <c r="F12" i="11" s="1"/>
  <c r="H12" s="1"/>
  <c r="AG19" i="10"/>
  <c r="AH19" s="1"/>
  <c r="F17" i="11" s="1"/>
  <c r="H17" s="1"/>
  <c r="AG25" i="10"/>
  <c r="AH25" s="1"/>
  <c r="F23" i="11" s="1"/>
  <c r="AF30" i="10"/>
  <c r="AF16"/>
  <c r="AF19"/>
  <c r="AF21"/>
  <c r="AF25"/>
  <c r="AF28"/>
  <c r="AG30"/>
  <c r="AH30" s="1"/>
  <c r="F28" i="11" s="1"/>
  <c r="F15" i="10"/>
  <c r="G15" s="1"/>
  <c r="H15" s="1"/>
  <c r="I15" s="1"/>
  <c r="J15" s="1"/>
  <c r="K15" s="1"/>
  <c r="E16"/>
  <c r="F16" s="1"/>
  <c r="G16" s="1"/>
  <c r="H16" s="1"/>
  <c r="I16" s="1"/>
  <c r="J16" s="1"/>
  <c r="K16" s="1"/>
  <c r="F17"/>
  <c r="G17" s="1"/>
  <c r="H17" s="1"/>
  <c r="I17" s="1"/>
  <c r="J17" s="1"/>
  <c r="K17" s="1"/>
  <c r="F20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Y20" s="1"/>
  <c r="Z20" s="1"/>
  <c r="AA20" s="1"/>
  <c r="AB20" s="1"/>
  <c r="AC20" s="1"/>
  <c r="AD20" s="1"/>
  <c r="AE20" s="1"/>
  <c r="F22"/>
  <c r="G22" s="1"/>
  <c r="H22" s="1"/>
  <c r="I22" s="1"/>
  <c r="J22" s="1"/>
  <c r="K22" s="1"/>
  <c r="F24"/>
  <c r="G24" s="1"/>
  <c r="H24" s="1"/>
  <c r="I24" s="1"/>
  <c r="J24" s="1"/>
  <c r="K24" s="1"/>
  <c r="L24" s="1"/>
  <c r="M24" s="1"/>
  <c r="N24" s="1"/>
  <c r="O24" s="1"/>
  <c r="P24" s="1"/>
  <c r="Q24" s="1"/>
  <c r="R24" s="1"/>
  <c r="S24" s="1"/>
  <c r="U24" s="1"/>
  <c r="V24" s="1"/>
  <c r="W24" s="1"/>
  <c r="Y24" s="1"/>
  <c r="Z24" s="1"/>
  <c r="AA24" s="1"/>
  <c r="AB24" s="1"/>
  <c r="AC24" s="1"/>
  <c r="AD24" s="1"/>
  <c r="AE24" s="1"/>
  <c r="F27"/>
  <c r="G27" s="1"/>
  <c r="H27" s="1"/>
  <c r="I27" s="1"/>
  <c r="J27" s="1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Y27" s="1"/>
  <c r="Z27" s="1"/>
  <c r="AA27" s="1"/>
  <c r="AB27" s="1"/>
  <c r="AC27" s="1"/>
  <c r="AD27" s="1"/>
  <c r="AE27" s="1"/>
  <c r="F29"/>
  <c r="G29" s="1"/>
  <c r="H29" s="1"/>
  <c r="I29" s="1"/>
  <c r="J29" s="1"/>
  <c r="K29" s="1"/>
  <c r="L29" s="1"/>
  <c r="M29" s="1"/>
  <c r="N29" s="1"/>
  <c r="O29" s="1"/>
  <c r="P29" s="1"/>
  <c r="Q29" s="1"/>
  <c r="R29" s="1"/>
  <c r="S29" s="1"/>
  <c r="T29" s="1"/>
  <c r="U29" s="1"/>
  <c r="V29" s="1"/>
  <c r="W29" s="1"/>
  <c r="Y29" s="1"/>
  <c r="Z29" s="1"/>
  <c r="AA29" s="1"/>
  <c r="AB29" s="1"/>
  <c r="AC29" s="1"/>
  <c r="AD29" s="1"/>
  <c r="AE29" s="1"/>
  <c r="H11" i="11" l="1"/>
  <c r="D11"/>
  <c r="D28"/>
  <c r="H28"/>
  <c r="H23"/>
  <c r="D23"/>
  <c r="H7"/>
  <c r="D5"/>
  <c r="H5"/>
  <c r="L30"/>
  <c r="D44"/>
  <c r="F44" s="1"/>
  <c r="H44" s="1"/>
  <c r="F41"/>
  <c r="H41" s="1"/>
  <c r="P30"/>
  <c r="AG29" i="10"/>
  <c r="AH29" s="1"/>
  <c r="F27" i="11" s="1"/>
  <c r="H27" s="1"/>
  <c r="AG27" i="10"/>
  <c r="AH27" s="1"/>
  <c r="F25" i="11" s="1"/>
  <c r="H25" s="1"/>
  <c r="AG24" i="10"/>
  <c r="AH24" s="1"/>
  <c r="F22" i="11" s="1"/>
  <c r="H22" s="1"/>
  <c r="AF20" i="10"/>
  <c r="AG15"/>
  <c r="AH15" s="1"/>
  <c r="F13" i="11" s="1"/>
  <c r="H13" s="1"/>
  <c r="AF24" i="10"/>
  <c r="AG16"/>
  <c r="AH16" s="1"/>
  <c r="F14" i="11" s="1"/>
  <c r="AF8" i="10"/>
  <c r="A17"/>
  <c r="A41"/>
  <c r="AF22"/>
  <c r="AG20"/>
  <c r="AH20" s="1"/>
  <c r="F18" i="11" s="1"/>
  <c r="H18" s="1"/>
  <c r="AG17" i="10"/>
  <c r="AH17" s="1"/>
  <c r="F15" i="11" s="1"/>
  <c r="AF15" i="10"/>
  <c r="AF27"/>
  <c r="AG22"/>
  <c r="AH22" s="1"/>
  <c r="F20" i="11" s="1"/>
  <c r="H20" s="1"/>
  <c r="AF29" i="10"/>
  <c r="AF17"/>
  <c r="AG8"/>
  <c r="AH8" s="1"/>
  <c r="H48" i="11" l="1"/>
  <c r="Q16"/>
  <c r="Q21"/>
  <c r="Q24"/>
  <c r="H15"/>
  <c r="D15"/>
  <c r="H14"/>
  <c r="Q8" s="1"/>
  <c r="D14"/>
  <c r="AH32" i="10"/>
  <c r="F6" i="11"/>
  <c r="A46" i="10"/>
  <c r="A19"/>
  <c r="A20" s="1"/>
  <c r="A21" s="1"/>
  <c r="A22" s="1"/>
  <c r="D6" i="11" l="1"/>
  <c r="H6"/>
  <c r="F30"/>
  <c r="A24" i="10"/>
  <c r="A25" s="1"/>
  <c r="A51"/>
  <c r="H30" i="11" l="1"/>
  <c r="H31" s="1"/>
  <c r="I31" s="1"/>
  <c r="Q4"/>
  <c r="A27" i="10"/>
  <c r="A28" s="1"/>
  <c r="A29" s="1"/>
  <c r="A30" s="1"/>
  <c r="A56"/>
  <c r="Q30" i="11" l="1"/>
  <c r="H54"/>
  <c r="H49" l="1"/>
  <c r="G121" i="6"/>
  <c r="I121" s="1"/>
  <c r="D129" l="1"/>
  <c r="C22" i="9" l="1"/>
  <c r="D16"/>
  <c r="C21"/>
  <c r="C20"/>
  <c r="C19"/>
  <c r="D19" s="1"/>
  <c r="G143" i="8"/>
  <c r="H141"/>
  <c r="DF141" s="1"/>
  <c r="DD140"/>
  <c r="DD144" s="1"/>
  <c r="DB140"/>
  <c r="CZ140"/>
  <c r="CX140"/>
  <c r="H140"/>
  <c r="DE140" s="1"/>
  <c r="DE144" s="1"/>
  <c r="DA139"/>
  <c r="CY139"/>
  <c r="CW139"/>
  <c r="CU139"/>
  <c r="CS139"/>
  <c r="CQ139"/>
  <c r="H139"/>
  <c r="DB139" s="1"/>
  <c r="DB144" s="1"/>
  <c r="H135"/>
  <c r="BZ135" s="1"/>
  <c r="H134"/>
  <c r="BZ134" s="1"/>
  <c r="H133"/>
  <c r="CB133" s="1"/>
  <c r="BX132"/>
  <c r="BV132"/>
  <c r="H132"/>
  <c r="BW132" s="1"/>
  <c r="D132" s="1"/>
  <c r="CW130"/>
  <c r="H130"/>
  <c r="D130"/>
  <c r="CU129"/>
  <c r="H129"/>
  <c r="CV129" s="1"/>
  <c r="D129" s="1"/>
  <c r="H128"/>
  <c r="CT128" s="1"/>
  <c r="D128" s="1"/>
  <c r="CT127"/>
  <c r="H127"/>
  <c r="D127"/>
  <c r="H125"/>
  <c r="CW125" s="1"/>
  <c r="H124"/>
  <c r="CW124" s="1"/>
  <c r="H123"/>
  <c r="CU123" s="1"/>
  <c r="H122"/>
  <c r="CU122" s="1"/>
  <c r="H121"/>
  <c r="CS121" s="1"/>
  <c r="H120"/>
  <c r="CS120" s="1"/>
  <c r="H119"/>
  <c r="CQ119" s="1"/>
  <c r="H118"/>
  <c r="CQ118" s="1"/>
  <c r="H117"/>
  <c r="CO117" s="1"/>
  <c r="H116"/>
  <c r="CO116" s="1"/>
  <c r="H115"/>
  <c r="CM115" s="1"/>
  <c r="H114"/>
  <c r="CM114" s="1"/>
  <c r="H112"/>
  <c r="CL112" s="1"/>
  <c r="H109"/>
  <c r="CJ109" s="1"/>
  <c r="CJ144" s="1"/>
  <c r="H107"/>
  <c r="CG107" s="1"/>
  <c r="CG144" s="1"/>
  <c r="H105"/>
  <c r="CD105" s="1"/>
  <c r="CD144" s="1"/>
  <c r="CA102"/>
  <c r="BY102"/>
  <c r="BW102"/>
  <c r="H102"/>
  <c r="CB102" s="1"/>
  <c r="BT101"/>
  <c r="BR101"/>
  <c r="BP101"/>
  <c r="H101"/>
  <c r="BU101" s="1"/>
  <c r="BM100"/>
  <c r="BK100"/>
  <c r="BI100"/>
  <c r="H100"/>
  <c r="BN100" s="1"/>
  <c r="BF99"/>
  <c r="BD99"/>
  <c r="BB99"/>
  <c r="H99"/>
  <c r="BG99" s="1"/>
  <c r="AY98"/>
  <c r="AW98"/>
  <c r="AU98"/>
  <c r="H98"/>
  <c r="AZ98" s="1"/>
  <c r="AR97"/>
  <c r="AP97"/>
  <c r="AN97"/>
  <c r="H97"/>
  <c r="AS97" s="1"/>
  <c r="BV95"/>
  <c r="H95"/>
  <c r="D95"/>
  <c r="H94"/>
  <c r="BO94" s="1"/>
  <c r="D94" s="1"/>
  <c r="BH93"/>
  <c r="H93"/>
  <c r="D93"/>
  <c r="H92"/>
  <c r="BA92" s="1"/>
  <c r="D92" s="1"/>
  <c r="AT91"/>
  <c r="H91"/>
  <c r="D91"/>
  <c r="H90"/>
  <c r="AM90" s="1"/>
  <c r="D90" s="1"/>
  <c r="CA88"/>
  <c r="BY88"/>
  <c r="BW88"/>
  <c r="H88"/>
  <c r="CB88" s="1"/>
  <c r="BT87"/>
  <c r="BR87"/>
  <c r="BP87"/>
  <c r="H87"/>
  <c r="BU87" s="1"/>
  <c r="BM86"/>
  <c r="BK86"/>
  <c r="BI86"/>
  <c r="H86"/>
  <c r="BN86" s="1"/>
  <c r="BF85"/>
  <c r="BD85"/>
  <c r="BB85"/>
  <c r="H85"/>
  <c r="BG85" s="1"/>
  <c r="AY84"/>
  <c r="AW84"/>
  <c r="AU84"/>
  <c r="H84"/>
  <c r="AZ84" s="1"/>
  <c r="AR83"/>
  <c r="AP83"/>
  <c r="AN83"/>
  <c r="H83"/>
  <c r="AS83" s="1"/>
  <c r="BV81"/>
  <c r="H81"/>
  <c r="D81"/>
  <c r="H80"/>
  <c r="BO80" s="1"/>
  <c r="D80" s="1"/>
  <c r="BH79"/>
  <c r="H79"/>
  <c r="D79"/>
  <c r="H78"/>
  <c r="BA78" s="1"/>
  <c r="D78" s="1"/>
  <c r="AT77"/>
  <c r="H77"/>
  <c r="D77"/>
  <c r="H76"/>
  <c r="AM76" s="1"/>
  <c r="D76" s="1"/>
  <c r="CA74"/>
  <c r="BY74"/>
  <c r="BW74"/>
  <c r="BW144" s="1"/>
  <c r="H74"/>
  <c r="CB74" s="1"/>
  <c r="CB144" s="1"/>
  <c r="BT73"/>
  <c r="BR73"/>
  <c r="BP73"/>
  <c r="H73"/>
  <c r="BU73" s="1"/>
  <c r="BM72"/>
  <c r="BK72"/>
  <c r="BI72"/>
  <c r="H72"/>
  <c r="BN72" s="1"/>
  <c r="BF71"/>
  <c r="BD71"/>
  <c r="BB71"/>
  <c r="H71"/>
  <c r="BG71" s="1"/>
  <c r="AY70"/>
  <c r="AW70"/>
  <c r="AU70"/>
  <c r="H70"/>
  <c r="AZ70" s="1"/>
  <c r="AR69"/>
  <c r="AP69"/>
  <c r="AN69"/>
  <c r="H69"/>
  <c r="AS69" s="1"/>
  <c r="BV67"/>
  <c r="BV144" s="1"/>
  <c r="H67"/>
  <c r="D67"/>
  <c r="H66"/>
  <c r="BO66" s="1"/>
  <c r="D66" s="1"/>
  <c r="BH65"/>
  <c r="H65"/>
  <c r="D65"/>
  <c r="H64"/>
  <c r="BA64" s="1"/>
  <c r="D64" s="1"/>
  <c r="AT63"/>
  <c r="H63"/>
  <c r="D63"/>
  <c r="H62"/>
  <c r="AM62" s="1"/>
  <c r="D62" s="1"/>
  <c r="H59"/>
  <c r="CS59" s="1"/>
  <c r="CS144" s="1"/>
  <c r="CP58"/>
  <c r="CN58"/>
  <c r="H58"/>
  <c r="CO58" s="1"/>
  <c r="BU56"/>
  <c r="BS56"/>
  <c r="BQ56"/>
  <c r="H56"/>
  <c r="BT56" s="1"/>
  <c r="BT144" s="1"/>
  <c r="H55"/>
  <c r="BK55" s="1"/>
  <c r="BK144" s="1"/>
  <c r="BG54"/>
  <c r="BE54"/>
  <c r="BC54"/>
  <c r="H54"/>
  <c r="BF54" s="1"/>
  <c r="BF144" s="1"/>
  <c r="H53"/>
  <c r="AY53" s="1"/>
  <c r="AY144" s="1"/>
  <c r="AS52"/>
  <c r="AQ52"/>
  <c r="AO52"/>
  <c r="H52"/>
  <c r="AR52" s="1"/>
  <c r="AR144" s="1"/>
  <c r="H51"/>
  <c r="AK51" s="1"/>
  <c r="AK144" s="1"/>
  <c r="BO49"/>
  <c r="H49"/>
  <c r="BP49" s="1"/>
  <c r="BH48"/>
  <c r="BH144" s="1"/>
  <c r="H48"/>
  <c r="BI48" s="1"/>
  <c r="BA47"/>
  <c r="H47"/>
  <c r="BB47" s="1"/>
  <c r="AT46"/>
  <c r="AT144" s="1"/>
  <c r="H46"/>
  <c r="AU46" s="1"/>
  <c r="AM45"/>
  <c r="H45"/>
  <c r="AN45" s="1"/>
  <c r="AF44"/>
  <c r="AF144" s="1"/>
  <c r="H44"/>
  <c r="AG44" s="1"/>
  <c r="H40"/>
  <c r="AD40" s="1"/>
  <c r="AB39"/>
  <c r="H39"/>
  <c r="AC39" s="1"/>
  <c r="H37"/>
  <c r="AD37" s="1"/>
  <c r="H34"/>
  <c r="AE34" s="1"/>
  <c r="H33"/>
  <c r="AE33" s="1"/>
  <c r="N30"/>
  <c r="L30"/>
  <c r="J30"/>
  <c r="H30"/>
  <c r="M30" s="1"/>
  <c r="N29"/>
  <c r="L29"/>
  <c r="J29"/>
  <c r="H29"/>
  <c r="M29" s="1"/>
  <c r="L26"/>
  <c r="J26"/>
  <c r="J144" s="1"/>
  <c r="J145" s="1"/>
  <c r="H26"/>
  <c r="D22" i="9" l="1"/>
  <c r="D20"/>
  <c r="D23"/>
  <c r="D21"/>
  <c r="CO144" i="8"/>
  <c r="D58"/>
  <c r="AG144"/>
  <c r="D44"/>
  <c r="AN144"/>
  <c r="D45"/>
  <c r="AU144"/>
  <c r="D46"/>
  <c r="BB144"/>
  <c r="D47"/>
  <c r="BI144"/>
  <c r="D48"/>
  <c r="BP144"/>
  <c r="D49"/>
  <c r="L144"/>
  <c r="O37"/>
  <c r="O144" s="1"/>
  <c r="Q37"/>
  <c r="Q144" s="1"/>
  <c r="S37"/>
  <c r="S144" s="1"/>
  <c r="U37"/>
  <c r="W37"/>
  <c r="Y37"/>
  <c r="AA37"/>
  <c r="AC37"/>
  <c r="T39"/>
  <c r="V39"/>
  <c r="X39"/>
  <c r="Z39"/>
  <c r="AD39"/>
  <c r="AD144" s="1"/>
  <c r="U40"/>
  <c r="W40"/>
  <c r="Y40"/>
  <c r="AA40"/>
  <c r="AC40"/>
  <c r="AE40"/>
  <c r="AE144" s="1"/>
  <c r="BA144"/>
  <c r="AS144"/>
  <c r="BG144"/>
  <c r="BM55"/>
  <c r="BM144" s="1"/>
  <c r="BU144"/>
  <c r="CR59"/>
  <c r="H143"/>
  <c r="K26"/>
  <c r="M26"/>
  <c r="M144" s="1"/>
  <c r="K29"/>
  <c r="K30"/>
  <c r="N37"/>
  <c r="P37"/>
  <c r="P144" s="1"/>
  <c r="R37"/>
  <c r="R144" s="1"/>
  <c r="T37"/>
  <c r="V37"/>
  <c r="X37"/>
  <c r="Z37"/>
  <c r="AB37"/>
  <c r="S39"/>
  <c r="U39"/>
  <c r="W39"/>
  <c r="Y39"/>
  <c r="AA39"/>
  <c r="T40"/>
  <c r="V40"/>
  <c r="X40"/>
  <c r="Z40"/>
  <c r="AB40"/>
  <c r="AH51"/>
  <c r="AJ51"/>
  <c r="AJ144" s="1"/>
  <c r="AL51"/>
  <c r="AL144" s="1"/>
  <c r="AP52"/>
  <c r="AV53"/>
  <c r="AX53"/>
  <c r="AZ53"/>
  <c r="AZ144" s="1"/>
  <c r="BD54"/>
  <c r="BJ55"/>
  <c r="BL55"/>
  <c r="BN55"/>
  <c r="BN144" s="1"/>
  <c r="BR56"/>
  <c r="CQ59"/>
  <c r="AO69"/>
  <c r="D69" s="1"/>
  <c r="AQ69"/>
  <c r="AV70"/>
  <c r="D70" s="1"/>
  <c r="AX70"/>
  <c r="BC71"/>
  <c r="D71" s="1"/>
  <c r="BE71"/>
  <c r="BJ72"/>
  <c r="D72" s="1"/>
  <c r="BL72"/>
  <c r="BQ73"/>
  <c r="D73" s="1"/>
  <c r="BS73"/>
  <c r="BX74"/>
  <c r="BZ74"/>
  <c r="CU144"/>
  <c r="CW144"/>
  <c r="DF144"/>
  <c r="D141"/>
  <c r="AM144"/>
  <c r="BO144"/>
  <c r="AI51"/>
  <c r="AI144" s="1"/>
  <c r="AW53"/>
  <c r="AW144" s="1"/>
  <c r="DA144"/>
  <c r="AO83"/>
  <c r="AQ83"/>
  <c r="AQ144" s="1"/>
  <c r="AV84"/>
  <c r="AX84"/>
  <c r="BC85"/>
  <c r="BE85"/>
  <c r="BE144" s="1"/>
  <c r="BJ86"/>
  <c r="BL86"/>
  <c r="BQ87"/>
  <c r="BS87"/>
  <c r="BS144" s="1"/>
  <c r="BX88"/>
  <c r="BZ88"/>
  <c r="AO97"/>
  <c r="AQ97"/>
  <c r="AV98"/>
  <c r="AX98"/>
  <c r="BC99"/>
  <c r="BE99"/>
  <c r="BJ100"/>
  <c r="BL100"/>
  <c r="BQ101"/>
  <c r="BS101"/>
  <c r="BX102"/>
  <c r="BZ102"/>
  <c r="CC105"/>
  <c r="CE105"/>
  <c r="CE144" s="1"/>
  <c r="CF107"/>
  <c r="CH107"/>
  <c r="CH144" s="1"/>
  <c r="CI109"/>
  <c r="CK109"/>
  <c r="CE112"/>
  <c r="CK112"/>
  <c r="CM112"/>
  <c r="CM144" s="1"/>
  <c r="CL114"/>
  <c r="D114" s="1"/>
  <c r="CL115"/>
  <c r="D115" s="1"/>
  <c r="CN116"/>
  <c r="D116" s="1"/>
  <c r="CN117"/>
  <c r="D117" s="1"/>
  <c r="CP118"/>
  <c r="D118" s="1"/>
  <c r="CP119"/>
  <c r="D119" s="1"/>
  <c r="CR120"/>
  <c r="D120" s="1"/>
  <c r="CR121"/>
  <c r="D121" s="1"/>
  <c r="CT122"/>
  <c r="CT123"/>
  <c r="D123" s="1"/>
  <c r="CV124"/>
  <c r="CV125"/>
  <c r="D125" s="1"/>
  <c r="CA133"/>
  <c r="D133" s="1"/>
  <c r="BY134"/>
  <c r="D134" s="1"/>
  <c r="BY135"/>
  <c r="D135" s="1"/>
  <c r="CR139"/>
  <c r="CT139"/>
  <c r="CV139"/>
  <c r="CX139"/>
  <c r="CX144" s="1"/>
  <c r="CZ139"/>
  <c r="CZ144" s="1"/>
  <c r="CY140"/>
  <c r="DA140"/>
  <c r="DC140"/>
  <c r="DC144" s="1"/>
  <c r="CH112"/>
  <c r="BX144" l="1"/>
  <c r="D74"/>
  <c r="BR144"/>
  <c r="D56"/>
  <c r="BD144"/>
  <c r="D54"/>
  <c r="AP144"/>
  <c r="D52"/>
  <c r="D140"/>
  <c r="CN144"/>
  <c r="BL144"/>
  <c r="AX144"/>
  <c r="D40"/>
  <c r="AB144"/>
  <c r="X144"/>
  <c r="T144"/>
  <c r="CP144"/>
  <c r="BQ144"/>
  <c r="AO144"/>
  <c r="AA144"/>
  <c r="W144"/>
  <c r="CV144"/>
  <c r="D124"/>
  <c r="CT144"/>
  <c r="D122"/>
  <c r="CI144"/>
  <c r="D109"/>
  <c r="CF144"/>
  <c r="D107"/>
  <c r="CC144"/>
  <c r="D105"/>
  <c r="CQ144"/>
  <c r="D59"/>
  <c r="BJ144"/>
  <c r="D55"/>
  <c r="AV144"/>
  <c r="D53"/>
  <c r="AH144"/>
  <c r="D51"/>
  <c r="CK144"/>
  <c r="CA144"/>
  <c r="D139"/>
  <c r="D112"/>
  <c r="D102"/>
  <c r="D101"/>
  <c r="D100"/>
  <c r="D99"/>
  <c r="D98"/>
  <c r="D97"/>
  <c r="D88"/>
  <c r="D87"/>
  <c r="D86"/>
  <c r="D85"/>
  <c r="D84"/>
  <c r="D83"/>
  <c r="CL144"/>
  <c r="BY144"/>
  <c r="BC144"/>
  <c r="CY144"/>
  <c r="BZ144"/>
  <c r="D39"/>
  <c r="Z144"/>
  <c r="V144"/>
  <c r="D37"/>
  <c r="C135" s="1"/>
  <c r="K144"/>
  <c r="K145" s="1"/>
  <c r="L145" s="1"/>
  <c r="M145" s="1"/>
  <c r="CR144"/>
  <c r="AC144"/>
  <c r="Y144"/>
  <c r="U144"/>
  <c r="N144"/>
  <c r="C39" l="1"/>
  <c r="C83"/>
  <c r="C85"/>
  <c r="C87"/>
  <c r="C97"/>
  <c r="C99"/>
  <c r="C101"/>
  <c r="C112"/>
  <c r="C51"/>
  <c r="C53"/>
  <c r="C55"/>
  <c r="C59"/>
  <c r="C105"/>
  <c r="C107"/>
  <c r="C109"/>
  <c r="C122"/>
  <c r="C124"/>
  <c r="C40"/>
  <c r="C140"/>
  <c r="N145"/>
  <c r="O145" s="1"/>
  <c r="P145" s="1"/>
  <c r="Q145" s="1"/>
  <c r="R145" s="1"/>
  <c r="S145" s="1"/>
  <c r="T145" s="1"/>
  <c r="U145" s="1"/>
  <c r="V145" s="1"/>
  <c r="W145" s="1"/>
  <c r="X145" s="1"/>
  <c r="Y145" s="1"/>
  <c r="Z145" s="1"/>
  <c r="AA145" s="1"/>
  <c r="AB145" s="1"/>
  <c r="AC145" s="1"/>
  <c r="AD145" s="1"/>
  <c r="AE145" s="1"/>
  <c r="AF145" s="1"/>
  <c r="AG145" s="1"/>
  <c r="AH145" s="1"/>
  <c r="AI145" s="1"/>
  <c r="AJ145" s="1"/>
  <c r="AK145" s="1"/>
  <c r="AL145" s="1"/>
  <c r="AM145" s="1"/>
  <c r="AN145" s="1"/>
  <c r="AO145" s="1"/>
  <c r="AP145" s="1"/>
  <c r="AQ145" s="1"/>
  <c r="AR145" s="1"/>
  <c r="AS145" s="1"/>
  <c r="AT145" s="1"/>
  <c r="AU145" s="1"/>
  <c r="AV145" s="1"/>
  <c r="AW145" s="1"/>
  <c r="AX145" s="1"/>
  <c r="AY145" s="1"/>
  <c r="AZ145" s="1"/>
  <c r="BA145" s="1"/>
  <c r="BB145" s="1"/>
  <c r="BC145" s="1"/>
  <c r="BD145" s="1"/>
  <c r="BE145" s="1"/>
  <c r="BF145" s="1"/>
  <c r="BG145" s="1"/>
  <c r="BH145" s="1"/>
  <c r="BI145" s="1"/>
  <c r="BJ145" s="1"/>
  <c r="BK145" s="1"/>
  <c r="BL145" s="1"/>
  <c r="BM145" s="1"/>
  <c r="BN145" s="1"/>
  <c r="BO145" s="1"/>
  <c r="BP145" s="1"/>
  <c r="BQ145" s="1"/>
  <c r="BR145" s="1"/>
  <c r="BS145" s="1"/>
  <c r="BT145" s="1"/>
  <c r="BU145" s="1"/>
  <c r="BV145" s="1"/>
  <c r="BW145" s="1"/>
  <c r="BX145" s="1"/>
  <c r="BY145" s="1"/>
  <c r="BZ145" s="1"/>
  <c r="CA145" s="1"/>
  <c r="CB145" s="1"/>
  <c r="CC145" s="1"/>
  <c r="CD145" s="1"/>
  <c r="CE145" s="1"/>
  <c r="CF145" s="1"/>
  <c r="CG145" s="1"/>
  <c r="CH145" s="1"/>
  <c r="CI145" s="1"/>
  <c r="CJ145" s="1"/>
  <c r="CK145" s="1"/>
  <c r="CL145" s="1"/>
  <c r="CM145" s="1"/>
  <c r="CN145" s="1"/>
  <c r="CO145" s="1"/>
  <c r="CP145" s="1"/>
  <c r="CQ145" s="1"/>
  <c r="CR145" s="1"/>
  <c r="CS145" s="1"/>
  <c r="CT145" s="1"/>
  <c r="CU145" s="1"/>
  <c r="CV145" s="1"/>
  <c r="CW145" s="1"/>
  <c r="CX145" s="1"/>
  <c r="CY145" s="1"/>
  <c r="CZ145" s="1"/>
  <c r="DA145" s="1"/>
  <c r="DB145" s="1"/>
  <c r="DC145" s="1"/>
  <c r="DD145" s="1"/>
  <c r="DE145" s="1"/>
  <c r="DF145" s="1"/>
  <c r="C45"/>
  <c r="C46"/>
  <c r="C49"/>
  <c r="C141"/>
  <c r="B118"/>
  <c r="B69"/>
  <c r="C71"/>
  <c r="B73"/>
  <c r="C120"/>
  <c r="B130"/>
  <c r="B143"/>
  <c r="A143" s="1"/>
  <c r="D142"/>
  <c r="C25" s="1"/>
  <c r="B81"/>
  <c r="C80"/>
  <c r="B79"/>
  <c r="B77"/>
  <c r="B65"/>
  <c r="B63"/>
  <c r="C26"/>
  <c r="B80"/>
  <c r="B37"/>
  <c r="A36" s="1"/>
  <c r="C34"/>
  <c r="C33"/>
  <c r="B30"/>
  <c r="B29"/>
  <c r="A28" s="1"/>
  <c r="B26"/>
  <c r="A24" s="1"/>
  <c r="B67"/>
  <c r="C37"/>
  <c r="B34"/>
  <c r="B33"/>
  <c r="C30"/>
  <c r="C29"/>
  <c r="C62"/>
  <c r="C64"/>
  <c r="B66"/>
  <c r="B76"/>
  <c r="B78"/>
  <c r="C92"/>
  <c r="C63"/>
  <c r="C67"/>
  <c r="C79"/>
  <c r="B93"/>
  <c r="B129"/>
  <c r="C127"/>
  <c r="B128"/>
  <c r="C132"/>
  <c r="B90"/>
  <c r="B92"/>
  <c r="B94"/>
  <c r="B62"/>
  <c r="B64"/>
  <c r="C66"/>
  <c r="C76"/>
  <c r="C78"/>
  <c r="C90"/>
  <c r="C94"/>
  <c r="C65"/>
  <c r="C77"/>
  <c r="B91"/>
  <c r="B95"/>
  <c r="C129"/>
  <c r="C81"/>
  <c r="C130"/>
  <c r="C128"/>
  <c r="B132"/>
  <c r="C91"/>
  <c r="C93"/>
  <c r="C95"/>
  <c r="C84"/>
  <c r="B84"/>
  <c r="C86"/>
  <c r="B86"/>
  <c r="C88"/>
  <c r="B88"/>
  <c r="B98"/>
  <c r="C98"/>
  <c r="B100"/>
  <c r="C100"/>
  <c r="B102"/>
  <c r="C102"/>
  <c r="B139"/>
  <c r="C139"/>
  <c r="B52"/>
  <c r="C52"/>
  <c r="B54"/>
  <c r="C54"/>
  <c r="B56"/>
  <c r="C56"/>
  <c r="B74"/>
  <c r="C74"/>
  <c r="C58"/>
  <c r="C44"/>
  <c r="B45"/>
  <c r="B46"/>
  <c r="C47"/>
  <c r="C48"/>
  <c r="B49"/>
  <c r="B141"/>
  <c r="C115"/>
  <c r="C117"/>
  <c r="C119"/>
  <c r="C121"/>
  <c r="C123"/>
  <c r="C125"/>
  <c r="C134"/>
  <c r="C114"/>
  <c r="C116"/>
  <c r="C118"/>
  <c r="C133"/>
  <c r="C69"/>
  <c r="C70"/>
  <c r="B71"/>
  <c r="C72"/>
  <c r="C73"/>
  <c r="B120"/>
  <c r="B135"/>
  <c r="A89" l="1"/>
  <c r="B114"/>
  <c r="B125"/>
  <c r="B121"/>
  <c r="B117"/>
  <c r="B48"/>
  <c r="B44"/>
  <c r="B140"/>
  <c r="A137" s="1"/>
  <c r="B40"/>
  <c r="B59"/>
  <c r="B51"/>
  <c r="B101"/>
  <c r="B99"/>
  <c r="B39"/>
  <c r="A38" s="1"/>
  <c r="A61"/>
  <c r="A75"/>
  <c r="A32"/>
  <c r="B127"/>
  <c r="A126" s="1"/>
  <c r="B72"/>
  <c r="B70"/>
  <c r="A68" s="1"/>
  <c r="B133"/>
  <c r="A131" s="1"/>
  <c r="B116"/>
  <c r="B134"/>
  <c r="B123"/>
  <c r="B119"/>
  <c r="B115"/>
  <c r="B47"/>
  <c r="B58"/>
  <c r="A57" s="1"/>
  <c r="B124"/>
  <c r="B122"/>
  <c r="B109"/>
  <c r="A108" s="1"/>
  <c r="B107"/>
  <c r="A106" s="1"/>
  <c r="B105"/>
  <c r="A104" s="1"/>
  <c r="B55"/>
  <c r="B53"/>
  <c r="B112"/>
  <c r="A111" s="1"/>
  <c r="B97"/>
  <c r="A96" s="1"/>
  <c r="B87"/>
  <c r="B85"/>
  <c r="B83"/>
  <c r="A82" s="1"/>
  <c r="A113" l="1"/>
  <c r="A50"/>
  <c r="A43"/>
  <c r="F33" i="7" l="1"/>
  <c r="F111" i="6"/>
  <c r="G111" s="1"/>
  <c r="A5"/>
  <c r="A4"/>
  <c r="A3"/>
  <c r="R9"/>
  <c r="F15" s="1"/>
  <c r="M89"/>
  <c r="G10"/>
  <c r="F27" i="7"/>
  <c r="F26"/>
  <c r="F24"/>
  <c r="F23"/>
  <c r="F22"/>
  <c r="F21"/>
  <c r="F20"/>
  <c r="F19"/>
  <c r="F18"/>
  <c r="F17"/>
  <c r="F16"/>
  <c r="F15"/>
  <c r="F14"/>
  <c r="F13"/>
  <c r="F12"/>
  <c r="F11"/>
  <c r="F10"/>
  <c r="F9"/>
  <c r="M10" i="6" l="1"/>
  <c r="F26"/>
  <c r="F37" s="1"/>
  <c r="F42" s="1"/>
  <c r="F56" s="1"/>
  <c r="F65" s="1"/>
  <c r="F69" s="1"/>
  <c r="F75" s="1"/>
  <c r="F79" s="1"/>
  <c r="F83" s="1"/>
  <c r="F86" s="1"/>
  <c r="F32"/>
  <c r="F21"/>
  <c r="H10"/>
  <c r="J10"/>
  <c r="L10"/>
  <c r="I10"/>
  <c r="K10"/>
  <c r="F25" i="7"/>
  <c r="E28" s="1"/>
  <c r="F28" s="1"/>
  <c r="F30" s="1"/>
  <c r="F31" s="1"/>
  <c r="H11" i="6" l="1"/>
  <c r="I11"/>
  <c r="J11"/>
  <c r="K11"/>
  <c r="L11"/>
  <c r="H12"/>
  <c r="I12"/>
  <c r="J12"/>
  <c r="K12"/>
  <c r="G13"/>
  <c r="G14"/>
  <c r="G15"/>
  <c r="G19"/>
  <c r="G20"/>
  <c r="H20" s="1"/>
  <c r="G21"/>
  <c r="G24"/>
  <c r="H24" s="1"/>
  <c r="G25"/>
  <c r="H25" s="1"/>
  <c r="G26"/>
  <c r="G29"/>
  <c r="H29" s="1"/>
  <c r="G30"/>
  <c r="H30" s="1"/>
  <c r="G31"/>
  <c r="H31" s="1"/>
  <c r="G32"/>
  <c r="G35"/>
  <c r="H35" s="1"/>
  <c r="G36"/>
  <c r="H36" s="1"/>
  <c r="G37"/>
  <c r="G40"/>
  <c r="H40" s="1"/>
  <c r="G41"/>
  <c r="G42"/>
  <c r="G45"/>
  <c r="H45" s="1"/>
  <c r="G46"/>
  <c r="H46" s="1"/>
  <c r="G49"/>
  <c r="I49" s="1"/>
  <c r="G50"/>
  <c r="I50" s="1"/>
  <c r="G53"/>
  <c r="I53" s="1"/>
  <c r="G54"/>
  <c r="I54" s="1"/>
  <c r="G55"/>
  <c r="I55" s="1"/>
  <c r="G56"/>
  <c r="G59"/>
  <c r="J59" s="1"/>
  <c r="G60"/>
  <c r="J60" s="1"/>
  <c r="G63"/>
  <c r="J63" s="1"/>
  <c r="G64"/>
  <c r="J64" s="1"/>
  <c r="G65"/>
  <c r="G68"/>
  <c r="J68" s="1"/>
  <c r="G69"/>
  <c r="G72"/>
  <c r="K72" s="1"/>
  <c r="G73"/>
  <c r="K73" s="1"/>
  <c r="G74"/>
  <c r="K74" s="1"/>
  <c r="G75"/>
  <c r="K75" s="1"/>
  <c r="G78"/>
  <c r="K78" s="1"/>
  <c r="G79"/>
  <c r="G82"/>
  <c r="K82" s="1"/>
  <c r="G83"/>
  <c r="H89"/>
  <c r="I89"/>
  <c r="J89"/>
  <c r="K89"/>
  <c r="L89"/>
  <c r="G92"/>
  <c r="G93"/>
  <c r="D86"/>
  <c r="G86" s="1"/>
  <c r="G89"/>
  <c r="G134" s="1"/>
  <c r="I134" s="1"/>
  <c r="G16"/>
  <c r="G133" s="1"/>
  <c r="I133" s="1"/>
  <c r="G12"/>
  <c r="G11"/>
  <c r="F23" i="2"/>
  <c r="B36" i="5"/>
  <c r="B35"/>
  <c r="B34"/>
  <c r="C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H31"/>
  <c r="I31"/>
  <c r="E31"/>
  <c r="F31"/>
  <c r="G31"/>
  <c r="D31"/>
  <c r="C28"/>
  <c r="C29"/>
  <c r="C30"/>
  <c r="C21"/>
  <c r="C22"/>
  <c r="C23"/>
  <c r="C24"/>
  <c r="C25"/>
  <c r="C26"/>
  <c r="C27"/>
  <c r="F17"/>
  <c r="D17"/>
  <c r="E17"/>
  <c r="L9"/>
  <c r="M9"/>
  <c r="K12"/>
  <c r="L12"/>
  <c r="M14"/>
  <c r="K15"/>
  <c r="M7"/>
  <c r="K7"/>
  <c r="G8"/>
  <c r="K8"/>
  <c r="H8"/>
  <c r="L8"/>
  <c r="I8"/>
  <c r="M8"/>
  <c r="G9"/>
  <c r="K9"/>
  <c r="H9"/>
  <c r="I9"/>
  <c r="G10"/>
  <c r="K10"/>
  <c r="H10"/>
  <c r="L10"/>
  <c r="I10"/>
  <c r="M10"/>
  <c r="G11"/>
  <c r="K11"/>
  <c r="H11"/>
  <c r="L11"/>
  <c r="I11"/>
  <c r="M11"/>
  <c r="G12"/>
  <c r="H12"/>
  <c r="I12"/>
  <c r="M12"/>
  <c r="G13"/>
  <c r="K13"/>
  <c r="H13"/>
  <c r="L13"/>
  <c r="I13"/>
  <c r="M13"/>
  <c r="G14"/>
  <c r="K14"/>
  <c r="H14"/>
  <c r="L14"/>
  <c r="I14"/>
  <c r="G15"/>
  <c r="H15"/>
  <c r="L15"/>
  <c r="I15"/>
  <c r="M15"/>
  <c r="G16"/>
  <c r="K16"/>
  <c r="H16"/>
  <c r="L16"/>
  <c r="I16"/>
  <c r="M16"/>
  <c r="H7"/>
  <c r="L7"/>
  <c r="I7"/>
  <c r="G7"/>
  <c r="E3"/>
  <c r="L17"/>
  <c r="L18"/>
  <c r="K17"/>
  <c r="K18"/>
  <c r="M17"/>
  <c r="M18"/>
  <c r="F7" i="2"/>
  <c r="F10"/>
  <c r="F11"/>
  <c r="F12"/>
  <c r="F13"/>
  <c r="F14"/>
  <c r="F15"/>
  <c r="F16"/>
  <c r="F17"/>
  <c r="F18"/>
  <c r="F19"/>
  <c r="F20"/>
  <c r="F21"/>
  <c r="F22"/>
  <c r="F9"/>
  <c r="F24"/>
  <c r="F8"/>
  <c r="F6"/>
  <c r="F5"/>
  <c r="E25"/>
  <c r="F25"/>
  <c r="E26"/>
  <c r="F26"/>
  <c r="F28"/>
  <c r="F29"/>
  <c r="L86" i="6" l="1"/>
  <c r="G128"/>
  <c r="I128" s="1"/>
  <c r="H41"/>
  <c r="G136"/>
  <c r="I136" s="1"/>
  <c r="H19"/>
  <c r="G119"/>
  <c r="I119" s="1"/>
  <c r="H14"/>
  <c r="I123"/>
  <c r="G135"/>
  <c r="I135" s="1"/>
  <c r="G120"/>
  <c r="I120" s="1"/>
  <c r="G129"/>
  <c r="I129" s="1"/>
  <c r="H13"/>
  <c r="G132"/>
  <c r="I132" s="1"/>
  <c r="L16"/>
  <c r="J16"/>
  <c r="H16"/>
  <c r="K16"/>
  <c r="I16"/>
  <c r="K83"/>
  <c r="J83"/>
  <c r="K79"/>
  <c r="J79"/>
  <c r="J69"/>
  <c r="I69"/>
  <c r="J65"/>
  <c r="I65"/>
  <c r="J37"/>
  <c r="H37"/>
  <c r="K37"/>
  <c r="I37"/>
  <c r="J21"/>
  <c r="H21"/>
  <c r="K21"/>
  <c r="I21"/>
  <c r="H15"/>
  <c r="K15"/>
  <c r="I15"/>
  <c r="J15"/>
  <c r="L56"/>
  <c r="J56"/>
  <c r="H56"/>
  <c r="K56"/>
  <c r="I56"/>
  <c r="J42"/>
  <c r="H42"/>
  <c r="K42"/>
  <c r="I42"/>
  <c r="J32"/>
  <c r="H32"/>
  <c r="K32"/>
  <c r="I32"/>
  <c r="J26"/>
  <c r="H26"/>
  <c r="K26"/>
  <c r="I26"/>
  <c r="M93"/>
  <c r="K93"/>
  <c r="I93"/>
  <c r="L93"/>
  <c r="J93"/>
  <c r="H93"/>
  <c r="L92"/>
  <c r="M92"/>
  <c r="K92"/>
  <c r="I92"/>
  <c r="J92"/>
  <c r="H92"/>
  <c r="F96"/>
  <c r="G96" s="1"/>
  <c r="L96" l="1"/>
  <c r="C129"/>
  <c r="I96"/>
  <c r="M96"/>
  <c r="J96"/>
  <c r="K96"/>
  <c r="H96"/>
  <c r="G137" l="1"/>
  <c r="I126"/>
  <c r="G99"/>
  <c r="G139" l="1"/>
  <c r="H139"/>
  <c r="L99"/>
  <c r="J99"/>
  <c r="H99"/>
  <c r="M99"/>
  <c r="K99"/>
  <c r="I99"/>
  <c r="G102" l="1"/>
  <c r="L102" l="1"/>
  <c r="J102"/>
  <c r="H102"/>
  <c r="M102"/>
  <c r="K102"/>
  <c r="I102"/>
  <c r="G105" l="1"/>
  <c r="L105" l="1"/>
  <c r="L108" s="1"/>
  <c r="D12" i="9" s="1"/>
  <c r="J105" i="6"/>
  <c r="J108" s="1"/>
  <c r="D10" i="9" s="1"/>
  <c r="H105" i="6"/>
  <c r="M105"/>
  <c r="M108" s="1"/>
  <c r="D13" i="9" s="1"/>
  <c r="K105" i="6"/>
  <c r="K108" s="1"/>
  <c r="D11" i="9" s="1"/>
  <c r="I105" i="6"/>
  <c r="G108"/>
  <c r="I108"/>
  <c r="D9" i="9" s="1"/>
  <c r="G113" i="6" l="1"/>
  <c r="G138"/>
  <c r="H108"/>
  <c r="D8" i="9" s="1"/>
  <c r="D14" s="1"/>
  <c r="E15" s="1"/>
  <c r="E16" s="1"/>
</calcChain>
</file>

<file path=xl/comments1.xml><?xml version="1.0" encoding="utf-8"?>
<comments xmlns="http://schemas.openxmlformats.org/spreadsheetml/2006/main">
  <authors>
    <author>QDC User</author>
  </authors>
  <commentList>
    <comment ref="G126" authorId="0">
      <text>
        <r>
          <rPr>
            <b/>
            <sz val="9"/>
            <color indexed="81"/>
            <rFont val="Tahoma"/>
            <family val="2"/>
          </rPr>
          <t>QDC User:</t>
        </r>
        <r>
          <rPr>
            <sz val="9"/>
            <color indexed="81"/>
            <rFont val="Tahoma"/>
            <family val="2"/>
          </rPr>
          <t xml:space="preserve">
data dari Agus
Sisa uang muka 4.070.578.570 x 4,5% (rate 360 Hari) = 183.300.036
dimasukan ke
Sec.4 69.300.036
Sec.5 115.000.000
</t>
        </r>
      </text>
    </comment>
    <comment ref="G131" authorId="0">
      <text>
        <r>
          <rPr>
            <b/>
            <sz val="9"/>
            <color indexed="81"/>
            <rFont val="Tahoma"/>
            <family val="2"/>
          </rPr>
          <t xml:space="preserve">QDC Users ;
</t>
        </r>
        <r>
          <rPr>
            <sz val="9"/>
            <color indexed="81"/>
            <rFont val="Tahoma"/>
            <family val="2"/>
          </rPr>
          <t>Dipindahkan ke Others</t>
        </r>
      </text>
    </comment>
  </commentList>
</comments>
</file>

<file path=xl/comments2.xml><?xml version="1.0" encoding="utf-8"?>
<comments xmlns="http://schemas.openxmlformats.org/spreadsheetml/2006/main">
  <authors>
    <author>QDC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QDC:</t>
        </r>
        <r>
          <rPr>
            <sz val="9"/>
            <color indexed="81"/>
            <rFont val="Tahoma"/>
            <family val="2"/>
          </rPr>
          <t xml:space="preserve">
to be discussed with PM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QDC:</t>
        </r>
        <r>
          <rPr>
            <sz val="9"/>
            <color indexed="81"/>
            <rFont val="Tahoma"/>
            <family val="2"/>
          </rPr>
          <t xml:space="preserve">
IMD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QDC:</t>
        </r>
        <r>
          <rPr>
            <sz val="9"/>
            <color indexed="81"/>
            <rFont val="Tahoma"/>
            <family val="2"/>
          </rPr>
          <t xml:space="preserve">
IMD</t>
        </r>
      </text>
    </comment>
  </commentList>
</comments>
</file>

<file path=xl/sharedStrings.xml><?xml version="1.0" encoding="utf-8"?>
<sst xmlns="http://schemas.openxmlformats.org/spreadsheetml/2006/main" count="812" uniqueCount="440">
  <si>
    <t>Total</t>
  </si>
  <si>
    <t>Man Power</t>
  </si>
  <si>
    <t>Mess Pekerja</t>
  </si>
  <si>
    <t>Material</t>
  </si>
  <si>
    <t>Truk</t>
  </si>
  <si>
    <t>Mobil Operasional</t>
  </si>
  <si>
    <t>Motor Operasional</t>
  </si>
  <si>
    <t>Gaji Staff</t>
  </si>
  <si>
    <t>Gudang</t>
  </si>
  <si>
    <t>Detail Estimasi</t>
  </si>
  <si>
    <t>Mess Staff</t>
  </si>
  <si>
    <t>Biaya Jaga</t>
  </si>
  <si>
    <t>Maintenance Peralatan</t>
  </si>
  <si>
    <t>hari</t>
  </si>
  <si>
    <t>orang</t>
  </si>
  <si>
    <t>unit</t>
  </si>
  <si>
    <t>APD</t>
  </si>
  <si>
    <t>Sewa Crane</t>
  </si>
  <si>
    <t>Profit</t>
  </si>
  <si>
    <t>Mob Demob Pekerja</t>
  </si>
  <si>
    <t>Manajemen Resiko</t>
  </si>
  <si>
    <t>Sewa Aksesoris Stringing</t>
  </si>
  <si>
    <t>Dex Crane dan kendaraan lain</t>
  </si>
  <si>
    <t>Dex Mesin Stringing</t>
  </si>
  <si>
    <t>PT. QDC</t>
  </si>
  <si>
    <t>Anugerah Januariansyah</t>
  </si>
  <si>
    <t>Harga/ KMR</t>
  </si>
  <si>
    <t>11 Km</t>
  </si>
  <si>
    <t>Satuan</t>
  </si>
  <si>
    <t>Per KMR</t>
  </si>
  <si>
    <t>Bulan</t>
  </si>
  <si>
    <t>Hari</t>
  </si>
  <si>
    <t>set</t>
  </si>
  <si>
    <t>per Orang</t>
  </si>
  <si>
    <t>NO</t>
  </si>
  <si>
    <t>URAIAN</t>
  </si>
  <si>
    <t>VOLUME</t>
  </si>
  <si>
    <t>HARGA SATUAN</t>
  </si>
  <si>
    <t>TOTAL</t>
  </si>
  <si>
    <t>KETERANGAN</t>
  </si>
  <si>
    <t>Biaya Garansi dan Asuransi</t>
  </si>
  <si>
    <t>Man Power Harus Borongan</t>
  </si>
  <si>
    <t>Dex 1 Fuso, 2 Strada, 2 Truk</t>
  </si>
  <si>
    <t>Dex Puller Tensioner</t>
  </si>
  <si>
    <t>4 bulan karena setelah pekerjaan selesai tidak bisa langsung keluar dari lokasi dan membutuhkan persiapan</t>
  </si>
  <si>
    <t>terdapat 3 titik. 1 titik 2 orang</t>
  </si>
  <si>
    <t>Gaji dan uang Makan Staff</t>
  </si>
  <si>
    <t>Service DLL</t>
  </si>
  <si>
    <t>Pembelian Sling, tambang DLL</t>
  </si>
  <si>
    <t>6 Motor @Rp 500.000</t>
  </si>
  <si>
    <t>Sewa dan Uang Air</t>
  </si>
  <si>
    <t>Pulang Pergi Tiket Pesawat</t>
  </si>
  <si>
    <t>Overhead Manajemen</t>
  </si>
  <si>
    <t>Penebangan dan Kordinasi</t>
  </si>
  <si>
    <t>Persiapan</t>
  </si>
  <si>
    <t>Mob Demob</t>
  </si>
  <si>
    <t>Kedatangan Pekerja</t>
  </si>
  <si>
    <t>bulan</t>
  </si>
  <si>
    <t>Tambang kerja</t>
  </si>
  <si>
    <t>Drone</t>
  </si>
  <si>
    <t>Solar Truk</t>
  </si>
  <si>
    <t>Dex Mesin</t>
  </si>
  <si>
    <t>Bensin motor</t>
  </si>
  <si>
    <t>persen</t>
  </si>
  <si>
    <t>Sling (bisa tidak beli)</t>
  </si>
  <si>
    <t>Roll</t>
  </si>
  <si>
    <t>Jasa Tebang</t>
  </si>
  <si>
    <t>Pohon</t>
  </si>
  <si>
    <t>BV Solar</t>
  </si>
  <si>
    <t>Press Solar</t>
  </si>
  <si>
    <t>Sling set</t>
  </si>
  <si>
    <t>OPGW</t>
  </si>
  <si>
    <t>Haspel</t>
  </si>
  <si>
    <t>Trip</t>
  </si>
  <si>
    <t>Petty Cash Other</t>
  </si>
  <si>
    <t>Mesin</t>
  </si>
  <si>
    <t>Persen</t>
  </si>
  <si>
    <t>Bunga dan garansi</t>
  </si>
  <si>
    <t>sisa</t>
  </si>
  <si>
    <t>KMR</t>
  </si>
  <si>
    <t>eret2</t>
  </si>
  <si>
    <t>antitwist</t>
  </si>
  <si>
    <t>penarikan</t>
  </si>
  <si>
    <t>shaging</t>
  </si>
  <si>
    <t>clamping</t>
  </si>
  <si>
    <t>spacer</t>
  </si>
  <si>
    <t>Man power</t>
  </si>
  <si>
    <t>Moderate</t>
  </si>
  <si>
    <t>Pesimis</t>
  </si>
  <si>
    <t>Optimis</t>
  </si>
  <si>
    <t>Perbaikan</t>
  </si>
  <si>
    <t>Total A</t>
  </si>
  <si>
    <t>Total B</t>
  </si>
  <si>
    <t>Total C</t>
  </si>
  <si>
    <t>Unit Price</t>
  </si>
  <si>
    <t>SCF dan PPH</t>
  </si>
  <si>
    <t>Sewa Truk</t>
  </si>
  <si>
    <t>SCF 4,25% PPH 3%</t>
  </si>
  <si>
    <t>Sewa Mesin Stringing</t>
  </si>
  <si>
    <t>Pembulatan</t>
  </si>
  <si>
    <t>PT. QDC TECHNOLOGIES</t>
  </si>
  <si>
    <t>ANUGERAH JANUARIANSYAH</t>
  </si>
  <si>
    <t>HARGA /kMR</t>
  </si>
  <si>
    <t>KONTRAK</t>
  </si>
  <si>
    <t>SAT</t>
  </si>
  <si>
    <t>PENAWARAN HARGA</t>
  </si>
  <si>
    <t>PAKET 1 : TRANSMISI 500 kV SUMATERA  AURDURI - PERANAP</t>
  </si>
  <si>
    <t>PT.WASKITA KARYA (Persero)</t>
  </si>
  <si>
    <t>PROJECT MANAGER</t>
  </si>
  <si>
    <t>kMR</t>
  </si>
  <si>
    <t>PEKERJAAN STRINGING SECTION</t>
  </si>
  <si>
    <t>VOL</t>
  </si>
  <si>
    <t>/kMR</t>
  </si>
  <si>
    <t>bln</t>
  </si>
  <si>
    <t>hr</t>
  </si>
  <si>
    <t>ls</t>
  </si>
  <si>
    <t>/org</t>
  </si>
  <si>
    <t>(Rp.)</t>
  </si>
  <si>
    <t>a.</t>
  </si>
  <si>
    <t>b.</t>
  </si>
  <si>
    <t>c.</t>
  </si>
  <si>
    <t>d.</t>
  </si>
  <si>
    <t>e.</t>
  </si>
  <si>
    <t>f.</t>
  </si>
  <si>
    <t>g.</t>
  </si>
  <si>
    <t>BULAN I</t>
  </si>
  <si>
    <t>BULAN II</t>
  </si>
  <si>
    <t>BULAN III</t>
  </si>
  <si>
    <t>BULAN IV</t>
  </si>
  <si>
    <t>BULAN V</t>
  </si>
  <si>
    <t>BULAN VI</t>
  </si>
  <si>
    <t>TOTAL NILAI</t>
  </si>
  <si>
    <t>Rp.</t>
  </si>
  <si>
    <t>PERSIAPAN</t>
  </si>
  <si>
    <t>PEMASANGAN ROLL</t>
  </si>
  <si>
    <t>ERET-ERET DRON</t>
  </si>
  <si>
    <t>ERET-ERET DUFON</t>
  </si>
  <si>
    <t>ERET-ERET ANTI TWIST</t>
  </si>
  <si>
    <t>PEMASANGAN SLING</t>
  </si>
  <si>
    <t>PENEBANGAN</t>
  </si>
  <si>
    <t>MOB DEMOB PERALATAN</t>
  </si>
  <si>
    <t>PENARIKAN</t>
  </si>
  <si>
    <t>CANTOL</t>
  </si>
  <si>
    <t>SHANGING</t>
  </si>
  <si>
    <t>CLAMPING</t>
  </si>
  <si>
    <t>SPACER</t>
  </si>
  <si>
    <t>FINAL CHECK</t>
  </si>
  <si>
    <t>RETENSI</t>
  </si>
  <si>
    <t>PETTY CASH</t>
  </si>
  <si>
    <t>POS JAGA</t>
  </si>
  <si>
    <t>BANK</t>
  </si>
  <si>
    <t>OVERHEAD</t>
  </si>
  <si>
    <t>SEWA ALAT PT IMD</t>
  </si>
  <si>
    <t>PROFIT</t>
  </si>
  <si>
    <t>TOTAL PENGELUARAN</t>
  </si>
  <si>
    <t>NO.</t>
  </si>
  <si>
    <t>Kontrak Mandor</t>
  </si>
  <si>
    <t>RENCANA ANGGARAN PELAKSANAAN PEKERJAAN (RAPP)</t>
  </si>
  <si>
    <t>SISA DARI HARGA KONTRAK</t>
  </si>
  <si>
    <t>HARGA KONTRAK</t>
  </si>
  <si>
    <t>PLAN SCHEDULE PEKERJAAN  STRINGING SECTION</t>
  </si>
  <si>
    <t>Periode : September s.d  Desember</t>
  </si>
  <si>
    <t xml:space="preserve">PEKERJAAN </t>
  </si>
  <si>
    <t>MP</t>
  </si>
  <si>
    <t>BOBOT</t>
  </si>
  <si>
    <t>BULAN 1</t>
  </si>
  <si>
    <t>BULAN 2</t>
  </si>
  <si>
    <t>BULAN 3</t>
  </si>
  <si>
    <t>BULAN 4</t>
  </si>
  <si>
    <t>Tagihan</t>
  </si>
  <si>
    <t>Progress</t>
  </si>
  <si>
    <t>PEKERJAAN MOBILISASI , PEMASANGAN ISOLATOR DAN STRINGSET</t>
  </si>
  <si>
    <t>Mobilisasi dan pemasangan  material Isolator</t>
  </si>
  <si>
    <t xml:space="preserve"> Pemasangan isolator line 1 &amp; 2 di T.388, 397, 406, 413</t>
  </si>
  <si>
    <t>PEKERJAAN PERSIAPAN</t>
  </si>
  <si>
    <t>A. Persiapan Engine</t>
  </si>
  <si>
    <t xml:space="preserve"> Pekerjaan penempatan puller di T.388,T.413</t>
  </si>
  <si>
    <t xml:space="preserve"> Pekerjaan penempatan tensioner di T.413</t>
  </si>
  <si>
    <t xml:space="preserve"> Penembangan dan papras jalur konduktor to Engine di T388 s.d T.413</t>
  </si>
  <si>
    <t>B. Skur tower</t>
  </si>
  <si>
    <t xml:space="preserve"> Pemasangan skur tower dan body di T.388 </t>
  </si>
  <si>
    <t xml:space="preserve"> Pemasangan skur tower dan body di T.413</t>
  </si>
  <si>
    <t>C.Mounting roll</t>
  </si>
  <si>
    <t xml:space="preserve"> Pemasangan Mounted roll  single dan 5 shaft di line 1 opgw dan line 2 opgw T.388 - T.413</t>
  </si>
  <si>
    <t>D. Eret -eret</t>
  </si>
  <si>
    <t xml:space="preserve"> Eret - eret drone  line 1 dan 2 di T.388 s.d T.413</t>
  </si>
  <si>
    <t xml:space="preserve"> Eret - eret tambang dupont  line 1 &amp; 2  di T.388 -  T.413</t>
  </si>
  <si>
    <t xml:space="preserve">PEKERJAAN PENARIKAN </t>
  </si>
  <si>
    <t>A. Penarikan Anti twist ( ATT )</t>
  </si>
  <si>
    <t xml:space="preserve"> Pekerjaan penarikan ATT 12 line 1 T.388 - T.413</t>
  </si>
  <si>
    <t xml:space="preserve"> Pekerjaan penarikan ATT 14 line 1 T.388 - T.413</t>
  </si>
  <si>
    <t xml:space="preserve"> Pekerjaan penarikan ATT 18 line 1 T.388 - T.413</t>
  </si>
  <si>
    <t xml:space="preserve"> Pekerjaan penarikan ATT 12 line 2 T.388 - T.413</t>
  </si>
  <si>
    <t xml:space="preserve"> Pekerjaan penarikan ATT 14 line 2 T.388 - T.413</t>
  </si>
  <si>
    <t xml:space="preserve"> Pekerjaan penarikan ATT 18 line 2 T.388 - T.413</t>
  </si>
  <si>
    <t>B. Pekerjaan penarikan Konduktor</t>
  </si>
  <si>
    <t xml:space="preserve"> Penarikan konduktor Line 1  ( R ) T.388 -T.413</t>
  </si>
  <si>
    <t xml:space="preserve"> Penarikan konduktor Line 1  ( S  ) T.388 -T.413</t>
  </si>
  <si>
    <t xml:space="preserve"> Penarikan konduktor Line 1  ( T ) T.388 -T.413</t>
  </si>
  <si>
    <t xml:space="preserve"> Penarikan konduktor Line 2  ( R ) T.388 -T.413</t>
  </si>
  <si>
    <t xml:space="preserve"> Penarikan konduktor Line 2  ( S ) T.388 -T.413</t>
  </si>
  <si>
    <t xml:space="preserve"> Penarikan konduktor Line 2  ( T ) T.388 -T.413</t>
  </si>
  <si>
    <t xml:space="preserve">C. Penarikan OPGW </t>
  </si>
  <si>
    <t xml:space="preserve"> Penarikan line 1 OPGW ( T.388 - T.413 )</t>
  </si>
  <si>
    <t xml:space="preserve"> Penarikan line 2 OPGW ( T.388 - T.413 )</t>
  </si>
  <si>
    <t>PEKERJAAN FINISHING, SAGGING DAN PRESSCANTOL</t>
  </si>
  <si>
    <t>A. Pekerjaan  Presscantol  di T.388</t>
  </si>
  <si>
    <t xml:space="preserve"> Presscantol line 1 ( R )</t>
  </si>
  <si>
    <t xml:space="preserve"> Presscantol line 1 ( S )</t>
  </si>
  <si>
    <t xml:space="preserve"> Presscantol line 1 ( T )</t>
  </si>
  <si>
    <t xml:space="preserve"> Presscantol line 2 ( R )</t>
  </si>
  <si>
    <t xml:space="preserve"> Presscantol line 2 ( S )</t>
  </si>
  <si>
    <t xml:space="preserve"> Presscantol line 2 ( T )</t>
  </si>
  <si>
    <t>B. Pekerjaan Sagging di T.397</t>
  </si>
  <si>
    <t xml:space="preserve"> Sagging line 1 ( R )</t>
  </si>
  <si>
    <t xml:space="preserve"> Sagging line 1 ( S )</t>
  </si>
  <si>
    <t xml:space="preserve"> Sagging line 1 ( T )</t>
  </si>
  <si>
    <t xml:space="preserve"> Sagging line 2 ( R )</t>
  </si>
  <si>
    <t xml:space="preserve"> Sagging line 2 ( S )</t>
  </si>
  <si>
    <t xml:space="preserve"> Sagging line 2 ( T )</t>
  </si>
  <si>
    <t>C. Pekerjaan presscantol di T.397</t>
  </si>
  <si>
    <t>B. Pekerjaan Sagging di T.406</t>
  </si>
  <si>
    <t>D. Pekerjaan Sagging di T.406</t>
  </si>
  <si>
    <t>F. Pekerjaan Sagging di T.413</t>
  </si>
  <si>
    <t xml:space="preserve">  Sagging line 1 ( R )</t>
  </si>
  <si>
    <t xml:space="preserve">  Sagging line 1 ( S )</t>
  </si>
  <si>
    <t xml:space="preserve">  Sagging line 1 ( T )</t>
  </si>
  <si>
    <t xml:space="preserve">  Sagging line 2 ( R )</t>
  </si>
  <si>
    <t xml:space="preserve">  Sagging line 2 ( S )</t>
  </si>
  <si>
    <t xml:space="preserve">  Sagging line 2 ( T )</t>
  </si>
  <si>
    <t xml:space="preserve"> CLAMPING </t>
  </si>
  <si>
    <t>A. Clamping T.389 s.d T.396</t>
  </si>
  <si>
    <t xml:space="preserve"> Line 1, 2 ( R S T )</t>
  </si>
  <si>
    <t>B. Clamping T.398 s.d T.405</t>
  </si>
  <si>
    <t>C. Clamping T.407 s.d  T.413</t>
  </si>
  <si>
    <t>Pekerjaan Pemasangan Assesories</t>
  </si>
  <si>
    <t>Line spacer dan Demper</t>
  </si>
  <si>
    <t>Jumperan tension di T.397 dan T.406</t>
  </si>
  <si>
    <t xml:space="preserve"> Line 1 ( R ) 397</t>
  </si>
  <si>
    <t xml:space="preserve"> Line 1 ( S ) 397</t>
  </si>
  <si>
    <t xml:space="preserve"> Line 1 ( T ) 397</t>
  </si>
  <si>
    <t xml:space="preserve"> Line 2 ( R ) 397</t>
  </si>
  <si>
    <t xml:space="preserve"> Line 2 ( S ) 397</t>
  </si>
  <si>
    <t xml:space="preserve"> Line 2 ( T ) 397</t>
  </si>
  <si>
    <t xml:space="preserve"> Line 1 ( R ) 406</t>
  </si>
  <si>
    <t xml:space="preserve"> Line 1 ( S ) 406</t>
  </si>
  <si>
    <t xml:space="preserve"> Line 1 ( T ) 406</t>
  </si>
  <si>
    <t xml:space="preserve"> Line 2 ( R ) 406</t>
  </si>
  <si>
    <t xml:space="preserve"> Line 2 ( S ) 406</t>
  </si>
  <si>
    <t xml:space="preserve"> Line 2 ( T ) 406</t>
  </si>
  <si>
    <t>Pekerjaaan finishing OPGW</t>
  </si>
  <si>
    <t xml:space="preserve"> Sagging  Opgw line 1 dan 2</t>
  </si>
  <si>
    <t xml:space="preserve"> Presscantol  Opgw line 1 dan 2</t>
  </si>
  <si>
    <t xml:space="preserve"> Clamping OPGW  line 1 dan 2 </t>
  </si>
  <si>
    <t xml:space="preserve"> Joint bok </t>
  </si>
  <si>
    <t>PEKERJAAN PERAPIHAN DAN PEMBERSIHAN</t>
  </si>
  <si>
    <t xml:space="preserve"> Penurunan peralatan kerja dan bersihkan tambang dll</t>
  </si>
  <si>
    <t xml:space="preserve"> Pelepasan Skur tower line 1 dan 2 di T.388 dan T.413</t>
  </si>
  <si>
    <t xml:space="preserve"> Moving engine tensioner dan puller di T.388 -T.413   to gudang</t>
  </si>
  <si>
    <t xml:space="preserve"> Moving  peralatan  stringing</t>
  </si>
  <si>
    <t>FINAL CHEK PEKERJAAN</t>
  </si>
  <si>
    <t xml:space="preserve"> Final cek internal line 1 dan 2 pada  T.388 - T.3413</t>
  </si>
  <si>
    <t xml:space="preserve"> Final cek  external  ( Waskita ) line 1 dan 2 pada  T.388 -T.413</t>
  </si>
  <si>
    <t xml:space="preserve"> Penyelesaian pending item</t>
  </si>
  <si>
    <t xml:space="preserve"> Closing pekerjaan</t>
  </si>
  <si>
    <t>RENCANA</t>
  </si>
  <si>
    <t>KOMULATIF RENCANA</t>
  </si>
  <si>
    <t>REALISASI</t>
  </si>
  <si>
    <t>KOMULATIF REALISASI</t>
  </si>
  <si>
    <t>DEVIASI (+ / -)</t>
  </si>
  <si>
    <t>PT. WASKITA KARYA (PERSERO)</t>
  </si>
  <si>
    <t>BELA IWARI SETIAWAN</t>
  </si>
  <si>
    <t>Project Manager</t>
  </si>
  <si>
    <t>PENGELUARAN</t>
  </si>
  <si>
    <t>JUMLAH</t>
  </si>
  <si>
    <t>NILAI KONTRAK</t>
  </si>
  <si>
    <t>PEMASUKKAN</t>
  </si>
  <si>
    <t>PROGRESS BULAN I</t>
  </si>
  <si>
    <t>PROGRESS BULAN II</t>
  </si>
  <si>
    <t>PROGRESS BULAN III</t>
  </si>
  <si>
    <t>PROGRESS BULAN IV</t>
  </si>
  <si>
    <t>Vehicles Rent &amp; Repair</t>
  </si>
  <si>
    <t>Fuel</t>
  </si>
  <si>
    <t>Security / Coordination Fee</t>
  </si>
  <si>
    <t>Salaries</t>
  </si>
  <si>
    <t>Communication</t>
  </si>
  <si>
    <t>Business trip &amp; tiket/hotel</t>
  </si>
  <si>
    <t>Entertainment Client</t>
  </si>
  <si>
    <t>Stationery &amp; Printing</t>
  </si>
  <si>
    <t>Bonds &amp; Insurance</t>
  </si>
  <si>
    <t>Stagger Bamboo</t>
  </si>
  <si>
    <t xml:space="preserve">Biaya Tenaga Kerja </t>
  </si>
  <si>
    <t>Stringing Man Power</t>
  </si>
  <si>
    <t>Civil Works</t>
  </si>
  <si>
    <t>Miscellaneous Works</t>
  </si>
  <si>
    <t>Transportation</t>
  </si>
  <si>
    <t>Rental Equipment / tools</t>
  </si>
  <si>
    <t>Others</t>
  </si>
  <si>
    <t>Sewa Kantor/Gudang / bulan</t>
  </si>
  <si>
    <t>Sub Total</t>
  </si>
  <si>
    <t>PM</t>
  </si>
  <si>
    <t>SM</t>
  </si>
  <si>
    <t>SPV</t>
  </si>
  <si>
    <t>K3</t>
  </si>
  <si>
    <t>PA</t>
  </si>
  <si>
    <t>PC</t>
  </si>
  <si>
    <t>Material Stringing</t>
  </si>
  <si>
    <t>Kabel Sling, Tambang dll</t>
  </si>
  <si>
    <t>Assignment Matrix</t>
  </si>
  <si>
    <t>No.</t>
  </si>
  <si>
    <t>Job Title</t>
  </si>
  <si>
    <t>maxQty</t>
  </si>
  <si>
    <t>I</t>
  </si>
  <si>
    <t>II</t>
  </si>
  <si>
    <t>III</t>
  </si>
  <si>
    <t>IV</t>
  </si>
  <si>
    <t>V</t>
  </si>
  <si>
    <t>VI</t>
  </si>
  <si>
    <t>VII</t>
  </si>
  <si>
    <t xml:space="preserve">Total </t>
  </si>
  <si>
    <t>Total per</t>
  </si>
  <si>
    <t>Man Hour</t>
  </si>
  <si>
    <t>Project Management</t>
  </si>
  <si>
    <t>Project Manager/Site Manager</t>
  </si>
  <si>
    <t>Project Control</t>
  </si>
  <si>
    <t>Project Administrator</t>
  </si>
  <si>
    <t xml:space="preserve"> </t>
  </si>
  <si>
    <t>Project Implementation, Install, Test &amp; Commisioning</t>
  </si>
  <si>
    <t>Sitac Manager</t>
  </si>
  <si>
    <t>Sitac Executive</t>
  </si>
  <si>
    <t>Site Manager</t>
  </si>
  <si>
    <t>Senior Project/Installation Engineer</t>
  </si>
  <si>
    <t>Surveyor</t>
  </si>
  <si>
    <t>Field Supervision for machine</t>
  </si>
  <si>
    <t>Site Project Adm</t>
  </si>
  <si>
    <t>Engineering</t>
  </si>
  <si>
    <t>Design &amp; Planning Manager</t>
  </si>
  <si>
    <t>Senior DESIGN engineer</t>
  </si>
  <si>
    <t>Design Engineer</t>
  </si>
  <si>
    <t>CAD / Senior CAD Officer</t>
  </si>
  <si>
    <t xml:space="preserve">Quality &amp; Audit </t>
  </si>
  <si>
    <t>Senior Quality &amp; Audit</t>
  </si>
  <si>
    <t>Quality &amp; Audit Officer (HSE)</t>
  </si>
  <si>
    <t>Procurement &amp; Logistic</t>
  </si>
  <si>
    <t>Procurement &amp; Logistic Senior Officer/Manager</t>
  </si>
  <si>
    <t>Procurement Officer</t>
  </si>
  <si>
    <t>Commercial Control Officer/Senior</t>
  </si>
  <si>
    <t xml:space="preserve">Site Logistic </t>
  </si>
  <si>
    <t>Office</t>
  </si>
  <si>
    <t>Qty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</si>
  <si>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</si>
  <si>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</si>
  <si>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</si>
  <si>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</si>
  <si>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</si>
  <si>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</si>
  <si>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</si>
  <si>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</si>
  <si>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</si>
  <si>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</si>
  <si>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</si>
  <si>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</si>
  <si>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Installation Engineer</t>
  </si>
  <si>
    <t>Overtime 1 (1.5)</t>
  </si>
  <si>
    <t>Overtime 2 (2.0)</t>
  </si>
  <si>
    <t>Overtime 3 (3.0)</t>
  </si>
  <si>
    <t>Overtime 4 (4.0)</t>
  </si>
  <si>
    <t>Field Supervision</t>
  </si>
  <si>
    <t>Field Installation</t>
  </si>
  <si>
    <t>CAD Officer</t>
  </si>
  <si>
    <t>Quality &amp; Audit Officer</t>
  </si>
  <si>
    <t>tim A u/  8site</t>
  </si>
  <si>
    <t>tim B u/  8site</t>
  </si>
  <si>
    <t>Site</t>
  </si>
  <si>
    <t>Project Management Cost Estimate</t>
  </si>
  <si>
    <t>Overtime 1</t>
  </si>
  <si>
    <t>Overtime 2</t>
  </si>
  <si>
    <t>TITLE</t>
  </si>
  <si>
    <t>Max Qty</t>
  </si>
  <si>
    <t>Hours/W</t>
  </si>
  <si>
    <t>Unit</t>
  </si>
  <si>
    <t>Tot. hrs</t>
  </si>
  <si>
    <t>Rate Rp</t>
  </si>
  <si>
    <t>Subtotal</t>
  </si>
  <si>
    <t>Subtotal 1</t>
  </si>
  <si>
    <t>Subtotal 2</t>
  </si>
  <si>
    <t>Monthly Salary</t>
  </si>
  <si>
    <t>M/hrs</t>
  </si>
  <si>
    <t>SUBTOTAL</t>
  </si>
  <si>
    <t>Incidentals</t>
  </si>
  <si>
    <t>Time</t>
  </si>
  <si>
    <t>Rate Rp.</t>
  </si>
  <si>
    <t>Total Rp.</t>
  </si>
  <si>
    <t>Note</t>
  </si>
  <si>
    <t>me : 3 orang; every 5 mo pulang jkt, allowance monthly</t>
  </si>
  <si>
    <t>Return Trip</t>
  </si>
  <si>
    <t>Travelling Allowance</t>
  </si>
  <si>
    <t>civil spv : 4 orang; every 5 mo pulang jkt, allowance monthly</t>
  </si>
  <si>
    <t>Vehicle - Car</t>
  </si>
  <si>
    <t>Month</t>
  </si>
  <si>
    <t>Vehicle - Motorcycle</t>
  </si>
  <si>
    <t>Project Office (office rental+IT)</t>
  </si>
  <si>
    <t>Stationary / Photocopying/ Amenities</t>
  </si>
  <si>
    <t>Telecommunication</t>
  </si>
  <si>
    <t>Copy Contract</t>
  </si>
  <si>
    <t>Ls</t>
  </si>
  <si>
    <t>Konsinyering</t>
  </si>
  <si>
    <t>Miscellaneous / Entertainment</t>
  </si>
  <si>
    <t>Social issue</t>
  </si>
  <si>
    <t>kmr</t>
  </si>
  <si>
    <t>Transportation Insurance</t>
  </si>
  <si>
    <t>Worker &amp; Work Insurance On Site</t>
  </si>
  <si>
    <t> 391,672,192.14</t>
  </si>
  <si>
    <t>Product ID</t>
  </si>
  <si>
    <t>Work ID</t>
  </si>
  <si>
    <t>710003-0000</t>
  </si>
  <si>
    <t>3013.00.000</t>
  </si>
  <si>
    <t>820020-0000</t>
  </si>
  <si>
    <t>820001-0000</t>
  </si>
  <si>
    <t>820003-0000</t>
  </si>
  <si>
    <t>820005-0000</t>
  </si>
  <si>
    <t>820009-0000</t>
  </si>
  <si>
    <t>810002-0000</t>
  </si>
  <si>
    <t>820010-0000</t>
  </si>
  <si>
    <t>129367-0000</t>
  </si>
  <si>
    <t>820028-0000</t>
  </si>
  <si>
    <t>221038-0000</t>
  </si>
  <si>
    <t>720014-0000</t>
  </si>
  <si>
    <t>820011-0000</t>
  </si>
  <si>
    <t>XX</t>
  </si>
  <si>
    <t>521009-0000</t>
  </si>
  <si>
    <t>Nett Margin</t>
  </si>
  <si>
    <t>CFS</t>
  </si>
  <si>
    <t>111038-0000</t>
  </si>
  <si>
    <t>Tiket</t>
  </si>
  <si>
    <t>Allowance</t>
  </si>
  <si>
    <t>Transport</t>
  </si>
  <si>
    <t>Management</t>
  </si>
  <si>
    <t>QTY</t>
  </si>
  <si>
    <t>Durasi</t>
  </si>
</sst>
</file>

<file path=xl/styles.xml><?xml version="1.0" encoding="utf-8"?>
<styleSheet xmlns="http://schemas.openxmlformats.org/spreadsheetml/2006/main">
  <numFmts count="205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_);_(* \(#,##0.0\);_(* &quot;-&quot;_);_(@_)"/>
    <numFmt numFmtId="166" formatCode="0.0%"/>
    <numFmt numFmtId="167" formatCode="0.000%"/>
    <numFmt numFmtId="168" formatCode="[$-F800]dddd\,\ mmmm\ dd\,\ yyyy"/>
    <numFmt numFmtId="169" formatCode="_(* #,##0.00_);_(* \(#,##0.00\);_(* &quot;-&quot;??_);_(@_)"/>
    <numFmt numFmtId="170" formatCode="_(* #,##0_);_(* \(#,##0\);_(* &quot;-&quot;??_);_(@_)"/>
    <numFmt numFmtId="171" formatCode="#."/>
    <numFmt numFmtId="172" formatCode="\ "/>
    <numFmt numFmtId="173" formatCode="#,##0.0;[Red]#,##0.0"/>
    <numFmt numFmtId="174" formatCode="&quot;₩&quot;#,##0.00;[Red]&quot;₩&quot;&quot;₩&quot;&quot;₩&quot;&quot;₩&quot;&quot;₩&quot;&quot;₩&quot;&quot;₩&quot;\-#,##0.00"/>
    <numFmt numFmtId="175" formatCode="_ &quot;₩&quot;* #,##0_ ;_ &quot;₩&quot;* &quot;₩&quot;\-#,##0_ ;_ &quot;₩&quot;* &quot;-&quot;_ ;_ @_ "/>
    <numFmt numFmtId="176" formatCode="_ * #,##0_ ;_ * &quot;₩&quot;\-#,##0_ ;_ * &quot;-&quot;_ ;_ @_ "/>
    <numFmt numFmtId="177" formatCode="_ &quot;₩&quot;* #,##0.0_ ;_ &quot;₩&quot;* \-#,##0.0_ ;_ &quot;₩&quot;* &quot;-&quot;_ ;_ @_ "/>
    <numFmt numFmtId="178" formatCode="_ * #,##0.0000_ ;_ * \-#,##0.0000_ ;_ * &quot;-&quot;_ ;_ @_ "/>
    <numFmt numFmtId="179" formatCode="_-* #,##0_-;\-* #,##0_-;_-* &quot;-&quot;??_-;_-@_-"/>
    <numFmt numFmtId="180" formatCode="_ * #,##0_ ;_ * &quot;₩&quot;&quot;₩&quot;&quot;₩&quot;&quot;₩&quot;&quot;₩&quot;&quot;₩&quot;\-#,##0_ ;_ * &quot;-&quot;_ ;_ @_ "/>
    <numFmt numFmtId="181" formatCode="0.00&quot;%&quot;"/>
    <numFmt numFmtId="182" formatCode="\$#,##0_);[Red]\(\$#,##0\)"/>
    <numFmt numFmtId="183" formatCode="_-* #,##0.0_-;\-* #,##0.0_-;_-* &quot;-&quot;_-;_-@_-"/>
    <numFmt numFmtId="184" formatCode="mm&quot;월&quot;\ dd&quot;일&quot;"/>
    <numFmt numFmtId="185" formatCode="&quot;P&quot;#,##0.00_);[Red]\(&quot;P&quot;#,##0.00\)"/>
    <numFmt numFmtId="186" formatCode="&quot;\&quot;#,##0.00;[Red]&quot;\&quot;&quot;\&quot;&quot;\&quot;&quot;\&quot;&quot;\&quot;&quot;\&quot;\-#,##0.00"/>
    <numFmt numFmtId="187" formatCode="&quot;\&quot;#,##0;[Red]&quot;\&quot;&quot;\&quot;\-#,##0"/>
    <numFmt numFmtId="188" formatCode="\2\-\2\-\1"/>
    <numFmt numFmtId="189" formatCode="_ * #,##0_)_._ ;_ * \(#,##0\)_._ ;_ * &quot;-&quot;_)_._ ;_ @_ "/>
    <numFmt numFmtId="190" formatCode="&quot;$&quot;#,##0;[Red]\-&quot;$&quot;#,##0"/>
    <numFmt numFmtId="191" formatCode="_(\$* #,##0_);_(\$* \(#,##0\);_(\$* \-_);_(@_)"/>
    <numFmt numFmtId="192" formatCode="_([$Rp-421]* #,##0.00_);_([$Rp-421]* \(#,##0.00\);_([$Rp-421]* &quot;-&quot;_);_(@_)"/>
    <numFmt numFmtId="193" formatCode="_-* #,##0\ _F_-;\-* #,##0\ _F_-;_-* &quot;-&quot;\ _F_-;_-@_-"/>
    <numFmt numFmtId="194" formatCode="#.##.;[Red]#.####;&quot;簀&quot;"/>
    <numFmt numFmtId="195" formatCode="_(&quot;$&quot;* #,##0.00_);_(&quot;$&quot;* \(#,##0.00\);_(&quot;$&quot;* &quot;-&quot;??_);_(@_)"/>
    <numFmt numFmtId="196" formatCode="_-&quot;£&quot;* #,##0.00_-;\-&quot;£&quot;* #,##0.00_-;_-&quot;£&quot;* &quot;-&quot;??_-;_-@_-"/>
    <numFmt numFmtId="197" formatCode="#,##0.00000000000;[Red]\-#,##0.00000000000"/>
    <numFmt numFmtId="198" formatCode="0.0000000_)"/>
    <numFmt numFmtId="199" formatCode="[$-421]dd\ mmmm\ yyyy;@"/>
    <numFmt numFmtId="200" formatCode="&quot;\&quot;#,##0.00;[Red]&quot;\&quot;\-#,##0.00"/>
    <numFmt numFmtId="201" formatCode="&quot;$&quot;#,##0.00_);[Red]\(&quot;$&quot;#,##0.00\)"/>
    <numFmt numFmtId="202" formatCode="_-* #,##0.00\ _F_B_-;\-* #,##0.00\ _F_B_-;_-* &quot;-&quot;??\ _F_B_-;_-@_-"/>
    <numFmt numFmtId="203" formatCode="&quot;\&quot;\ #,##0;&quot;\&quot;\ \-#,##0"/>
    <numFmt numFmtId="204" formatCode="&quot;$&quot;#,##0_);[Red]\(&quot;$&quot;#,##0\)"/>
    <numFmt numFmtId="205" formatCode="&quot;\&quot;#,##0;[Red]&quot;\&quot;\-#,##0"/>
    <numFmt numFmtId="206" formatCode="_(&quot;$&quot;* #,##0_);_(&quot;$&quot;* \(#,##0\);_(&quot;$&quot;* &quot;-&quot;_);_(@_)"/>
    <numFmt numFmtId="207" formatCode="#,##0_ ;[Red]\-#,##0\ "/>
    <numFmt numFmtId="208" formatCode="&quot;$&quot;#,##0;\-&quot;$&quot;#,##0"/>
    <numFmt numFmtId="209" formatCode="_(* #,##0.0_);_(* \(#,##0.0\);_(* &quot;-&quot;??_);_(@_)"/>
    <numFmt numFmtId="210" formatCode="#,##0.0_);\(#,##0.00\)"/>
    <numFmt numFmtId="211" formatCode="_(&quot;Rp.&quot;* #,##0.00_);_(&quot;Rp.&quot;* \(#,##0.00\);_(&quot;Rp.&quot;* &quot;-&quot;??_);_(@_)"/>
    <numFmt numFmtId="212" formatCode="&quot;£ &quot;#,##0;[Red]\-&quot;£ &quot;#,##0"/>
    <numFmt numFmtId="213" formatCode="_-* #,##0.00_-;\-* #,##0.00_-;_-* \-??_-;_-@_-"/>
    <numFmt numFmtId="214" formatCode="&quot;£&quot;#,##0;\-&quot;£&quot;#,##0"/>
    <numFmt numFmtId="215" formatCode="General_)"/>
    <numFmt numFmtId="216" formatCode="_-&quot;Rp.&quot;* #,##0_-;\-&quot;Rp.&quot;* #,##0_-;_-&quot;Rp.&quot;* &quot;-&quot;_-;_-@_-"/>
    <numFmt numFmtId="217" formatCode=";;;"/>
    <numFmt numFmtId="218" formatCode="0\ \ "/>
    <numFmt numFmtId="219" formatCode="#,##0\ \ "/>
    <numFmt numFmtId="220" formatCode="_ * #,##0_ ;_ * \-#,##0_ ;_ * &quot;-&quot;_ ;_ @_ "/>
    <numFmt numFmtId="221" formatCode="#,##0.##\ [$￦]"/>
    <numFmt numFmtId="222" formatCode="#,##0.00\ _$;\-#,##0.00\ _$"/>
    <numFmt numFmtId="223" formatCode="0.0"/>
    <numFmt numFmtId="224" formatCode="_(* #,##0_);_(* \(#,##0\);_(* \-_);_(@_)"/>
    <numFmt numFmtId="225" formatCode="_(* #,##0.00_);_(* \(#,##0.00\);_(* \-??_);_(@_)"/>
    <numFmt numFmtId="226" formatCode="_([$Rp-421]* #,##0.00_);_([$Rp-421]* \(#,##0.00\);_([$Rp-421]* \-??_);_(@_)"/>
    <numFmt numFmtId="227" formatCode="_([$¥ -421]* #,##0.00_);_([$¥ -421]* \(#,##0.00\);_([$¥ -421]* \-??_);_(@_)"/>
    <numFmt numFmtId="228" formatCode="_ &quot;₩&quot;\ * #,##0_ ;_ &quot;₩&quot;\ * \-#,##0_ ;_ &quot;₩&quot;\ * &quot;-&quot;_ ;_ @_ "/>
    <numFmt numFmtId="229" formatCode="_ &quot;₩&quot;* #,##0_ ;_ &quot;₩&quot;* \-#,##0_ ;_ &quot;₩&quot;* &quot;-&quot;_ ;_ @_ "/>
    <numFmt numFmtId="230" formatCode="_-* #,##0.00_-;\-* #,##0.00_-;_-* &quot;-&quot;_-;_-@_-"/>
    <numFmt numFmtId="231" formatCode="&quot;₩&quot;#,##0.00;[Red]&quot;₩&quot;\-#,##0.00"/>
    <numFmt numFmtId="232" formatCode="_-&quot;₩&quot;* #,##0_-;\-&quot;₩&quot;* #,##0_-;_-&quot;₩&quot;* &quot;-&quot;_-;_-@_-"/>
    <numFmt numFmtId="233" formatCode="yyyy/m/d"/>
    <numFmt numFmtId="234" formatCode="_ * #,##0.0_ ;_ * \-#,##0.0_ ;_ * &quot;-&quot;_ ;_ @_ "/>
    <numFmt numFmtId="235" formatCode="_ &quot;₩&quot;* #,##0.00_ ;_ &quot;₩&quot;* \-#,##0.00_ ;_ &quot;₩&quot;* &quot;-&quot;??_ ;_ @_ "/>
    <numFmt numFmtId="236" formatCode="_ &quot;₩&quot;\ * #,##0.00_ ;_ &quot;₩&quot;\ * \-#,##0.00_ ;_ &quot;₩&quot;\ * &quot;-&quot;??_ ;_ @_ "/>
    <numFmt numFmtId="237" formatCode="&quot;$&quot;#,##0_);\(&quot;$&quot;#,##0\)"/>
    <numFmt numFmtId="238" formatCode="&quot;₩&quot;#,##0;[Red]&quot;₩&quot;\-#,##0"/>
    <numFmt numFmtId="239" formatCode="_-&quot;₩&quot;* #,##0.00_-;\-&quot;₩&quot;* #,##0.00_-;_-&quot;₩&quot;* &quot;-&quot;??_-;_-@_-"/>
    <numFmt numFmtId="240" formatCode="h&quot;½Ã&quot;mm&quot;ºÐ&quot;"/>
    <numFmt numFmtId="241" formatCode="h&quot;½A&quot;mm&quot;ºÐ&quot;"/>
    <numFmt numFmtId="242" formatCode="_ * #,##0.00_ ;_ * \-#,##0.00_ ;_ * &quot;-&quot;_ ;_ @_ "/>
    <numFmt numFmtId="243" formatCode="_(* #,##0.000_);_(* \(#,##0.000\);_(* &quot;-&quot;???_);_(@_)"/>
    <numFmt numFmtId="244" formatCode="_(* #,##0.00_);_(* \(#,##0.00\);_(* &quot;&quot;??_);_(@_)"/>
    <numFmt numFmtId="245" formatCode="yyyy&quot;³a&quot;m&quot;¿u&quot;d&quot;AI&quot;"/>
    <numFmt numFmtId="246" formatCode="yyyy&quot;³â&quot;m&quot;¿ù&quot;d&quot;ÀÏ&quot;"/>
    <numFmt numFmtId="247" formatCode="_ * #,##0.00_ ;_ * \-#,##0.00_ ;_ * &quot;-&quot;??_ ;_ @_ "/>
    <numFmt numFmtId="248" formatCode="yy/m/d"/>
    <numFmt numFmtId="249" formatCode="h&quot;½A&quot;mm&quot;ºÐ&quot;ss&quot;AE&quot;"/>
    <numFmt numFmtId="250" formatCode="h&quot;½Ã&quot;mm&quot;ºÐ&quot;ss&quot;ÃÊ&quot;"/>
    <numFmt numFmtId="251" formatCode="0._)"/>
    <numFmt numFmtId="252" formatCode="_(* #,##0.000000_);_(* \(#,##0.000000\);_(* &quot;-&quot;_);_(@_)"/>
    <numFmt numFmtId="253" formatCode="&quot;$&quot;_#_,##0_);[Red]\(&quot;$&quot;_#\,##0\)"/>
    <numFmt numFmtId="254" formatCode="mmmm/dd/yyyy\ h:mm"/>
    <numFmt numFmtId="255" formatCode="mm/dd/yy\ h:mm"/>
    <numFmt numFmtId="256" formatCode="0_)"/>
    <numFmt numFmtId="257" formatCode="&quot;Rp&quot;#,##0.00_);\(&quot;Rp&quot;#,##0.00\)"/>
    <numFmt numFmtId="258" formatCode="0.0000"/>
    <numFmt numFmtId="259" formatCode="_(* #,##0.00000_);_(* \(#,##0.00000\);_(* &quot;-&quot;_);_(@_)"/>
    <numFmt numFmtId="260" formatCode="0.00_)"/>
    <numFmt numFmtId="261" formatCode="_-[$€]\ * #,##0.00_-;\-[$€]\ * #,##0.00_-;_-[$€]\ * &quot;-&quot;??_-;_-@_-"/>
    <numFmt numFmtId="262" formatCode="_(* #,##0.000_);_(* \(#,##0.000\);_(* &quot;-&quot;??_);_(@_)"/>
    <numFmt numFmtId="263" formatCode="#,##0.0000"/>
    <numFmt numFmtId="264" formatCode="_(* #,##0.000_);_(* \(#,##0.000\);_(* &quot;-&quot;_);_(@_)"/>
    <numFmt numFmtId="265" formatCode="_(&quot;Rp&quot;* #,##0_);_(&quot;Rp&quot;* \(#,##0\);_(&quot;Rp&quot;* &quot;-&quot;_);_(@_)"/>
    <numFmt numFmtId="266" formatCode="_(* #,##0.00_);_(* \(#,##0.00\);_(* &quot;-&quot;_);_(@_)"/>
    <numFmt numFmtId="267" formatCode="#,##0.00\ &quot;F&quot;;\-#,##0.00\ &quot;F&quot;"/>
    <numFmt numFmtId="268" formatCode="&quot;฿&quot;#,##0.00;[Red]\-&quot;฿&quot;#,##0.00"/>
    <numFmt numFmtId="269" formatCode="#,##0.0000_);\(#,##0.0000\)"/>
    <numFmt numFmtId="270" formatCode="[$-409]d\-mmm\-yy;@"/>
    <numFmt numFmtId="271" formatCode="dd/mm/yyyy;@"/>
    <numFmt numFmtId="272" formatCode="&quot;Rp&quot;#,##0_);[Red]\(&quot;Rp&quot;#,##0\)"/>
    <numFmt numFmtId="273" formatCode="_([$Rp-421]* #,##0_);_([$Rp-421]* \(#,##0\);_([$Rp-421]* &quot;-&quot;_);_(@_)"/>
    <numFmt numFmtId="274" formatCode="&quot;Rp&quot;#,##0.00_);[Red]\(&quot;Rp&quot;#,##0.00\)"/>
    <numFmt numFmtId="275" formatCode="_(&quot;Rp&quot;* #,##0.00_);_(&quot;Rp&quot;* \(#,##0.00\);_(&quot;Rp&quot;* &quot;-&quot;??_);_(@_)"/>
    <numFmt numFmtId="276" formatCode="_-* #,##0.00\ _€_-;\-* #,##0.00\ _€_-;_-* &quot;-&quot;??\ _€_-;_-@_-"/>
    <numFmt numFmtId="277" formatCode="_(* #,##0.0_);_(* \(#,##0.0\);_(* &quot;-&quot;?_);_(@_)"/>
    <numFmt numFmtId="278" formatCode="_(* #,##0.0000_);_(* \(#,##0.0000\);_(* &quot;-&quot;_);_(@_)"/>
    <numFmt numFmtId="279" formatCode="#,##0.00000_);\(#,##0.00000\)"/>
    <numFmt numFmtId="280" formatCode="\$#,##0\ ;\(\$#,##0\)"/>
    <numFmt numFmtId="281" formatCode="0.0%;\(0.0%\)"/>
    <numFmt numFmtId="282" formatCode="0###0"/>
    <numFmt numFmtId="283" formatCode="&quot;£&quot;#,##0;[Red]\-&quot;£&quot;#,##0"/>
    <numFmt numFmtId="284" formatCode="&quot;Rp&quot;#,##0_);\(&quot;Rp&quot;#,##0\)"/>
    <numFmt numFmtId="285" formatCode="_(&quot;Rp&quot;\.* #,##0.000_);_(&quot;Rp&quot;* \(#,##0.000\);_(&quot;Rp&quot;* &quot;-&quot;_);_(@_)"/>
    <numFmt numFmtId="286" formatCode="&quot;$&quot;#,##0.00;[Red]\-&quot;$&quot;#,##0.00"/>
    <numFmt numFmtId="287" formatCode="_-* #,##0\ &quot;€&quot;_-;\-* #,##0\ &quot;€&quot;_-;_-* &quot;-&quot;\ &quot;€&quot;_-;_-@_-"/>
    <numFmt numFmtId="288" formatCode="_-&quot;฿&quot;* #,##0.00_-;\-&quot;฿&quot;* #,##0.00_-;_-&quot;฿&quot;* &quot;-&quot;??_-;_-@_-"/>
    <numFmt numFmtId="289" formatCode="&quot;$&quot;#,##0\ ;\(&quot;$&quot;#,##0\)"/>
    <numFmt numFmtId="290" formatCode="#,##0.0_ ;\-#,##0.0\ "/>
    <numFmt numFmtId="291" formatCode="_ * #,##0.0000000000_ ;_ * \-#,##0.0000000000_ ;_ * &quot;-&quot;_ ;_ @_ "/>
    <numFmt numFmtId="292" formatCode="General\ &quot;Sets&quot;"/>
    <numFmt numFmtId="293" formatCode="m\o\n\th\ \D\,\ \y\y\y\y"/>
    <numFmt numFmtId="294" formatCode="m/d"/>
    <numFmt numFmtId="295" formatCode="#,##0_);[Red]\(#,##0\);0_);@_)"/>
    <numFmt numFmtId="296" formatCode="#,##0.00_);[Red]\(#,##0.00\);0.00_);@_)"/>
    <numFmt numFmtId="297" formatCode="#,##0_);[Red]\(#,##0\);;@"/>
    <numFmt numFmtId="298" formatCode="_-* #,##0.00\ [$€]_-;\-* #,##0.00\ [$€]_-;_-* &quot;-&quot;??\ [$€]_-;_-@_-"/>
    <numFmt numFmtId="299" formatCode="_([$€-2]* #,##0.00_);_([$€-2]* \(#,##0.00\);_([$€-2]* &quot;-&quot;??_)"/>
    <numFmt numFmtId="300" formatCode="_([$€]* #,##0.00_);_([$€]* \(#,##0.00\);_([$€]* &quot;-&quot;??_);_(@_)"/>
    <numFmt numFmtId="301" formatCode="#,##0.000_);\(#,##0.000\)"/>
    <numFmt numFmtId="302" formatCode="#,##0.0"/>
    <numFmt numFmtId="303" formatCode="#.00"/>
    <numFmt numFmtId="304" formatCode="&quot;$&quot;_##,##0_);[Red]\(&quot;$&quot;_#\,##0\)"/>
    <numFmt numFmtId="305" formatCode="_(* #,##0.00000000000000_);_(* \(#,##0.00000000000000\);_(* &quot;-&quot;??_);_(@_)"/>
    <numFmt numFmtId="306" formatCode="General\ ;[Red]\(General\)"/>
    <numFmt numFmtId="307" formatCode="#,##0.0_);\(#,##0.0\)"/>
    <numFmt numFmtId="308" formatCode="&quot;¥&quot;#,##0.00_);\(&quot;¥&quot;#,##0.00\)"/>
    <numFmt numFmtId="309" formatCode="#,##0.000"/>
    <numFmt numFmtId="310" formatCode="_-* #,##0\ _D_M_-;\-* #,##0\ _D_M_-;_-* &quot;-&quot;\ _D_M_-;_-@_-"/>
    <numFmt numFmtId="311" formatCode="_-* #,##0.00\ _D_M_-;\-* #,##0.00\ _D_M_-;_-* &quot;-&quot;??\ _D_M_-;_-@_-"/>
    <numFmt numFmtId="312" formatCode="#,###"/>
    <numFmt numFmtId="313" formatCode="_-* #,##0\ _P_t_a_-;\-* #,##0\ _P_t_a_-;_-* &quot;-&quot;\ _P_t_a_-;_-@_-"/>
    <numFmt numFmtId="314" formatCode="_-* #,##0.00\ _P_t_a_-;\-* #,##0.00\ _P_t_a_-;_-* &quot;-&quot;??\ _P_t_a_-;_-@_-"/>
    <numFmt numFmtId="315" formatCode="_-* #,##0.00\ _F_-;\-* #,##0.00\ _F_-;_-* &quot;-&quot;??\ _F_-;_-@_-"/>
    <numFmt numFmtId="316" formatCode="_-* #,##0\ &quot;pta&quot;_-;\-* #,##0\ &quot;pta&quot;_-;_-* &quot;-&quot;\ &quot;pta&quot;_-;_-@_-"/>
    <numFmt numFmtId="317" formatCode="_-* #,##0.00\ &quot;pta&quot;_-;\-* #,##0.00\ &quot;pta&quot;_-;_-* &quot;-&quot;??\ &quot;pta&quot;_-;_-@_-"/>
    <numFmt numFmtId="318" formatCode="_-* #,##0\ &quot;F&quot;_-;\-* #,##0\ &quot;F&quot;_-;_-* &quot;-&quot;\ &quot;F&quot;_-;_-@_-"/>
    <numFmt numFmtId="319" formatCode="_-* #,##0.00\ &quot;F&quot;_-;\-* #,##0.00\ &quot;F&quot;_-;_-* &quot;-&quot;??\ &quot;F&quot;_-;_-@_-"/>
    <numFmt numFmtId="320" formatCode="#,##0.00\ &quot;F&quot;;[Red]\-#,##0.00\ &quot;F&quot;"/>
    <numFmt numFmtId="321" formatCode="&quot;US$&quot;\ #,##0_);[Red]\(&quot;US$&quot;\ #,##0\)"/>
    <numFmt numFmtId="322" formatCode="_(* #,##0.0000_);_(* \(#,##0.0000\);_(* &quot;-&quot;??_);_(@_)"/>
    <numFmt numFmtId="323" formatCode="_([$Rp-421]* #,##0.00_);_([$Rp-421]* \(#,##0.00\);_([$Rp-421]* &quot;-&quot;??_);_(@_)"/>
    <numFmt numFmtId="324" formatCode="_(* #,##0_);_(* \(#,##0\);_(* \-??_);_(@_)"/>
    <numFmt numFmtId="325" formatCode="_-&quot;$&quot;* #,##0.00_-;\-&quot;$&quot;* #,##0.00_-;_-&quot;$&quot;* &quot;-&quot;??_-;_-@_-"/>
    <numFmt numFmtId="326" formatCode="#,##0;\-#,##0;&quot;-&quot;"/>
    <numFmt numFmtId="327" formatCode="General_);[Red]\-General_)"/>
    <numFmt numFmtId="328" formatCode="_(* #,##0.0000_);_(* \(#,##0.0000\);_(* &quot;-&quot;????_);_(@_)"/>
    <numFmt numFmtId="329" formatCode="&quot;A.&quot;00#"/>
    <numFmt numFmtId="330" formatCode="&quot;Rp.&quot;#,##0.00_);\(&quot;Rp.&quot;#,##0.00\)"/>
    <numFmt numFmtId="331" formatCode="_(&quot;¥&quot;* #,##0_);_(&quot;¥&quot;* \(#,##0\);_(&quot;¥&quot;* &quot;-&quot;_);_(@_)"/>
    <numFmt numFmtId="332" formatCode="_-&quot;ريال&quot;\ * #,##0_-;_-&quot;ريال&quot;\ * #,##0\-;_-&quot;ريال&quot;\ * &quot;-&quot;_-;_-@_-"/>
    <numFmt numFmtId="333" formatCode="&quot;$&quot;##,##0_);[Red]\(&quot;$&quot;#,##0\)"/>
    <numFmt numFmtId="334" formatCode="_-* #,##0\ &quot;DM&quot;_-;\-* #,##0\ &quot;DM&quot;_-;_-* &quot;-&quot;\ &quot;DM&quot;_-;_-@_-"/>
    <numFmt numFmtId="335" formatCode="_-* #,##0.0_-;\-* #,##0.0_-;_-* &quot;-&quot;??_-;_-@_-"/>
    <numFmt numFmtId="336" formatCode="&quot;$&quot;#,##0"/>
    <numFmt numFmtId="337" formatCode="###0.00"/>
    <numFmt numFmtId="338" formatCode="_-* #,##0\ &quot;Pts&quot;_-;\-* #,##0\ &quot;Pts&quot;_-;_-* &quot;-&quot;\ &quot;Pts&quot;_-;_-@_-"/>
    <numFmt numFmtId="339" formatCode="&quot;Rp. &quot;#,##0_);[Red]\(&quot;Rp. &quot;#,##0\)"/>
    <numFmt numFmtId="340" formatCode="mmm\-yyyy"/>
    <numFmt numFmtId="341" formatCode="mm/dd/yy"/>
    <numFmt numFmtId="342" formatCode="_ &quot;Rp.&quot;* #,##0.00_ ;_ &quot;Rp.&quot;* \-#,##0.00_ ;_ &quot;Rp.&quot;* &quot;-&quot;??_ ;_ @_ "/>
    <numFmt numFmtId="343" formatCode="\+0;[Red]\-0;[Red]0"/>
    <numFmt numFmtId="344" formatCode="_(\L\ * #,##0.00_);_(\L\ * \(#,##0.00\);_(\L\ * &quot;-&quot;??_);_(@_)"/>
    <numFmt numFmtId="345" formatCode="#,##0.00\ \ "/>
    <numFmt numFmtId="346" formatCode="_ * #,##0_ ;_ * \-#,##0_ ;_ * &quot;-&quot;??_ ;_ @_ "/>
    <numFmt numFmtId="347" formatCode="_ * #,##0_ ;_ * \-#,##0_ ;_ * \-??_ ;_ @_ "/>
    <numFmt numFmtId="348" formatCode="#,##0.00&quot;  &quot;"/>
    <numFmt numFmtId="349" formatCode="_-* #,##0.00\ &quot;DM&quot;_-;\-* #,##0.00\ &quot;DM&quot;_-;_-* &quot;-&quot;??\ &quot;DM&quot;_-;_-@_-"/>
    <numFmt numFmtId="350" formatCode="#,##0.00\ "/>
    <numFmt numFmtId="351" formatCode="0.00000000"/>
    <numFmt numFmtId="352" formatCode="0.0000000"/>
    <numFmt numFmtId="353" formatCode="0##0"/>
    <numFmt numFmtId="354" formatCode="_-&quot;£&quot;* #,##0_-;\-&quot;£&quot;* #,##0_-;_-&quot;£&quot;* &quot;-&quot;_-;_-@_-"/>
    <numFmt numFmtId="355" formatCode="0\ \ \ \ "/>
    <numFmt numFmtId="356" formatCode="#,##0.00\ \ \ "/>
    <numFmt numFmtId="357" formatCode="_-* #,##0.00\ _T_L_-;\-* #,##0.00\ _T_L_-;_-* &quot;-&quot;??\ _T_L_-;_-@_-"/>
    <numFmt numFmtId="358" formatCode="0.00000000000"/>
    <numFmt numFmtId="359" formatCode="#,##0\ &quot;DM&quot;;\-#,##0\ &quot;DM&quot;"/>
    <numFmt numFmtId="360" formatCode="&quot;P&quot;#,##0.00_);\(&quot;P&quot;#,##0.00\)"/>
    <numFmt numFmtId="361" formatCode="_-&quot;$&quot;* #,##0_-;\-&quot;$&quot;* #,##0_-;_-&quot;$&quot;* &quot;-&quot;_-;_-@_-"/>
    <numFmt numFmtId="362" formatCode="\t&quot;$&quot;#,##0_);\(\t&quot;$&quot;#,##0\)"/>
    <numFmt numFmtId="363" formatCode="#,##0_ "/>
    <numFmt numFmtId="364" formatCode="_ * #\!\,##0_ ;_ * &quot;₩&quot;\!\-#\!\,##0_ ;_ * &quot;-&quot;_ ;_ @_ "/>
    <numFmt numFmtId="365" formatCode="_-* #,##0\ &quot;mk&quot;_-;\-* #,##0\ &quot;mk&quot;_-;_-* &quot;-&quot;\ &quot;mk&quot;_-;_-@_-"/>
    <numFmt numFmtId="366" formatCode="_-* #,##0.00\ &quot;mk&quot;_-;\-* #,##0.00\ &quot;mk&quot;_-;_-* &quot;-&quot;??\ &quot;mk&quot;_-;_-@_-"/>
  </numFmts>
  <fonts count="43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b/>
      <u/>
      <sz val="12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22"/>
      <name val="Spranq Eco Sans"/>
      <family val="2"/>
    </font>
    <font>
      <sz val="10"/>
      <name val="Spranq Eco Sans"/>
      <family val="2"/>
    </font>
    <font>
      <sz val="9"/>
      <name val="Spranq Eco Sans"/>
      <family val="2"/>
    </font>
    <font>
      <b/>
      <sz val="10"/>
      <name val="Spranq Eco Sans"/>
      <family val="2"/>
    </font>
    <font>
      <sz val="8"/>
      <name val="Spranq Eco Sans"/>
      <family val="2"/>
    </font>
    <font>
      <i/>
      <sz val="10"/>
      <name val="Spranq Eco Sans"/>
      <family val="2"/>
    </font>
    <font>
      <sz val="11"/>
      <name val="돋움"/>
      <family val="3"/>
      <charset val="129"/>
    </font>
    <font>
      <sz val="12"/>
      <name val="Arial"/>
      <family val="2"/>
    </font>
    <font>
      <b/>
      <sz val="1"/>
      <color indexed="8"/>
      <name val="Courier"/>
      <family val="3"/>
    </font>
    <font>
      <sz val="12"/>
      <name val="바탕체"/>
      <family val="1"/>
      <charset val="129"/>
    </font>
    <font>
      <sz val="1"/>
      <color indexed="16"/>
      <name val="Courier"/>
      <family val="3"/>
    </font>
    <font>
      <sz val="10"/>
      <color indexed="8"/>
      <name val="MS Sans Serif"/>
      <family val="2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2"/>
      <color indexed="8"/>
      <name val="굴림"/>
      <family val="3"/>
      <charset val="129"/>
    </font>
    <font>
      <i/>
      <sz val="12"/>
      <name val="굴림체"/>
      <family val="3"/>
      <charset val="129"/>
    </font>
    <font>
      <sz val="9"/>
      <name val="ÀÞ¯Á"/>
      <family val="3"/>
      <charset val="128"/>
    </font>
    <font>
      <sz val="11"/>
      <name val="ＭＳ Ｐゴシック"/>
      <charset val="128"/>
    </font>
    <font>
      <sz val="10"/>
      <color indexed="19"/>
      <name val="돋움체"/>
      <family val="3"/>
      <charset val="129"/>
    </font>
    <font>
      <b/>
      <sz val="11"/>
      <color indexed="9"/>
      <name val="?? ??"/>
      <family val="3"/>
      <charset val="129"/>
    </font>
    <font>
      <sz val="11"/>
      <name val="Times New Roman"/>
      <family val="1"/>
    </font>
    <font>
      <i/>
      <outline/>
      <shadow/>
      <u/>
      <sz val="1"/>
      <color indexed="46"/>
      <name val="Courier New"/>
      <family val="3"/>
    </font>
    <font>
      <u/>
      <sz val="11"/>
      <color indexed="20"/>
      <name val="??"/>
      <family val="3"/>
      <charset val="129"/>
    </font>
    <font>
      <i/>
      <sz val="11"/>
      <color indexed="23"/>
      <name val="?? ??"/>
      <family val="3"/>
      <charset val="129"/>
    </font>
    <font>
      <sz val="10"/>
      <name val="?? ??"/>
      <family val="1"/>
      <charset val="136"/>
    </font>
    <font>
      <b/>
      <sz val="15"/>
      <color indexed="56"/>
      <name val="?? ??"/>
      <family val="3"/>
      <charset val="129"/>
    </font>
    <font>
      <sz val="12"/>
      <name val="A"/>
      <family val="1"/>
    </font>
    <font>
      <b/>
      <sz val="12"/>
      <color indexed="16"/>
      <name val="???"/>
      <family val="3"/>
      <charset val="129"/>
    </font>
    <font>
      <sz val="14"/>
      <name val="?? ??"/>
      <family val="1"/>
      <charset val="128"/>
    </font>
    <font>
      <sz val="11"/>
      <color indexed="19"/>
      <name val="?? ??"/>
      <family val="3"/>
      <charset val="129"/>
    </font>
    <font>
      <sz val="12"/>
      <name val="¹????¼"/>
      <family val="1"/>
      <charset val="129"/>
    </font>
    <font>
      <sz val="12"/>
      <name val="???"/>
      <family val="1"/>
      <charset val="129"/>
    </font>
    <font>
      <sz val="10"/>
      <name val="??"/>
      <family val="3"/>
      <charset val="129"/>
    </font>
    <font>
      <u/>
      <sz val="8.25"/>
      <color indexed="12"/>
      <name val="MS P????"/>
      <family val="3"/>
      <charset val="128"/>
    </font>
    <font>
      <u/>
      <sz val="8.25"/>
      <color indexed="36"/>
      <name val="MS P????"/>
      <family val="3"/>
      <charset val="128"/>
    </font>
    <font>
      <u/>
      <sz val="11"/>
      <color indexed="12"/>
      <name val="??"/>
      <family val="3"/>
      <charset val="129"/>
    </font>
    <font>
      <b/>
      <sz val="1"/>
      <color indexed="8"/>
      <name val="Courier New"/>
      <family val="3"/>
    </font>
    <font>
      <sz val="12"/>
      <name val="????"/>
      <family val="1"/>
      <charset val="136"/>
    </font>
    <font>
      <sz val="11"/>
      <color indexed="9"/>
      <name val="?? ??"/>
      <family val="3"/>
      <charset val="129"/>
    </font>
    <font>
      <sz val="12"/>
      <name val="Courier"/>
      <family val="3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?l?r ?o?S?V?b?N"/>
      <family val="1"/>
    </font>
    <font>
      <sz val="12"/>
      <name val="Helv"/>
      <family val="2"/>
    </font>
    <font>
      <b/>
      <i/>
      <sz val="12"/>
      <name val="System"/>
      <family val="2"/>
      <charset val="129"/>
    </font>
    <font>
      <u/>
      <sz val="8.25"/>
      <color indexed="36"/>
      <name val="굃굍 굊긕긘긞긏"/>
      <family val="3"/>
      <charset val="129"/>
    </font>
    <font>
      <sz val="12"/>
      <name val="COUR"/>
      <family val="3"/>
    </font>
    <font>
      <sz val="12"/>
      <name val="COUR"/>
      <family val="1"/>
    </font>
    <font>
      <sz val="12"/>
      <name val="System"/>
      <family val="2"/>
      <charset val="129"/>
    </font>
    <font>
      <sz val="12"/>
      <name val=".VnTime"/>
      <family val="2"/>
    </font>
    <font>
      <sz val="10"/>
      <name val="±¼¸²Ã¼"/>
      <family val="3"/>
      <charset val="129"/>
    </font>
    <font>
      <sz val="10"/>
      <color indexed="22"/>
      <name val="Modern"/>
      <family val="3"/>
      <charset val="255"/>
    </font>
    <font>
      <sz val="10"/>
      <name val="굴림체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b/>
      <sz val="12"/>
      <name val="바탕체"/>
      <family val="3"/>
      <charset val="129"/>
    </font>
    <font>
      <sz val="1"/>
      <color indexed="8"/>
      <name val="Courier"/>
      <family val="3"/>
    </font>
    <font>
      <sz val="14"/>
      <name val="‚l‚r –¾’©"/>
      <family val="1"/>
      <charset val="128"/>
    </font>
    <font>
      <sz val="13"/>
      <name val=".vntime"/>
      <family val="2"/>
    </font>
    <font>
      <sz val="12"/>
      <name val="Times New Roman"/>
      <family val="1"/>
    </font>
    <font>
      <sz val="10"/>
      <name val="Helv"/>
      <charset val="204"/>
    </font>
    <font>
      <sz val="10"/>
      <name val="Helv"/>
      <family val="2"/>
      <charset val="204"/>
    </font>
    <font>
      <sz val="10"/>
      <name val="Geneva"/>
      <family val="2"/>
    </font>
    <font>
      <b/>
      <u/>
      <sz val="10"/>
      <color indexed="12"/>
      <name val="Arial"/>
      <family val="2"/>
      <charset val="177"/>
    </font>
    <font>
      <sz val="11"/>
      <name val="‚l‚r ‚oƒSƒVƒbƒN"/>
      <family val="1"/>
    </font>
    <font>
      <sz val="11"/>
      <name val="‚l‚r ‚oƒSƒVƒbƒN"/>
      <family val="3"/>
      <charset val="128"/>
    </font>
    <font>
      <sz val="10"/>
      <name val="?l?r ??’c"/>
      <family val="3"/>
      <charset val="128"/>
    </font>
    <font>
      <sz val="10"/>
      <name val="‚l‚r –¾’©"/>
      <family val="3"/>
      <charset val="128"/>
    </font>
    <font>
      <sz val="1"/>
      <color indexed="8"/>
      <name val="Courier New"/>
      <family val="3"/>
    </font>
    <font>
      <sz val="10"/>
      <name val="??’c"/>
      <family val="3"/>
      <charset val="128"/>
    </font>
    <font>
      <sz val="10"/>
      <name val="–¾’©"/>
      <family val="1"/>
      <charset val="128"/>
    </font>
    <font>
      <sz val="14"/>
      <name val="‚l‚r –¾’©"/>
      <charset val="128"/>
    </font>
    <font>
      <sz val="10"/>
      <name val="Arial"/>
      <family val="1"/>
    </font>
    <font>
      <sz val="10"/>
      <name val="FrutigerNext LT Regular"/>
      <family val="2"/>
    </font>
    <font>
      <u/>
      <sz val="11"/>
      <color indexed="36"/>
      <name val="µ¸¿ò"/>
      <family val="3"/>
      <charset val="129"/>
    </font>
    <font>
      <sz val="12"/>
      <name val="Helv"/>
    </font>
    <font>
      <sz val="12"/>
      <color indexed="10"/>
      <name val="Helv"/>
    </font>
    <font>
      <sz val="1"/>
      <color indexed="16"/>
      <name val="Courier New"/>
      <family val="3"/>
    </font>
    <font>
      <u/>
      <sz val="9"/>
      <color indexed="36"/>
      <name val="‚l‚r ƒSƒVƒbƒN"/>
      <family val="3"/>
      <charset val="128"/>
    </font>
    <font>
      <sz val="12"/>
      <name val="–¾’©"/>
      <family val="3"/>
      <charset val="129"/>
    </font>
    <font>
      <sz val="11"/>
      <name val="lr oSVbN"/>
      <family val="3"/>
      <charset val="128"/>
    </font>
    <font>
      <sz val="10"/>
      <name val="¾©"/>
      <family val="3"/>
      <charset val="128"/>
    </font>
    <font>
      <sz val="12"/>
      <name val="¾©"/>
      <family val="3"/>
      <charset val="129"/>
    </font>
    <font>
      <sz val="10"/>
      <name val="lr ¾©"/>
      <family val="3"/>
      <charset val="128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sz val="1"/>
      <color indexed="0"/>
      <name val="Courier"/>
      <family val="3"/>
    </font>
    <font>
      <sz val="12"/>
      <name val="¹ÙÅÁÃ¼"/>
      <charset val="129"/>
    </font>
    <font>
      <sz val="11"/>
      <color indexed="8"/>
      <name val="Calibri"/>
      <family val="2"/>
      <charset val="1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b/>
      <sz val="12"/>
      <color indexed="8"/>
      <name val="Times New Roman"/>
      <family val="1"/>
    </font>
    <font>
      <b/>
      <sz val="10"/>
      <color indexed="53"/>
      <name val="Arial"/>
      <family val="2"/>
    </font>
    <font>
      <b/>
      <sz val="10"/>
      <name val="Arial"/>
      <family val="2"/>
    </font>
    <font>
      <sz val="11"/>
      <color indexed="9"/>
      <name val="Calibri"/>
      <family val="2"/>
      <charset val="1"/>
    </font>
    <font>
      <sz val="11"/>
      <color indexed="9"/>
      <name val="Tahoma"/>
      <family val="2"/>
      <charset val="222"/>
    </font>
    <font>
      <sz val="11"/>
      <color indexed="9"/>
      <name val="Calibri"/>
      <family val="2"/>
    </font>
    <font>
      <sz val="11"/>
      <color theme="0"/>
      <name val="Calibri"/>
      <family val="2"/>
      <charset val="222"/>
      <scheme val="minor"/>
    </font>
    <font>
      <sz val="11"/>
      <color indexed="9"/>
      <name val="Tahoma"/>
      <family val="2"/>
    </font>
    <font>
      <sz val="11"/>
      <color indexed="9"/>
      <name val="宋体"/>
      <charset val="134"/>
    </font>
    <font>
      <b/>
      <u/>
      <sz val="18"/>
      <color indexed="9"/>
      <name val="Tahoma"/>
      <family val="2"/>
    </font>
    <font>
      <sz val="12"/>
      <name val="¨ÏoUAAA¡§u"/>
      <family val="1"/>
      <charset val="129"/>
    </font>
    <font>
      <sz val="12"/>
      <name val="¥ì¢¬¢¯oA¨ù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b/>
      <sz val="10"/>
      <color indexed="10"/>
      <name val="Times New Roman"/>
      <family val="1"/>
    </font>
    <font>
      <b/>
      <sz val="10"/>
      <color indexed="10"/>
      <name val="SwitzerlandNarrow"/>
    </font>
    <font>
      <b/>
      <i/>
      <sz val="24"/>
      <color indexed="49"/>
      <name val="Arial Narrow"/>
      <family val="2"/>
    </font>
    <font>
      <sz val="10"/>
      <name val="Tahoma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μ¸¿o"/>
      <family val="1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¹ÙÅÁÃ¼"/>
      <family val="3"/>
      <charset val="129"/>
    </font>
    <font>
      <sz val="11"/>
      <name val="±¼¸²"/>
      <family val="3"/>
      <charset val="129"/>
    </font>
    <font>
      <sz val="12"/>
      <name val="T"/>
      <family val="2"/>
    </font>
    <font>
      <sz val="10"/>
      <name val="±¼¸²A¼"/>
      <family val="3"/>
      <charset val="129"/>
    </font>
    <font>
      <sz val="12"/>
      <name val="¹UAAA¼"/>
      <family val="1"/>
      <charset val="129"/>
    </font>
    <font>
      <sz val="12"/>
      <name val="뽇oUAAA릷u"/>
      <family val="1"/>
      <charset val="129"/>
    </font>
    <font>
      <b/>
      <sz val="12"/>
      <name val="Bremen Bd BT"/>
      <family val="5"/>
    </font>
    <font>
      <sz val="9"/>
      <name val="‚l‚r ƒSƒVƒbƒN"/>
      <family val="3"/>
      <charset val="128"/>
    </font>
    <font>
      <sz val="8"/>
      <name val="Times New Roman"/>
      <family val="1"/>
    </font>
    <font>
      <b/>
      <sz val="14"/>
      <name val="Arial"/>
      <family val="2"/>
    </font>
    <font>
      <sz val="12"/>
      <name val="¸íÁ¶"/>
      <family val="3"/>
      <charset val="129"/>
    </font>
    <font>
      <sz val="11"/>
      <name val="µ¸¿ò"/>
      <family val="3"/>
    </font>
    <font>
      <sz val="9"/>
      <name val="¹ÙÅÁÃ¼"/>
      <family val="1"/>
      <charset val="129"/>
    </font>
    <font>
      <sz val="9"/>
      <name val="Times New Roman"/>
      <family val="1"/>
    </font>
    <font>
      <sz val="11"/>
      <name val="먆i먄멆먄?o"/>
      <family val="3"/>
      <charset val="129"/>
    </font>
    <font>
      <sz val="11"/>
      <color indexed="20"/>
      <name val="Calibri"/>
      <family val="2"/>
      <charset val="1"/>
    </font>
    <font>
      <sz val="11"/>
      <color indexed="20"/>
      <name val="Tahoma"/>
      <family val="2"/>
      <charset val="222"/>
    </font>
    <font>
      <sz val="11"/>
      <color indexed="20"/>
      <name val="Calibri"/>
      <family val="2"/>
    </font>
    <font>
      <sz val="9"/>
      <name val="Arial"/>
      <family val="2"/>
    </font>
    <font>
      <sz val="12"/>
      <name val="SWISS"/>
    </font>
    <font>
      <b/>
      <sz val="18"/>
      <color indexed="58"/>
      <name val="Arial"/>
      <family val="2"/>
    </font>
    <font>
      <sz val="11"/>
      <color indexed="10"/>
      <name val="Arial"/>
      <family val="2"/>
    </font>
    <font>
      <b/>
      <sz val="12"/>
      <name val="Arial MT"/>
      <family val="2"/>
    </font>
    <font>
      <sz val="12"/>
      <name val="ãæá¬Ù¥ô÷"/>
      <family val="1"/>
      <charset val="129"/>
    </font>
    <font>
      <sz val="12"/>
      <name val="Tms Rmn"/>
      <family val="1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Arial"/>
      <family val="2"/>
    </font>
    <font>
      <b/>
      <sz val="10"/>
      <name val="MS Sans Serif"/>
      <family val="2"/>
    </font>
    <font>
      <sz val="8"/>
      <name val="Arial"/>
      <family val="2"/>
    </font>
    <font>
      <sz val="11"/>
      <name val="??"/>
      <family val="3"/>
    </font>
    <font>
      <sz val="12"/>
      <name val="Arial Narrow"/>
      <family val="2"/>
    </font>
    <font>
      <sz val="10"/>
      <name val="¡¾¨u￠￢ⓒ÷A¨u"/>
      <family val="3"/>
      <charset val="129"/>
    </font>
    <font>
      <sz val="10"/>
      <name val="¡¾¨ù¢¬©÷A¨ù"/>
      <family val="3"/>
      <charset val="129"/>
    </font>
    <font>
      <sz val="10"/>
      <name val="¨ÏoUAAA¡§u"/>
      <family val="1"/>
      <charset val="129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2"/>
      <name val="±¼¸²A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1"/>
      <name val="±¼¸²A¼"/>
      <family val="3"/>
      <charset val="129"/>
    </font>
    <font>
      <sz val="11"/>
      <name val="±¼¸²Ã¼"/>
      <family val="3"/>
      <charset val="129"/>
    </font>
    <font>
      <sz val="12"/>
      <name val="±¼¸²Ã¼"/>
      <family val="3"/>
      <charset val="129"/>
    </font>
    <font>
      <sz val="12"/>
      <name val="¹ÙÅÁÃ¼"/>
      <family val="2"/>
      <charset val="129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"/>
    </font>
    <font>
      <b/>
      <sz val="11"/>
      <color indexed="52"/>
      <name val="Tahoma"/>
      <family val="2"/>
      <charset val="222"/>
    </font>
    <font>
      <b/>
      <sz val="11"/>
      <color indexed="9"/>
      <name val="Calibri"/>
      <family val="2"/>
      <charset val="1"/>
    </font>
    <font>
      <b/>
      <sz val="11"/>
      <color indexed="9"/>
      <name val="Tahoma"/>
      <family val="2"/>
      <charset val="222"/>
    </font>
    <font>
      <b/>
      <sz val="11"/>
      <color indexed="9"/>
      <name val="Calibri"/>
      <family val="2"/>
    </font>
    <font>
      <u/>
      <sz val="11"/>
      <color indexed="12"/>
      <name val="µ¸¿ò"/>
      <family val="3"/>
      <charset val="129"/>
    </font>
    <font>
      <sz val="6"/>
      <name val="MS Serif"/>
      <family val="1"/>
    </font>
    <font>
      <sz val="9"/>
      <name val="Univers"/>
      <family val="2"/>
    </font>
    <font>
      <sz val="1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name val="Book Antiqua"/>
      <family val="1"/>
    </font>
    <font>
      <sz val="11"/>
      <name val="ＭＳ Ｐゴシック"/>
      <family val="3"/>
      <charset val="128"/>
    </font>
    <font>
      <sz val="8"/>
      <name val="Swis721 LtCn BT"/>
      <family val="2"/>
    </font>
    <font>
      <sz val="10"/>
      <name val="Century Gothic"/>
      <family val="2"/>
    </font>
    <font>
      <sz val="8"/>
      <color indexed="8"/>
      <name val="Arial"/>
      <family val="2"/>
    </font>
    <font>
      <sz val="10"/>
      <name val="Geneva"/>
    </font>
    <font>
      <sz val="8"/>
      <name val="AvantGarde Bk BT"/>
      <family val="2"/>
    </font>
    <font>
      <sz val="11"/>
      <color rgb="FF000000"/>
      <name val="Calibri"/>
      <family val="2"/>
      <charset val="204"/>
    </font>
    <font>
      <sz val="11"/>
      <color theme="1"/>
      <name val="Tahoma"/>
      <family val="2"/>
    </font>
    <font>
      <sz val="14"/>
      <name val="AngsanaUPC"/>
      <family val="1"/>
      <charset val="222"/>
    </font>
    <font>
      <sz val="11"/>
      <color theme="1"/>
      <name val="Arial"/>
      <family val="2"/>
    </font>
    <font>
      <sz val="10"/>
      <name val="Arial Narrow"/>
      <family val="2"/>
    </font>
    <font>
      <sz val="10"/>
      <color indexed="24"/>
      <name val="Arial"/>
      <family val="2"/>
    </font>
    <font>
      <sz val="10"/>
      <color indexed="0"/>
      <name val="MS Sans Serif"/>
      <family val="2"/>
    </font>
    <font>
      <b/>
      <sz val="12"/>
      <color indexed="62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u/>
      <sz val="11"/>
      <name val="Times New Roman"/>
      <family val="1"/>
    </font>
    <font>
      <sz val="10"/>
      <name val="Abadi MT Condensed Light"/>
    </font>
    <font>
      <sz val="10"/>
      <name val="굴림"/>
      <family val="3"/>
      <charset val="129"/>
    </font>
    <font>
      <sz val="10"/>
      <name val="Helv"/>
    </font>
    <font>
      <sz val="9"/>
      <name val="Helv"/>
    </font>
    <font>
      <sz val="6"/>
      <name val="Helv"/>
    </font>
    <font>
      <sz val="6"/>
      <name val="Arial"/>
      <family val="2"/>
    </font>
    <font>
      <sz val="12"/>
      <name val="Abadi MT Condensed Light"/>
      <family val="2"/>
    </font>
    <font>
      <b/>
      <i/>
      <sz val="9"/>
      <name val="Times New Roman"/>
      <family val="1"/>
    </font>
    <font>
      <b/>
      <sz val="8"/>
      <name val="Arial"/>
      <family val="2"/>
    </font>
    <font>
      <sz val="10"/>
      <color indexed="8"/>
      <name val="Arial"/>
      <family val="2"/>
    </font>
    <font>
      <sz val="9"/>
      <color indexed="8"/>
      <name val="Helv"/>
      <family val="2"/>
    </font>
    <font>
      <b/>
      <sz val="10"/>
      <color indexed="8"/>
      <name val="Arial"/>
      <family val="2"/>
    </font>
    <font>
      <sz val="24"/>
      <color indexed="13"/>
      <name val="SWISS"/>
    </font>
    <font>
      <sz val="10"/>
      <color indexed="16"/>
      <name val="MS Serif"/>
      <family val="1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i/>
      <sz val="10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Tahoma"/>
      <family val="2"/>
      <charset val="222"/>
    </font>
    <font>
      <i/>
      <sz val="11"/>
      <color indexed="23"/>
      <name val="Calibri"/>
      <family val="2"/>
    </font>
    <font>
      <u/>
      <sz val="9"/>
      <color indexed="12"/>
      <name val="‚l‚r ƒSƒVƒbƒN"/>
      <family val="3"/>
      <charset val="128"/>
    </font>
    <font>
      <b/>
      <sz val="14"/>
      <name val="SWISS"/>
    </font>
    <font>
      <sz val="11"/>
      <color indexed="17"/>
      <name val="Calibri"/>
      <family val="2"/>
      <charset val="1"/>
    </font>
    <font>
      <sz val="11"/>
      <color indexed="17"/>
      <name val="Tahoma"/>
      <family val="2"/>
      <charset val="222"/>
    </font>
    <font>
      <sz val="11"/>
      <color indexed="17"/>
      <name val="Calibri"/>
      <family val="2"/>
    </font>
    <font>
      <i/>
      <sz val="12"/>
      <name val="Arial"/>
      <family val="2"/>
    </font>
    <font>
      <b/>
      <i/>
      <sz val="20"/>
      <name val="Arial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Arial Narrow"/>
      <family val="2"/>
    </font>
    <font>
      <b/>
      <sz val="12"/>
      <name val="Helv"/>
      <family val="2"/>
    </font>
    <font>
      <b/>
      <sz val="12"/>
      <name val="Helv"/>
    </font>
    <font>
      <b/>
      <sz val="12"/>
      <name val="Arial"/>
      <family val="2"/>
    </font>
    <font>
      <b/>
      <sz val="12"/>
      <color indexed="54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Tahoma"/>
      <family val="2"/>
      <charset val="222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Tahoma"/>
      <family val="2"/>
      <charset val="222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Tahoma"/>
      <family val="2"/>
      <charset val="222"/>
    </font>
    <font>
      <b/>
      <sz val="11"/>
      <color indexed="56"/>
      <name val="Calibri"/>
      <family val="2"/>
    </font>
    <font>
      <b/>
      <sz val="1"/>
      <color indexed="16"/>
      <name val="Courier New"/>
      <family val="3"/>
    </font>
    <font>
      <b/>
      <sz val="8"/>
      <name val="MS Sans Serif"/>
      <family val="2"/>
    </font>
    <font>
      <b/>
      <sz val="10"/>
      <name val="Helv"/>
      <family val="2"/>
    </font>
    <font>
      <u/>
      <sz val="12"/>
      <color indexed="12"/>
      <name val="Antique Olive"/>
      <family val="2"/>
    </font>
    <font>
      <u/>
      <sz val="10"/>
      <color theme="10"/>
      <name val="Helv"/>
    </font>
    <font>
      <u/>
      <sz val="9"/>
      <color theme="10"/>
      <name val="Helv"/>
    </font>
    <font>
      <u/>
      <sz val="10"/>
      <color indexed="12"/>
      <name val="Helv"/>
    </font>
    <font>
      <sz val="14"/>
      <name val="û®"/>
      <family val="3"/>
      <charset val="178"/>
    </font>
    <font>
      <sz val="10"/>
      <name val="Arial Unicode MS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Tahoma"/>
      <family val="2"/>
      <charset val="222"/>
    </font>
    <font>
      <b/>
      <sz val="12"/>
      <name val="SwitzerlandCondensed"/>
    </font>
    <font>
      <b/>
      <i/>
      <sz val="12"/>
      <color indexed="10"/>
      <name val="Courier New"/>
      <family val="3"/>
    </font>
    <font>
      <sz val="12"/>
      <name val="Book Antiqua"/>
      <family val="1"/>
    </font>
    <font>
      <i/>
      <outline/>
      <shadow/>
      <u/>
      <sz val="1"/>
      <color indexed="24"/>
      <name val="Courier"/>
      <family val="3"/>
    </font>
    <font>
      <b/>
      <sz val="14"/>
      <name val="Helv"/>
    </font>
    <font>
      <b/>
      <sz val="14"/>
      <name val="Helv"/>
      <family val="2"/>
    </font>
    <font>
      <b/>
      <sz val="8"/>
      <name val="Helv"/>
    </font>
    <font>
      <sz val="11"/>
      <color indexed="52"/>
      <name val="Calibri"/>
      <family val="2"/>
      <charset val="1"/>
    </font>
    <font>
      <sz val="11"/>
      <color indexed="52"/>
      <name val="Tahoma"/>
      <family val="2"/>
      <charset val="222"/>
    </font>
    <font>
      <sz val="11"/>
      <color indexed="52"/>
      <name val="Calibri"/>
      <family val="2"/>
    </font>
    <font>
      <sz val="12"/>
      <color indexed="9"/>
      <name val="Helv"/>
    </font>
    <font>
      <b/>
      <sz val="13"/>
      <color indexed="8"/>
      <name val="SwitzerlandCondensed"/>
    </font>
    <font>
      <sz val="11"/>
      <name val="Helv"/>
    </font>
    <font>
      <sz val="10"/>
      <color indexed="11"/>
      <name val="Helv"/>
      <family val="2"/>
    </font>
    <font>
      <b/>
      <sz val="11"/>
      <name val="Helv"/>
      <family val="2"/>
    </font>
    <font>
      <sz val="11"/>
      <color indexed="60"/>
      <name val="Calibri"/>
      <family val="2"/>
      <charset val="1"/>
    </font>
    <font>
      <sz val="11"/>
      <color indexed="60"/>
      <name val="Tahoma"/>
      <family val="2"/>
      <charset val="22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Helvetica"/>
      <family val="2"/>
    </font>
    <font>
      <sz val="9"/>
      <name val="Helv"/>
      <family val="2"/>
    </font>
    <font>
      <sz val="11"/>
      <color theme="1"/>
      <name val="Times New Roman"/>
      <family val="2"/>
      <charset val="1"/>
    </font>
    <font>
      <sz val="8"/>
      <name val="Helv"/>
    </font>
    <font>
      <sz val="9"/>
      <name val="Antique Olive"/>
    </font>
    <font>
      <sz val="11"/>
      <color theme="1"/>
      <name val="Arial"/>
      <family val="2"/>
      <charset val="1"/>
    </font>
    <font>
      <sz val="10"/>
      <name val="Nebraska"/>
    </font>
    <font>
      <sz val="14"/>
      <name val="Courier"/>
      <family val="3"/>
    </font>
    <font>
      <sz val="12"/>
      <name val="CG Times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sz val="8"/>
      <name val="MS Sans Serif"/>
      <family val="2"/>
    </font>
    <font>
      <sz val="8"/>
      <name val="MS Sans Serif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sz val="10"/>
      <name val="SWISS"/>
    </font>
    <font>
      <i/>
      <sz val="10"/>
      <color indexed="18"/>
      <name val="Century Gothic"/>
      <family val="2"/>
    </font>
    <font>
      <sz val="10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63"/>
      <name val="Tahoma"/>
      <family val="2"/>
      <charset val="222"/>
    </font>
    <font>
      <b/>
      <sz val="10"/>
      <name val="Courier New"/>
      <family val="3"/>
    </font>
    <font>
      <b/>
      <sz val="10"/>
      <color indexed="8"/>
      <name val="Univers"/>
      <family val="2"/>
    </font>
    <font>
      <sz val="10"/>
      <name val="Tms Rmn"/>
    </font>
    <font>
      <b/>
      <sz val="10"/>
      <name val="Tahoma"/>
      <family val="2"/>
    </font>
    <font>
      <sz val="10"/>
      <name val="Futura Bk BT"/>
      <family val="2"/>
    </font>
    <font>
      <b/>
      <sz val="10"/>
      <name val="Helvetica"/>
      <family val="2"/>
    </font>
    <font>
      <b/>
      <sz val="10"/>
      <name val="Century Gothic"/>
      <family val="2"/>
    </font>
    <font>
      <sz val="8"/>
      <name val="Wingdings"/>
      <charset val="2"/>
    </font>
    <font>
      <b/>
      <i/>
      <sz val="18"/>
      <color indexed="28"/>
      <name val="AngsanaUPC"/>
      <family val="1"/>
    </font>
    <font>
      <u/>
      <sz val="10"/>
      <name val="Arial"/>
      <family val="2"/>
    </font>
    <font>
      <b/>
      <sz val="8"/>
      <color indexed="13"/>
      <name val="Times New Roman"/>
      <family val="1"/>
    </font>
    <font>
      <b/>
      <sz val="8"/>
      <color indexed="14"/>
      <name val="Arial"/>
      <family val="2"/>
    </font>
    <font>
      <b/>
      <sz val="18"/>
      <color indexed="54"/>
      <name val="Tahoma"/>
      <family val="2"/>
    </font>
    <font>
      <b/>
      <u/>
      <sz val="10"/>
      <color indexed="18"/>
      <name val="Century Gothic"/>
      <family val="2"/>
    </font>
    <font>
      <sz val="7"/>
      <name val="MS Serif"/>
      <family val="1"/>
    </font>
    <font>
      <b/>
      <sz val="8.25"/>
      <name val="Helv"/>
      <family val="2"/>
    </font>
    <font>
      <b/>
      <sz val="18"/>
      <color indexed="8"/>
      <name val="Cambria"/>
      <family val="1"/>
    </font>
    <font>
      <b/>
      <sz val="18"/>
      <name val="Times New Roman"/>
      <family val="1"/>
    </font>
    <font>
      <sz val="10"/>
      <color indexed="10"/>
      <name val="MS Reference Sans Serif"/>
      <family val="2"/>
    </font>
    <font>
      <sz val="14"/>
      <name val="–¾’©"/>
      <charset val="128"/>
    </font>
    <font>
      <b/>
      <sz val="12"/>
      <color indexed="61"/>
      <name val="Arial Narrow"/>
      <family val="2"/>
    </font>
    <font>
      <b/>
      <sz val="12"/>
      <color indexed="18"/>
      <name val="Times New Roman"/>
      <family val="1"/>
    </font>
    <font>
      <b/>
      <sz val="8"/>
      <color indexed="8"/>
      <name val="Helv"/>
    </font>
    <font>
      <b/>
      <sz val="10"/>
      <name val="Arial Narrow"/>
      <family val="2"/>
    </font>
    <font>
      <i/>
      <sz val="10"/>
      <name val="Times New Roman"/>
      <family val="1"/>
    </font>
    <font>
      <b/>
      <sz val="10"/>
      <color indexed="10"/>
      <name val="Helv"/>
      <family val="2"/>
    </font>
    <font>
      <sz val="10"/>
      <name val="VNI-Times"/>
    </font>
    <font>
      <sz val="10"/>
      <name val="VNI-Times"/>
      <family val="1"/>
    </font>
    <font>
      <sz val="10"/>
      <name val="VNI-Univer"/>
    </font>
    <font>
      <b/>
      <sz val="11"/>
      <name val="Times New Roman"/>
      <family val="1"/>
    </font>
    <font>
      <sz val="24"/>
      <color indexed="13"/>
      <name val="Helv"/>
    </font>
    <font>
      <sz val="10"/>
      <color indexed="13"/>
      <name val="Helv"/>
    </font>
    <font>
      <sz val="24"/>
      <color indexed="13"/>
      <name val="Helv"/>
      <family val="2"/>
    </font>
    <font>
      <b/>
      <u/>
      <sz val="13"/>
      <name val="굴림체"/>
      <family val="3"/>
      <charset val="129"/>
    </font>
    <font>
      <b/>
      <sz val="18"/>
      <color indexed="56"/>
      <name val="Cambria"/>
      <family val="2"/>
      <charset val="1"/>
    </font>
    <font>
      <b/>
      <sz val="18"/>
      <color indexed="56"/>
      <name val="Tahoma"/>
      <family val="2"/>
      <charset val="222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4"/>
      <color indexed="62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sz val="12"/>
      <color indexed="10"/>
      <name val="Arial Narrow"/>
      <family val="2"/>
    </font>
    <font>
      <sz val="8"/>
      <name val="바탕체"/>
      <family val="1"/>
      <charset val="129"/>
    </font>
    <font>
      <sz val="10"/>
      <name val="VNI-Helve-Condense"/>
    </font>
    <font>
      <sz val="11"/>
      <color indexed="10"/>
      <name val="Calibri"/>
      <family val="2"/>
      <charset val="1"/>
    </font>
    <font>
      <sz val="11"/>
      <color indexed="10"/>
      <name val="Tahoma"/>
      <family val="2"/>
      <charset val="222"/>
    </font>
    <font>
      <sz val="11"/>
      <color indexed="10"/>
      <name val="Calibri"/>
      <family val="2"/>
    </font>
    <font>
      <sz val="10"/>
      <name val="Arial Cyr"/>
      <family val="2"/>
      <charset val="204"/>
    </font>
    <font>
      <u/>
      <sz val="9"/>
      <color indexed="12"/>
      <name val="ＭＳ ゴシック"/>
      <family val="3"/>
      <charset val="128"/>
    </font>
    <font>
      <u/>
      <sz val="10"/>
      <color indexed="12"/>
      <name val="Arial"/>
      <family val="2"/>
    </font>
    <font>
      <sz val="12"/>
      <name val="新細明體"/>
      <family val="1"/>
      <charset val="136"/>
    </font>
    <font>
      <sz val="12"/>
      <name val="AngsanaUPC"/>
      <family val="1"/>
      <charset val="222"/>
    </font>
    <font>
      <sz val="12"/>
      <name val="AngsanaUPC"/>
      <family val="1"/>
    </font>
    <font>
      <sz val="11"/>
      <name val="SYSTEM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sz val="12"/>
      <name val="นูลมรผ"/>
      <family val="2"/>
      <charset val="222"/>
    </font>
    <font>
      <sz val="14"/>
      <name val="Cordia New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name val="굴림체"/>
      <family val="3"/>
      <charset val="129"/>
    </font>
    <font>
      <sz val="10"/>
      <name val=" "/>
      <family val="3"/>
      <charset val="128"/>
    </font>
    <font>
      <sz val="12"/>
      <name val="명조"/>
      <family val="3"/>
      <charset val="129"/>
    </font>
    <font>
      <sz val="12"/>
      <color indexed="8"/>
      <name val="굴림체"/>
      <family val="3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u/>
      <sz val="10"/>
      <color indexed="14"/>
      <name val="돋움체"/>
      <family val="3"/>
      <charset val="129"/>
    </font>
    <font>
      <sz val="11"/>
      <name val="뼻뮝"/>
      <family val="1"/>
      <charset val="129"/>
    </font>
    <font>
      <sz val="10"/>
      <name val="굃굍 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┭병릇"/>
      <family val="1"/>
      <charset val="129"/>
    </font>
    <font>
      <sz val="14"/>
      <name val="뼻뮝"/>
      <family val="1"/>
      <charset val="129"/>
    </font>
    <font>
      <sz val="9"/>
      <name val="바탕체"/>
      <family val="1"/>
      <charset val="129"/>
    </font>
    <font>
      <sz val="11"/>
      <color indexed="8"/>
      <name val="맑은 고딕"/>
      <family val="3"/>
    </font>
    <font>
      <sz val="10"/>
      <name val="명조"/>
      <family val="3"/>
      <charset val="129"/>
    </font>
    <font>
      <u/>
      <sz val="9.9"/>
      <color indexed="36"/>
      <name val="돋움"/>
      <family val="3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宋体"/>
      <charset val="134"/>
    </font>
    <font>
      <u/>
      <sz val="10"/>
      <color indexed="14"/>
      <name val="MS Sans Serif"/>
      <family val="2"/>
    </font>
    <font>
      <sz val="14"/>
      <name val="ＭＳ 明朝"/>
      <family val="1"/>
      <charset val="255"/>
    </font>
    <font>
      <u/>
      <sz val="10"/>
      <color indexed="12"/>
      <name val="MS Sans Serif"/>
      <family val="2"/>
    </font>
    <font>
      <u/>
      <sz val="7.5"/>
      <color indexed="12"/>
      <name val="Arial"/>
      <family val="2"/>
    </font>
    <font>
      <u/>
      <sz val="10"/>
      <color indexed="36"/>
      <name val="Arial"/>
      <family val="2"/>
    </font>
    <font>
      <sz val="18"/>
      <name val="Spranq Eco Sans"/>
      <family val="2"/>
    </font>
    <font>
      <b/>
      <sz val="14"/>
      <name val="Spranq Eco Sans"/>
      <family val="2"/>
    </font>
    <font>
      <sz val="10"/>
      <color indexed="9"/>
      <name val="Spranq Eco Sans"/>
      <family val="2"/>
    </font>
    <font>
      <b/>
      <sz val="10"/>
      <color indexed="9"/>
      <name val="Spranq Eco Sans"/>
      <family val="2"/>
    </font>
    <font>
      <b/>
      <sz val="10"/>
      <name val="Spranq Eco Sans"/>
    </font>
    <font>
      <i/>
      <sz val="11"/>
      <color indexed="9"/>
      <name val="Spranq Eco Sans"/>
      <family val="2"/>
    </font>
    <font>
      <i/>
      <sz val="11"/>
      <color indexed="10"/>
      <name val="Spranq Eco Sans"/>
      <family val="2"/>
    </font>
    <font>
      <i/>
      <sz val="10"/>
      <color indexed="10"/>
      <name val="Spranq Eco Sans"/>
      <family val="2"/>
    </font>
    <font>
      <sz val="7"/>
      <color rgb="FF000099"/>
      <name val="Lucida Sans Unicode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4EC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17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19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  <fill>
      <patternFill patternType="lightGray">
        <fgColor indexed="13"/>
        <b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12"/>
        <bgColor indexed="12"/>
      </patternFill>
    </fill>
    <fill>
      <patternFill patternType="solid">
        <fgColor indexed="13"/>
        <bgColor indexed="13"/>
      </patternFill>
    </fill>
    <fill>
      <patternFill patternType="solid">
        <fgColor indexed="42"/>
        <bgColor indexed="64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darkHorizontal">
        <f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darkGray">
        <fgColor indexed="9"/>
        <bgColor indexed="13"/>
      </patternFill>
    </fill>
    <fill>
      <patternFill patternType="solid">
        <fgColor indexed="15"/>
        <bgColor indexed="64"/>
      </patternFill>
    </fill>
    <fill>
      <patternFill patternType="darkVertical"/>
    </fill>
    <fill>
      <patternFill patternType="solid">
        <fgColor indexed="16"/>
      </patternFill>
    </fill>
    <fill>
      <patternFill patternType="darkGray">
        <fgColor indexed="15"/>
      </patternFill>
    </fill>
    <fill>
      <patternFill patternType="gray125">
        <fgColor indexed="8"/>
        <bgColor indexed="14"/>
      </patternFill>
    </fill>
    <fill>
      <patternFill patternType="mediumGray">
        <fgColor indexed="22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</fills>
  <borders count="2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9EB6CE"/>
      </left>
      <right style="medium">
        <color rgb="FF9EB6CE"/>
      </right>
      <top style="medium">
        <color rgb="FF9EB6CE"/>
      </top>
      <bottom style="medium">
        <color rgb="FF9EB6CE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19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9"/>
      </left>
      <right style="thin">
        <color indexed="64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507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3" fillId="0" borderId="0"/>
    <xf numFmtId="170" fontId="33" fillId="0" borderId="0" applyFont="0" applyFill="0" applyBorder="0" applyAlignment="0" applyProtection="0"/>
    <xf numFmtId="0" fontId="40" fillId="0" borderId="0"/>
    <xf numFmtId="0" fontId="41" fillId="0" borderId="0" applyFont="0" applyFill="0" applyBorder="0" applyAlignment="0" applyProtection="0"/>
    <xf numFmtId="171" fontId="42" fillId="0" borderId="0">
      <protection locked="0"/>
    </xf>
    <xf numFmtId="0" fontId="43" fillId="0" borderId="0">
      <protection locked="0"/>
    </xf>
    <xf numFmtId="172" fontId="43" fillId="0" borderId="0" applyFill="0" applyBorder="0" applyProtection="0"/>
    <xf numFmtId="0" fontId="33" fillId="0" borderId="0"/>
    <xf numFmtId="0" fontId="33" fillId="0" borderId="0"/>
    <xf numFmtId="0" fontId="43" fillId="0" borderId="0" applyFont="0"/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 applyFill="0" applyBorder="0" applyProtection="0"/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3" fillId="0" borderId="0">
      <protection locked="0"/>
    </xf>
    <xf numFmtId="0" fontId="43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3" fillId="0" borderId="0">
      <protection locked="0"/>
    </xf>
    <xf numFmtId="0" fontId="43" fillId="0" borderId="0">
      <protection locked="0"/>
    </xf>
    <xf numFmtId="0" fontId="40" fillId="0" borderId="0" applyFill="0" applyBorder="0" applyProtection="0"/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4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4" fontId="40" fillId="0" borderId="0">
      <protection locked="0"/>
    </xf>
    <xf numFmtId="0" fontId="40" fillId="0" borderId="0">
      <protection locked="0"/>
    </xf>
    <xf numFmtId="174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0" fontId="40" fillId="0" borderId="0">
      <protection locked="0"/>
    </xf>
    <xf numFmtId="176" fontId="40" fillId="0" borderId="0">
      <protection locked="0"/>
    </xf>
    <xf numFmtId="0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0" fontId="40" fillId="0" borderId="0">
      <protection locked="0"/>
    </xf>
    <xf numFmtId="176" fontId="40" fillId="0" borderId="0">
      <protection locked="0"/>
    </xf>
    <xf numFmtId="0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6" fontId="40" fillId="0" borderId="0">
      <protection locked="0"/>
    </xf>
    <xf numFmtId="0" fontId="40" fillId="0" borderId="0">
      <protection locked="0"/>
    </xf>
    <xf numFmtId="176" fontId="40" fillId="0" borderId="0">
      <protection locked="0"/>
    </xf>
    <xf numFmtId="0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177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5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0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5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0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178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1" fontId="44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3" fillId="0" borderId="0" applyFont="0" applyFill="0" applyBorder="0" applyAlignment="0" applyProtection="0"/>
    <xf numFmtId="0" fontId="45" fillId="0" borderId="0"/>
    <xf numFmtId="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0" fontId="46" fillId="0" borderId="12">
      <alignment horizontal="center"/>
    </xf>
    <xf numFmtId="181" fontId="46" fillId="0" borderId="0" applyFont="0" applyFill="0" applyBorder="0" applyAlignment="0" applyProtection="0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3" fontId="47" fillId="0" borderId="2"/>
    <xf numFmtId="182" fontId="46" fillId="0" borderId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0" fontId="40" fillId="0" borderId="0" applyNumberFormat="0" applyFont="0" applyFill="0" applyBorder="0" applyAlignment="0" applyProtection="0"/>
    <xf numFmtId="183" fontId="33" fillId="0" borderId="0" applyFont="0" applyFill="0" applyBorder="0" applyAlignment="0" applyProtection="0">
      <alignment vertical="center"/>
    </xf>
    <xf numFmtId="40" fontId="46" fillId="0" borderId="0" applyFont="0" applyFill="0" applyBorder="0" applyAlignment="0" applyProtection="0"/>
    <xf numFmtId="184" fontId="33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0" fontId="49" fillId="0" borderId="0"/>
    <xf numFmtId="0" fontId="50" fillId="0" borderId="0">
      <alignment vertical="center"/>
    </xf>
    <xf numFmtId="0" fontId="48" fillId="0" borderId="0">
      <alignment vertical="center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43" fillId="0" borderId="129">
      <alignment horizontal="right"/>
    </xf>
    <xf numFmtId="38" fontId="5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85" fontId="52" fillId="0" borderId="0" applyFont="0" applyFill="0" applyBorder="0" applyAlignment="0" applyProtection="0"/>
    <xf numFmtId="0" fontId="53" fillId="0" borderId="0" applyNumberFormat="0">
      <alignment horizontal="center" vertical="center"/>
      <protection locked="0" hidden="1"/>
    </xf>
    <xf numFmtId="0" fontId="40" fillId="0" borderId="0"/>
    <xf numFmtId="0" fontId="54" fillId="47" borderId="130" applyNumberFormat="0" applyAlignment="0" applyProtection="0"/>
    <xf numFmtId="0" fontId="54" fillId="47" borderId="130" applyNumberFormat="0" applyAlignment="0" applyProtection="0"/>
    <xf numFmtId="0" fontId="55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56" fillId="0" borderId="0">
      <protection locked="0"/>
    </xf>
    <xf numFmtId="0" fontId="33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0" fontId="60" fillId="0" borderId="131" applyNumberFormat="0" applyFill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1" fillId="0" borderId="0"/>
    <xf numFmtId="0" fontId="6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61" fillId="0" borderId="0"/>
    <xf numFmtId="0" fontId="6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3" fillId="0" borderId="0" applyFont="0" applyFill="0" applyBorder="0" applyAlignment="0" applyProtection="0"/>
    <xf numFmtId="0" fontId="62" fillId="0" borderId="0">
      <alignment vertical="center"/>
    </xf>
    <xf numFmtId="0" fontId="63" fillId="0" borderId="0"/>
    <xf numFmtId="0" fontId="64" fillId="0" borderId="132" applyNumberFormat="0" applyFill="0" applyAlignment="0" applyProtection="0"/>
    <xf numFmtId="0" fontId="6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6" fillId="0" borderId="0">
      <protection locked="0"/>
    </xf>
    <xf numFmtId="0" fontId="66" fillId="0" borderId="0"/>
    <xf numFmtId="40" fontId="46" fillId="0" borderId="0" applyFill="0" applyBorder="0" applyAlignment="0" applyProtection="0"/>
    <xf numFmtId="0" fontId="66" fillId="0" borderId="0">
      <protection locked="0"/>
    </xf>
    <xf numFmtId="0" fontId="67" fillId="0" borderId="133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56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188" fontId="33" fillId="0" borderId="0">
      <protection locked="0"/>
    </xf>
    <xf numFmtId="0" fontId="66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189" fontId="72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6" fillId="0" borderId="0">
      <protection locked="0"/>
    </xf>
    <xf numFmtId="0" fontId="73" fillId="48" borderId="0" applyNumberFormat="0" applyBorder="0" applyAlignment="0" applyProtection="0"/>
    <xf numFmtId="0" fontId="73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2" borderId="0" applyNumberFormat="0" applyBorder="0" applyAlignment="0" applyProtection="0"/>
    <xf numFmtId="0" fontId="73" fillId="53" borderId="0" applyNumberFormat="0" applyBorder="0" applyAlignment="0" applyProtection="0"/>
    <xf numFmtId="0" fontId="65" fillId="0" borderId="0"/>
    <xf numFmtId="190" fontId="74" fillId="0" borderId="0" applyFont="0" applyFill="0" applyBorder="0" applyAlignment="0" applyProtection="0"/>
    <xf numFmtId="0" fontId="46" fillId="0" borderId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0" fillId="0" borderId="0"/>
    <xf numFmtId="0" fontId="40" fillId="0" borderId="0"/>
    <xf numFmtId="0" fontId="75" fillId="0" borderId="0"/>
    <xf numFmtId="0" fontId="76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91" fontId="46" fillId="0" borderId="0" applyFill="0" applyBorder="0" applyAlignment="0" applyProtection="0"/>
    <xf numFmtId="0" fontId="65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78" fillId="0" borderId="0"/>
    <xf numFmtId="0" fontId="33" fillId="0" borderId="0"/>
    <xf numFmtId="0" fontId="77" fillId="0" borderId="0"/>
    <xf numFmtId="0" fontId="79" fillId="0" borderId="0"/>
    <xf numFmtId="0" fontId="80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8" fillId="0" borderId="0"/>
    <xf numFmtId="0" fontId="81" fillId="54" borderId="0"/>
    <xf numFmtId="0" fontId="81" fillId="54" borderId="0"/>
    <xf numFmtId="0" fontId="82" fillId="54" borderId="0"/>
    <xf numFmtId="0" fontId="81" fillId="54" borderId="0"/>
    <xf numFmtId="0" fontId="81" fillId="54" borderId="0"/>
    <xf numFmtId="0" fontId="81" fillId="54" borderId="0"/>
    <xf numFmtId="0" fontId="81" fillId="54" borderId="0"/>
    <xf numFmtId="0" fontId="81" fillId="54" borderId="0"/>
    <xf numFmtId="0" fontId="81" fillId="54" borderId="0"/>
    <xf numFmtId="0" fontId="81" fillId="54" borderId="0"/>
    <xf numFmtId="0" fontId="81" fillId="54" borderId="0"/>
    <xf numFmtId="0" fontId="83" fillId="0" borderId="0"/>
    <xf numFmtId="41" fontId="84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6" fillId="0" borderId="0" applyProtection="0"/>
    <xf numFmtId="0" fontId="87" fillId="0" borderId="0"/>
    <xf numFmtId="0" fontId="87" fillId="0" borderId="0"/>
    <xf numFmtId="0" fontId="87" fillId="0" borderId="0"/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 applyFont="0" applyFill="0" applyBorder="0" applyAlignment="0" applyProtection="0"/>
    <xf numFmtId="0" fontId="40" fillId="0" borderId="0"/>
    <xf numFmtId="0" fontId="40" fillId="0" borderId="0"/>
    <xf numFmtId="0" fontId="87" fillId="0" borderId="0"/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>
      <protection locked="0"/>
    </xf>
    <xf numFmtId="0" fontId="33" fillId="0" borderId="0"/>
    <xf numFmtId="0" fontId="88" fillId="0" borderId="0"/>
    <xf numFmtId="0" fontId="89" fillId="0" borderId="0"/>
    <xf numFmtId="0" fontId="33" fillId="0" borderId="0"/>
    <xf numFmtId="0" fontId="46" fillId="0" borderId="0"/>
    <xf numFmtId="0" fontId="46" fillId="0" borderId="0"/>
    <xf numFmtId="0" fontId="40" fillId="0" borderId="0"/>
    <xf numFmtId="0" fontId="44" fillId="0" borderId="0">
      <protection locked="0"/>
    </xf>
    <xf numFmtId="0" fontId="90" fillId="0" borderId="0" applyNumberFormat="0" applyFill="0" applyBorder="0" applyAlignment="0" applyProtection="0"/>
    <xf numFmtId="0" fontId="33" fillId="0" borderId="0"/>
    <xf numFmtId="0" fontId="8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7" fillId="0" borderId="0"/>
    <xf numFmtId="0" fontId="87" fillId="0" borderId="0"/>
    <xf numFmtId="0" fontId="89" fillId="0" borderId="0"/>
    <xf numFmtId="0" fontId="40" fillId="0" borderId="0"/>
    <xf numFmtId="0" fontId="40" fillId="0" borderId="0"/>
    <xf numFmtId="0" fontId="33" fillId="0" borderId="0"/>
    <xf numFmtId="171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2" fillId="0" borderId="0"/>
    <xf numFmtId="171" fontId="91" fillId="0" borderId="0">
      <protection locked="0"/>
    </xf>
    <xf numFmtId="192" fontId="91" fillId="0" borderId="0">
      <protection locked="0"/>
    </xf>
    <xf numFmtId="0" fontId="46" fillId="0" borderId="0" applyFont="0" applyFill="0" applyBorder="0" applyAlignment="0" applyProtection="0"/>
    <xf numFmtId="171" fontId="91" fillId="0" borderId="0">
      <protection locked="0"/>
    </xf>
    <xf numFmtId="192" fontId="92" fillId="0" borderId="0"/>
    <xf numFmtId="192" fontId="91" fillId="0" borderId="0">
      <protection locked="0"/>
    </xf>
    <xf numFmtId="192" fontId="92" fillId="0" borderId="0"/>
    <xf numFmtId="171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2" fillId="0" borderId="0"/>
    <xf numFmtId="192" fontId="92" fillId="0" borderId="0"/>
    <xf numFmtId="171" fontId="91" fillId="0" borderId="0">
      <protection locked="0"/>
    </xf>
    <xf numFmtId="0" fontId="40" fillId="0" borderId="0"/>
    <xf numFmtId="0" fontId="4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93" fontId="84" fillId="0" borderId="0" applyFont="0" applyFill="0" applyBorder="0" applyAlignment="0" applyProtection="0"/>
    <xf numFmtId="0" fontId="33" fillId="0" borderId="0"/>
    <xf numFmtId="0" fontId="33" fillId="0" borderId="0"/>
    <xf numFmtId="0" fontId="87" fillId="0" borderId="0"/>
    <xf numFmtId="0" fontId="87" fillId="0" borderId="0"/>
    <xf numFmtId="0" fontId="40" fillId="0" borderId="0"/>
    <xf numFmtId="194" fontId="93" fillId="0" borderId="0" applyFont="0" applyFill="0" applyBorder="0" applyAlignment="0" applyProtection="0"/>
    <xf numFmtId="0" fontId="33" fillId="0" borderId="0"/>
    <xf numFmtId="195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8" fillId="0" borderId="0"/>
    <xf numFmtId="196" fontId="33" fillId="0" borderId="0" applyFont="0" applyFill="0" applyBorder="0" applyAlignment="0" applyProtection="0"/>
    <xf numFmtId="0" fontId="88" fillId="0" borderId="0"/>
    <xf numFmtId="0" fontId="88" fillId="0" borderId="0"/>
    <xf numFmtId="0" fontId="94" fillId="0" borderId="0"/>
    <xf numFmtId="0" fontId="94" fillId="0" borderId="0"/>
    <xf numFmtId="0" fontId="46" fillId="0" borderId="0"/>
    <xf numFmtId="0" fontId="46" fillId="0" borderId="0"/>
    <xf numFmtId="197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19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2" fontId="88" fillId="0" borderId="0"/>
    <xf numFmtId="192" fontId="95" fillId="0" borderId="0"/>
    <xf numFmtId="0" fontId="96" fillId="0" borderId="0"/>
    <xf numFmtId="0" fontId="88" fillId="0" borderId="0"/>
    <xf numFmtId="192" fontId="95" fillId="0" borderId="0"/>
    <xf numFmtId="192" fontId="88" fillId="0" borderId="0"/>
    <xf numFmtId="192" fontId="88" fillId="0" borderId="0"/>
    <xf numFmtId="192" fontId="88" fillId="0" borderId="0"/>
    <xf numFmtId="0" fontId="88" fillId="0" borderId="0"/>
    <xf numFmtId="0" fontId="97" fillId="0" borderId="0"/>
    <xf numFmtId="192" fontId="92" fillId="0" borderId="0"/>
    <xf numFmtId="171" fontId="91" fillId="0" borderId="0">
      <protection locked="0"/>
    </xf>
    <xf numFmtId="192" fontId="91" fillId="0" borderId="0">
      <protection locked="0"/>
    </xf>
    <xf numFmtId="192" fontId="88" fillId="0" borderId="0"/>
    <xf numFmtId="192" fontId="88" fillId="0" borderId="0"/>
    <xf numFmtId="0" fontId="87" fillId="0" borderId="0" applyFont="0" applyFill="0" applyBorder="0" applyAlignment="0" applyProtection="0"/>
    <xf numFmtId="0" fontId="88" fillId="0" borderId="0"/>
    <xf numFmtId="0" fontId="33" fillId="0" borderId="0"/>
    <xf numFmtId="0" fontId="9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98" fillId="0" borderId="0" applyNumberFormat="0" applyFill="0" applyBorder="0" applyAlignment="0" applyProtection="0"/>
    <xf numFmtId="192" fontId="88" fillId="0" borderId="0"/>
    <xf numFmtId="192" fontId="95" fillId="0" borderId="0"/>
    <xf numFmtId="0" fontId="8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3" fillId="0" borderId="0"/>
    <xf numFmtId="0" fontId="9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3" fillId="0" borderId="0"/>
    <xf numFmtId="192" fontId="88" fillId="0" borderId="0"/>
    <xf numFmtId="0" fontId="94" fillId="0" borderId="0"/>
    <xf numFmtId="0" fontId="97" fillId="0" borderId="0"/>
    <xf numFmtId="192" fontId="88" fillId="0" borderId="0"/>
    <xf numFmtId="199" fontId="88" fillId="0" borderId="0"/>
    <xf numFmtId="171" fontId="91" fillId="0" borderId="0">
      <protection locked="0"/>
    </xf>
    <xf numFmtId="171" fontId="91" fillId="0" borderId="0">
      <protection locked="0"/>
    </xf>
    <xf numFmtId="192" fontId="92" fillId="0" borderId="0"/>
    <xf numFmtId="192" fontId="91" fillId="0" borderId="0">
      <protection locked="0"/>
    </xf>
    <xf numFmtId="192" fontId="91" fillId="0" borderId="0">
      <protection locked="0"/>
    </xf>
    <xf numFmtId="0" fontId="95" fillId="0" borderId="0"/>
    <xf numFmtId="0" fontId="8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3" fillId="0" borderId="0"/>
    <xf numFmtId="0" fontId="43" fillId="0" borderId="0"/>
    <xf numFmtId="0" fontId="40" fillId="0" borderId="0"/>
    <xf numFmtId="0" fontId="40" fillId="0" borderId="0"/>
    <xf numFmtId="0" fontId="94" fillId="0" borderId="0"/>
    <xf numFmtId="0" fontId="87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7" fillId="0" borderId="0"/>
    <xf numFmtId="0" fontId="88" fillId="0" borderId="0"/>
    <xf numFmtId="0" fontId="9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8" fillId="0" borderId="0"/>
    <xf numFmtId="0" fontId="87" fillId="0" borderId="0"/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91" fillId="0" borderId="0">
      <protection locked="0"/>
    </xf>
    <xf numFmtId="0" fontId="88" fillId="0" borderId="0"/>
    <xf numFmtId="0" fontId="87" fillId="0" borderId="0"/>
    <xf numFmtId="192" fontId="95" fillId="0" borderId="0"/>
    <xf numFmtId="192" fontId="95" fillId="0" borderId="0"/>
    <xf numFmtId="0" fontId="86" fillId="0" borderId="0" applyProtection="0"/>
    <xf numFmtId="0" fontId="86" fillId="0" borderId="0" applyProtection="0"/>
    <xf numFmtId="0" fontId="40" fillId="0" borderId="0"/>
    <xf numFmtId="0" fontId="40" fillId="0" borderId="0"/>
    <xf numFmtId="0" fontId="9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3" fontId="40" fillId="0" borderId="0">
      <protection locked="0"/>
    </xf>
    <xf numFmtId="173" fontId="40" fillId="0" borderId="0">
      <protection locked="0"/>
    </xf>
    <xf numFmtId="0" fontId="87" fillId="0" borderId="0" applyFont="0" applyFill="0" applyBorder="0" applyAlignment="0" applyProtection="0"/>
    <xf numFmtId="0" fontId="88" fillId="0" borderId="0"/>
    <xf numFmtId="0" fontId="40" fillId="0" borderId="0" applyFont="0" applyFill="0" applyBorder="0" applyAlignment="0" applyProtection="0"/>
    <xf numFmtId="0" fontId="46" fillId="0" borderId="0"/>
    <xf numFmtId="0" fontId="33" fillId="0" borderId="0"/>
    <xf numFmtId="0" fontId="44" fillId="0" borderId="0">
      <protection locked="0"/>
    </xf>
    <xf numFmtId="0" fontId="87" fillId="0" borderId="0"/>
    <xf numFmtId="0" fontId="87" fillId="0" borderId="0"/>
    <xf numFmtId="0" fontId="44" fillId="0" borderId="0">
      <protection locked="0"/>
    </xf>
    <xf numFmtId="0" fontId="44" fillId="0" borderId="0">
      <protection locked="0"/>
    </xf>
    <xf numFmtId="0" fontId="87" fillId="0" borderId="0"/>
    <xf numFmtId="0" fontId="87" fillId="0" borderId="0"/>
    <xf numFmtId="0" fontId="87" fillId="0" borderId="0" applyFont="0" applyFill="0" applyBorder="0" applyAlignment="0" applyProtection="0"/>
    <xf numFmtId="0" fontId="44" fillId="0" borderId="0">
      <protection locked="0"/>
    </xf>
    <xf numFmtId="0" fontId="44" fillId="0" borderId="0">
      <protection locked="0"/>
    </xf>
    <xf numFmtId="0" fontId="33" fillId="0" borderId="0"/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4" fillId="0" borderId="0">
      <protection locked="0"/>
    </xf>
    <xf numFmtId="0" fontId="86" fillId="0" borderId="0" applyProtection="0"/>
    <xf numFmtId="0" fontId="40" fillId="0" borderId="0"/>
    <xf numFmtId="0" fontId="40" fillId="0" borderId="0"/>
    <xf numFmtId="0" fontId="40" fillId="0" borderId="0"/>
    <xf numFmtId="0" fontId="94" fillId="0" borderId="0"/>
    <xf numFmtId="0" fontId="40" fillId="0" borderId="0"/>
    <xf numFmtId="0" fontId="40" fillId="0" borderId="0"/>
    <xf numFmtId="0" fontId="44" fillId="0" borderId="0">
      <protection locked="0"/>
    </xf>
    <xf numFmtId="0" fontId="46" fillId="0" borderId="0"/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87" fillId="0" borderId="0" applyFont="0" applyFill="0" applyBorder="0" applyAlignment="0" applyProtection="0"/>
    <xf numFmtId="179" fontId="40" fillId="0" borderId="0">
      <protection locked="0"/>
    </xf>
    <xf numFmtId="179" fontId="40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87" fillId="0" borderId="0"/>
    <xf numFmtId="171" fontId="44" fillId="0" borderId="0">
      <protection locked="0"/>
    </xf>
    <xf numFmtId="0" fontId="44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173" fontId="40" fillId="0" borderId="0">
      <protection locked="0"/>
    </xf>
    <xf numFmtId="171" fontId="44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0" fontId="77" fillId="0" borderId="0" applyFont="0" applyFill="0" applyBorder="0" applyAlignment="0" applyProtection="0"/>
    <xf numFmtId="200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0" fontId="77" fillId="0" borderId="0" applyFont="0" applyFill="0" applyBorder="0" applyAlignment="0" applyProtection="0"/>
    <xf numFmtId="200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201" fontId="77" fillId="0" borderId="0" applyFont="0" applyFill="0" applyBorder="0" applyAlignment="0" applyProtection="0"/>
    <xf numFmtId="201" fontId="10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0" fontId="77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101" fillId="0" borderId="0" applyFont="0" applyFill="0" applyBorder="0" applyAlignment="0" applyProtection="0"/>
    <xf numFmtId="200" fontId="10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101" fillId="0" borderId="0" applyFont="0" applyFill="0" applyBorder="0" applyAlignment="0" applyProtection="0"/>
    <xf numFmtId="200" fontId="10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0" fontId="77" fillId="0" borderId="0" applyFont="0" applyFill="0" applyBorder="0" applyAlignment="0" applyProtection="0"/>
    <xf numFmtId="200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202" fontId="33" fillId="0" borderId="0" applyFont="0" applyFill="0" applyBorder="0" applyAlignment="0" applyProtection="0"/>
    <xf numFmtId="203" fontId="33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204" fontId="4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77" fillId="0" borderId="0" applyFont="0" applyFill="0" applyBorder="0" applyAlignment="0" applyProtection="0"/>
    <xf numFmtId="200" fontId="99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00" fontId="77" fillId="0" borderId="0" applyFont="0" applyFill="0" applyBorder="0" applyAlignment="0" applyProtection="0"/>
    <xf numFmtId="205" fontId="77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5" fontId="77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204" fontId="77" fillId="0" borderId="0" applyFont="0" applyFill="0" applyBorder="0" applyAlignment="0" applyProtection="0"/>
    <xf numFmtId="204" fontId="10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5" fontId="77" fillId="0" borderId="0" applyFont="0" applyFill="0" applyBorder="0" applyAlignment="0" applyProtection="0"/>
    <xf numFmtId="0" fontId="33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5" fontId="77" fillId="0" borderId="0" applyFont="0" applyFill="0" applyBorder="0" applyAlignment="0" applyProtection="0"/>
    <xf numFmtId="205" fontId="9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99" fillId="0" borderId="0" applyFont="0" applyFill="0" applyBorder="0" applyAlignment="0" applyProtection="0"/>
    <xf numFmtId="207" fontId="77" fillId="0" borderId="0" applyFont="0" applyFill="0" applyBorder="0" applyAlignment="0" applyProtection="0"/>
    <xf numFmtId="207" fontId="10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201" fontId="46" fillId="0" borderId="0" applyFont="0" applyFill="0" applyBorder="0" applyAlignment="0" applyProtection="0"/>
    <xf numFmtId="201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201" fontId="46" fillId="0" borderId="0" applyFont="0" applyFill="0" applyBorder="0" applyAlignment="0" applyProtection="0"/>
    <xf numFmtId="201" fontId="4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5" fontId="77" fillId="0" borderId="0" applyFont="0" applyFill="0" applyBorder="0" applyAlignment="0" applyProtection="0"/>
    <xf numFmtId="205" fontId="99" fillId="0" borderId="0" applyFont="0" applyFill="0" applyBorder="0" applyAlignment="0" applyProtection="0"/>
    <xf numFmtId="206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205" fontId="77" fillId="0" borderId="0" applyFont="0" applyFill="0" applyBorder="0" applyAlignment="0" applyProtection="0"/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199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4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199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105" fillId="0" borderId="134">
      <alignment horizontal="center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6" fillId="0" borderId="0"/>
    <xf numFmtId="0" fontId="107" fillId="0" borderId="0"/>
    <xf numFmtId="0" fontId="107" fillId="0" borderId="0"/>
    <xf numFmtId="171" fontId="44" fillId="0" borderId="0">
      <protection locked="0"/>
    </xf>
    <xf numFmtId="171" fontId="44" fillId="0" borderId="0">
      <protection locked="0"/>
    </xf>
    <xf numFmtId="0" fontId="94" fillId="0" borderId="0"/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33" fillId="0" borderId="0"/>
    <xf numFmtId="0" fontId="108" fillId="0" borderId="0"/>
    <xf numFmtId="0" fontId="108" fillId="0" borderId="0"/>
    <xf numFmtId="0" fontId="33" fillId="0" borderId="0"/>
    <xf numFmtId="0" fontId="33" fillId="0" borderId="0"/>
    <xf numFmtId="0" fontId="33" fillId="0" borderId="0"/>
    <xf numFmtId="171" fontId="91" fillId="0" borderId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71" fontId="91" fillId="0" borderId="0">
      <protection locked="0"/>
    </xf>
    <xf numFmtId="0" fontId="110" fillId="0" borderId="0"/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10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14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5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14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71" fontId="10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8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10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0" fontId="111" fillId="0" borderId="0"/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2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1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13" fontId="33" fillId="0" borderId="0">
      <protection locked="0"/>
    </xf>
    <xf numFmtId="21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43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210" fontId="33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0" fontId="33" fillId="0" borderId="0"/>
    <xf numFmtId="0" fontId="33" fillId="0" borderId="0"/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08" fontId="33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112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10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209" fontId="33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/>
    <xf numFmtId="0" fontId="102" fillId="0" borderId="0"/>
    <xf numFmtId="216" fontId="33" fillId="0" borderId="0" applyBorder="0"/>
    <xf numFmtId="216" fontId="33" fillId="0" borderId="0" applyBorder="0"/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7" fillId="0" borderId="0"/>
    <xf numFmtId="0" fontId="107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200" fontId="115" fillId="0" borderId="0" applyFont="0" applyFill="0" applyBorder="0" applyAlignment="0" applyProtection="0"/>
    <xf numFmtId="205" fontId="115" fillId="0" borderId="0" applyFont="0" applyFill="0" applyBorder="0" applyAlignment="0" applyProtection="0"/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217" fontId="116" fillId="0" borderId="134">
      <alignment horizontal="center"/>
    </xf>
    <xf numFmtId="0" fontId="117" fillId="0" borderId="0"/>
    <xf numFmtId="0" fontId="118" fillId="0" borderId="0"/>
    <xf numFmtId="0" fontId="119" fillId="0" borderId="135"/>
    <xf numFmtId="0" fontId="97" fillId="0" borderId="0"/>
    <xf numFmtId="192" fontId="33" fillId="0" borderId="0"/>
    <xf numFmtId="0" fontId="33" fillId="0" borderId="0"/>
    <xf numFmtId="0" fontId="33" fillId="0" borderId="0"/>
    <xf numFmtId="0" fontId="94" fillId="0" borderId="0"/>
    <xf numFmtId="0" fontId="33" fillId="0" borderId="0"/>
    <xf numFmtId="0" fontId="94" fillId="0" borderId="0"/>
    <xf numFmtId="3" fontId="47" fillId="0" borderId="2"/>
    <xf numFmtId="3" fontId="47" fillId="0" borderId="2"/>
    <xf numFmtId="3" fontId="47" fillId="0" borderId="2"/>
    <xf numFmtId="3" fontId="47" fillId="0" borderId="2"/>
    <xf numFmtId="0" fontId="119" fillId="0" borderId="136"/>
    <xf numFmtId="0" fontId="119" fillId="0" borderId="136"/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0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199" fontId="33" fillId="0" borderId="2" applyNumberFormat="0" applyFont="0" applyAlignment="0">
      <alignment horizontal="center" vertical="center"/>
    </xf>
    <xf numFmtId="218" fontId="33" fillId="0" borderId="0" applyFont="0" applyFill="0" applyBorder="0" applyAlignment="0" applyProtection="0"/>
    <xf numFmtId="219" fontId="33" fillId="0" borderId="109" applyFont="0" applyFill="0" applyBorder="0" applyAlignment="0" applyProtection="0">
      <alignment horizontal="center"/>
    </xf>
    <xf numFmtId="220" fontId="120" fillId="0" borderId="0" applyFont="0" applyFill="0" applyBorder="0" applyAlignment="0" applyProtection="0"/>
    <xf numFmtId="221" fontId="40" fillId="0" borderId="0" applyFont="0" applyFill="0" applyBorder="0" applyAlignment="0" applyProtection="0"/>
    <xf numFmtId="0" fontId="119" fillId="0" borderId="137"/>
    <xf numFmtId="0" fontId="119" fillId="0" borderId="137"/>
    <xf numFmtId="0" fontId="121" fillId="0" borderId="103">
      <alignment horizontal="centerContinuous"/>
    </xf>
    <xf numFmtId="171" fontId="91" fillId="0" borderId="0">
      <protection locked="0"/>
    </xf>
    <xf numFmtId="171" fontId="122" fillId="0" borderId="0">
      <protection locked="0"/>
    </xf>
    <xf numFmtId="9" fontId="123" fillId="0" borderId="0" applyFont="0" applyFill="0" applyBorder="0" applyAlignment="0" applyProtection="0"/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209" fontId="33" fillId="0" borderId="138" applyNumberFormat="0" applyFont="0" applyAlignment="0">
      <alignment horizont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24" fillId="55" borderId="0" applyNumberFormat="0" applyBorder="0" applyAlignment="0" applyProtection="0"/>
    <xf numFmtId="0" fontId="124" fillId="55" borderId="0" applyNumberFormat="0" applyBorder="0" applyAlignment="0" applyProtection="0"/>
    <xf numFmtId="0" fontId="124" fillId="55" borderId="0" applyNumberFormat="0" applyBorder="0" applyAlignment="0" applyProtection="0"/>
    <xf numFmtId="0" fontId="124" fillId="55" borderId="0" applyNumberFormat="0" applyBorder="0" applyAlignment="0" applyProtection="0"/>
    <xf numFmtId="0" fontId="124" fillId="55" borderId="0" applyNumberFormat="0" applyBorder="0" applyAlignment="0" applyProtection="0"/>
    <xf numFmtId="0" fontId="124" fillId="55" borderId="0" applyNumberFormat="0" applyBorder="0" applyAlignment="0" applyProtection="0"/>
    <xf numFmtId="169" fontId="125" fillId="55" borderId="0" applyNumberFormat="0" applyBorder="0" applyAlignment="0" applyProtection="0"/>
    <xf numFmtId="169" fontId="125" fillId="55" borderId="0" applyNumberFormat="0" applyBorder="0" applyAlignment="0" applyProtection="0"/>
    <xf numFmtId="169" fontId="125" fillId="55" borderId="0" applyNumberFormat="0" applyBorder="0" applyAlignment="0" applyProtection="0"/>
    <xf numFmtId="0" fontId="126" fillId="55" borderId="0" applyNumberFormat="0" applyBorder="0" applyAlignment="0" applyProtection="0"/>
    <xf numFmtId="0" fontId="126" fillId="55" borderId="0" applyNumberFormat="0" applyBorder="0" applyAlignment="0" applyProtection="0"/>
    <xf numFmtId="0" fontId="126" fillId="55" borderId="0" applyNumberFormat="0" applyBorder="0" applyAlignment="0" applyProtection="0"/>
    <xf numFmtId="0" fontId="126" fillId="5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24" fillId="56" borderId="0" applyNumberFormat="0" applyBorder="0" applyAlignment="0" applyProtection="0"/>
    <xf numFmtId="0" fontId="124" fillId="56" borderId="0" applyNumberFormat="0" applyBorder="0" applyAlignment="0" applyProtection="0"/>
    <xf numFmtId="0" fontId="124" fillId="56" borderId="0" applyNumberFormat="0" applyBorder="0" applyAlignment="0" applyProtection="0"/>
    <xf numFmtId="0" fontId="124" fillId="56" borderId="0" applyNumberFormat="0" applyBorder="0" applyAlignment="0" applyProtection="0"/>
    <xf numFmtId="0" fontId="124" fillId="56" borderId="0" applyNumberFormat="0" applyBorder="0" applyAlignment="0" applyProtection="0"/>
    <xf numFmtId="0" fontId="124" fillId="56" borderId="0" applyNumberFormat="0" applyBorder="0" applyAlignment="0" applyProtection="0"/>
    <xf numFmtId="169" fontId="125" fillId="56" borderId="0" applyNumberFormat="0" applyBorder="0" applyAlignment="0" applyProtection="0"/>
    <xf numFmtId="169" fontId="125" fillId="56" borderId="0" applyNumberFormat="0" applyBorder="0" applyAlignment="0" applyProtection="0"/>
    <xf numFmtId="169" fontId="125" fillId="56" borderId="0" applyNumberFormat="0" applyBorder="0" applyAlignment="0" applyProtection="0"/>
    <xf numFmtId="0" fontId="126" fillId="56" borderId="0" applyNumberFormat="0" applyBorder="0" applyAlignment="0" applyProtection="0"/>
    <xf numFmtId="0" fontId="126" fillId="56" borderId="0" applyNumberFormat="0" applyBorder="0" applyAlignment="0" applyProtection="0"/>
    <xf numFmtId="0" fontId="126" fillId="56" borderId="0" applyNumberFormat="0" applyBorder="0" applyAlignment="0" applyProtection="0"/>
    <xf numFmtId="0" fontId="126" fillId="5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24" fillId="57" borderId="0" applyNumberFormat="0" applyBorder="0" applyAlignment="0" applyProtection="0"/>
    <xf numFmtId="0" fontId="124" fillId="57" borderId="0" applyNumberFormat="0" applyBorder="0" applyAlignment="0" applyProtection="0"/>
    <xf numFmtId="0" fontId="124" fillId="57" borderId="0" applyNumberFormat="0" applyBorder="0" applyAlignment="0" applyProtection="0"/>
    <xf numFmtId="0" fontId="124" fillId="57" borderId="0" applyNumberFormat="0" applyBorder="0" applyAlignment="0" applyProtection="0"/>
    <xf numFmtId="0" fontId="124" fillId="57" borderId="0" applyNumberFormat="0" applyBorder="0" applyAlignment="0" applyProtection="0"/>
    <xf numFmtId="0" fontId="124" fillId="57" borderId="0" applyNumberFormat="0" applyBorder="0" applyAlignment="0" applyProtection="0"/>
    <xf numFmtId="169" fontId="125" fillId="57" borderId="0" applyNumberFormat="0" applyBorder="0" applyAlignment="0" applyProtection="0"/>
    <xf numFmtId="169" fontId="125" fillId="57" borderId="0" applyNumberFormat="0" applyBorder="0" applyAlignment="0" applyProtection="0"/>
    <xf numFmtId="169" fontId="125" fillId="57" borderId="0" applyNumberFormat="0" applyBorder="0" applyAlignment="0" applyProtection="0"/>
    <xf numFmtId="0" fontId="126" fillId="57" borderId="0" applyNumberFormat="0" applyBorder="0" applyAlignment="0" applyProtection="0"/>
    <xf numFmtId="0" fontId="126" fillId="57" borderId="0" applyNumberFormat="0" applyBorder="0" applyAlignment="0" applyProtection="0"/>
    <xf numFmtId="0" fontId="126" fillId="57" borderId="0" applyNumberFormat="0" applyBorder="0" applyAlignment="0" applyProtection="0"/>
    <xf numFmtId="0" fontId="126" fillId="57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169" fontId="125" fillId="58" borderId="0" applyNumberFormat="0" applyBorder="0" applyAlignment="0" applyProtection="0"/>
    <xf numFmtId="169" fontId="125" fillId="58" borderId="0" applyNumberFormat="0" applyBorder="0" applyAlignment="0" applyProtection="0"/>
    <xf numFmtId="169" fontId="125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24" fillId="59" borderId="0" applyNumberFormat="0" applyBorder="0" applyAlignment="0" applyProtection="0"/>
    <xf numFmtId="0" fontId="124" fillId="59" borderId="0" applyNumberFormat="0" applyBorder="0" applyAlignment="0" applyProtection="0"/>
    <xf numFmtId="0" fontId="124" fillId="59" borderId="0" applyNumberFormat="0" applyBorder="0" applyAlignment="0" applyProtection="0"/>
    <xf numFmtId="0" fontId="124" fillId="59" borderId="0" applyNumberFormat="0" applyBorder="0" applyAlignment="0" applyProtection="0"/>
    <xf numFmtId="0" fontId="124" fillId="59" borderId="0" applyNumberFormat="0" applyBorder="0" applyAlignment="0" applyProtection="0"/>
    <xf numFmtId="0" fontId="124" fillId="59" borderId="0" applyNumberFormat="0" applyBorder="0" applyAlignment="0" applyProtection="0"/>
    <xf numFmtId="169" fontId="125" fillId="59" borderId="0" applyNumberFormat="0" applyBorder="0" applyAlignment="0" applyProtection="0"/>
    <xf numFmtId="169" fontId="125" fillId="59" borderId="0" applyNumberFormat="0" applyBorder="0" applyAlignment="0" applyProtection="0"/>
    <xf numFmtId="169" fontId="125" fillId="59" borderId="0" applyNumberFormat="0" applyBorder="0" applyAlignment="0" applyProtection="0"/>
    <xf numFmtId="0" fontId="126" fillId="59" borderId="0" applyNumberFormat="0" applyBorder="0" applyAlignment="0" applyProtection="0"/>
    <xf numFmtId="0" fontId="126" fillId="59" borderId="0" applyNumberFormat="0" applyBorder="0" applyAlignment="0" applyProtection="0"/>
    <xf numFmtId="0" fontId="126" fillId="59" borderId="0" applyNumberFormat="0" applyBorder="0" applyAlignment="0" applyProtection="0"/>
    <xf numFmtId="0" fontId="126" fillId="5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24" fillId="60" borderId="0" applyNumberFormat="0" applyBorder="0" applyAlignment="0" applyProtection="0"/>
    <xf numFmtId="0" fontId="124" fillId="60" borderId="0" applyNumberFormat="0" applyBorder="0" applyAlignment="0" applyProtection="0"/>
    <xf numFmtId="0" fontId="124" fillId="60" borderId="0" applyNumberFormat="0" applyBorder="0" applyAlignment="0" applyProtection="0"/>
    <xf numFmtId="0" fontId="124" fillId="60" borderId="0" applyNumberFormat="0" applyBorder="0" applyAlignment="0" applyProtection="0"/>
    <xf numFmtId="0" fontId="124" fillId="60" borderId="0" applyNumberFormat="0" applyBorder="0" applyAlignment="0" applyProtection="0"/>
    <xf numFmtId="0" fontId="124" fillId="60" borderId="0" applyNumberFormat="0" applyBorder="0" applyAlignment="0" applyProtection="0"/>
    <xf numFmtId="169" fontId="125" fillId="60" borderId="0" applyNumberFormat="0" applyBorder="0" applyAlignment="0" applyProtection="0"/>
    <xf numFmtId="169" fontId="125" fillId="60" borderId="0" applyNumberFormat="0" applyBorder="0" applyAlignment="0" applyProtection="0"/>
    <xf numFmtId="169" fontId="125" fillId="60" borderId="0" applyNumberFormat="0" applyBorder="0" applyAlignment="0" applyProtection="0"/>
    <xf numFmtId="0" fontId="126" fillId="60" borderId="0" applyNumberFormat="0" applyBorder="0" applyAlignment="0" applyProtection="0"/>
    <xf numFmtId="0" fontId="126" fillId="60" borderId="0" applyNumberFormat="0" applyBorder="0" applyAlignment="0" applyProtection="0"/>
    <xf numFmtId="0" fontId="126" fillId="60" borderId="0" applyNumberFormat="0" applyBorder="0" applyAlignment="0" applyProtection="0"/>
    <xf numFmtId="0" fontId="126" fillId="60" borderId="0" applyNumberFormat="0" applyBorder="0" applyAlignment="0" applyProtection="0"/>
    <xf numFmtId="169" fontId="127" fillId="55" borderId="0" applyNumberFormat="0" applyBorder="0" applyAlignment="0" applyProtection="0"/>
    <xf numFmtId="169" fontId="127" fillId="56" borderId="0" applyNumberFormat="0" applyBorder="0" applyAlignment="0" applyProtection="0"/>
    <xf numFmtId="169" fontId="127" fillId="57" borderId="0" applyNumberFormat="0" applyBorder="0" applyAlignment="0" applyProtection="0"/>
    <xf numFmtId="169" fontId="127" fillId="58" borderId="0" applyNumberFormat="0" applyBorder="0" applyAlignment="0" applyProtection="0"/>
    <xf numFmtId="169" fontId="127" fillId="59" borderId="0" applyNumberFormat="0" applyBorder="0" applyAlignment="0" applyProtection="0"/>
    <xf numFmtId="169" fontId="127" fillId="60" borderId="0" applyNumberFormat="0" applyBorder="0" applyAlignment="0" applyProtection="0"/>
    <xf numFmtId="0" fontId="128" fillId="55" borderId="0" applyNumberFormat="0" applyBorder="0" applyAlignment="0" applyProtection="0">
      <alignment vertical="center"/>
    </xf>
    <xf numFmtId="0" fontId="128" fillId="56" borderId="0" applyNumberFormat="0" applyBorder="0" applyAlignment="0" applyProtection="0">
      <alignment vertical="center"/>
    </xf>
    <xf numFmtId="0" fontId="128" fillId="57" borderId="0" applyNumberFormat="0" applyBorder="0" applyAlignment="0" applyProtection="0">
      <alignment vertical="center"/>
    </xf>
    <xf numFmtId="0" fontId="128" fillId="58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1" fillId="61" borderId="46">
      <alignment horizontal="centerContinuous"/>
    </xf>
    <xf numFmtId="0" fontId="121" fillId="61" borderId="46">
      <alignment horizontal="centerContinuous"/>
    </xf>
    <xf numFmtId="0" fontId="121" fillId="61" borderId="46">
      <alignment horizontal="centerContinuous"/>
    </xf>
    <xf numFmtId="0" fontId="121" fillId="62" borderId="103">
      <alignment horizont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209" fontId="33" fillId="0" borderId="139" applyNumberFormat="0" applyFont="0" applyAlignment="0">
      <alignment horizontal="center" vertical="center"/>
    </xf>
    <xf numFmtId="0" fontId="129" fillId="0" borderId="140">
      <alignment horizontal="left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0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199" fontId="33" fillId="0" borderId="139" applyNumberFormat="0" applyFont="0" applyAlignment="0">
      <alignment horizontal="center" vertical="center"/>
    </xf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169" fontId="125" fillId="63" borderId="0" applyNumberFormat="0" applyBorder="0" applyAlignment="0" applyProtection="0"/>
    <xf numFmtId="169" fontId="125" fillId="63" borderId="0" applyNumberFormat="0" applyBorder="0" applyAlignment="0" applyProtection="0"/>
    <xf numFmtId="169" fontId="125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24" fillId="64" borderId="0" applyNumberFormat="0" applyBorder="0" applyAlignment="0" applyProtection="0"/>
    <xf numFmtId="0" fontId="124" fillId="64" borderId="0" applyNumberFormat="0" applyBorder="0" applyAlignment="0" applyProtection="0"/>
    <xf numFmtId="0" fontId="124" fillId="64" borderId="0" applyNumberFormat="0" applyBorder="0" applyAlignment="0" applyProtection="0"/>
    <xf numFmtId="0" fontId="124" fillId="64" borderId="0" applyNumberFormat="0" applyBorder="0" applyAlignment="0" applyProtection="0"/>
    <xf numFmtId="0" fontId="124" fillId="64" borderId="0" applyNumberFormat="0" applyBorder="0" applyAlignment="0" applyProtection="0"/>
    <xf numFmtId="0" fontId="124" fillId="64" borderId="0" applyNumberFormat="0" applyBorder="0" applyAlignment="0" applyProtection="0"/>
    <xf numFmtId="169" fontId="125" fillId="64" borderId="0" applyNumberFormat="0" applyBorder="0" applyAlignment="0" applyProtection="0"/>
    <xf numFmtId="169" fontId="125" fillId="64" borderId="0" applyNumberFormat="0" applyBorder="0" applyAlignment="0" applyProtection="0"/>
    <xf numFmtId="169" fontId="125" fillId="64" borderId="0" applyNumberFormat="0" applyBorder="0" applyAlignment="0" applyProtection="0"/>
    <xf numFmtId="0" fontId="126" fillId="64" borderId="0" applyNumberFormat="0" applyBorder="0" applyAlignment="0" applyProtection="0"/>
    <xf numFmtId="0" fontId="126" fillId="64" borderId="0" applyNumberFormat="0" applyBorder="0" applyAlignment="0" applyProtection="0"/>
    <xf numFmtId="0" fontId="126" fillId="64" borderId="0" applyNumberFormat="0" applyBorder="0" applyAlignment="0" applyProtection="0"/>
    <xf numFmtId="0" fontId="126" fillId="6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24" fillId="65" borderId="0" applyNumberFormat="0" applyBorder="0" applyAlignment="0" applyProtection="0"/>
    <xf numFmtId="0" fontId="124" fillId="65" borderId="0" applyNumberFormat="0" applyBorder="0" applyAlignment="0" applyProtection="0"/>
    <xf numFmtId="0" fontId="124" fillId="65" borderId="0" applyNumberFormat="0" applyBorder="0" applyAlignment="0" applyProtection="0"/>
    <xf numFmtId="0" fontId="124" fillId="65" borderId="0" applyNumberFormat="0" applyBorder="0" applyAlignment="0" applyProtection="0"/>
    <xf numFmtId="0" fontId="124" fillId="65" borderId="0" applyNumberFormat="0" applyBorder="0" applyAlignment="0" applyProtection="0"/>
    <xf numFmtId="0" fontId="124" fillId="65" borderId="0" applyNumberFormat="0" applyBorder="0" applyAlignment="0" applyProtection="0"/>
    <xf numFmtId="169" fontId="125" fillId="65" borderId="0" applyNumberFormat="0" applyBorder="0" applyAlignment="0" applyProtection="0"/>
    <xf numFmtId="169" fontId="125" fillId="65" borderId="0" applyNumberFormat="0" applyBorder="0" applyAlignment="0" applyProtection="0"/>
    <xf numFmtId="169" fontId="125" fillId="65" borderId="0" applyNumberFormat="0" applyBorder="0" applyAlignment="0" applyProtection="0"/>
    <xf numFmtId="0" fontId="126" fillId="65" borderId="0" applyNumberFormat="0" applyBorder="0" applyAlignment="0" applyProtection="0"/>
    <xf numFmtId="0" fontId="126" fillId="65" borderId="0" applyNumberFormat="0" applyBorder="0" applyAlignment="0" applyProtection="0"/>
    <xf numFmtId="0" fontId="126" fillId="65" borderId="0" applyNumberFormat="0" applyBorder="0" applyAlignment="0" applyProtection="0"/>
    <xf numFmtId="0" fontId="126" fillId="6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0" fontId="124" fillId="58" borderId="0" applyNumberFormat="0" applyBorder="0" applyAlignment="0" applyProtection="0"/>
    <xf numFmtId="169" fontId="125" fillId="58" borderId="0" applyNumberFormat="0" applyBorder="0" applyAlignment="0" applyProtection="0"/>
    <xf numFmtId="169" fontId="125" fillId="58" borderId="0" applyNumberFormat="0" applyBorder="0" applyAlignment="0" applyProtection="0"/>
    <xf numFmtId="169" fontId="125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26" fillId="5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0" fontId="124" fillId="63" borderId="0" applyNumberFormat="0" applyBorder="0" applyAlignment="0" applyProtection="0"/>
    <xf numFmtId="169" fontId="125" fillId="63" borderId="0" applyNumberFormat="0" applyBorder="0" applyAlignment="0" applyProtection="0"/>
    <xf numFmtId="169" fontId="125" fillId="63" borderId="0" applyNumberFormat="0" applyBorder="0" applyAlignment="0" applyProtection="0"/>
    <xf numFmtId="169" fontId="125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26" fillId="6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24" fillId="66" borderId="0" applyNumberFormat="0" applyBorder="0" applyAlignment="0" applyProtection="0"/>
    <xf numFmtId="0" fontId="124" fillId="66" borderId="0" applyNumberFormat="0" applyBorder="0" applyAlignment="0" applyProtection="0"/>
    <xf numFmtId="0" fontId="124" fillId="66" borderId="0" applyNumberFormat="0" applyBorder="0" applyAlignment="0" applyProtection="0"/>
    <xf numFmtId="0" fontId="124" fillId="66" borderId="0" applyNumberFormat="0" applyBorder="0" applyAlignment="0" applyProtection="0"/>
    <xf numFmtId="0" fontId="124" fillId="66" borderId="0" applyNumberFormat="0" applyBorder="0" applyAlignment="0" applyProtection="0"/>
    <xf numFmtId="0" fontId="124" fillId="66" borderId="0" applyNumberFormat="0" applyBorder="0" applyAlignment="0" applyProtection="0"/>
    <xf numFmtId="169" fontId="125" fillId="66" borderId="0" applyNumberFormat="0" applyBorder="0" applyAlignment="0" applyProtection="0"/>
    <xf numFmtId="169" fontId="125" fillId="66" borderId="0" applyNumberFormat="0" applyBorder="0" applyAlignment="0" applyProtection="0"/>
    <xf numFmtId="169" fontId="125" fillId="66" borderId="0" applyNumberFormat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169" fontId="127" fillId="63" borderId="0" applyNumberFormat="0" applyBorder="0" applyAlignment="0" applyProtection="0"/>
    <xf numFmtId="169" fontId="127" fillId="64" borderId="0" applyNumberFormat="0" applyBorder="0" applyAlignment="0" applyProtection="0"/>
    <xf numFmtId="169" fontId="127" fillId="65" borderId="0" applyNumberFormat="0" applyBorder="0" applyAlignment="0" applyProtection="0"/>
    <xf numFmtId="169" fontId="127" fillId="58" borderId="0" applyNumberFormat="0" applyBorder="0" applyAlignment="0" applyProtection="0"/>
    <xf numFmtId="169" fontId="127" fillId="63" borderId="0" applyNumberFormat="0" applyBorder="0" applyAlignment="0" applyProtection="0"/>
    <xf numFmtId="169" fontId="127" fillId="66" borderId="0" applyNumberFormat="0" applyBorder="0" applyAlignment="0" applyProtection="0"/>
    <xf numFmtId="0" fontId="128" fillId="63" borderId="0" applyNumberFormat="0" applyBorder="0" applyAlignment="0" applyProtection="0">
      <alignment vertical="center"/>
    </xf>
    <xf numFmtId="0" fontId="128" fillId="64" borderId="0" applyNumberFormat="0" applyBorder="0" applyAlignment="0" applyProtection="0">
      <alignment vertical="center"/>
    </xf>
    <xf numFmtId="0" fontId="128" fillId="65" borderId="0" applyNumberFormat="0" applyBorder="0" applyAlignment="0" applyProtection="0">
      <alignment vertical="center"/>
    </xf>
    <xf numFmtId="0" fontId="128" fillId="58" borderId="0" applyNumberFormat="0" applyBorder="0" applyAlignment="0" applyProtection="0">
      <alignment vertical="center"/>
    </xf>
    <xf numFmtId="0" fontId="128" fillId="63" borderId="0" applyNumberFormat="0" applyBorder="0" applyAlignment="0" applyProtection="0">
      <alignment vertical="center"/>
    </xf>
    <xf numFmtId="0" fontId="128" fillId="66" borderId="0" applyNumberFormat="0" applyBorder="0" applyAlignment="0" applyProtection="0">
      <alignment vertical="center"/>
    </xf>
    <xf numFmtId="0" fontId="121" fillId="0" borderId="103">
      <alignment horizontal="centerContinuous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64" fontId="130" fillId="0" borderId="3">
      <alignment vertical="center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170" fontId="131" fillId="0" borderId="111" applyFont="0" applyAlignment="0">
      <alignment horizontal="right"/>
    </xf>
    <xf numFmtId="0" fontId="32" fillId="24" borderId="0" applyNumberFormat="0" applyBorder="0" applyAlignment="0" applyProtection="0"/>
    <xf numFmtId="0" fontId="132" fillId="67" borderId="0" applyNumberFormat="0" applyBorder="0" applyAlignment="0" applyProtection="0"/>
    <xf numFmtId="169" fontId="133" fillId="67" borderId="0" applyNumberFormat="0" applyBorder="0" applyAlignment="0" applyProtection="0"/>
    <xf numFmtId="169" fontId="133" fillId="67" borderId="0" applyNumberFormat="0" applyBorder="0" applyAlignment="0" applyProtection="0"/>
    <xf numFmtId="169" fontId="133" fillId="67" borderId="0" applyNumberFormat="0" applyBorder="0" applyAlignment="0" applyProtection="0"/>
    <xf numFmtId="0" fontId="134" fillId="67" borderId="0" applyNumberFormat="0" applyBorder="0" applyAlignment="0" applyProtection="0"/>
    <xf numFmtId="0" fontId="134" fillId="67" borderId="0" applyNumberFormat="0" applyBorder="0" applyAlignment="0" applyProtection="0"/>
    <xf numFmtId="0" fontId="134" fillId="67" borderId="0" applyNumberFormat="0" applyBorder="0" applyAlignment="0" applyProtection="0"/>
    <xf numFmtId="0" fontId="134" fillId="67" borderId="0" applyNumberFormat="0" applyBorder="0" applyAlignment="0" applyProtection="0"/>
    <xf numFmtId="0" fontId="32" fillId="28" borderId="0" applyNumberFormat="0" applyBorder="0" applyAlignment="0" applyProtection="0"/>
    <xf numFmtId="0" fontId="132" fillId="64" borderId="0" applyNumberFormat="0" applyBorder="0" applyAlignment="0" applyProtection="0"/>
    <xf numFmtId="169" fontId="133" fillId="64" borderId="0" applyNumberFormat="0" applyBorder="0" applyAlignment="0" applyProtection="0"/>
    <xf numFmtId="169" fontId="133" fillId="64" borderId="0" applyNumberFormat="0" applyBorder="0" applyAlignment="0" applyProtection="0"/>
    <xf numFmtId="169" fontId="133" fillId="64" borderId="0" applyNumberFormat="0" applyBorder="0" applyAlignment="0" applyProtection="0"/>
    <xf numFmtId="0" fontId="134" fillId="64" borderId="0" applyNumberFormat="0" applyBorder="0" applyAlignment="0" applyProtection="0"/>
    <xf numFmtId="0" fontId="134" fillId="64" borderId="0" applyNumberFormat="0" applyBorder="0" applyAlignment="0" applyProtection="0"/>
    <xf numFmtId="0" fontId="134" fillId="64" borderId="0" applyNumberFormat="0" applyBorder="0" applyAlignment="0" applyProtection="0"/>
    <xf numFmtId="0" fontId="134" fillId="64" borderId="0" applyNumberFormat="0" applyBorder="0" applyAlignment="0" applyProtection="0"/>
    <xf numFmtId="0" fontId="32" fillId="32" borderId="0" applyNumberFormat="0" applyBorder="0" applyAlignment="0" applyProtection="0"/>
    <xf numFmtId="0" fontId="132" fillId="65" borderId="0" applyNumberFormat="0" applyBorder="0" applyAlignment="0" applyProtection="0"/>
    <xf numFmtId="169" fontId="133" fillId="65" borderId="0" applyNumberFormat="0" applyBorder="0" applyAlignment="0" applyProtection="0"/>
    <xf numFmtId="169" fontId="133" fillId="65" borderId="0" applyNumberFormat="0" applyBorder="0" applyAlignment="0" applyProtection="0"/>
    <xf numFmtId="169" fontId="133" fillId="65" borderId="0" applyNumberFormat="0" applyBorder="0" applyAlignment="0" applyProtection="0"/>
    <xf numFmtId="0" fontId="134" fillId="65" borderId="0" applyNumberFormat="0" applyBorder="0" applyAlignment="0" applyProtection="0"/>
    <xf numFmtId="0" fontId="134" fillId="65" borderId="0" applyNumberFormat="0" applyBorder="0" applyAlignment="0" applyProtection="0"/>
    <xf numFmtId="0" fontId="134" fillId="65" borderId="0" applyNumberFormat="0" applyBorder="0" applyAlignment="0" applyProtection="0"/>
    <xf numFmtId="0" fontId="134" fillId="65" borderId="0" applyNumberFormat="0" applyBorder="0" applyAlignment="0" applyProtection="0"/>
    <xf numFmtId="0" fontId="32" fillId="36" borderId="0" applyNumberFormat="0" applyBorder="0" applyAlignment="0" applyProtection="0"/>
    <xf numFmtId="0" fontId="132" fillId="68" borderId="0" applyNumberFormat="0" applyBorder="0" applyAlignment="0" applyProtection="0"/>
    <xf numFmtId="169" fontId="133" fillId="68" borderId="0" applyNumberFormat="0" applyBorder="0" applyAlignment="0" applyProtection="0"/>
    <xf numFmtId="169" fontId="133" fillId="68" borderId="0" applyNumberFormat="0" applyBorder="0" applyAlignment="0" applyProtection="0"/>
    <xf numFmtId="169" fontId="133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32" fillId="40" borderId="0" applyNumberFormat="0" applyBorder="0" applyAlignment="0" applyProtection="0"/>
    <xf numFmtId="0" fontId="132" fillId="69" borderId="0" applyNumberFormat="0" applyBorder="0" applyAlignment="0" applyProtection="0"/>
    <xf numFmtId="169" fontId="133" fillId="69" borderId="0" applyNumberFormat="0" applyBorder="0" applyAlignment="0" applyProtection="0"/>
    <xf numFmtId="169" fontId="133" fillId="69" borderId="0" applyNumberFormat="0" applyBorder="0" applyAlignment="0" applyProtection="0"/>
    <xf numFmtId="169" fontId="133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32" fillId="44" borderId="0" applyNumberFormat="0" applyBorder="0" applyAlignment="0" applyProtection="0"/>
    <xf numFmtId="0" fontId="132" fillId="70" borderId="0" applyNumberFormat="0" applyBorder="0" applyAlignment="0" applyProtection="0"/>
    <xf numFmtId="169" fontId="133" fillId="70" borderId="0" applyNumberFormat="0" applyBorder="0" applyAlignment="0" applyProtection="0"/>
    <xf numFmtId="169" fontId="133" fillId="70" borderId="0" applyNumberFormat="0" applyBorder="0" applyAlignment="0" applyProtection="0"/>
    <xf numFmtId="169" fontId="133" fillId="70" borderId="0" applyNumberFormat="0" applyBorder="0" applyAlignment="0" applyProtection="0"/>
    <xf numFmtId="0" fontId="135" fillId="44" borderId="0" applyNumberFormat="0" applyBorder="0" applyAlignment="0" applyProtection="0"/>
    <xf numFmtId="0" fontId="136" fillId="70" borderId="0" applyNumberFormat="0" applyBorder="0" applyAlignment="0" applyProtection="0"/>
    <xf numFmtId="0" fontId="134" fillId="70" borderId="0" applyNumberFormat="0" applyBorder="0" applyAlignment="0" applyProtection="0"/>
    <xf numFmtId="0" fontId="134" fillId="70" borderId="0" applyNumberFormat="0" applyBorder="0" applyAlignment="0" applyProtection="0"/>
    <xf numFmtId="169" fontId="136" fillId="67" borderId="0" applyNumberFormat="0" applyBorder="0" applyAlignment="0" applyProtection="0"/>
    <xf numFmtId="169" fontId="136" fillId="64" borderId="0" applyNumberFormat="0" applyBorder="0" applyAlignment="0" applyProtection="0"/>
    <xf numFmtId="169" fontId="136" fillId="65" borderId="0" applyNumberFormat="0" applyBorder="0" applyAlignment="0" applyProtection="0"/>
    <xf numFmtId="169" fontId="136" fillId="68" borderId="0" applyNumberFormat="0" applyBorder="0" applyAlignment="0" applyProtection="0"/>
    <xf numFmtId="169" fontId="136" fillId="69" borderId="0" applyNumberFormat="0" applyBorder="0" applyAlignment="0" applyProtection="0"/>
    <xf numFmtId="169" fontId="136" fillId="70" borderId="0" applyNumberFormat="0" applyBorder="0" applyAlignment="0" applyProtection="0"/>
    <xf numFmtId="0" fontId="137" fillId="67" borderId="0" applyNumberFormat="0" applyBorder="0" applyAlignment="0" applyProtection="0">
      <alignment vertical="center"/>
    </xf>
    <xf numFmtId="0" fontId="137" fillId="64" borderId="0" applyNumberFormat="0" applyBorder="0" applyAlignment="0" applyProtection="0">
      <alignment vertical="center"/>
    </xf>
    <xf numFmtId="0" fontId="137" fillId="65" borderId="0" applyNumberFormat="0" applyBorder="0" applyAlignment="0" applyProtection="0">
      <alignment vertical="center"/>
    </xf>
    <xf numFmtId="0" fontId="137" fillId="68" borderId="0" applyNumberFormat="0" applyBorder="0" applyAlignment="0" applyProtection="0">
      <alignment vertical="center"/>
    </xf>
    <xf numFmtId="0" fontId="137" fillId="69" borderId="0" applyNumberFormat="0" applyBorder="0" applyAlignment="0" applyProtection="0">
      <alignment vertical="center"/>
    </xf>
    <xf numFmtId="0" fontId="137" fillId="70" borderId="0" applyNumberFormat="0" applyBorder="0" applyAlignment="0" applyProtection="0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170" fontId="33" fillId="0" borderId="141">
      <alignment vertical="center"/>
    </xf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138" fillId="71" borderId="0" applyNumberFormat="0" applyBorder="0" applyAlignment="0">
      <alignment horizontal="center"/>
    </xf>
    <xf numFmtId="0" fontId="91" fillId="0" borderId="0">
      <protection locked="0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79" fontId="40" fillId="0" borderId="0">
      <protection locked="0"/>
    </xf>
    <xf numFmtId="179" fontId="40" fillId="0" borderId="0">
      <protection locked="0"/>
    </xf>
    <xf numFmtId="192" fontId="138" fillId="71" borderId="0" applyNumberFormat="0" applyBorder="0" applyAlignment="0">
      <alignment horizontal="center"/>
    </xf>
    <xf numFmtId="173" fontId="40" fillId="0" borderId="0">
      <protection locked="0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2" borderId="0" applyNumberFormat="0" applyBorder="0" applyAlignment="0"/>
    <xf numFmtId="0" fontId="138" fillId="72" borderId="0" applyNumberFormat="0" applyBorder="0" applyAlignment="0"/>
    <xf numFmtId="192" fontId="138" fillId="72" borderId="0" applyNumberFormat="0" applyBorder="0" applyAlignment="0"/>
    <xf numFmtId="222" fontId="138" fillId="72" borderId="0" applyAlignment="0"/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0" fontId="138" fillId="72" borderId="0" applyNumberFormat="0" applyBorder="0" applyAlignment="0"/>
    <xf numFmtId="192" fontId="138" fillId="72" borderId="0" applyNumberFormat="0" applyBorder="0" applyAlignment="0"/>
    <xf numFmtId="199" fontId="138" fillId="71" borderId="0" applyNumberFormat="0" applyBorder="0" applyAlignment="0">
      <alignment horizontal="center"/>
    </xf>
    <xf numFmtId="222" fontId="138" fillId="72" borderId="0" applyAlignment="0"/>
    <xf numFmtId="192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222" fontId="138" fillId="72" borderId="0" applyAlignment="0"/>
    <xf numFmtId="199" fontId="138" fillId="72" borderId="0" applyNumberFormat="0" applyBorder="0" applyAlignment="0"/>
    <xf numFmtId="0" fontId="138" fillId="72" borderId="0" applyNumberFormat="0" applyBorder="0" applyAlignment="0"/>
    <xf numFmtId="0" fontId="138" fillId="72" borderId="0" applyNumberFormat="0" applyBorder="0" applyAlignment="0"/>
    <xf numFmtId="0" fontId="138" fillId="72" borderId="0" applyNumberFormat="0" applyBorder="0" applyAlignment="0"/>
    <xf numFmtId="222" fontId="138" fillId="72" borderId="0" applyAlignment="0"/>
    <xf numFmtId="199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222" fontId="138" fillId="72" borderId="0" applyAlignment="0"/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222" fontId="138" fillId="72" borderId="0" applyAlignment="0"/>
    <xf numFmtId="222" fontId="138" fillId="72" borderId="0" applyAlignment="0"/>
    <xf numFmtId="199" fontId="138" fillId="71" borderId="0" applyNumberFormat="0" applyBorder="0" applyAlignment="0">
      <alignment horizontal="center"/>
    </xf>
    <xf numFmtId="222" fontId="138" fillId="72" borderId="0" applyAlignment="0"/>
    <xf numFmtId="222" fontId="138" fillId="72" borderId="0" applyAlignment="0"/>
    <xf numFmtId="199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0" fontId="138" fillId="72" borderId="0" applyNumberFormat="0" applyBorder="0" applyAlignment="0"/>
    <xf numFmtId="0" fontId="138" fillId="72" borderId="0" applyNumberFormat="0" applyBorder="0" applyAlignment="0"/>
    <xf numFmtId="0" fontId="138" fillId="72" borderId="0" applyNumberFormat="0" applyBorder="0" applyAlignment="0"/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2" fontId="138" fillId="72" borderId="0" applyNumberFormat="0" applyBorder="0" applyAlignment="0"/>
    <xf numFmtId="192" fontId="138" fillId="71" borderId="0" applyNumberFormat="0" applyBorder="0" applyAlignment="0">
      <alignment horizontal="center"/>
    </xf>
    <xf numFmtId="222" fontId="138" fillId="72" borderId="0" applyAlignment="0"/>
    <xf numFmtId="199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222" fontId="138" fillId="72" borderId="0" applyAlignment="0"/>
    <xf numFmtId="222" fontId="138" fillId="72" borderId="0" applyAlignment="0"/>
    <xf numFmtId="199" fontId="138" fillId="71" borderId="0" applyNumberFormat="0" applyBorder="0" applyAlignment="0">
      <alignment horizontal="center"/>
    </xf>
    <xf numFmtId="199" fontId="138" fillId="72" borderId="0" applyNumberFormat="0" applyBorder="0" applyAlignment="0"/>
    <xf numFmtId="222" fontId="138" fillId="72" borderId="0" applyAlignment="0"/>
    <xf numFmtId="199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2" borderId="0" applyNumberFormat="0" applyBorder="0" applyAlignment="0"/>
    <xf numFmtId="199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222" fontId="138" fillId="72" borderId="0" applyAlignment="0"/>
    <xf numFmtId="192" fontId="138" fillId="71" borderId="0" applyNumberFormat="0" applyBorder="0" applyAlignment="0">
      <alignment horizontal="center"/>
    </xf>
    <xf numFmtId="192" fontId="138" fillId="72" borderId="0" applyNumberFormat="0" applyBorder="0" applyAlignment="0"/>
    <xf numFmtId="192" fontId="138" fillId="72" borderId="0" applyNumberFormat="0" applyBorder="0" applyAlignment="0"/>
    <xf numFmtId="192" fontId="138" fillId="72" borderId="0" applyNumberFormat="0" applyBorder="0" applyAlignment="0"/>
    <xf numFmtId="192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0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199" fontId="138" fillId="71" borderId="0" applyNumberFormat="0" applyBorder="0" applyAlignment="0">
      <alignment horizontal="center"/>
    </xf>
    <xf numFmtId="192" fontId="138" fillId="72" borderId="0" applyNumberFormat="0" applyBorder="0" applyAlignment="0"/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92" fontId="138" fillId="71" borderId="0" applyNumberFormat="0" applyBorder="0" applyAlignment="0">
      <alignment horizontal="center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173" fontId="40" fillId="0" borderId="0">
      <protection locked="0"/>
    </xf>
    <xf numFmtId="171" fontId="91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171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0" fontId="140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91" fillId="0" borderId="0">
      <protection locked="0"/>
    </xf>
    <xf numFmtId="171" fontId="91" fillId="0" borderId="0">
      <protection locked="0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223" fontId="33" fillId="1" borderId="46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center" vertical="center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3" fillId="1" borderId="2">
      <alignment horizontal="left" vertical="center" wrapText="1"/>
    </xf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199" fontId="144" fillId="1" borderId="5"/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0" fontId="145" fillId="73" borderId="134">
      <alignment horizontal="centerContinuous" vertical="top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64" fontId="33" fillId="0" borderId="0" applyFont="0" applyBorder="0" applyAlignment="0"/>
    <xf numFmtId="164" fontId="33" fillId="0" borderId="0" applyFont="0" applyBorder="0" applyAlignment="0"/>
    <xf numFmtId="224" fontId="126" fillId="0" borderId="0" applyBorder="0" applyAlignment="0"/>
    <xf numFmtId="169" fontId="33" fillId="0" borderId="0" applyFont="0" applyBorder="0" applyAlignment="0"/>
    <xf numFmtId="169" fontId="33" fillId="0" borderId="0" applyFont="0" applyBorder="0" applyAlignment="0"/>
    <xf numFmtId="225" fontId="126" fillId="0" borderId="0" applyBorder="0" applyAlignment="0"/>
    <xf numFmtId="0" fontId="124" fillId="74" borderId="0" applyNumberFormat="0" applyBorder="0" applyAlignment="0" applyProtection="0"/>
    <xf numFmtId="0" fontId="124" fillId="74" borderId="0" applyNumberFormat="0" applyBorder="0" applyAlignment="0" applyProtection="0"/>
    <xf numFmtId="0" fontId="132" fillId="75" borderId="0" applyNumberFormat="0" applyBorder="0" applyAlignment="0" applyProtection="0"/>
    <xf numFmtId="0" fontId="32" fillId="21" borderId="0" applyNumberFormat="0" applyBorder="0" applyAlignment="0" applyProtection="0"/>
    <xf numFmtId="0" fontId="132" fillId="76" borderId="0" applyNumberFormat="0" applyBorder="0" applyAlignment="0" applyProtection="0"/>
    <xf numFmtId="169" fontId="133" fillId="76" borderId="0" applyNumberFormat="0" applyBorder="0" applyAlignment="0" applyProtection="0"/>
    <xf numFmtId="169" fontId="133" fillId="76" borderId="0" applyNumberFormat="0" applyBorder="0" applyAlignment="0" applyProtection="0"/>
    <xf numFmtId="169" fontId="133" fillId="76" borderId="0" applyNumberFormat="0" applyBorder="0" applyAlignment="0" applyProtection="0"/>
    <xf numFmtId="0" fontId="134" fillId="76" borderId="0" applyNumberFormat="0" applyBorder="0" applyAlignment="0" applyProtection="0"/>
    <xf numFmtId="0" fontId="134" fillId="76" borderId="0" applyNumberFormat="0" applyBorder="0" applyAlignment="0" applyProtection="0"/>
    <xf numFmtId="0" fontId="134" fillId="76" borderId="0" applyNumberFormat="0" applyBorder="0" applyAlignment="0" applyProtection="0"/>
    <xf numFmtId="0" fontId="134" fillId="76" borderId="0" applyNumberFormat="0" applyBorder="0" applyAlignment="0" applyProtection="0"/>
    <xf numFmtId="0" fontId="124" fillId="77" borderId="0" applyNumberFormat="0" applyBorder="0" applyAlignment="0" applyProtection="0"/>
    <xf numFmtId="0" fontId="124" fillId="78" borderId="0" applyNumberFormat="0" applyBorder="0" applyAlignment="0" applyProtection="0"/>
    <xf numFmtId="0" fontId="132" fillId="79" borderId="0" applyNumberFormat="0" applyBorder="0" applyAlignment="0" applyProtection="0"/>
    <xf numFmtId="0" fontId="32" fillId="25" borderId="0" applyNumberFormat="0" applyBorder="0" applyAlignment="0" applyProtection="0"/>
    <xf numFmtId="0" fontId="132" fillId="80" borderId="0" applyNumberFormat="0" applyBorder="0" applyAlignment="0" applyProtection="0"/>
    <xf numFmtId="169" fontId="133" fillId="80" borderId="0" applyNumberFormat="0" applyBorder="0" applyAlignment="0" applyProtection="0"/>
    <xf numFmtId="169" fontId="133" fillId="80" borderId="0" applyNumberFormat="0" applyBorder="0" applyAlignment="0" applyProtection="0"/>
    <xf numFmtId="169" fontId="133" fillId="80" borderId="0" applyNumberFormat="0" applyBorder="0" applyAlignment="0" applyProtection="0"/>
    <xf numFmtId="0" fontId="134" fillId="80" borderId="0" applyNumberFormat="0" applyBorder="0" applyAlignment="0" applyProtection="0"/>
    <xf numFmtId="0" fontId="134" fillId="80" borderId="0" applyNumberFormat="0" applyBorder="0" applyAlignment="0" applyProtection="0"/>
    <xf numFmtId="0" fontId="134" fillId="80" borderId="0" applyNumberFormat="0" applyBorder="0" applyAlignment="0" applyProtection="0"/>
    <xf numFmtId="0" fontId="134" fillId="80" borderId="0" applyNumberFormat="0" applyBorder="0" applyAlignment="0" applyProtection="0"/>
    <xf numFmtId="0" fontId="124" fillId="77" borderId="0" applyNumberFormat="0" applyBorder="0" applyAlignment="0" applyProtection="0"/>
    <xf numFmtId="0" fontId="124" fillId="81" borderId="0" applyNumberFormat="0" applyBorder="0" applyAlignment="0" applyProtection="0"/>
    <xf numFmtId="0" fontId="132" fillId="78" borderId="0" applyNumberFormat="0" applyBorder="0" applyAlignment="0" applyProtection="0"/>
    <xf numFmtId="0" fontId="32" fillId="29" borderId="0" applyNumberFormat="0" applyBorder="0" applyAlignment="0" applyProtection="0"/>
    <xf numFmtId="0" fontId="132" fillId="82" borderId="0" applyNumberFormat="0" applyBorder="0" applyAlignment="0" applyProtection="0"/>
    <xf numFmtId="169" fontId="133" fillId="82" borderId="0" applyNumberFormat="0" applyBorder="0" applyAlignment="0" applyProtection="0"/>
    <xf numFmtId="169" fontId="133" fillId="82" borderId="0" applyNumberFormat="0" applyBorder="0" applyAlignment="0" applyProtection="0"/>
    <xf numFmtId="169" fontId="133" fillId="82" borderId="0" applyNumberFormat="0" applyBorder="0" applyAlignment="0" applyProtection="0"/>
    <xf numFmtId="0" fontId="134" fillId="82" borderId="0" applyNumberFormat="0" applyBorder="0" applyAlignment="0" applyProtection="0"/>
    <xf numFmtId="0" fontId="134" fillId="82" borderId="0" applyNumberFormat="0" applyBorder="0" applyAlignment="0" applyProtection="0"/>
    <xf numFmtId="0" fontId="134" fillId="82" borderId="0" applyNumberFormat="0" applyBorder="0" applyAlignment="0" applyProtection="0"/>
    <xf numFmtId="0" fontId="134" fillId="82" borderId="0" applyNumberFormat="0" applyBorder="0" applyAlignment="0" applyProtection="0"/>
    <xf numFmtId="0" fontId="124" fillId="74" borderId="0" applyNumberFormat="0" applyBorder="0" applyAlignment="0" applyProtection="0"/>
    <xf numFmtId="0" fontId="124" fillId="78" borderId="0" applyNumberFormat="0" applyBorder="0" applyAlignment="0" applyProtection="0"/>
    <xf numFmtId="0" fontId="132" fillId="78" borderId="0" applyNumberFormat="0" applyBorder="0" applyAlignment="0" applyProtection="0"/>
    <xf numFmtId="0" fontId="32" fillId="33" borderId="0" applyNumberFormat="0" applyBorder="0" applyAlignment="0" applyProtection="0"/>
    <xf numFmtId="0" fontId="132" fillId="68" borderId="0" applyNumberFormat="0" applyBorder="0" applyAlignment="0" applyProtection="0"/>
    <xf numFmtId="169" fontId="133" fillId="68" borderId="0" applyNumberFormat="0" applyBorder="0" applyAlignment="0" applyProtection="0"/>
    <xf numFmtId="169" fontId="133" fillId="68" borderId="0" applyNumberFormat="0" applyBorder="0" applyAlignment="0" applyProtection="0"/>
    <xf numFmtId="169" fontId="133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134" fillId="68" borderId="0" applyNumberFormat="0" applyBorder="0" applyAlignment="0" applyProtection="0"/>
    <xf numFmtId="0" fontId="124" fillId="83" borderId="0" applyNumberFormat="0" applyBorder="0" applyAlignment="0" applyProtection="0"/>
    <xf numFmtId="0" fontId="124" fillId="74" borderId="0" applyNumberFormat="0" applyBorder="0" applyAlignment="0" applyProtection="0"/>
    <xf numFmtId="0" fontId="132" fillId="75" borderId="0" applyNumberFormat="0" applyBorder="0" applyAlignment="0" applyProtection="0"/>
    <xf numFmtId="0" fontId="32" fillId="37" borderId="0" applyNumberFormat="0" applyBorder="0" applyAlignment="0" applyProtection="0"/>
    <xf numFmtId="0" fontId="132" fillId="69" borderId="0" applyNumberFormat="0" applyBorder="0" applyAlignment="0" applyProtection="0"/>
    <xf numFmtId="169" fontId="133" fillId="69" borderId="0" applyNumberFormat="0" applyBorder="0" applyAlignment="0" applyProtection="0"/>
    <xf numFmtId="169" fontId="133" fillId="69" borderId="0" applyNumberFormat="0" applyBorder="0" applyAlignment="0" applyProtection="0"/>
    <xf numFmtId="169" fontId="133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134" fillId="69" borderId="0" applyNumberFormat="0" applyBorder="0" applyAlignment="0" applyProtection="0"/>
    <xf numFmtId="0" fontId="124" fillId="77" borderId="0" applyNumberFormat="0" applyBorder="0" applyAlignment="0" applyProtection="0"/>
    <xf numFmtId="0" fontId="124" fillId="84" borderId="0" applyNumberFormat="0" applyBorder="0" applyAlignment="0" applyProtection="0"/>
    <xf numFmtId="0" fontId="132" fillId="84" borderId="0" applyNumberFormat="0" applyBorder="0" applyAlignment="0" applyProtection="0"/>
    <xf numFmtId="0" fontId="32" fillId="41" borderId="0" applyNumberFormat="0" applyBorder="0" applyAlignment="0" applyProtection="0"/>
    <xf numFmtId="0" fontId="132" fillId="85" borderId="0" applyNumberFormat="0" applyBorder="0" applyAlignment="0" applyProtection="0"/>
    <xf numFmtId="169" fontId="133" fillId="85" borderId="0" applyNumberFormat="0" applyBorder="0" applyAlignment="0" applyProtection="0"/>
    <xf numFmtId="169" fontId="133" fillId="85" borderId="0" applyNumberFormat="0" applyBorder="0" applyAlignment="0" applyProtection="0"/>
    <xf numFmtId="169" fontId="133" fillId="85" borderId="0" applyNumberFormat="0" applyBorder="0" applyAlignment="0" applyProtection="0"/>
    <xf numFmtId="0" fontId="32" fillId="41" borderId="0" applyNumberFormat="0" applyBorder="0" applyAlignment="0" applyProtection="0"/>
    <xf numFmtId="0" fontId="134" fillId="85" borderId="0" applyNumberFormat="0" applyBorder="0" applyAlignment="0" applyProtection="0"/>
    <xf numFmtId="0" fontId="134" fillId="85" borderId="0" applyNumberFormat="0" applyBorder="0" applyAlignment="0" applyProtection="0"/>
    <xf numFmtId="0" fontId="134" fillId="85" borderId="0" applyNumberFormat="0" applyBorder="0" applyAlignment="0" applyProtection="0"/>
    <xf numFmtId="0" fontId="146" fillId="0" borderId="0"/>
    <xf numFmtId="199" fontId="33" fillId="0" borderId="0"/>
    <xf numFmtId="226" fontId="33" fillId="0" borderId="0"/>
    <xf numFmtId="227" fontId="33" fillId="0" borderId="142">
      <alignment horizontal="left" indent="1"/>
    </xf>
    <xf numFmtId="227" fontId="33" fillId="0" borderId="142">
      <alignment horizontal="left" indent="1"/>
    </xf>
    <xf numFmtId="227" fontId="33" fillId="0" borderId="142">
      <alignment horizontal="left" indent="1"/>
    </xf>
    <xf numFmtId="171" fontId="91" fillId="0" borderId="0">
      <protection locked="0"/>
    </xf>
    <xf numFmtId="171" fontId="122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175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1" fontId="91" fillId="0" borderId="0">
      <protection locked="0"/>
    </xf>
    <xf numFmtId="171" fontId="122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1" fontId="44" fillId="0" borderId="0">
      <protection locked="0"/>
    </xf>
    <xf numFmtId="0" fontId="40" fillId="0" borderId="0">
      <protection locked="0"/>
    </xf>
    <xf numFmtId="171" fontId="122" fillId="0" borderId="0">
      <protection locked="0"/>
    </xf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8" fontId="149" fillId="0" borderId="0" applyFont="0" applyFill="0" applyBorder="0" applyAlignment="0" applyProtection="0"/>
    <xf numFmtId="228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0" fontId="78" fillId="0" borderId="0" applyFont="0" applyFill="0" applyBorder="0" applyAlignment="0" applyProtection="0"/>
    <xf numFmtId="0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153" fillId="0" borderId="0" applyFont="0" applyFill="0" applyBorder="0" applyAlignment="0" applyProtection="0"/>
    <xf numFmtId="229" fontId="154" fillId="0" borderId="0" applyFont="0" applyFill="0" applyBorder="0" applyAlignment="0" applyProtection="0"/>
    <xf numFmtId="229" fontId="155" fillId="0" borderId="0" applyFont="0" applyFill="0" applyBorder="0" applyAlignment="0" applyProtection="0"/>
    <xf numFmtId="231" fontId="148" fillId="0" borderId="0" applyFont="0" applyFill="0" applyBorder="0" applyAlignment="0" applyProtection="0"/>
    <xf numFmtId="231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32" fontId="148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8" fontId="149" fillId="0" borderId="0" applyFont="0" applyFill="0" applyBorder="0" applyAlignment="0" applyProtection="0"/>
    <xf numFmtId="228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8" fontId="149" fillId="0" borderId="0" applyFont="0" applyFill="0" applyBorder="0" applyAlignment="0" applyProtection="0"/>
    <xf numFmtId="228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1" fontId="148" fillId="0" borderId="0" applyFont="0" applyFill="0" applyBorder="0" applyAlignment="0" applyProtection="0"/>
    <xf numFmtId="231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8" fontId="149" fillId="0" borderId="0" applyFont="0" applyFill="0" applyBorder="0" applyAlignment="0" applyProtection="0"/>
    <xf numFmtId="228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8" fontId="149" fillId="0" borderId="0" applyFont="0" applyFill="0" applyBorder="0" applyAlignment="0" applyProtection="0"/>
    <xf numFmtId="228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9" fontId="149" fillId="0" borderId="0" applyFont="0" applyFill="0" applyBorder="0" applyAlignment="0" applyProtection="0"/>
    <xf numFmtId="229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33" fontId="148" fillId="0" borderId="0" applyFont="0" applyFill="0" applyBorder="0" applyAlignment="0" applyProtection="0"/>
    <xf numFmtId="233" fontId="147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54" fillId="0" borderId="0" applyFont="0" applyFill="0" applyBorder="0" applyAlignment="0" applyProtection="0"/>
    <xf numFmtId="229" fontId="155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6" fillId="0" borderId="0" applyFont="0" applyFill="0" applyBorder="0" applyAlignment="0" applyProtection="0"/>
    <xf numFmtId="0" fontId="148" fillId="0" borderId="0" applyFont="0" applyFill="0" applyBorder="0" applyAlignment="0" applyProtection="0"/>
    <xf numFmtId="206" fontId="33" fillId="0" borderId="0" applyFont="0" applyFill="0" applyBorder="0" applyAlignment="0" applyProtection="0"/>
    <xf numFmtId="228" fontId="157" fillId="0" borderId="0" applyFont="0" applyFill="0" applyBorder="0" applyAlignment="0" applyProtection="0"/>
    <xf numFmtId="228" fontId="157" fillId="0" borderId="0" applyFont="0" applyFill="0" applyBorder="0" applyAlignment="0" applyProtection="0"/>
    <xf numFmtId="228" fontId="157" fillId="0" borderId="0" applyFont="0" applyFill="0" applyBorder="0" applyAlignment="0" applyProtection="0"/>
    <xf numFmtId="228" fontId="15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29" fontId="148" fillId="0" borderId="0" applyFont="0" applyFill="0" applyBorder="0" applyAlignment="0" applyProtection="0"/>
    <xf numFmtId="229" fontId="147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234" fontId="155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06" fontId="152" fillId="0" borderId="0" applyFont="0" applyFill="0" applyBorder="0" applyAlignment="0" applyProtection="0"/>
    <xf numFmtId="206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229" fontId="152" fillId="0" borderId="0" applyFont="0" applyFill="0" applyBorder="0" applyAlignment="0" applyProtection="0"/>
    <xf numFmtId="229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9" fontId="148" fillId="0" borderId="0" applyFont="0" applyFill="0" applyBorder="0" applyAlignment="0" applyProtection="0"/>
    <xf numFmtId="0" fontId="91" fillId="0" borderId="0">
      <protection locked="0"/>
    </xf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6" fontId="149" fillId="0" borderId="0" applyFont="0" applyFill="0" applyBorder="0" applyAlignment="0" applyProtection="0"/>
    <xf numFmtId="236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7" fontId="40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2" fillId="0" borderId="0" applyFont="0" applyFill="0" applyBorder="0" applyAlignment="0" applyProtection="0"/>
    <xf numFmtId="235" fontId="155" fillId="0" borderId="0" applyFont="0" applyFill="0" applyBorder="0" applyAlignment="0" applyProtection="0"/>
    <xf numFmtId="235" fontId="154" fillId="0" borderId="0" applyFont="0" applyFill="0" applyBorder="0" applyAlignment="0" applyProtection="0"/>
    <xf numFmtId="235" fontId="155" fillId="0" borderId="0" applyFont="0" applyFill="0" applyBorder="0" applyAlignment="0" applyProtection="0"/>
    <xf numFmtId="238" fontId="148" fillId="0" borderId="0" applyFont="0" applyFill="0" applyBorder="0" applyAlignment="0" applyProtection="0"/>
    <xf numFmtId="238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179" fontId="40" fillId="0" borderId="0">
      <protection locked="0"/>
    </xf>
    <xf numFmtId="0" fontId="156" fillId="0" borderId="0" applyFont="0" applyFill="0" applyBorder="0" applyAlignment="0" applyProtection="0"/>
    <xf numFmtId="239" fontId="148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6" fontId="149" fillId="0" borderId="0" applyFont="0" applyFill="0" applyBorder="0" applyAlignment="0" applyProtection="0"/>
    <xf numFmtId="236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6" fontId="149" fillId="0" borderId="0" applyFont="0" applyFill="0" applyBorder="0" applyAlignment="0" applyProtection="0"/>
    <xf numFmtId="236" fontId="150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8" fontId="148" fillId="0" borderId="0" applyFont="0" applyFill="0" applyBorder="0" applyAlignment="0" applyProtection="0"/>
    <xf numFmtId="238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6" fontId="149" fillId="0" borderId="0" applyFont="0" applyFill="0" applyBorder="0" applyAlignment="0" applyProtection="0"/>
    <xf numFmtId="236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6" fontId="149" fillId="0" borderId="0" applyFont="0" applyFill="0" applyBorder="0" applyAlignment="0" applyProtection="0"/>
    <xf numFmtId="236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5" fontId="149" fillId="0" borderId="0" applyFont="0" applyFill="0" applyBorder="0" applyAlignment="0" applyProtection="0"/>
    <xf numFmtId="235" fontId="150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240" fontId="147" fillId="0" borderId="0" applyFont="0" applyFill="0" applyBorder="0" applyAlignment="0" applyProtection="0"/>
    <xf numFmtId="241" fontId="148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54" fillId="0" borderId="0" applyFont="0" applyFill="0" applyBorder="0" applyAlignment="0" applyProtection="0"/>
    <xf numFmtId="235" fontId="155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6" fillId="0" borderId="0" applyFont="0" applyFill="0" applyBorder="0" applyAlignment="0" applyProtection="0"/>
    <xf numFmtId="0" fontId="160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157" fillId="0" borderId="0" applyFont="0" applyFill="0" applyBorder="0" applyAlignment="0" applyProtection="0"/>
    <xf numFmtId="195" fontId="97" fillId="0" borderId="0" applyFont="0" applyFill="0" applyBorder="0" applyAlignment="0" applyProtection="0"/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236" fontId="157" fillId="0" borderId="0" applyFont="0" applyFill="0" applyBorder="0" applyAlignment="0" applyProtection="0"/>
    <xf numFmtId="236" fontId="157" fillId="0" borderId="0" applyFont="0" applyFill="0" applyBorder="0" applyAlignment="0" applyProtection="0"/>
    <xf numFmtId="236" fontId="157" fillId="0" borderId="0" applyFont="0" applyFill="0" applyBorder="0" applyAlignment="0" applyProtection="0"/>
    <xf numFmtId="236" fontId="157" fillId="0" borderId="0" applyFont="0" applyFill="0" applyBorder="0" applyAlignment="0" applyProtection="0"/>
    <xf numFmtId="201" fontId="97" fillId="0" borderId="0" applyFont="0" applyFill="0" applyBorder="0" applyAlignment="0" applyProtection="0"/>
    <xf numFmtId="201" fontId="97" fillId="0" borderId="0" applyFont="0" applyFill="0" applyBorder="0" applyAlignment="0" applyProtection="0"/>
    <xf numFmtId="235" fontId="148" fillId="0" borderId="0" applyFont="0" applyFill="0" applyBorder="0" applyAlignment="0" applyProtection="0"/>
    <xf numFmtId="235" fontId="147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242" fontId="155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195" fontId="152" fillId="0" borderId="0" applyFont="0" applyFill="0" applyBorder="0" applyAlignment="0" applyProtection="0"/>
    <xf numFmtId="19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235" fontId="152" fillId="0" borderId="0" applyFont="0" applyFill="0" applyBorder="0" applyAlignment="0" applyProtection="0"/>
    <xf numFmtId="235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35" fontId="148" fillId="0" borderId="0" applyFont="0" applyFill="0" applyBorder="0" applyAlignment="0" applyProtection="0"/>
    <xf numFmtId="171" fontId="44" fillId="0" borderId="0">
      <protection locked="0"/>
    </xf>
    <xf numFmtId="0" fontId="44" fillId="0" borderId="0">
      <protection locked="0"/>
    </xf>
    <xf numFmtId="0" fontId="91" fillId="0" borderId="0">
      <protection locked="0"/>
    </xf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171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44" fillId="0" borderId="0">
      <protection locked="0"/>
    </xf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171" fontId="44" fillId="0" borderId="0">
      <protection locked="0"/>
    </xf>
    <xf numFmtId="171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243" fontId="162" fillId="0" borderId="0" applyNumberFormat="0" applyFill="0" applyBorder="0" applyProtection="0">
      <alignment vertical="center"/>
    </xf>
    <xf numFmtId="0" fontId="163" fillId="0" borderId="143" applyFont="0" applyFill="0" applyBorder="0" applyAlignment="0" applyProtection="0">
      <alignment horizontal="center" vertical="center"/>
    </xf>
    <xf numFmtId="0" fontId="163" fillId="0" borderId="143" applyFont="0" applyFill="0" applyBorder="0" applyAlignment="0" applyProtection="0">
      <alignment horizontal="center" vertical="center"/>
    </xf>
    <xf numFmtId="0" fontId="164" fillId="0" borderId="0">
      <alignment horizontal="center" wrapText="1"/>
      <protection locked="0"/>
    </xf>
    <xf numFmtId="0" fontId="164" fillId="0" borderId="0">
      <alignment horizontal="center" wrapText="1"/>
      <protection locked="0"/>
    </xf>
    <xf numFmtId="0" fontId="165" fillId="0" borderId="144" applyFill="0" applyBorder="0"/>
    <xf numFmtId="0" fontId="165" fillId="0" borderId="144" applyFill="0" applyBorder="0"/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0" fontId="33" fillId="0" borderId="0" applyFill="0" applyBorder="0">
      <alignment vertical="center"/>
    </xf>
    <xf numFmtId="244" fontId="146" fillId="0" borderId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1" fontId="122" fillId="0" borderId="0">
      <protection locked="0"/>
    </xf>
    <xf numFmtId="0" fontId="44" fillId="0" borderId="0"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1" fontId="91" fillId="0" borderId="0">
      <protection locked="0"/>
    </xf>
    <xf numFmtId="0" fontId="91" fillId="0" borderId="0">
      <protection locked="0"/>
    </xf>
    <xf numFmtId="171" fontId="122" fillId="0" borderId="0">
      <protection locked="0"/>
    </xf>
    <xf numFmtId="0" fontId="147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184" fontId="40" fillId="0" borderId="0" applyFont="0" applyFill="0" applyBorder="0" applyAlignment="0" applyProtection="0"/>
    <xf numFmtId="0" fontId="150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41" fontId="149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2" fillId="0" borderId="0" applyFont="0" applyFill="0" applyBorder="0" applyAlignment="0" applyProtection="0"/>
    <xf numFmtId="220" fontId="155" fillId="0" borderId="0" applyFont="0" applyFill="0" applyBorder="0" applyAlignment="0" applyProtection="0"/>
    <xf numFmtId="220" fontId="154" fillId="0" borderId="0" applyFont="0" applyFill="0" applyBorder="0" applyAlignment="0" applyProtection="0"/>
    <xf numFmtId="220" fontId="155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41" fontId="148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9" fillId="0" borderId="0" applyFont="0" applyFill="0" applyBorder="0" applyAlignment="0" applyProtection="0"/>
    <xf numFmtId="220" fontId="85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NumberFormat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9" fillId="0" borderId="0" applyFont="0" applyFill="0" applyBorder="0" applyAlignment="0" applyProtection="0"/>
    <xf numFmtId="220" fontId="150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45" fontId="148" fillId="0" borderId="0" applyFont="0" applyFill="0" applyBorder="0" applyAlignment="0" applyProtection="0"/>
    <xf numFmtId="246" fontId="147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48" fillId="0" borderId="0" applyFont="0" applyFill="0" applyBorder="0" applyAlignment="0" applyProtection="0"/>
    <xf numFmtId="220" fontId="147" fillId="0" borderId="0" applyFont="0" applyFill="0" applyBorder="0" applyAlignment="0" applyProtection="0"/>
    <xf numFmtId="220" fontId="154" fillId="0" borderId="0" applyFont="0" applyFill="0" applyBorder="0" applyAlignment="0" applyProtection="0"/>
    <xf numFmtId="220" fontId="155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6" fillId="0" borderId="0" applyFont="0" applyFill="0" applyBorder="0" applyAlignment="0" applyProtection="0"/>
    <xf numFmtId="0" fontId="160" fillId="0" borderId="0" applyFont="0" applyFill="0" applyBorder="0" applyAlignment="0" applyProtection="0"/>
    <xf numFmtId="220" fontId="167" fillId="0" borderId="0" applyFont="0" applyFill="0" applyBorder="0" applyAlignment="0" applyProtection="0"/>
    <xf numFmtId="220" fontId="97" fillId="0" borderId="0" applyFont="0" applyFill="0" applyBorder="0" applyAlignment="0" applyProtection="0"/>
    <xf numFmtId="220" fontId="97" fillId="0" borderId="0" applyFont="0" applyFill="0" applyBorder="0" applyAlignment="0" applyProtection="0"/>
    <xf numFmtId="38" fontId="97" fillId="0" borderId="0" applyFont="0" applyFill="0" applyBorder="0" applyAlignment="0" applyProtection="0"/>
    <xf numFmtId="38" fontId="97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220" fontId="152" fillId="0" borderId="0" applyFont="0" applyFill="0" applyBorder="0" applyAlignment="0" applyProtection="0"/>
    <xf numFmtId="220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20" fontId="148" fillId="0" borderId="0" applyFont="0" applyFill="0" applyBorder="0" applyAlignment="0" applyProtection="0"/>
    <xf numFmtId="9" fontId="168" fillId="0" borderId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04" fontId="40" fillId="0" borderId="0" applyFont="0" applyFill="0" applyBorder="0" applyAlignment="0" applyProtection="0"/>
    <xf numFmtId="0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153" fillId="0" borderId="0" applyFont="0" applyFill="0" applyBorder="0" applyAlignment="0" applyProtection="0"/>
    <xf numFmtId="247" fontId="154" fillId="0" borderId="0" applyFont="0" applyFill="0" applyBorder="0" applyAlignment="0" applyProtection="0"/>
    <xf numFmtId="247" fontId="155" fillId="0" borderId="0" applyFont="0" applyFill="0" applyBorder="0" applyAlignment="0" applyProtection="0"/>
    <xf numFmtId="248" fontId="149" fillId="0" borderId="0" applyFont="0" applyFill="0" applyBorder="0" applyAlignment="0" applyProtection="0"/>
    <xf numFmtId="248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43" fontId="148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48" fontId="149" fillId="0" borderId="0" applyFont="0" applyFill="0" applyBorder="0" applyAlignment="0" applyProtection="0"/>
    <xf numFmtId="248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9" fillId="0" borderId="0" applyFont="0" applyFill="0" applyBorder="0" applyAlignment="0" applyProtection="0"/>
    <xf numFmtId="247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50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0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9" fontId="148" fillId="0" borderId="0" applyFont="0" applyFill="0" applyBorder="0" applyAlignment="0" applyProtection="0"/>
    <xf numFmtId="250" fontId="147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48" fillId="0" borderId="0" applyFont="0" applyFill="0" applyBorder="0" applyAlignment="0" applyProtection="0"/>
    <xf numFmtId="247" fontId="147" fillId="0" borderId="0" applyFont="0" applyFill="0" applyBorder="0" applyAlignment="0" applyProtection="0"/>
    <xf numFmtId="247" fontId="154" fillId="0" borderId="0" applyFont="0" applyFill="0" applyBorder="0" applyAlignment="0" applyProtection="0"/>
    <xf numFmtId="247" fontId="155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160" fillId="0" borderId="0" applyFont="0" applyFill="0" applyBorder="0" applyAlignment="0" applyProtection="0"/>
    <xf numFmtId="247" fontId="167" fillId="0" borderId="0" applyFont="0" applyFill="0" applyBorder="0" applyAlignment="0" applyProtection="0"/>
    <xf numFmtId="247" fontId="97" fillId="0" borderId="0" applyFont="0" applyFill="0" applyBorder="0" applyAlignment="0" applyProtection="0"/>
    <xf numFmtId="247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247" fontId="152" fillId="0" borderId="0" applyFont="0" applyFill="0" applyBorder="0" applyAlignment="0" applyProtection="0"/>
    <xf numFmtId="247" fontId="153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48" fillId="0" borderId="0" applyFont="0" applyFill="0" applyBorder="0" applyAlignment="0" applyProtection="0"/>
    <xf numFmtId="0" fontId="147" fillId="0" borderId="0" applyFont="0" applyFill="0" applyBorder="0" applyAlignment="0" applyProtection="0"/>
    <xf numFmtId="247" fontId="148" fillId="0" borderId="0" applyFont="0" applyFill="0" applyBorder="0" applyAlignment="0" applyProtection="0"/>
    <xf numFmtId="0" fontId="169" fillId="0" borderId="0"/>
    <xf numFmtId="0" fontId="33" fillId="86" borderId="0"/>
    <xf numFmtId="0" fontId="161" fillId="0" borderId="0" applyFont="0" applyFill="0" applyBorder="0" applyAlignment="0" applyProtection="0"/>
    <xf numFmtId="0" fontId="170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87" borderId="0"/>
    <xf numFmtId="0" fontId="23" fillId="15" borderId="0" applyNumberFormat="0" applyBorder="0" applyAlignment="0" applyProtection="0"/>
    <xf numFmtId="0" fontId="171" fillId="56" borderId="0" applyNumberFormat="0" applyBorder="0" applyAlignment="0" applyProtection="0"/>
    <xf numFmtId="169" fontId="172" fillId="56" borderId="0" applyNumberFormat="0" applyBorder="0" applyAlignment="0" applyProtection="0"/>
    <xf numFmtId="169" fontId="172" fillId="56" borderId="0" applyNumberFormat="0" applyBorder="0" applyAlignment="0" applyProtection="0"/>
    <xf numFmtId="169" fontId="172" fillId="56" borderId="0" applyNumberFormat="0" applyBorder="0" applyAlignment="0" applyProtection="0"/>
    <xf numFmtId="0" fontId="23" fillId="15" borderId="0" applyNumberFormat="0" applyBorder="0" applyAlignment="0" applyProtection="0"/>
    <xf numFmtId="0" fontId="173" fillId="56" borderId="0" applyNumberFormat="0" applyBorder="0" applyAlignment="0" applyProtection="0"/>
    <xf numFmtId="0" fontId="173" fillId="56" borderId="0" applyNumberFormat="0" applyBorder="0" applyAlignment="0" applyProtection="0"/>
    <xf numFmtId="0" fontId="173" fillId="56" borderId="0" applyNumberFormat="0" applyBorder="0" applyAlignment="0" applyProtection="0"/>
    <xf numFmtId="0" fontId="33" fillId="0" borderId="0" applyNumberFormat="0" applyFont="0" applyFill="0" applyBorder="0" applyAlignment="0" applyProtection="0">
      <alignment horizontal="left" vertical="top"/>
    </xf>
    <xf numFmtId="251" fontId="174" fillId="73" borderId="145"/>
    <xf numFmtId="39" fontId="175" fillId="0" borderId="146"/>
    <xf numFmtId="0" fontId="176" fillId="88" borderId="2">
      <alignment horizontal="center" vertical="center" shrinkToFit="1"/>
      <protection hidden="1"/>
    </xf>
    <xf numFmtId="0" fontId="177" fillId="0" borderId="0"/>
    <xf numFmtId="0" fontId="40" fillId="0" borderId="0" applyFont="0" applyFill="0" applyBorder="0" applyAlignment="0" applyProtection="0">
      <alignment horizontal="right"/>
    </xf>
    <xf numFmtId="0" fontId="178" fillId="0" borderId="0"/>
    <xf numFmtId="41" fontId="179" fillId="0" borderId="0" applyFont="0" applyFill="0" applyBorder="0" applyAlignment="0" applyProtection="0"/>
    <xf numFmtId="0" fontId="180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0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199" fontId="183" fillId="0" borderId="102" applyNumberFormat="0" applyBorder="0">
      <alignment horizontal="center"/>
    </xf>
    <xf numFmtId="0" fontId="182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0" fontId="184" fillId="0" borderId="0" applyNumberFormat="0" applyFill="0" applyBorder="0" applyAlignment="0" applyProtection="0">
      <alignment vertical="center"/>
    </xf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237" fontId="185" fillId="0" borderId="147" applyAlignment="0" applyProtection="0"/>
    <xf numFmtId="0" fontId="46" fillId="0" borderId="148" applyNumberFormat="0" applyFill="0" applyAlignment="0" applyProtection="0">
      <alignment horizontal="center"/>
    </xf>
    <xf numFmtId="0" fontId="46" fillId="0" borderId="148" applyNumberFormat="0" applyFill="0" applyAlignment="0" applyProtection="0">
      <alignment horizontal="center"/>
    </xf>
    <xf numFmtId="0" fontId="186" fillId="0" borderId="0"/>
    <xf numFmtId="4" fontId="186" fillId="0" borderId="0"/>
    <xf numFmtId="0" fontId="186" fillId="0" borderId="0">
      <alignment horizontal="left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87" fillId="0" borderId="0"/>
    <xf numFmtId="2" fontId="46" fillId="0" borderId="0" applyFont="0" applyFill="0" applyBorder="0" applyAlignment="0"/>
    <xf numFmtId="0" fontId="91" fillId="0" borderId="0">
      <protection locked="0"/>
    </xf>
    <xf numFmtId="0" fontId="148" fillId="0" borderId="0"/>
    <xf numFmtId="179" fontId="40" fillId="0" borderId="0">
      <protection locked="0"/>
    </xf>
    <xf numFmtId="179" fontId="40" fillId="0" borderId="0">
      <protection locked="0"/>
    </xf>
    <xf numFmtId="173" fontId="40" fillId="0" borderId="0">
      <protection locked="0"/>
    </xf>
    <xf numFmtId="39" fontId="188" fillId="0" borderId="149"/>
    <xf numFmtId="39" fontId="188" fillId="0" borderId="149"/>
    <xf numFmtId="39" fontId="188" fillId="0" borderId="149"/>
    <xf numFmtId="2" fontId="46" fillId="0" borderId="0" applyFont="0" applyFill="0" applyBorder="0" applyAlignment="0"/>
    <xf numFmtId="2" fontId="46" fillId="0" borderId="0" applyFont="0" applyFill="0" applyBorder="0" applyAlignment="0"/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173" fontId="40" fillId="0" borderId="0">
      <protection locked="0"/>
    </xf>
    <xf numFmtId="171" fontId="91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1" fontId="91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83" fillId="0" borderId="0"/>
    <xf numFmtId="0" fontId="83" fillId="0" borderId="0"/>
    <xf numFmtId="0" fontId="83" fillId="0" borderId="0"/>
    <xf numFmtId="0" fontId="142" fillId="0" borderId="0"/>
    <xf numFmtId="0" fontId="141" fillId="0" borderId="0"/>
    <xf numFmtId="0" fontId="142" fillId="0" borderId="0"/>
    <xf numFmtId="0" fontId="141" fillId="0" borderId="0"/>
    <xf numFmtId="0" fontId="142" fillId="0" borderId="0"/>
    <xf numFmtId="0" fontId="141" fillId="0" borderId="0"/>
    <xf numFmtId="0" fontId="142" fillId="0" borderId="0"/>
    <xf numFmtId="0" fontId="189" fillId="0" borderId="0"/>
    <xf numFmtId="0" fontId="190" fillId="0" borderId="0"/>
    <xf numFmtId="171" fontId="44" fillId="0" borderId="0">
      <protection locked="0"/>
    </xf>
    <xf numFmtId="0" fontId="191" fillId="0" borderId="0"/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171" fontId="122" fillId="0" borderId="0">
      <protection locked="0"/>
    </xf>
    <xf numFmtId="0" fontId="192" fillId="0" borderId="0"/>
    <xf numFmtId="0" fontId="193" fillId="0" borderId="0"/>
    <xf numFmtId="0" fontId="148" fillId="0" borderId="0"/>
    <xf numFmtId="0" fontId="166" fillId="0" borderId="0"/>
    <xf numFmtId="0" fontId="159" fillId="0" borderId="0"/>
    <xf numFmtId="0" fontId="147" fillId="0" borderId="0"/>
    <xf numFmtId="0" fontId="83" fillId="0" borderId="0"/>
    <xf numFmtId="0" fontId="83" fillId="0" borderId="0"/>
    <xf numFmtId="0" fontId="148" fillId="0" borderId="0"/>
    <xf numFmtId="0" fontId="147" fillId="0" borderId="0"/>
    <xf numFmtId="0" fontId="83" fillId="0" borderId="0"/>
    <xf numFmtId="0" fontId="83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4" fillId="0" borderId="0"/>
    <xf numFmtId="0" fontId="123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50" fillId="0" borderId="0"/>
    <xf numFmtId="0" fontId="148" fillId="0" borderId="0"/>
    <xf numFmtId="0" fontId="147" fillId="0" borderId="0"/>
    <xf numFmtId="0" fontId="152" fillId="0" borderId="0"/>
    <xf numFmtId="0" fontId="150" fillId="0" borderId="0"/>
    <xf numFmtId="0" fontId="194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95" fillId="0" borderId="0"/>
    <xf numFmtId="0" fontId="196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8" fillId="0" borderId="0"/>
    <xf numFmtId="0" fontId="153" fillId="0" borderId="0"/>
    <xf numFmtId="0" fontId="152" fillId="0" borderId="0"/>
    <xf numFmtId="37" fontId="156" fillId="0" borderId="0"/>
    <xf numFmtId="37" fontId="160" fillId="0" borderId="0"/>
    <xf numFmtId="0" fontId="147" fillId="0" borderId="0"/>
    <xf numFmtId="0" fontId="148" fillId="0" borderId="0"/>
    <xf numFmtId="0" fontId="33" fillId="0" borderId="0"/>
    <xf numFmtId="0" fontId="197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4" fillId="0" borderId="0"/>
    <xf numFmtId="0" fontId="155" fillId="0" borderId="0"/>
    <xf numFmtId="0" fontId="83" fillId="0" borderId="0" applyNumberFormat="0"/>
    <xf numFmtId="0" fontId="83" fillId="0" borderId="0" applyNumberFormat="0"/>
    <xf numFmtId="0" fontId="154" fillId="0" borderId="0"/>
    <xf numFmtId="0" fontId="155" fillId="0" borderId="0"/>
    <xf numFmtId="0" fontId="149" fillId="0" borderId="0"/>
    <xf numFmtId="0" fontId="198" fillId="0" borderId="0"/>
    <xf numFmtId="0" fontId="83" fillId="0" borderId="0"/>
    <xf numFmtId="0" fontId="83" fillId="0" borderId="0"/>
    <xf numFmtId="0" fontId="194" fillId="0" borderId="0"/>
    <xf numFmtId="0" fontId="199" fillId="0" borderId="0"/>
    <xf numFmtId="0" fontId="148" fillId="0" borderId="0"/>
    <xf numFmtId="0" fontId="147" fillId="0" borderId="0"/>
    <xf numFmtId="0" fontId="83" fillId="0" borderId="0"/>
    <xf numFmtId="0" fontId="153" fillId="0" borderId="0"/>
    <xf numFmtId="0" fontId="152" fillId="0" borderId="0"/>
    <xf numFmtId="0" fontId="153" fillId="0" borderId="0"/>
    <xf numFmtId="0" fontId="152" fillId="0" borderId="0"/>
    <xf numFmtId="0" fontId="153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9" fillId="0" borderId="0">
      <alignment vertical="center"/>
    </xf>
    <xf numFmtId="0" fontId="147" fillId="0" borderId="0"/>
    <xf numFmtId="0" fontId="148" fillId="0" borderId="0"/>
    <xf numFmtId="0" fontId="147" fillId="0" borderId="0"/>
    <xf numFmtId="0" fontId="159" fillId="0" borderId="0">
      <alignment vertical="center"/>
    </xf>
    <xf numFmtId="0" fontId="147" fillId="0" borderId="0"/>
    <xf numFmtId="0" fontId="194" fillId="0" borderId="0"/>
    <xf numFmtId="0" fontId="199" fillId="0" borderId="0"/>
    <xf numFmtId="0" fontId="194" fillId="0" borderId="0"/>
    <xf numFmtId="0" fontId="199" fillId="0" borderId="0"/>
    <xf numFmtId="0" fontId="160" fillId="0" borderId="0"/>
    <xf numFmtId="0" fontId="83" fillId="0" borderId="0"/>
    <xf numFmtId="0" fontId="149" fillId="0" borderId="0"/>
    <xf numFmtId="0" fontId="150" fillId="0" borderId="0"/>
    <xf numFmtId="0" fontId="83" fillId="0" borderId="0"/>
    <xf numFmtId="0" fontId="83" fillId="0" borderId="0"/>
    <xf numFmtId="0" fontId="83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8" fillId="0" borderId="0"/>
    <xf numFmtId="0" fontId="147" fillId="0" borderId="0"/>
    <xf numFmtId="0" fontId="83" fillId="0" borderId="0"/>
    <xf numFmtId="0" fontId="83" fillId="0" borderId="0"/>
    <xf numFmtId="0" fontId="149" fillId="0" borderId="0"/>
    <xf numFmtId="0" fontId="150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8" fillId="0" borderId="0"/>
    <xf numFmtId="0" fontId="200" fillId="0" borderId="0"/>
    <xf numFmtId="0" fontId="149" fillId="0" borderId="0"/>
    <xf numFmtId="0" fontId="150" fillId="0" borderId="0"/>
    <xf numFmtId="0" fontId="83" fillId="0" borderId="0"/>
    <xf numFmtId="0" fontId="83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83" fillId="0" borderId="0"/>
    <xf numFmtId="0" fontId="83" fillId="0" borderId="0"/>
    <xf numFmtId="0" fontId="148" fillId="0" borderId="0"/>
    <xf numFmtId="0" fontId="147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148" fillId="0" borderId="0"/>
    <xf numFmtId="0" fontId="83" fillId="0" borderId="0"/>
    <xf numFmtId="0" fontId="148" fillId="0" borderId="0"/>
    <xf numFmtId="0" fontId="147" fillId="0" borderId="0"/>
    <xf numFmtId="0" fontId="194" fillId="0" borderId="0"/>
    <xf numFmtId="0" fontId="199" fillId="0" borderId="0"/>
    <xf numFmtId="0" fontId="152" fillId="0" borderId="0"/>
    <xf numFmtId="0" fontId="153" fillId="0" borderId="0"/>
    <xf numFmtId="0" fontId="149" fillId="0" borderId="0"/>
    <xf numFmtId="0" fontId="150" fillId="0" borderId="0"/>
    <xf numFmtId="0" fontId="194" fillId="0" borderId="0"/>
    <xf numFmtId="0" fontId="199" fillId="0" borderId="0"/>
    <xf numFmtId="0" fontId="148" fillId="0" borderId="0"/>
    <xf numFmtId="0" fontId="147" fillId="0" borderId="0"/>
    <xf numFmtId="0" fontId="149" fillId="0" borderId="0"/>
    <xf numFmtId="0" fontId="147" fillId="0" borderId="0"/>
    <xf numFmtId="0" fontId="148" fillId="0" borderId="0"/>
    <xf numFmtId="0" fontId="147" fillId="0" borderId="0"/>
    <xf numFmtId="0" fontId="152" fillId="0" borderId="0"/>
    <xf numFmtId="0" fontId="153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97" fillId="0" borderId="0"/>
    <xf numFmtId="0" fontId="97" fillId="0" borderId="0"/>
    <xf numFmtId="0" fontId="97" fillId="0" borderId="0"/>
    <xf numFmtId="0" fontId="157" fillId="0" borderId="0"/>
    <xf numFmtId="0" fontId="157" fillId="0" borderId="0"/>
    <xf numFmtId="0" fontId="149" fillId="0" borderId="0"/>
    <xf numFmtId="0" fontId="150" fillId="0" borderId="0"/>
    <xf numFmtId="0" fontId="149" fillId="0" borderId="0"/>
    <xf numFmtId="0" fontId="150" fillId="0" borderId="0"/>
    <xf numFmtId="0" fontId="78" fillId="0" borderId="0"/>
    <xf numFmtId="0" fontId="78" fillId="0" borderId="0"/>
    <xf numFmtId="0" fontId="41" fillId="0" borderId="0"/>
    <xf numFmtId="0" fontId="41" fillId="0" borderId="0"/>
    <xf numFmtId="0" fontId="94" fillId="0" borderId="0"/>
    <xf numFmtId="0" fontId="94" fillId="0" borderId="0"/>
    <xf numFmtId="0" fontId="157" fillId="0" borderId="0"/>
    <xf numFmtId="0" fontId="15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2" fillId="0" borderId="0"/>
    <xf numFmtId="0" fontId="153" fillId="0" borderId="0"/>
    <xf numFmtId="0" fontId="149" fillId="0" borderId="0"/>
    <xf numFmtId="0" fontId="147" fillId="0" borderId="0"/>
    <xf numFmtId="0" fontId="148" fillId="0" borderId="0"/>
    <xf numFmtId="0" fontId="147" fillId="0" borderId="0"/>
    <xf numFmtId="0" fontId="152" fillId="0" borderId="0"/>
    <xf numFmtId="0" fontId="153" fillId="0" borderId="0"/>
    <xf numFmtId="0" fontId="78" fillId="0" borderId="0"/>
    <xf numFmtId="0" fontId="78" fillId="0" borderId="0"/>
    <xf numFmtId="0" fontId="159" fillId="0" borderId="0"/>
    <xf numFmtId="0" fontId="85" fillId="0" borderId="0"/>
    <xf numFmtId="0" fontId="194" fillId="0" borderId="0"/>
    <xf numFmtId="0" fontId="199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9" fillId="0" borderId="0"/>
    <xf numFmtId="0" fontId="147" fillId="0" borderId="0"/>
    <xf numFmtId="0" fontId="148" fillId="0" borderId="0"/>
    <xf numFmtId="0" fontId="147" fillId="0" borderId="0"/>
    <xf numFmtId="0" fontId="148" fillId="0" borderId="0"/>
    <xf numFmtId="0" fontId="85" fillId="0" borderId="0"/>
    <xf numFmtId="0" fontId="148" fillId="0" borderId="0"/>
    <xf numFmtId="0" fontId="147" fillId="0" borderId="0"/>
    <xf numFmtId="0" fontId="154" fillId="0" borderId="0"/>
    <xf numFmtId="0" fontId="155" fillId="0" borderId="0"/>
    <xf numFmtId="0" fontId="154" fillId="0" borderId="0"/>
    <xf numFmtId="0" fontId="155" fillId="0" borderId="0"/>
    <xf numFmtId="0" fontId="154" fillId="0" borderId="0"/>
    <xf numFmtId="0" fontId="155" fillId="0" borderId="0"/>
    <xf numFmtId="0" fontId="154" fillId="0" borderId="0"/>
    <xf numFmtId="0" fontId="155" fillId="0" borderId="0"/>
    <xf numFmtId="0" fontId="154" fillId="0" borderId="0"/>
    <xf numFmtId="0" fontId="155" fillId="0" borderId="0"/>
    <xf numFmtId="0" fontId="152" fillId="0" borderId="0"/>
    <xf numFmtId="0" fontId="153" fillId="0" borderId="0"/>
    <xf numFmtId="0" fontId="148" fillId="0" borderId="0"/>
    <xf numFmtId="0" fontId="153" fillId="0" borderId="0"/>
    <xf numFmtId="0" fontId="152" fillId="0" borderId="0"/>
    <xf numFmtId="0" fontId="153" fillId="0" borderId="0"/>
    <xf numFmtId="0" fontId="152" fillId="0" borderId="0"/>
    <xf numFmtId="0" fontId="153" fillId="0" borderId="0"/>
    <xf numFmtId="0" fontId="152" fillId="0" borderId="0"/>
    <xf numFmtId="0" fontId="153" fillId="0" borderId="0"/>
    <xf numFmtId="0" fontId="152" fillId="0" borderId="0"/>
    <xf numFmtId="0" fontId="153" fillId="0" borderId="0"/>
    <xf numFmtId="0" fontId="148" fillId="0" borderId="0"/>
    <xf numFmtId="0" fontId="85" fillId="0" borderId="0"/>
    <xf numFmtId="0" fontId="194" fillId="0" borderId="0"/>
    <xf numFmtId="0" fontId="199" fillId="0" borderId="0"/>
    <xf numFmtId="0" fontId="154" fillId="0" borderId="0"/>
    <xf numFmtId="0" fontId="155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59" fillId="0" borderId="0"/>
    <xf numFmtId="0" fontId="85" fillId="0" borderId="0"/>
    <xf numFmtId="0" fontId="159" fillId="0" borderId="0"/>
    <xf numFmtId="0" fontId="85" fillId="0" borderId="0"/>
    <xf numFmtId="0" fontId="148" fillId="0" borderId="0"/>
    <xf numFmtId="0" fontId="147" fillId="0" borderId="0"/>
    <xf numFmtId="0" fontId="148" fillId="0" borderId="0"/>
    <xf numFmtId="0" fontId="147" fillId="0" borderId="0"/>
    <xf numFmtId="0" fontId="160" fillId="0" borderId="0"/>
    <xf numFmtId="0" fontId="83" fillId="0" borderId="0"/>
    <xf numFmtId="0" fontId="83" fillId="0" borderId="0"/>
    <xf numFmtId="0" fontId="83" fillId="0" borderId="0"/>
    <xf numFmtId="252" fontId="33" fillId="0" borderId="0" applyFill="0" applyBorder="0" applyAlignment="0"/>
    <xf numFmtId="253" fontId="33" fillId="0" borderId="0" applyFill="0" applyBorder="0" applyAlignment="0"/>
    <xf numFmtId="253" fontId="33" fillId="0" borderId="0" applyFill="0" applyBorder="0" applyAlignment="0"/>
    <xf numFmtId="253" fontId="33" fillId="0" borderId="0" applyFill="0" applyBorder="0" applyAlignment="0"/>
    <xf numFmtId="253" fontId="33" fillId="0" borderId="0" applyFill="0" applyBorder="0" applyAlignment="0"/>
    <xf numFmtId="254" fontId="52" fillId="0" borderId="0" applyFill="0" applyBorder="0" applyAlignment="0"/>
    <xf numFmtId="255" fontId="5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255" fontId="5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254" fontId="52" fillId="0" borderId="0" applyFill="0" applyBorder="0" applyAlignment="0"/>
    <xf numFmtId="0" fontId="27" fillId="18" borderId="90" applyNumberFormat="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0" fontId="202" fillId="86" borderId="150" applyNumberFormat="0" applyAlignment="0" applyProtection="0"/>
    <xf numFmtId="0" fontId="202" fillId="86" borderId="150" applyNumberFormat="0" applyAlignment="0" applyProtection="0"/>
    <xf numFmtId="0" fontId="202" fillId="86" borderId="150" applyNumberFormat="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37" fontId="201" fillId="89" borderId="150" applyAlignment="0" applyProtection="0"/>
    <xf numFmtId="0" fontId="202" fillId="86" borderId="150" applyNumberFormat="0" applyAlignment="0" applyProtection="0"/>
    <xf numFmtId="169" fontId="203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169" fontId="203" fillId="86" borderId="150" applyNumberFormat="0" applyAlignment="0" applyProtection="0"/>
    <xf numFmtId="169" fontId="203" fillId="86" borderId="150" applyNumberFormat="0" applyAlignment="0" applyProtection="0"/>
    <xf numFmtId="169" fontId="203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169" fontId="203" fillId="86" borderId="150" applyNumberFormat="0" applyAlignment="0" applyProtection="0"/>
    <xf numFmtId="169" fontId="203" fillId="86" borderId="150" applyNumberFormat="0" applyAlignment="0" applyProtection="0"/>
    <xf numFmtId="169" fontId="203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169" fontId="203" fillId="86" borderId="150" applyNumberFormat="0" applyAlignment="0" applyProtection="0"/>
    <xf numFmtId="169" fontId="203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201" fillId="86" borderId="150" applyNumberFormat="0" applyAlignment="0" applyProtection="0"/>
    <xf numFmtId="0" fontId="33" fillId="0" borderId="0"/>
    <xf numFmtId="0" fontId="131" fillId="90" borderId="7" applyNumberFormat="0" applyFont="0" applyFill="0" applyBorder="0" applyProtection="0">
      <alignment vertical="center" wrapText="1"/>
    </xf>
    <xf numFmtId="0" fontId="29" fillId="19" borderId="93" applyNumberFormat="0" applyAlignment="0" applyProtection="0"/>
    <xf numFmtId="0" fontId="204" fillId="91" borderId="130" applyNumberFormat="0" applyAlignment="0" applyProtection="0"/>
    <xf numFmtId="0" fontId="204" fillId="91" borderId="130" applyNumberFormat="0" applyAlignment="0" applyProtection="0"/>
    <xf numFmtId="0" fontId="204" fillId="91" borderId="130" applyNumberFormat="0" applyAlignment="0" applyProtection="0"/>
    <xf numFmtId="169" fontId="205" fillId="91" borderId="130" applyNumberFormat="0" applyAlignment="0" applyProtection="0"/>
    <xf numFmtId="169" fontId="205" fillId="91" borderId="130" applyNumberFormat="0" applyAlignment="0" applyProtection="0"/>
    <xf numFmtId="169" fontId="205" fillId="91" borderId="130" applyNumberFormat="0" applyAlignment="0" applyProtection="0"/>
    <xf numFmtId="169" fontId="205" fillId="91" borderId="130" applyNumberFormat="0" applyAlignment="0" applyProtection="0"/>
    <xf numFmtId="169" fontId="205" fillId="91" borderId="130" applyNumberFormat="0" applyAlignment="0" applyProtection="0"/>
    <xf numFmtId="169" fontId="205" fillId="91" borderId="130" applyNumberFormat="0" applyAlignment="0" applyProtection="0"/>
    <xf numFmtId="0" fontId="29" fillId="19" borderId="93" applyNumberFormat="0" applyAlignment="0" applyProtection="0"/>
    <xf numFmtId="0" fontId="206" fillId="91" borderId="130" applyNumberFormat="0" applyAlignment="0" applyProtection="0"/>
    <xf numFmtId="0" fontId="206" fillId="91" borderId="130" applyNumberFormat="0" applyAlignment="0" applyProtection="0"/>
    <xf numFmtId="0" fontId="206" fillId="91" borderId="130" applyNumberFormat="0" applyAlignment="0" applyProtection="0"/>
    <xf numFmtId="0" fontId="206" fillId="91" borderId="130" applyNumberFormat="0" applyAlignment="0" applyProtection="0"/>
    <xf numFmtId="0" fontId="206" fillId="91" borderId="130" applyNumberFormat="0" applyAlignment="0" applyProtection="0"/>
    <xf numFmtId="0" fontId="206" fillId="91" borderId="130" applyNumberFormat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71" fontId="44" fillId="0" borderId="0">
      <protection locked="0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1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3" fontId="208" fillId="0" borderId="151">
      <alignment horizontal="center" vertical="center"/>
    </xf>
    <xf numFmtId="256" fontId="209" fillId="0" borderId="151" applyNumberFormat="0">
      <alignment horizontal="center" vertical="top" wrapText="1"/>
    </xf>
    <xf numFmtId="256" fontId="209" fillId="0" borderId="151" applyNumberFormat="0">
      <alignment horizontal="center" vertical="top" wrapText="1"/>
    </xf>
    <xf numFmtId="256" fontId="209" fillId="0" borderId="151" applyNumberFormat="0">
      <alignment horizontal="center" vertical="top" wrapText="1"/>
    </xf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0" fontId="210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37" fontId="181" fillId="0" borderId="0"/>
    <xf numFmtId="2" fontId="33" fillId="0" borderId="152"/>
    <xf numFmtId="2" fontId="33" fillId="0" borderId="152"/>
    <xf numFmtId="257" fontId="33" fillId="0" borderId="0" applyFill="0" applyBorder="0" applyAlignment="0" applyProtection="0"/>
    <xf numFmtId="164" fontId="211" fillId="0" borderId="0" applyFont="0" applyFill="0" applyBorder="0" applyAlignment="0" applyProtection="0"/>
    <xf numFmtId="164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25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57" fontId="33" fillId="0" borderId="0" applyFill="0" applyBorder="0" applyAlignment="0" applyProtection="0"/>
    <xf numFmtId="164" fontId="12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211" fillId="0" borderId="0" applyFont="0" applyFill="0" applyBorder="0" applyAlignment="0" applyProtection="0"/>
    <xf numFmtId="257" fontId="33" fillId="0" borderId="0" applyFill="0" applyBorder="0" applyAlignment="0" applyProtection="0"/>
    <xf numFmtId="169" fontId="211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57" fontId="33" fillId="0" borderId="0" applyFill="0" applyBorder="0" applyAlignment="0" applyProtection="0"/>
    <xf numFmtId="43" fontId="33" fillId="0" borderId="0" applyFont="0" applyFill="0" applyBorder="0" applyAlignment="0" applyProtection="0"/>
    <xf numFmtId="164" fontId="212" fillId="0" borderId="0" applyFont="0" applyFill="0" applyBorder="0" applyAlignment="0" applyProtection="0"/>
    <xf numFmtId="164" fontId="211" fillId="0" borderId="0" applyFont="0" applyFill="0" applyBorder="0" applyAlignment="0" applyProtection="0"/>
    <xf numFmtId="257" fontId="33" fillId="0" borderId="0" applyFill="0" applyBorder="0" applyAlignment="0" applyProtection="0"/>
    <xf numFmtId="260" fontId="126" fillId="0" borderId="0" applyFill="0" applyBorder="0" applyAlignment="0" applyProtection="0"/>
    <xf numFmtId="164" fontId="33" fillId="0" borderId="0" applyFill="0" applyBorder="0" applyAlignment="0" applyProtection="0"/>
    <xf numFmtId="43" fontId="33" fillId="0" borderId="0" applyFont="0" applyFill="0" applyBorder="0" applyAlignment="0" applyProtection="0"/>
    <xf numFmtId="261" fontId="33" fillId="0" borderId="0" applyFill="0" applyBorder="0" applyAlignment="0" applyProtection="0"/>
    <xf numFmtId="43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38" fontId="4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6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38" fontId="4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6" fillId="0" borderId="0" applyFont="0" applyFill="0" applyBorder="0" applyAlignment="0" applyProtection="0"/>
    <xf numFmtId="164" fontId="186" fillId="0" borderId="0" applyFont="0" applyFill="0" applyBorder="0" applyAlignment="0" applyProtection="0"/>
    <xf numFmtId="164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6" fillId="0" borderId="0" applyFont="0" applyFill="0" applyBorder="0" applyAlignment="0" applyProtection="0"/>
    <xf numFmtId="164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7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3" fillId="0" borderId="0" applyFont="0" applyFill="0" applyBorder="0" applyAlignment="0" applyProtection="0"/>
    <xf numFmtId="164" fontId="89" fillId="0" borderId="0" applyFont="0" applyFill="0" applyBorder="0" applyAlignment="0" applyProtection="0"/>
    <xf numFmtId="237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164" fontId="214" fillId="0" borderId="0" applyFont="0" applyFill="0" applyBorder="0" applyAlignment="0" applyProtection="0"/>
    <xf numFmtId="164" fontId="21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5" fillId="0" borderId="0" applyFont="0" applyFill="0" applyBorder="0" applyAlignment="0" applyProtection="0"/>
    <xf numFmtId="38" fontId="216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16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264" fontId="33" fillId="0" borderId="0" applyFont="0" applyFill="0" applyBorder="0" applyAlignment="0" applyProtection="0"/>
    <xf numFmtId="237" fontId="33" fillId="0" borderId="0" applyFont="0" applyFill="0" applyBorder="0" applyAlignment="0" applyProtection="0"/>
    <xf numFmtId="237" fontId="33" fillId="0" borderId="0" applyFill="0" applyBorder="0" applyAlignment="0" applyProtection="0"/>
    <xf numFmtId="164" fontId="146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64" fontId="211" fillId="0" borderId="0" applyFont="0" applyFill="0" applyBorder="0" applyAlignment="0" applyProtection="0"/>
    <xf numFmtId="164" fontId="21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126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62" fontId="218" fillId="0" borderId="0" applyFill="0" applyBorder="0" applyAlignment="0" applyProtection="0"/>
    <xf numFmtId="262" fontId="218" fillId="0" borderId="0" applyFill="0" applyBorder="0" applyAlignment="0" applyProtection="0"/>
    <xf numFmtId="164" fontId="9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265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265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10" fillId="0" borderId="0" applyFont="0" applyFill="0" applyBorder="0" applyAlignment="0" applyProtection="0"/>
    <xf numFmtId="222" fontId="33" fillId="0" borderId="0" applyFont="0" applyFill="0" applyBorder="0" applyAlignment="0" applyProtection="0"/>
    <xf numFmtId="262" fontId="218" fillId="0" borderId="0" applyFill="0" applyBorder="0" applyAlignment="0" applyProtection="0"/>
    <xf numFmtId="265" fontId="33" fillId="0" borderId="0" applyFont="0" applyFill="0" applyBorder="0" applyAlignment="0" applyProtection="0"/>
    <xf numFmtId="262" fontId="218" fillId="0" borderId="0" applyFill="0" applyBorder="0" applyAlignment="0" applyProtection="0"/>
    <xf numFmtId="265" fontId="33" fillId="0" borderId="0" applyFont="0" applyFill="0" applyBorder="0" applyAlignment="0" applyProtection="0"/>
    <xf numFmtId="164" fontId="126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126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6" fontId="33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209" fontId="124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164" fontId="211" fillId="0" borderId="0" applyFont="0" applyFill="0" applyBorder="0" applyAlignment="0" applyProtection="0"/>
    <xf numFmtId="257" fontId="33" fillId="0" borderId="0" applyFill="0" applyBorder="0" applyAlignment="0" applyProtection="0"/>
    <xf numFmtId="164" fontId="33" fillId="0" borderId="0" applyFont="0" applyFill="0" applyBorder="0" applyAlignment="0" applyProtection="0"/>
    <xf numFmtId="164" fontId="124" fillId="0" borderId="0" applyFont="0" applyFill="0" applyBorder="0" applyAlignment="0" applyProtection="0"/>
    <xf numFmtId="164" fontId="211" fillId="0" borderId="0" applyFont="0" applyFill="0" applyBorder="0" applyAlignment="0" applyProtection="0"/>
    <xf numFmtId="255" fontId="52" fillId="0" borderId="0" applyFont="0" applyFill="0" applyBorder="0" applyAlignment="0" applyProtection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219" fillId="0" borderId="152" applyBorder="0" applyAlignment="0"/>
    <xf numFmtId="164" fontId="33" fillId="0" borderId="0"/>
    <xf numFmtId="164" fontId="33" fillId="0" borderId="0"/>
    <xf numFmtId="38" fontId="220" fillId="0" borderId="0" applyFont="0" applyFill="0" applyBorder="0" applyAlignment="0" applyProtection="0"/>
    <xf numFmtId="4" fontId="221" fillId="0" borderId="0" applyFont="0" applyFill="0" applyBorder="0" applyAlignment="0" applyProtection="0">
      <alignment vertical="center"/>
    </xf>
    <xf numFmtId="169" fontId="18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4" fontId="91" fillId="0" borderId="0">
      <protection locked="0"/>
    </xf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40" fontId="46" fillId="0" borderId="0" applyFont="0" applyFill="0" applyBorder="0" applyAlignment="0" applyProtection="0"/>
    <xf numFmtId="169" fontId="22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ill="0" applyBorder="0" applyAlignment="0" applyProtection="0"/>
    <xf numFmtId="169" fontId="33" fillId="0" borderId="0" applyFont="0" applyFill="0" applyBorder="0" applyAlignment="0" applyProtection="0"/>
    <xf numFmtId="264" fontId="33" fillId="0" borderId="0" applyFont="0" applyFill="0" applyBorder="0" applyAlignment="0" applyProtection="0"/>
    <xf numFmtId="262" fontId="33" fillId="0" borderId="0" applyFont="0" applyFill="0" applyBorder="0" applyAlignment="0" applyProtection="0"/>
    <xf numFmtId="237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0" fontId="33" fillId="0" borderId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266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267" fontId="125" fillId="0" borderId="0" applyFont="0" applyFill="0" applyBorder="0" applyAlignment="0" applyProtection="0"/>
    <xf numFmtId="268" fontId="125" fillId="0" borderId="0" applyFont="0" applyFill="0" applyBorder="0" applyAlignment="0" applyProtection="0"/>
    <xf numFmtId="215" fontId="125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40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169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40" fontId="46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95" fontId="214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2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15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6" fillId="0" borderId="0" applyFont="0" applyFill="0" applyBorder="0" applyAlignment="0" applyProtection="0"/>
    <xf numFmtId="270" fontId="33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14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22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23" fillId="0" borderId="0" applyFont="0" applyFill="0" applyBorder="0" applyAlignment="0" applyProtection="0"/>
    <xf numFmtId="271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17" fillId="0" borderId="0" applyFont="0" applyFill="0" applyBorder="0" applyAlignment="0" applyProtection="0"/>
    <xf numFmtId="209" fontId="126" fillId="0" borderId="0" applyFont="0" applyFill="0" applyBorder="0" applyAlignment="0" applyProtection="0"/>
    <xf numFmtId="169" fontId="215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21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43" fontId="224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215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25" fontId="33" fillId="0" borderId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272" fontId="33" fillId="0" borderId="0" applyFill="0" applyBorder="0" applyAlignment="0" applyProtection="0"/>
    <xf numFmtId="43" fontId="33" fillId="0" borderId="0" applyFill="0" applyBorder="0" applyAlignment="0" applyProtection="0"/>
    <xf numFmtId="170" fontId="33" fillId="0" borderId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33" fillId="0" borderId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33" fillId="0" borderId="0" applyFill="0" applyBorder="0" applyAlignment="0" applyProtection="0"/>
    <xf numFmtId="169" fontId="225" fillId="0" borderId="0" applyFont="0" applyFill="0" applyBorder="0" applyAlignment="0" applyProtection="0"/>
    <xf numFmtId="170" fontId="33" fillId="0" borderId="0" applyFill="0" applyBorder="0" applyAlignment="0" applyProtection="0"/>
    <xf numFmtId="273" fontId="33" fillId="0" borderId="0" applyFill="0" applyBorder="0" applyAlignment="0" applyProtection="0"/>
    <xf numFmtId="170" fontId="33" fillId="0" borderId="0" applyFill="0" applyBorder="0" applyAlignment="0" applyProtection="0"/>
    <xf numFmtId="169" fontId="1" fillId="0" borderId="0" applyFont="0" applyFill="0" applyBorder="0" applyAlignment="0" applyProtection="0"/>
    <xf numFmtId="274" fontId="87" fillId="0" borderId="0" applyFont="0" applyFill="0" applyBorder="0" applyAlignment="0" applyProtection="0"/>
    <xf numFmtId="274" fontId="87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06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65" fontId="41" fillId="0" borderId="0" applyFill="0" applyBorder="0" applyAlignment="0" applyProtection="0"/>
    <xf numFmtId="265" fontId="41" fillId="0" borderId="0" applyFill="0" applyBorder="0" applyAlignment="0" applyProtection="0"/>
    <xf numFmtId="265" fontId="41" fillId="0" borderId="0" applyFill="0" applyBorder="0" applyAlignment="0" applyProtection="0"/>
    <xf numFmtId="265" fontId="41" fillId="0" borderId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11" fillId="0" borderId="0" applyFont="0" applyFill="0" applyBorder="0" applyAlignment="0" applyProtection="0"/>
    <xf numFmtId="169" fontId="126" fillId="0" borderId="0" applyFont="0" applyFill="0" applyBorder="0" applyAlignment="0" applyProtection="0"/>
    <xf numFmtId="167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4" fillId="0" borderId="0" applyFont="0" applyFill="0" applyBorder="0" applyAlignment="0" applyProtection="0"/>
    <xf numFmtId="170" fontId="33" fillId="0" borderId="0" applyFill="0" applyBorder="0" applyAlignment="0" applyProtection="0"/>
    <xf numFmtId="275" fontId="33" fillId="0" borderId="0" applyFill="0" applyBorder="0" applyAlignment="0" applyProtection="0"/>
    <xf numFmtId="169" fontId="126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211" fillId="0" borderId="0" applyFont="0" applyFill="0" applyBorder="0" applyAlignment="0" applyProtection="0"/>
    <xf numFmtId="169" fontId="124" fillId="0" borderId="0" applyFont="0" applyFill="0" applyBorder="0" applyAlignment="0" applyProtection="0"/>
    <xf numFmtId="206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74" fontId="87" fillId="0" borderId="0" applyFont="0" applyFill="0" applyBorder="0" applyAlignment="0" applyProtection="0"/>
    <xf numFmtId="170" fontId="33" fillId="0" borderId="0" applyFill="0" applyBorder="0" applyAlignment="0" applyProtection="0"/>
    <xf numFmtId="170" fontId="33" fillId="0" borderId="0" applyFill="0" applyBorder="0" applyAlignment="0" applyProtection="0"/>
    <xf numFmtId="264" fontId="218" fillId="0" borderId="0" applyFill="0" applyBorder="0" applyAlignment="0" applyProtection="0"/>
    <xf numFmtId="170" fontId="33" fillId="0" borderId="0" applyFill="0" applyBorder="0" applyAlignment="0" applyProtection="0"/>
    <xf numFmtId="170" fontId="33" fillId="0" borderId="0" applyFill="0" applyBorder="0" applyAlignment="0" applyProtection="0"/>
    <xf numFmtId="170" fontId="33" fillId="0" borderId="0" applyFill="0" applyBorder="0" applyAlignment="0" applyProtection="0"/>
    <xf numFmtId="276" fontId="46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77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69" fontId="89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78" fontId="218" fillId="0" borderId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206" fontId="211" fillId="0" borderId="0" applyFont="0" applyFill="0" applyBorder="0" applyAlignment="0" applyProtection="0"/>
    <xf numFmtId="206" fontId="211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2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2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79" fontId="126" fillId="0" borderId="0" applyFont="0" applyFill="0" applyBorder="0" applyAlignment="0" applyProtection="0"/>
    <xf numFmtId="280" fontId="33" fillId="0" borderId="0" applyFont="0" applyFill="0" applyBorder="0" applyAlignment="0" applyProtection="0"/>
    <xf numFmtId="275" fontId="33" fillId="0" borderId="0" applyFont="0" applyFill="0" applyBorder="0" applyAlignment="0" applyProtection="0"/>
    <xf numFmtId="169" fontId="215" fillId="0" borderId="0" applyFont="0" applyFill="0" applyBorder="0" applyAlignment="0" applyProtection="0"/>
    <xf numFmtId="169" fontId="22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124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79" fontId="126" fillId="0" borderId="0" applyFont="0" applyFill="0" applyBorder="0" applyAlignment="0" applyProtection="0"/>
    <xf numFmtId="195" fontId="124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26" fillId="0" borderId="0" applyFont="0" applyFill="0" applyBorder="0" applyAlignment="0" applyProtection="0"/>
    <xf numFmtId="225" fontId="33" fillId="0" borderId="0" applyFill="0" applyBorder="0" applyAlignment="0" applyProtection="0"/>
    <xf numFmtId="225" fontId="33" fillId="0" borderId="0" applyFill="0" applyBorder="0" applyAlignment="0" applyProtection="0"/>
    <xf numFmtId="169" fontId="33" fillId="0" borderId="0" applyFont="0" applyFill="0" applyBorder="0" applyAlignment="0" applyProtection="0"/>
    <xf numFmtId="195" fontId="124" fillId="0" borderId="0" applyFont="0" applyFill="0" applyBorder="0" applyAlignment="0" applyProtection="0"/>
    <xf numFmtId="169" fontId="126" fillId="0" borderId="0" applyFont="0" applyFill="0" applyBorder="0" applyAlignment="0" applyProtection="0"/>
    <xf numFmtId="169" fontId="33" fillId="0" borderId="0" applyFont="0" applyFill="0" applyBorder="0" applyAlignment="0" applyProtection="0"/>
    <xf numFmtId="225" fontId="33" fillId="0" borderId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225" fontId="33" fillId="0" borderId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40" fillId="0" borderId="0"/>
    <xf numFmtId="3" fontId="227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281" fontId="33" fillId="0" borderId="0">
      <protection locked="0"/>
    </xf>
    <xf numFmtId="0" fontId="228" fillId="0" borderId="0" applyNumberForma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0" fontId="145" fillId="73" borderId="153">
      <alignment horizontal="centerContinuous" vertical="top"/>
    </xf>
    <xf numFmtId="0" fontId="229" fillId="92" borderId="46">
      <alignment horizontal="left" vertical="center" shrinkToFit="1"/>
      <protection hidden="1"/>
    </xf>
    <xf numFmtId="0" fontId="230" fillId="0" borderId="0" applyNumberFormat="0" applyAlignment="0">
      <alignment horizontal="left"/>
    </xf>
    <xf numFmtId="0" fontId="230" fillId="0" borderId="0" applyNumberFormat="0" applyAlignment="0">
      <alignment horizontal="left"/>
    </xf>
    <xf numFmtId="39" fontId="175" fillId="0" borderId="146"/>
    <xf numFmtId="0" fontId="231" fillId="0" borderId="0" applyNumberFormat="0" applyAlignment="0"/>
    <xf numFmtId="282" fontId="232" fillId="93" borderId="0" applyFill="0">
      <alignment horizontal="left" vertical="top"/>
      <protection locked="0"/>
    </xf>
    <xf numFmtId="283" fontId="232" fillId="93" borderId="0" applyFill="0">
      <alignment horizontal="left" vertical="top"/>
      <protection locked="0"/>
    </xf>
    <xf numFmtId="283" fontId="232" fillId="93" borderId="0" applyFill="0">
      <alignment horizontal="left" vertical="top"/>
      <protection locked="0"/>
    </xf>
    <xf numFmtId="265" fontId="232" fillId="0" borderId="0" applyFill="0">
      <alignment horizontal="left" vertical="top"/>
      <protection locked="0"/>
    </xf>
    <xf numFmtId="0" fontId="110" fillId="0" borderId="0"/>
    <xf numFmtId="0" fontId="110" fillId="0" borderId="0"/>
    <xf numFmtId="0" fontId="87" fillId="0" borderId="0" applyFont="0" applyFill="0" applyBorder="0" applyAlignment="0" applyProtection="0"/>
    <xf numFmtId="206" fontId="33" fillId="0" borderId="0" applyFont="0" applyFill="0" applyBorder="0" applyAlignment="0" applyProtection="0"/>
    <xf numFmtId="265" fontId="89" fillId="0" borderId="0" applyFont="0" applyFill="0" applyBorder="0" applyAlignment="0" applyProtection="0"/>
    <xf numFmtId="265" fontId="124" fillId="0" borderId="0" applyFont="0" applyFill="0" applyBorder="0" applyAlignment="0" applyProtection="0"/>
    <xf numFmtId="284" fontId="124" fillId="0" borderId="0" applyFont="0" applyFill="0" applyBorder="0" applyAlignment="0" applyProtection="0"/>
    <xf numFmtId="215" fontId="233" fillId="0" borderId="0" applyFont="0" applyFill="0" applyBorder="0" applyAlignment="0" applyProtection="0"/>
    <xf numFmtId="254" fontId="52" fillId="0" borderId="0" applyFont="0" applyFill="0" applyBorder="0" applyAlignment="0" applyProtection="0"/>
    <xf numFmtId="285" fontId="33" fillId="0" borderId="0" applyFont="0" applyFill="0" applyBorder="0" applyAlignment="0"/>
    <xf numFmtId="285" fontId="33" fillId="0" borderId="0" applyFont="0" applyFill="0" applyBorder="0" applyAlignment="0"/>
    <xf numFmtId="285" fontId="33" fillId="0" borderId="0" applyFont="0" applyFill="0" applyBorder="0" applyAlignment="0"/>
    <xf numFmtId="285" fontId="33" fillId="0" borderId="0" applyFont="0" applyFill="0" applyBorder="0" applyAlignment="0"/>
    <xf numFmtId="285" fontId="33" fillId="0" borderId="0" applyFont="0" applyFill="0" applyBorder="0" applyAlignment="0"/>
    <xf numFmtId="286" fontId="33" fillId="0" borderId="0" applyFont="0" applyFill="0" applyBorder="0" applyAlignment="0"/>
    <xf numFmtId="286" fontId="33" fillId="0" borderId="0" applyFont="0" applyFill="0" applyBorder="0" applyAlignment="0"/>
    <xf numFmtId="286" fontId="33" fillId="0" borderId="0" applyFont="0" applyFill="0" applyBorder="0" applyAlignment="0"/>
    <xf numFmtId="286" fontId="33" fillId="0" borderId="0" applyFont="0" applyFill="0" applyBorder="0" applyAlignment="0"/>
    <xf numFmtId="286" fontId="33" fillId="0" borderId="0" applyFont="0" applyFill="0" applyBorder="0" applyAlignment="0"/>
    <xf numFmtId="0" fontId="40" fillId="0" borderId="0">
      <protection locked="0"/>
    </xf>
    <xf numFmtId="0" fontId="40" fillId="0" borderId="0">
      <protection locked="0"/>
    </xf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75" fontId="89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287" fontId="33" fillId="0" borderId="0" applyFill="0" applyBorder="0" applyAlignment="0" applyProtection="0"/>
    <xf numFmtId="27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288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5" fontId="211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40" fillId="0" borderId="0">
      <protection locked="0"/>
    </xf>
    <xf numFmtId="192" fontId="33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3" fillId="0" borderId="151" applyFill="0" applyBorder="0" applyAlignment="0"/>
    <xf numFmtId="0" fontId="33" fillId="0" borderId="0" applyFont="0" applyFill="0" applyBorder="0" applyAlignment="0" applyProtection="0"/>
    <xf numFmtId="289" fontId="227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90" fontId="33" fillId="0" borderId="0">
      <protection locked="0"/>
    </xf>
    <xf numFmtId="0" fontId="228" fillId="0" borderId="0" applyNumberForma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80" fontId="33" fillId="0" borderId="0" applyFont="0" applyFill="0" applyBorder="0" applyAlignment="0" applyProtection="0"/>
    <xf numFmtId="291" fontId="234" fillId="0" borderId="0"/>
    <xf numFmtId="0" fontId="33" fillId="0" borderId="0" applyFont="0" applyFill="0" applyBorder="0" applyAlignment="0" applyProtection="0"/>
    <xf numFmtId="292" fontId="33" fillId="73" borderId="0" applyFont="0" applyBorder="0"/>
    <xf numFmtId="0" fontId="235" fillId="0" borderId="0"/>
    <xf numFmtId="0" fontId="236" fillId="0" borderId="0"/>
    <xf numFmtId="215" fontId="237" fillId="0" borderId="0"/>
    <xf numFmtId="0" fontId="78" fillId="0" borderId="0"/>
    <xf numFmtId="0" fontId="238" fillId="0" borderId="0" applyNumberFormat="0" applyFont="0" applyFill="0" applyBorder="0" applyAlignment="0" applyProtection="0"/>
    <xf numFmtId="0" fontId="161" fillId="0" borderId="0"/>
    <xf numFmtId="0" fontId="158" fillId="0" borderId="0"/>
    <xf numFmtId="0" fontId="239" fillId="0" borderId="0" applyNumberFormat="0"/>
    <xf numFmtId="215" fontId="240" fillId="0" borderId="120" applyNumberFormat="0" applyBorder="0">
      <alignment horizontal="right"/>
    </xf>
    <xf numFmtId="199" fontId="238" fillId="0" borderId="151" applyNumberFormat="0" applyFont="0" applyFill="0" applyAlignment="0" applyProtection="0"/>
    <xf numFmtId="0" fontId="236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236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236" fillId="0" borderId="142"/>
    <xf numFmtId="0" fontId="236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236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215" fontId="237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0" fontId="78" fillId="0" borderId="142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0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199" fontId="238" fillId="0" borderId="151" applyNumberFormat="0" applyFont="0" applyFill="0" applyAlignment="0" applyProtection="0"/>
    <xf numFmtId="215" fontId="240" fillId="0" borderId="120" applyNumberFormat="0" applyBorder="0">
      <alignment horizontal="right"/>
    </xf>
    <xf numFmtId="293" fontId="91" fillId="0" borderId="0">
      <protection locked="0"/>
    </xf>
    <xf numFmtId="15" fontId="241" fillId="0" borderId="0" applyFill="0" applyBorder="0" applyAlignment="0"/>
    <xf numFmtId="167" fontId="33" fillId="62" borderId="0" applyFont="0" applyFill="0" applyBorder="0" applyAlignment="0" applyProtection="0"/>
    <xf numFmtId="167" fontId="33" fillId="62" borderId="0" applyFont="0" applyFill="0" applyBorder="0" applyAlignment="0" applyProtection="0"/>
    <xf numFmtId="167" fontId="33" fillId="62" borderId="0" applyFont="0" applyFill="0" applyBorder="0" applyAlignment="0" applyProtection="0"/>
    <xf numFmtId="167" fontId="33" fillId="62" borderId="0" applyFont="0" applyFill="0" applyBorder="0" applyAlignment="0" applyProtection="0"/>
    <xf numFmtId="167" fontId="33" fillId="62" borderId="0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67" fontId="33" fillId="62" borderId="5" applyFont="0" applyFill="0" applyBorder="0" applyAlignment="0" applyProtection="0"/>
    <xf numFmtId="17" fontId="241" fillId="0" borderId="0" applyFill="0" applyBorder="0">
      <alignment horizontal="right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1" fillId="0" borderId="0"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4" fontId="242" fillId="0" borderId="0" applyFill="0" applyBorder="0" applyAlignment="0"/>
    <xf numFmtId="294" fontId="33" fillId="0" borderId="0"/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0" fontId="33" fillId="0" borderId="0" applyNumberFormat="0">
      <alignment horizontal="centerContinuous"/>
    </xf>
    <xf numFmtId="14" fontId="235" fillId="0" borderId="0"/>
    <xf numFmtId="295" fontId="243" fillId="0" borderId="0" applyFont="0" applyBorder="0">
      <alignment horizontal="right" vertical="center"/>
    </xf>
    <xf numFmtId="296" fontId="243" fillId="0" borderId="0" applyFont="0" applyBorder="0">
      <alignment horizontal="right" vertical="center"/>
    </xf>
    <xf numFmtId="0" fontId="231" fillId="0" borderId="0"/>
    <xf numFmtId="297" fontId="218" fillId="0" borderId="0" applyFont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41" fontId="55" fillId="0" borderId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297" fontId="218" fillId="0" borderId="0" applyFont="0" applyFill="0" applyBorder="0">
      <alignment horizontal="left" vertical="top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0" fillId="0" borderId="0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231" fillId="0" borderId="154"/>
    <xf numFmtId="0" fontId="33" fillId="0" borderId="0">
      <alignment vertical="center"/>
    </xf>
    <xf numFmtId="199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9" fillId="0" borderId="0"/>
    <xf numFmtId="0" fontId="244" fillId="94" borderId="0" applyNumberFormat="0" applyBorder="0" applyAlignment="0" applyProtection="0"/>
    <xf numFmtId="0" fontId="244" fillId="94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5" fillId="96" borderId="0"/>
    <xf numFmtId="255" fontId="52" fillId="0" borderId="0" applyFill="0" applyBorder="0" applyAlignment="0"/>
    <xf numFmtId="254" fontId="52" fillId="0" borderId="0" applyFill="0" applyBorder="0" applyAlignment="0"/>
    <xf numFmtId="255" fontId="5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254" fontId="52" fillId="0" borderId="0" applyFill="0" applyBorder="0" applyAlignment="0"/>
    <xf numFmtId="0" fontId="246" fillId="0" borderId="0" applyNumberFormat="0" applyAlignment="0">
      <alignment horizontal="left"/>
    </xf>
    <xf numFmtId="0" fontId="246" fillId="0" borderId="0" applyNumberFormat="0" applyAlignment="0">
      <alignment horizontal="left"/>
    </xf>
    <xf numFmtId="0" fontId="247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186" fillId="46" borderId="151"/>
    <xf numFmtId="0" fontId="249" fillId="0" borderId="109"/>
    <xf numFmtId="0" fontId="33" fillId="0" borderId="0">
      <alignment horizontal="left"/>
    </xf>
    <xf numFmtId="0" fontId="131" fillId="0" borderId="0"/>
    <xf numFmtId="0" fontId="131" fillId="0" borderId="0">
      <alignment horizontal="left"/>
    </xf>
    <xf numFmtId="43" fontId="33" fillId="0" borderId="0" applyFont="0" applyFill="0" applyBorder="0" applyAlignment="0" applyProtection="0"/>
    <xf numFmtId="298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300" fontId="33" fillId="0" borderId="0" applyFont="0" applyFill="0" applyBorder="0" applyAlignment="0" applyProtection="0"/>
    <xf numFmtId="300" fontId="33" fillId="0" borderId="0" applyFont="0" applyFill="0" applyBorder="0" applyAlignment="0" applyProtection="0"/>
    <xf numFmtId="260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0" fontId="110" fillId="0" borderId="0" applyFont="0" applyFill="0" applyBorder="0" applyAlignment="0" applyProtection="0"/>
    <xf numFmtId="301" fontId="33" fillId="0" borderId="0" applyFont="0" applyFill="0" applyBorder="0" applyAlignment="0" applyProtection="0"/>
    <xf numFmtId="301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99" fontId="33" fillId="0" borderId="0" applyFont="0" applyFill="0" applyBorder="0" applyAlignment="0" applyProtection="0"/>
    <xf numFmtId="223" fontId="126" fillId="0" borderId="0"/>
    <xf numFmtId="224" fontId="124" fillId="0" borderId="0"/>
    <xf numFmtId="0" fontId="126" fillId="0" borderId="0"/>
    <xf numFmtId="0" fontId="31" fillId="0" borderId="0" applyNumberFormat="0" applyFill="0" applyBorder="0" applyAlignment="0" applyProtection="0"/>
    <xf numFmtId="0" fontId="250" fillId="0" borderId="0" applyNumberFormat="0" applyFill="0" applyBorder="0" applyAlignment="0" applyProtection="0"/>
    <xf numFmtId="169" fontId="251" fillId="0" borderId="0" applyNumberFormat="0" applyFill="0" applyBorder="0" applyAlignment="0" applyProtection="0"/>
    <xf numFmtId="169" fontId="251" fillId="0" borderId="0" applyNumberFormat="0" applyFill="0" applyBorder="0" applyAlignment="0" applyProtection="0"/>
    <xf numFmtId="169" fontId="251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302" fontId="94" fillId="0" borderId="3" applyFont="0" applyBorder="0"/>
    <xf numFmtId="0" fontId="91" fillId="0" borderId="0">
      <protection locked="0"/>
    </xf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0" fontId="91" fillId="0" borderId="0">
      <protection locked="0"/>
    </xf>
    <xf numFmtId="302" fontId="94" fillId="0" borderId="3" applyFont="0" applyBorder="0"/>
    <xf numFmtId="302" fontId="94" fillId="0" borderId="3" applyFont="0" applyBorder="0"/>
    <xf numFmtId="0" fontId="91" fillId="0" borderId="0">
      <protection locked="0"/>
    </xf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0" fontId="91" fillId="0" borderId="0">
      <protection locked="0"/>
    </xf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302" fontId="94" fillId="0" borderId="3" applyFont="0" applyBorder="0"/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103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103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192" fontId="91" fillId="0" borderId="0">
      <protection locked="0"/>
    </xf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91" fillId="0" borderId="0">
      <protection locked="0"/>
    </xf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165" fillId="0" borderId="0" applyFont="0" applyFill="0" applyBorder="0" applyAlignment="0" applyProtection="0"/>
    <xf numFmtId="0" fontId="33" fillId="0" borderId="0" applyFill="0" applyBorder="0">
      <alignment wrapText="1"/>
    </xf>
    <xf numFmtId="3" fontId="227" fillId="0" borderId="0" applyFont="0" applyFill="0" applyBorder="0" applyAlignment="0" applyProtection="0"/>
    <xf numFmtId="303" fontId="91" fillId="0" borderId="0">
      <protection locked="0"/>
    </xf>
    <xf numFmtId="304" fontId="33" fillId="62" borderId="0" applyFont="0" applyFill="0" applyBorder="0" applyAlignment="0"/>
    <xf numFmtId="304" fontId="33" fillId="62" borderId="0" applyFont="0" applyFill="0" applyBorder="0" applyAlignment="0"/>
    <xf numFmtId="304" fontId="33" fillId="62" borderId="0" applyFont="0" applyFill="0" applyBorder="0" applyAlignment="0"/>
    <xf numFmtId="304" fontId="33" fillId="62" borderId="0" applyFont="0" applyFill="0" applyBorder="0" applyAlignment="0"/>
    <xf numFmtId="304" fontId="33" fillId="62" borderId="0" applyFont="0" applyFill="0" applyBorder="0" applyAlignment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303" fontId="91" fillId="0" borderId="0">
      <protection locked="0"/>
    </xf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305" fontId="33" fillId="0" borderId="0">
      <protection locked="0"/>
    </xf>
    <xf numFmtId="0" fontId="253" fillId="0" borderId="0" applyNumberFormat="0" applyFill="0" applyBorder="0" applyAlignment="0" applyProtection="0">
      <alignment vertical="top"/>
      <protection locked="0"/>
    </xf>
    <xf numFmtId="0" fontId="253" fillId="0" borderId="0" applyNumberFormat="0" applyFill="0" applyBorder="0" applyAlignment="0" applyProtection="0">
      <alignment vertical="top"/>
      <protection locked="0"/>
    </xf>
    <xf numFmtId="306" fontId="218" fillId="0" borderId="0" applyFont="0">
      <alignment horizontal="left"/>
      <protection locked="0"/>
    </xf>
    <xf numFmtId="0" fontId="229" fillId="90" borderId="155">
      <alignment horizontal="center" vertical="center" wrapText="1" shrinkToFit="1"/>
      <protection hidden="1"/>
    </xf>
    <xf numFmtId="0" fontId="254" fillId="0" borderId="156"/>
    <xf numFmtId="0" fontId="254" fillId="0" borderId="156"/>
    <xf numFmtId="0" fontId="254" fillId="0" borderId="156"/>
    <xf numFmtId="0" fontId="254" fillId="0" borderId="156"/>
    <xf numFmtId="0" fontId="254" fillId="0" borderId="156"/>
    <xf numFmtId="0" fontId="254" fillId="0" borderId="156"/>
    <xf numFmtId="0" fontId="254" fillId="0" borderId="156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0" fontId="254" fillId="0" borderId="157"/>
    <xf numFmtId="192" fontId="254" fillId="97" borderId="158"/>
    <xf numFmtId="192" fontId="254" fillId="97" borderId="158"/>
    <xf numFmtId="192" fontId="254" fillId="97" borderId="158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0" fontId="254" fillId="97" borderId="157"/>
    <xf numFmtId="39" fontId="175" fillId="0" borderId="146"/>
    <xf numFmtId="0" fontId="22" fillId="14" borderId="0" applyNumberFormat="0" applyBorder="0" applyAlignment="0" applyProtection="0"/>
    <xf numFmtId="0" fontId="255" fillId="57" borderId="0" applyNumberFormat="0" applyBorder="0" applyAlignment="0" applyProtection="0"/>
    <xf numFmtId="169" fontId="256" fillId="57" borderId="0" applyNumberFormat="0" applyBorder="0" applyAlignment="0" applyProtection="0"/>
    <xf numFmtId="169" fontId="256" fillId="57" borderId="0" applyNumberFormat="0" applyBorder="0" applyAlignment="0" applyProtection="0"/>
    <xf numFmtId="169" fontId="256" fillId="57" borderId="0" applyNumberFormat="0" applyBorder="0" applyAlignment="0" applyProtection="0"/>
    <xf numFmtId="0" fontId="257" fillId="57" borderId="0" applyNumberFormat="0" applyBorder="0" applyAlignment="0" applyProtection="0"/>
    <xf numFmtId="0" fontId="257" fillId="57" borderId="0" applyNumberFormat="0" applyBorder="0" applyAlignment="0" applyProtection="0"/>
    <xf numFmtId="0" fontId="257" fillId="57" borderId="0" applyNumberFormat="0" applyBorder="0" applyAlignment="0" applyProtection="0"/>
    <xf numFmtId="0" fontId="257" fillId="57" borderId="0" applyNumberFormat="0" applyBorder="0" applyAlignment="0" applyProtection="0"/>
    <xf numFmtId="38" fontId="186" fillId="73" borderId="0" applyNumberFormat="0" applyBorder="0" applyAlignment="0" applyProtection="0"/>
    <xf numFmtId="38" fontId="186" fillId="73" borderId="0" applyNumberFormat="0" applyBorder="0" applyAlignment="0" applyProtection="0"/>
    <xf numFmtId="38" fontId="186" fillId="73" borderId="0" applyNumberFormat="0" applyBorder="0" applyAlignment="0" applyProtection="0"/>
    <xf numFmtId="38" fontId="186" fillId="73" borderId="0" applyNumberFormat="0" applyBorder="0" applyAlignment="0" applyProtection="0"/>
    <xf numFmtId="38" fontId="186" fillId="73" borderId="0" applyNumberFormat="0" applyBorder="0" applyAlignment="0" applyProtection="0"/>
    <xf numFmtId="0" fontId="258" fillId="0" borderId="0"/>
    <xf numFmtId="0" fontId="165" fillId="0" borderId="0"/>
    <xf numFmtId="4" fontId="131" fillId="62" borderId="0"/>
    <xf numFmtId="0" fontId="259" fillId="0" borderId="0"/>
    <xf numFmtId="4" fontId="165" fillId="98" borderId="0">
      <alignment horizontal="right"/>
    </xf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167" fontId="33" fillId="0" borderId="101" applyFont="0" applyFill="0" applyBorder="0" applyAlignment="0"/>
    <xf numFmtId="0" fontId="174" fillId="0" borderId="159" applyNumberFormat="0">
      <alignment vertical="center"/>
    </xf>
    <xf numFmtId="0" fontId="260" fillId="0" borderId="0" applyAlignment="0">
      <alignment horizontal="right"/>
    </xf>
    <xf numFmtId="0" fontId="131" fillId="0" borderId="0"/>
    <xf numFmtId="0" fontId="261" fillId="0" borderId="0"/>
    <xf numFmtId="0" fontId="262" fillId="0" borderId="0">
      <alignment horizontal="left"/>
    </xf>
    <xf numFmtId="0" fontId="263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4" fillId="99" borderId="160"/>
    <xf numFmtId="0" fontId="262" fillId="0" borderId="0">
      <alignment horizontal="left"/>
    </xf>
    <xf numFmtId="0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199" fontId="265" fillId="0" borderId="127" applyNumberFormat="0" applyAlignment="0" applyProtection="0">
      <alignment horizontal="left" vertical="center"/>
    </xf>
    <xf numFmtId="0" fontId="265" fillId="0" borderId="127" applyNumberFormat="0" applyAlignment="0" applyProtection="0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5" fillId="0" borderId="161">
      <alignment horizontal="left" vertical="center"/>
    </xf>
    <xf numFmtId="0" fontId="266" fillId="90" borderId="162" applyBorder="0">
      <alignment horizontal="center" vertical="center" shrinkToFit="1"/>
      <protection hidden="1"/>
    </xf>
    <xf numFmtId="0" fontId="247" fillId="0" borderId="0" applyNumberFormat="0" applyFill="0" applyBorder="0" applyAlignment="0" applyProtection="0"/>
    <xf numFmtId="0" fontId="267" fillId="0" borderId="131" applyNumberFormat="0" applyFill="0" applyAlignment="0" applyProtection="0"/>
    <xf numFmtId="0" fontId="267" fillId="0" borderId="131" applyNumberFormat="0" applyFill="0" applyAlignment="0" applyProtection="0"/>
    <xf numFmtId="0" fontId="19" fillId="0" borderId="87" applyNumberFormat="0" applyFill="0" applyAlignment="0" applyProtection="0"/>
    <xf numFmtId="169" fontId="268" fillId="0" borderId="131" applyNumberFormat="0" applyFill="0" applyAlignment="0" applyProtection="0"/>
    <xf numFmtId="169" fontId="268" fillId="0" borderId="131" applyNumberFormat="0" applyFill="0" applyAlignment="0" applyProtection="0"/>
    <xf numFmtId="0" fontId="269" fillId="0" borderId="131" applyNumberFormat="0" applyFill="0" applyAlignment="0" applyProtection="0"/>
    <xf numFmtId="0" fontId="269" fillId="0" borderId="131" applyNumberFormat="0" applyFill="0" applyAlignment="0" applyProtection="0"/>
    <xf numFmtId="0" fontId="269" fillId="0" borderId="131" applyNumberFormat="0" applyFill="0" applyAlignment="0" applyProtection="0"/>
    <xf numFmtId="0" fontId="269" fillId="0" borderId="131" applyNumberFormat="0" applyFill="0" applyAlignment="0" applyProtection="0"/>
    <xf numFmtId="0" fontId="131" fillId="90" borderId="7">
      <alignment vertical="center" wrapText="1"/>
    </xf>
    <xf numFmtId="0" fontId="131" fillId="90" borderId="7">
      <alignment vertical="center" wrapText="1"/>
    </xf>
    <xf numFmtId="0" fontId="248" fillId="0" borderId="0" applyNumberFormat="0" applyFill="0" applyBorder="0" applyAlignment="0" applyProtection="0"/>
    <xf numFmtId="0" fontId="270" fillId="0" borderId="163" applyNumberFormat="0" applyFill="0" applyAlignment="0" applyProtection="0"/>
    <xf numFmtId="0" fontId="270" fillId="0" borderId="163" applyNumberFormat="0" applyFill="0" applyAlignment="0" applyProtection="0"/>
    <xf numFmtId="0" fontId="20" fillId="0" borderId="88" applyNumberFormat="0" applyFill="0" applyAlignment="0" applyProtection="0"/>
    <xf numFmtId="169" fontId="271" fillId="0" borderId="163" applyNumberFormat="0" applyFill="0" applyAlignment="0" applyProtection="0"/>
    <xf numFmtId="169" fontId="271" fillId="0" borderId="163" applyNumberFormat="0" applyFill="0" applyAlignment="0" applyProtection="0"/>
    <xf numFmtId="0" fontId="272" fillId="0" borderId="163" applyNumberFormat="0" applyFill="0" applyAlignment="0" applyProtection="0"/>
    <xf numFmtId="0" fontId="272" fillId="0" borderId="163" applyNumberFormat="0" applyFill="0" applyAlignment="0" applyProtection="0"/>
    <xf numFmtId="0" fontId="272" fillId="0" borderId="163" applyNumberFormat="0" applyFill="0" applyAlignment="0" applyProtection="0"/>
    <xf numFmtId="0" fontId="272" fillId="0" borderId="163" applyNumberFormat="0" applyFill="0" applyAlignment="0" applyProtection="0"/>
    <xf numFmtId="0" fontId="21" fillId="0" borderId="89" applyNumberFormat="0" applyFill="0" applyAlignment="0" applyProtection="0"/>
    <xf numFmtId="0" fontId="273" fillId="0" borderId="164" applyNumberFormat="0" applyFill="0" applyAlignment="0" applyProtection="0"/>
    <xf numFmtId="0" fontId="273" fillId="0" borderId="164" applyNumberFormat="0" applyFill="0" applyAlignment="0" applyProtection="0"/>
    <xf numFmtId="0" fontId="273" fillId="0" borderId="164" applyNumberFormat="0" applyFill="0" applyAlignment="0" applyProtection="0"/>
    <xf numFmtId="169" fontId="274" fillId="0" borderId="164" applyNumberFormat="0" applyFill="0" applyAlignment="0" applyProtection="0"/>
    <xf numFmtId="169" fontId="274" fillId="0" borderId="164" applyNumberFormat="0" applyFill="0" applyAlignment="0" applyProtection="0"/>
    <xf numFmtId="169" fontId="274" fillId="0" borderId="164" applyNumberFormat="0" applyFill="0" applyAlignment="0" applyProtection="0"/>
    <xf numFmtId="169" fontId="274" fillId="0" borderId="164" applyNumberFormat="0" applyFill="0" applyAlignment="0" applyProtection="0"/>
    <xf numFmtId="169" fontId="274" fillId="0" borderId="164" applyNumberFormat="0" applyFill="0" applyAlignment="0" applyProtection="0"/>
    <xf numFmtId="169" fontId="274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75" fillId="0" borderId="164" applyNumberFormat="0" applyFill="0" applyAlignment="0" applyProtection="0"/>
    <xf numFmtId="0" fontId="21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169" fontId="274" fillId="0" borderId="0" applyNumberFormat="0" applyFill="0" applyBorder="0" applyAlignment="0" applyProtection="0"/>
    <xf numFmtId="169" fontId="274" fillId="0" borderId="0" applyNumberFormat="0" applyFill="0" applyBorder="0" applyAlignment="0" applyProtection="0"/>
    <xf numFmtId="169" fontId="274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131" fillId="90" borderId="7">
      <alignment vertical="center" wrapText="1"/>
    </xf>
    <xf numFmtId="0" fontId="131" fillId="90" borderId="7">
      <alignment vertical="center" wrapText="1"/>
    </xf>
    <xf numFmtId="0" fontId="131" fillId="90" borderId="7">
      <alignment vertical="center" wrapText="1"/>
    </xf>
    <xf numFmtId="0" fontId="131" fillId="90" borderId="7">
      <alignment vertical="center" wrapText="1"/>
    </xf>
    <xf numFmtId="0" fontId="131" fillId="90" borderId="7">
      <alignment vertical="center" wrapText="1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0" fontId="131" fillId="100" borderId="165" applyNumberFormat="0" applyFill="0" applyBorder="0" applyAlignment="0" applyProtection="0">
      <alignment horizontal="center"/>
    </xf>
    <xf numFmtId="171" fontId="42" fillId="0" borderId="0">
      <protection locked="0"/>
    </xf>
    <xf numFmtId="171" fontId="42" fillId="0" borderId="0">
      <protection locked="0"/>
    </xf>
    <xf numFmtId="171" fontId="276" fillId="0" borderId="0">
      <protection locked="0"/>
    </xf>
    <xf numFmtId="171" fontId="71" fillId="0" borderId="0">
      <protection locked="0"/>
    </xf>
    <xf numFmtId="171" fontId="276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171" fontId="71" fillId="0" borderId="0">
      <protection locked="0"/>
    </xf>
    <xf numFmtId="171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125">
      <alignment horizontal="center"/>
    </xf>
    <xf numFmtId="0" fontId="277" fillId="0" borderId="0">
      <alignment horizontal="center"/>
    </xf>
    <xf numFmtId="0" fontId="277" fillId="0" borderId="0">
      <alignment horizontal="center"/>
    </xf>
    <xf numFmtId="0" fontId="278" fillId="0" borderId="0" applyNumberFormat="0" applyFont="0">
      <alignment horizontal="center"/>
      <protection hidden="1"/>
    </xf>
    <xf numFmtId="217" fontId="163" fillId="0" borderId="0" applyFont="0" applyFill="0" applyBorder="0" applyAlignment="0" applyProtection="0">
      <alignment horizontal="center" vertical="center"/>
    </xf>
    <xf numFmtId="0" fontId="279" fillId="0" borderId="0" applyNumberFormat="0" applyFill="0" applyBorder="0" applyAlignment="0" applyProtection="0">
      <alignment vertical="top"/>
      <protection locked="0"/>
    </xf>
    <xf numFmtId="0" fontId="280" fillId="0" borderId="0" applyNumberFormat="0" applyFill="0" applyBorder="0" applyAlignment="0" applyProtection="0">
      <alignment vertical="top"/>
      <protection locked="0"/>
    </xf>
    <xf numFmtId="0" fontId="281" fillId="0" borderId="0" applyNumberFormat="0" applyFill="0" applyBorder="0" applyAlignment="0" applyProtection="0">
      <alignment vertical="top"/>
      <protection locked="0"/>
    </xf>
    <xf numFmtId="0" fontId="282" fillId="0" borderId="0" applyNumberFormat="0" applyFill="0" applyBorder="0" applyAlignment="0" applyProtection="0">
      <alignment vertical="top"/>
      <protection locked="0"/>
    </xf>
    <xf numFmtId="40" fontId="283" fillId="0" borderId="0" applyFont="0" applyFill="0" applyBorder="0" applyAlignment="0" applyProtection="0"/>
    <xf numFmtId="38" fontId="283" fillId="0" borderId="0" applyFont="0" applyFill="0" applyBorder="0" applyAlignment="0" applyProtection="0"/>
    <xf numFmtId="0" fontId="150" fillId="0" borderId="0"/>
    <xf numFmtId="192" fontId="284" fillId="0" borderId="41"/>
    <xf numFmtId="10" fontId="186" fillId="62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2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10" fontId="186" fillId="61" borderId="162" applyNumberFormat="0" applyBorder="0" applyAlignment="0" applyProtection="0"/>
    <xf numFmtId="0" fontId="25" fillId="17" borderId="90" applyNumberFormat="0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0" fontId="286" fillId="60" borderId="166" applyNumberFormat="0" applyAlignment="0" applyProtection="0"/>
    <xf numFmtId="0" fontId="286" fillId="60" borderId="166" applyNumberFormat="0" applyAlignment="0" applyProtection="0"/>
    <xf numFmtId="0" fontId="286" fillId="60" borderId="166" applyNumberFormat="0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37" fontId="285" fillId="101" borderId="166" applyAlignment="0" applyProtection="0"/>
    <xf numFmtId="0" fontId="286" fillId="60" borderId="166" applyNumberFormat="0" applyAlignment="0" applyProtection="0"/>
    <xf numFmtId="169" fontId="287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169" fontId="287" fillId="60" borderId="166" applyNumberFormat="0" applyAlignment="0" applyProtection="0"/>
    <xf numFmtId="169" fontId="287" fillId="60" borderId="166" applyNumberFormat="0" applyAlignment="0" applyProtection="0"/>
    <xf numFmtId="169" fontId="287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169" fontId="287" fillId="60" borderId="166" applyNumberFormat="0" applyAlignment="0" applyProtection="0"/>
    <xf numFmtId="169" fontId="287" fillId="60" borderId="166" applyNumberFormat="0" applyAlignment="0" applyProtection="0"/>
    <xf numFmtId="169" fontId="287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169" fontId="287" fillId="60" borderId="166" applyNumberFormat="0" applyAlignment="0" applyProtection="0"/>
    <xf numFmtId="169" fontId="287" fillId="60" borderId="166" applyNumberFormat="0" applyAlignment="0" applyProtection="0"/>
    <xf numFmtId="0" fontId="25" fillId="17" borderId="90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0" fontId="285" fillId="60" borderId="166" applyNumberFormat="0" applyAlignment="0" applyProtection="0"/>
    <xf numFmtId="307" fontId="110" fillId="102" borderId="0"/>
    <xf numFmtId="286" fontId="186" fillId="62" borderId="0" applyFont="0" applyBorder="0" applyAlignment="0" applyProtection="0">
      <protection locked="0"/>
    </xf>
    <xf numFmtId="286" fontId="186" fillId="62" borderId="0" applyFont="0" applyBorder="0" applyAlignment="0" applyProtection="0">
      <protection locked="0"/>
    </xf>
    <xf numFmtId="286" fontId="186" fillId="62" borderId="0" applyFont="0" applyBorder="0" applyAlignment="0" applyProtection="0">
      <protection locked="0"/>
    </xf>
    <xf numFmtId="286" fontId="186" fillId="62" borderId="0" applyFont="0" applyBorder="0" applyAlignment="0" applyProtection="0">
      <protection locked="0"/>
    </xf>
    <xf numFmtId="286" fontId="186" fillId="62" borderId="0" applyFont="0" applyBorder="0" applyAlignment="0" applyProtection="0">
      <protection locked="0"/>
    </xf>
    <xf numFmtId="15" fontId="186" fillId="62" borderId="0" applyFont="0" applyBorder="0" applyAlignment="0" applyProtection="0">
      <protection locked="0"/>
    </xf>
    <xf numFmtId="304" fontId="33" fillId="62" borderId="0" applyFont="0" applyBorder="0" applyAlignment="0">
      <protection locked="0"/>
    </xf>
    <xf numFmtId="304" fontId="33" fillId="62" borderId="0" applyFont="0" applyBorder="0" applyAlignment="0">
      <protection locked="0"/>
    </xf>
    <xf numFmtId="304" fontId="33" fillId="62" borderId="0" applyFont="0" applyBorder="0" applyAlignment="0">
      <protection locked="0"/>
    </xf>
    <xf numFmtId="304" fontId="33" fillId="62" borderId="0" applyFont="0" applyBorder="0" applyAlignment="0">
      <protection locked="0"/>
    </xf>
    <xf numFmtId="304" fontId="33" fillId="62" borderId="0" applyFont="0" applyBorder="0" applyAlignment="0">
      <protection locked="0"/>
    </xf>
    <xf numFmtId="38" fontId="186" fillId="62" borderId="0">
      <protection locked="0"/>
    </xf>
    <xf numFmtId="308" fontId="33" fillId="62" borderId="0" applyFont="0" applyBorder="0" applyAlignment="0">
      <protection locked="0"/>
    </xf>
    <xf numFmtId="10" fontId="186" fillId="62" borderId="0">
      <protection locked="0"/>
    </xf>
    <xf numFmtId="308" fontId="33" fillId="62" borderId="0" applyFont="0" applyBorder="0" applyAlignment="0">
      <protection locked="0"/>
    </xf>
    <xf numFmtId="308" fontId="33" fillId="62" borderId="0" applyFont="0" applyBorder="0" applyAlignment="0">
      <protection locked="0"/>
    </xf>
    <xf numFmtId="308" fontId="33" fillId="62" borderId="0" applyFont="0" applyBorder="0" applyAlignment="0">
      <protection locked="0"/>
    </xf>
    <xf numFmtId="308" fontId="33" fillId="62" borderId="0" applyFont="0" applyBorder="0" applyAlignment="0">
      <protection locked="0"/>
    </xf>
    <xf numFmtId="308" fontId="33" fillId="62" borderId="0" applyFont="0" applyBorder="0" applyAlignment="0">
      <protection locked="0"/>
    </xf>
    <xf numFmtId="309" fontId="33" fillId="62" borderId="0" applyNumberFormat="0" applyBorder="0" applyAlignment="0">
      <protection locked="0"/>
    </xf>
    <xf numFmtId="309" fontId="33" fillId="62" borderId="0" applyNumberFormat="0" applyBorder="0" applyAlignment="0">
      <protection locked="0"/>
    </xf>
    <xf numFmtId="309" fontId="33" fillId="62" borderId="0" applyNumberFormat="0" applyBorder="0" applyAlignment="0">
      <protection locked="0"/>
    </xf>
    <xf numFmtId="309" fontId="33" fillId="62" borderId="0" applyNumberFormat="0" applyBorder="0" applyAlignment="0">
      <protection locked="0"/>
    </xf>
    <xf numFmtId="309" fontId="33" fillId="62" borderId="0" applyNumberFormat="0" applyBorder="0" applyAlignment="0">
      <protection locked="0"/>
    </xf>
    <xf numFmtId="0" fontId="88" fillId="0" borderId="162">
      <alignment horizontal="left" vertical="center" wrapText="1"/>
    </xf>
    <xf numFmtId="49" fontId="89" fillId="0" borderId="0" applyNumberFormat="0">
      <alignment horizontal="left" vertical="top" wrapText="1" indent="1"/>
    </xf>
    <xf numFmtId="3" fontId="288" fillId="0" borderId="101">
      <alignment horizontal="left"/>
    </xf>
    <xf numFmtId="3" fontId="288" fillId="0" borderId="101">
      <alignment horizontal="left"/>
    </xf>
    <xf numFmtId="0" fontId="97" fillId="0" borderId="0"/>
    <xf numFmtId="282" fontId="218" fillId="0" borderId="0" applyFont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218" fillId="0" borderId="0" applyFont="0">
      <alignment horizontal="left"/>
    </xf>
    <xf numFmtId="0" fontId="289" fillId="0" borderId="159" applyNumberFormat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310" fontId="164" fillId="0" borderId="0" applyFont="0" applyFill="0" applyBorder="0" applyAlignment="0" applyProtection="0"/>
    <xf numFmtId="311" fontId="164" fillId="0" borderId="0" applyFont="0" applyFill="0" applyBorder="0" applyAlignment="0" applyProtection="0"/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199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290" fillId="0" borderId="152" applyNumberFormat="0" applyFont="0" applyFill="0" applyBorder="0" applyAlignment="0" applyProtection="0">
      <protection locked="0" hidden="1"/>
    </xf>
    <xf numFmtId="0" fontId="164" fillId="0" borderId="167">
      <alignment horizontal="center" vertical="center" wrapText="1"/>
    </xf>
    <xf numFmtId="282" fontId="218" fillId="0" borderId="0" applyFont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218" fillId="0" borderId="0" applyFont="0" applyFill="0" applyBorder="0">
      <alignment horizontal="left"/>
    </xf>
    <xf numFmtId="0" fontId="291" fillId="0" borderId="125">
      <protection locked="0"/>
    </xf>
    <xf numFmtId="0" fontId="291" fillId="0" borderId="125">
      <protection locked="0"/>
    </xf>
    <xf numFmtId="199" fontId="241" fillId="0" borderId="162" applyNumberFormat="0" applyAlignment="0" applyProtection="0"/>
    <xf numFmtId="0" fontId="292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2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2" fillId="103" borderId="157"/>
    <xf numFmtId="0" fontId="292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2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215" fontId="294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0" fontId="293" fillId="103" borderId="157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199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0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41" fillId="0" borderId="151" applyNumberFormat="0" applyAlignment="0" applyProtection="0"/>
    <xf numFmtId="199" fontId="208" fillId="1" borderId="0" applyNumberFormat="0" applyBorder="0" applyAlignment="0"/>
    <xf numFmtId="0" fontId="89" fillId="0" borderId="0" applyNumberFormat="0" applyFont="0" applyFill="0" applyBorder="0" applyProtection="0">
      <alignment horizontal="left" vertical="center"/>
    </xf>
    <xf numFmtId="40" fontId="186" fillId="0" borderId="0" applyFont="0">
      <protection locked="0"/>
    </xf>
    <xf numFmtId="4" fontId="33" fillId="90" borderId="0"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256" fontId="209" fillId="0" borderId="152"/>
    <xf numFmtId="256" fontId="209" fillId="0" borderId="152"/>
    <xf numFmtId="255" fontId="52" fillId="0" borderId="0" applyFill="0" applyBorder="0" applyAlignment="0"/>
    <xf numFmtId="254" fontId="52" fillId="0" borderId="0" applyFill="0" applyBorder="0" applyAlignment="0"/>
    <xf numFmtId="255" fontId="5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254" fontId="52" fillId="0" borderId="0" applyFill="0" applyBorder="0" applyAlignment="0"/>
    <xf numFmtId="0" fontId="28" fillId="0" borderId="92" applyNumberFormat="0" applyFill="0" applyAlignment="0" applyProtection="0"/>
    <xf numFmtId="0" fontId="295" fillId="0" borderId="168" applyNumberFormat="0" applyFill="0" applyAlignment="0" applyProtection="0"/>
    <xf numFmtId="0" fontId="295" fillId="0" borderId="168" applyNumberFormat="0" applyFill="0" applyAlignment="0" applyProtection="0"/>
    <xf numFmtId="169" fontId="296" fillId="0" borderId="168" applyNumberFormat="0" applyFill="0" applyAlignment="0" applyProtection="0"/>
    <xf numFmtId="169" fontId="296" fillId="0" borderId="168" applyNumberFormat="0" applyFill="0" applyAlignment="0" applyProtection="0"/>
    <xf numFmtId="169" fontId="296" fillId="0" borderId="168" applyNumberFormat="0" applyFill="0" applyAlignment="0" applyProtection="0"/>
    <xf numFmtId="0" fontId="297" fillId="0" borderId="168" applyNumberFormat="0" applyFill="0" applyAlignment="0" applyProtection="0"/>
    <xf numFmtId="0" fontId="297" fillId="0" borderId="168" applyNumberFormat="0" applyFill="0" applyAlignment="0" applyProtection="0"/>
    <xf numFmtId="0" fontId="297" fillId="0" borderId="168" applyNumberFormat="0" applyFill="0" applyAlignment="0" applyProtection="0"/>
    <xf numFmtId="0" fontId="297" fillId="0" borderId="168" applyNumberFormat="0" applyFill="0" applyAlignment="0" applyProtection="0"/>
    <xf numFmtId="307" fontId="298" fillId="104" borderId="0"/>
    <xf numFmtId="1" fontId="33" fillId="0" borderId="0">
      <alignment wrapText="1"/>
    </xf>
    <xf numFmtId="3" fontId="299" fillId="73" borderId="0">
      <alignment horizontal="centerContinuous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222" fontId="300" fillId="0" borderId="0"/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2" fontId="174" fillId="0" borderId="169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9" fontId="174" fillId="0" borderId="169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282" fontId="218" fillId="0" borderId="0" applyFont="0" applyFill="0" applyBorder="0">
      <alignment horizontal="left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0" fontId="174" fillId="0" borderId="169">
      <alignment horizontal="center"/>
    </xf>
    <xf numFmtId="192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69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218" fillId="0" borderId="0" applyFont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282" fontId="218" fillId="0" borderId="0" applyFont="0" applyFill="0" applyBorder="0">
      <alignment horizontal="left"/>
    </xf>
    <xf numFmtId="282" fontId="33" fillId="0" borderId="0" applyFill="0" applyBorder="0">
      <alignment horizontal="left"/>
    </xf>
    <xf numFmtId="0" fontId="174" fillId="0" borderId="169">
      <alignment horizontal="center"/>
    </xf>
    <xf numFmtId="199" fontId="174" fillId="0" borderId="169">
      <alignment horizontal="center"/>
    </xf>
    <xf numFmtId="192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282" fontId="218" fillId="0" borderId="0" applyFont="0" applyFill="0" applyBorder="0">
      <alignment horizontal="left"/>
    </xf>
    <xf numFmtId="282" fontId="33" fillId="0" borderId="0" applyFill="0" applyBorder="0">
      <alignment horizontal="left"/>
    </xf>
    <xf numFmtId="0" fontId="174" fillId="0" borderId="101">
      <alignment horizontal="center"/>
    </xf>
    <xf numFmtId="0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69">
      <alignment horizontal="center"/>
    </xf>
    <xf numFmtId="199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69">
      <alignment horizontal="center"/>
    </xf>
    <xf numFmtId="199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282" fontId="33" fillId="0" borderId="0" applyFill="0" applyBorder="0">
      <alignment horizontal="left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0" fontId="174" fillId="0" borderId="170">
      <alignment horizontal="center"/>
    </xf>
    <xf numFmtId="282" fontId="33" fillId="0" borderId="0" applyFill="0" applyBorder="0">
      <alignment horizontal="left"/>
    </xf>
    <xf numFmtId="282" fontId="33" fillId="0" borderId="0" applyFill="0" applyBorder="0">
      <alignment horizontal="left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2" fontId="174" fillId="0" borderId="169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2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9" fontId="174" fillId="0" borderId="101">
      <alignment horizontal="center"/>
    </xf>
    <xf numFmtId="192" fontId="174" fillId="0" borderId="169">
      <alignment horizontal="center"/>
    </xf>
    <xf numFmtId="192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2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2" fontId="174" fillId="0" borderId="169">
      <alignment horizontal="center"/>
    </xf>
    <xf numFmtId="199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9" fontId="174" fillId="0" borderId="101">
      <alignment horizontal="center"/>
    </xf>
    <xf numFmtId="0" fontId="174" fillId="0" borderId="101">
      <alignment horizontal="center"/>
    </xf>
    <xf numFmtId="0" fontId="174" fillId="0" borderId="101">
      <alignment horizontal="center"/>
    </xf>
    <xf numFmtId="192" fontId="174" fillId="0" borderId="169">
      <alignment horizontal="center"/>
    </xf>
    <xf numFmtId="199" fontId="174" fillId="0" borderId="169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199" fontId="174" fillId="0" borderId="101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0" fontId="174" fillId="0" borderId="169">
      <alignment horizontal="center"/>
    </xf>
    <xf numFmtId="282" fontId="218" fillId="0" borderId="0" applyFont="0" applyFill="0" applyBorder="0">
      <alignment horizontal="left"/>
    </xf>
    <xf numFmtId="0" fontId="174" fillId="0" borderId="170">
      <alignment horizontal="center"/>
    </xf>
    <xf numFmtId="0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9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192" fontId="174" fillId="0" borderId="170">
      <alignment horizontal="center"/>
    </xf>
    <xf numFmtId="282" fontId="218" fillId="0" borderId="0" applyFont="0" applyFill="0" applyBorder="0">
      <alignment horizontal="left"/>
    </xf>
    <xf numFmtId="297" fontId="184" fillId="0" borderId="0">
      <alignment horizontal="left" vertical="top"/>
      <protection locked="0"/>
    </xf>
    <xf numFmtId="0" fontId="163" fillId="0" borderId="0" applyFont="0" applyFill="0" applyBorder="0" applyProtection="0">
      <alignment horizontal="center" vertical="center"/>
    </xf>
    <xf numFmtId="0" fontId="163" fillId="0" borderId="0" applyFont="0" applyFill="0" applyBorder="0" applyProtection="0">
      <alignment horizontal="center" vertical="center"/>
    </xf>
    <xf numFmtId="199" fontId="290" fillId="0" borderId="0"/>
    <xf numFmtId="312" fontId="301" fillId="0" borderId="152" applyNumberFormat="0" applyFill="0" applyBorder="0" applyAlignment="0" applyProtection="0">
      <alignment horizontal="center"/>
    </xf>
    <xf numFmtId="297" fontId="186" fillId="0" borderId="0" applyFont="0"/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313" fontId="33" fillId="0" borderId="0" applyFont="0" applyFill="0" applyBorder="0" applyAlignment="0" applyProtection="0"/>
    <xf numFmtId="314" fontId="33" fillId="0" borderId="0" applyFont="0" applyFill="0" applyBorder="0" applyAlignment="0" applyProtection="0"/>
    <xf numFmtId="193" fontId="33" fillId="0" borderId="0" applyFont="0" applyFill="0" applyBorder="0" applyAlignment="0" applyProtection="0"/>
    <xf numFmtId="315" fontId="33" fillId="0" borderId="0" applyFont="0" applyFill="0" applyBorder="0" applyAlignment="0" applyProtection="0"/>
    <xf numFmtId="282" fontId="218" fillId="0" borderId="0" applyFont="0" applyFill="0" applyBorder="0">
      <alignment horizontal="left"/>
    </xf>
    <xf numFmtId="0" fontId="302" fillId="0" borderId="125"/>
    <xf numFmtId="0" fontId="302" fillId="0" borderId="125"/>
    <xf numFmtId="206" fontId="33" fillId="0" borderId="0" applyFont="0" applyFill="0" applyBorder="0" applyAlignment="0" applyProtection="0"/>
    <xf numFmtId="19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316" fontId="33" fillId="0" borderId="0" applyFont="0" applyFill="0" applyBorder="0" applyAlignment="0" applyProtection="0"/>
    <xf numFmtId="317" fontId="33" fillId="0" borderId="0" applyFont="0" applyFill="0" applyBorder="0" applyAlignment="0" applyProtection="0"/>
    <xf numFmtId="318" fontId="33" fillId="0" borderId="0" applyFont="0" applyFill="0" applyBorder="0" applyAlignment="0" applyProtection="0"/>
    <xf numFmtId="319" fontId="33" fillId="0" borderId="0" applyFont="0" applyFill="0" applyBorder="0" applyAlignment="0" applyProtection="0"/>
    <xf numFmtId="0" fontId="33" fillId="0" borderId="128" applyNumberFormat="0">
      <alignment horizontal="right"/>
    </xf>
    <xf numFmtId="0" fontId="46" fillId="0" borderId="0" applyFill="0" applyBorder="0">
      <alignment vertical="center"/>
    </xf>
    <xf numFmtId="0" fontId="41" fillId="0" borderId="0" applyNumberFormat="0" applyFont="0" applyFill="0" applyAlignment="0"/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33" fillId="0" borderId="0">
      <alignment horizontal="left"/>
    </xf>
    <xf numFmtId="282" fontId="218" fillId="0" borderId="0" applyFont="0">
      <alignment horizontal="left"/>
    </xf>
    <xf numFmtId="320" fontId="33" fillId="73" borderId="0" applyFont="0" applyBorder="0" applyAlignment="0" applyProtection="0">
      <alignment horizontal="right"/>
      <protection hidden="1"/>
    </xf>
    <xf numFmtId="320" fontId="33" fillId="73" borderId="0" applyFont="0" applyBorder="0" applyAlignment="0" applyProtection="0">
      <alignment horizontal="right"/>
      <protection hidden="1"/>
    </xf>
    <xf numFmtId="320" fontId="33" fillId="73" borderId="0" applyFont="0" applyBorder="0" applyAlignment="0" applyProtection="0">
      <alignment horizontal="right"/>
      <protection hidden="1"/>
    </xf>
    <xf numFmtId="320" fontId="33" fillId="73" borderId="0" applyFont="0" applyBorder="0" applyAlignment="0" applyProtection="0">
      <alignment horizontal="right"/>
      <protection hidden="1"/>
    </xf>
    <xf numFmtId="320" fontId="33" fillId="73" borderId="0" applyFont="0" applyBorder="0" applyAlignment="0" applyProtection="0">
      <alignment horizontal="right"/>
      <protection hidden="1"/>
    </xf>
    <xf numFmtId="0" fontId="24" fillId="16" borderId="0" applyNumberFormat="0" applyBorder="0" applyAlignment="0" applyProtection="0"/>
    <xf numFmtId="0" fontId="303" fillId="105" borderId="0" applyNumberFormat="0" applyBorder="0" applyAlignment="0" applyProtection="0"/>
    <xf numFmtId="169" fontId="304" fillId="105" borderId="0" applyNumberFormat="0" applyBorder="0" applyAlignment="0" applyProtection="0"/>
    <xf numFmtId="169" fontId="304" fillId="105" borderId="0" applyNumberFormat="0" applyBorder="0" applyAlignment="0" applyProtection="0"/>
    <xf numFmtId="169" fontId="304" fillId="105" borderId="0" applyNumberFormat="0" applyBorder="0" applyAlignment="0" applyProtection="0"/>
    <xf numFmtId="0" fontId="305" fillId="105" borderId="0" applyNumberFormat="0" applyBorder="0" applyAlignment="0" applyProtection="0"/>
    <xf numFmtId="0" fontId="305" fillId="105" borderId="0" applyNumberFormat="0" applyBorder="0" applyAlignment="0" applyProtection="0"/>
    <xf numFmtId="0" fontId="305" fillId="105" borderId="0" applyNumberFormat="0" applyBorder="0" applyAlignment="0" applyProtection="0"/>
    <xf numFmtId="0" fontId="305" fillId="105" borderId="0" applyNumberFormat="0" applyBorder="0" applyAlignment="0" applyProtection="0"/>
    <xf numFmtId="0" fontId="89" fillId="0" borderId="0"/>
    <xf numFmtId="0" fontId="89" fillId="0" borderId="0"/>
    <xf numFmtId="49" fontId="226" fillId="0" borderId="171" applyFont="0" applyBorder="0" applyAlignment="0">
      <alignment vertical="center"/>
    </xf>
    <xf numFmtId="37" fontId="306" fillId="0" borderId="0"/>
    <xf numFmtId="0" fontId="89" fillId="0" borderId="0">
      <alignment horizontal="left" vertical="top" wrapText="1" indent="2"/>
    </xf>
    <xf numFmtId="0" fontId="231" fillId="0" borderId="0"/>
    <xf numFmtId="260" fontId="307" fillId="0" borderId="0"/>
    <xf numFmtId="0" fontId="308" fillId="0" borderId="0"/>
    <xf numFmtId="0" fontId="33" fillId="0" borderId="0"/>
    <xf numFmtId="0" fontId="33" fillId="0" borderId="0"/>
    <xf numFmtId="0" fontId="308" fillId="0" borderId="0"/>
    <xf numFmtId="0" fontId="308" fillId="0" borderId="0"/>
    <xf numFmtId="0" fontId="308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78" fillId="0" borderId="0"/>
    <xf numFmtId="0" fontId="78" fillId="0" borderId="0"/>
    <xf numFmtId="0" fontId="30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8" fontId="186" fillId="0" borderId="0" applyFont="0" applyFill="0" applyBorder="0" applyAlignment="0"/>
    <xf numFmtId="309" fontId="33" fillId="0" borderId="0" applyFont="0" applyFill="0" applyBorder="0" applyAlignment="0"/>
    <xf numFmtId="309" fontId="33" fillId="0" borderId="0" applyFont="0" applyFill="0" applyBorder="0" applyAlignment="0"/>
    <xf numFmtId="309" fontId="33" fillId="0" borderId="0" applyFont="0" applyFill="0" applyBorder="0" applyAlignment="0"/>
    <xf numFmtId="309" fontId="33" fillId="0" borderId="0" applyFont="0" applyFill="0" applyBorder="0" applyAlignment="0"/>
    <xf numFmtId="309" fontId="33" fillId="0" borderId="0" applyFont="0" applyFill="0" applyBorder="0" applyAlignment="0"/>
    <xf numFmtId="40" fontId="186" fillId="0" borderId="0" applyFont="0" applyFill="0" applyBorder="0" applyAlignment="0"/>
    <xf numFmtId="321" fontId="33" fillId="0" borderId="0" applyFont="0" applyFill="0" applyBorder="0" applyAlignment="0"/>
    <xf numFmtId="321" fontId="33" fillId="0" borderId="0" applyFont="0" applyFill="0" applyBorder="0" applyAlignment="0"/>
    <xf numFmtId="321" fontId="33" fillId="0" borderId="0" applyFont="0" applyFill="0" applyBorder="0" applyAlignment="0"/>
    <xf numFmtId="321" fontId="33" fillId="0" borderId="0" applyFont="0" applyFill="0" applyBorder="0" applyAlignment="0"/>
    <xf numFmtId="321" fontId="33" fillId="0" borderId="0" applyFont="0" applyFill="0" applyBorder="0" applyAlignment="0"/>
    <xf numFmtId="0" fontId="89" fillId="0" borderId="0" applyNumberFormat="0" applyAlignment="0">
      <alignment horizontal="center"/>
    </xf>
    <xf numFmtId="0" fontId="89" fillId="0" borderId="0" applyNumberFormat="0" applyAlignment="0">
      <alignment horizontal="center"/>
    </xf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169" fontId="215" fillId="0" borderId="0" applyProtection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10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322" fontId="1" fillId="0" borderId="0"/>
    <xf numFmtId="322" fontId="1" fillId="0" borderId="0"/>
    <xf numFmtId="322" fontId="1" fillId="0" borderId="0"/>
    <xf numFmtId="322" fontId="1" fillId="0" borderId="0"/>
    <xf numFmtId="199" fontId="1" fillId="0" borderId="0"/>
    <xf numFmtId="0" fontId="218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6" fillId="0" borderId="0">
      <alignment vertical="center"/>
    </xf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215" fontId="311" fillId="0" borderId="0">
      <alignment shrinkToFi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22" fillId="0" borderId="0"/>
    <xf numFmtId="0" fontId="33" fillId="0" borderId="0"/>
    <xf numFmtId="0" fontId="312" fillId="0" borderId="0"/>
    <xf numFmtId="0" fontId="33" fillId="0" borderId="0"/>
    <xf numFmtId="0" fontId="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13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33" fillId="0" borderId="0"/>
    <xf numFmtId="0" fontId="126" fillId="0" borderId="0"/>
    <xf numFmtId="0" fontId="33" fillId="0" borderId="0"/>
    <xf numFmtId="0" fontId="33" fillId="0" borderId="0"/>
    <xf numFmtId="0" fontId="126" fillId="0" borderId="0"/>
    <xf numFmtId="0" fontId="126" fillId="0" borderId="0"/>
    <xf numFmtId="0" fontId="14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126" fillId="0" borderId="0"/>
    <xf numFmtId="0" fontId="126" fillId="0" borderId="0"/>
    <xf numFmtId="0" fontId="33" fillId="0" borderId="0"/>
    <xf numFmtId="322" fontId="2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33" fillId="0" borderId="0"/>
    <xf numFmtId="0" fontId="33" fillId="0" borderId="0"/>
    <xf numFmtId="0" fontId="126" fillId="0" borderId="0"/>
    <xf numFmtId="0" fontId="40" fillId="0" borderId="0">
      <alignment vertical="center"/>
    </xf>
    <xf numFmtId="284" fontId="231" fillId="0" borderId="0"/>
    <xf numFmtId="265" fontId="231" fillId="0" borderId="0"/>
    <xf numFmtId="0" fontId="33" fillId="0" borderId="0"/>
    <xf numFmtId="0" fontId="231" fillId="0" borderId="0"/>
    <xf numFmtId="199" fontId="231" fillId="0" borderId="0"/>
    <xf numFmtId="0" fontId="231" fillId="0" borderId="0"/>
    <xf numFmtId="199" fontId="231" fillId="0" borderId="0"/>
    <xf numFmtId="0" fontId="231" fillId="0" borderId="0"/>
    <xf numFmtId="247" fontId="231" fillId="0" borderId="0"/>
    <xf numFmtId="265" fontId="231" fillId="0" borderId="0"/>
    <xf numFmtId="323" fontId="231" fillId="0" borderId="0"/>
    <xf numFmtId="0" fontId="126" fillId="0" borderId="0"/>
    <xf numFmtId="0" fontId="126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126" fillId="0" borderId="0"/>
    <xf numFmtId="0" fontId="94" fillId="0" borderId="0"/>
    <xf numFmtId="0" fontId="213" fillId="0" borderId="0"/>
    <xf numFmtId="0" fontId="33" fillId="0" borderId="0"/>
    <xf numFmtId="262" fontId="231" fillId="0" borderId="0"/>
    <xf numFmtId="170" fontId="231" fillId="0" borderId="0"/>
    <xf numFmtId="275" fontId="231" fillId="0" borderId="0"/>
    <xf numFmtId="0" fontId="314" fillId="0" borderId="0"/>
    <xf numFmtId="324" fontId="231" fillId="0" borderId="0"/>
    <xf numFmtId="325" fontId="231" fillId="0" borderId="0"/>
    <xf numFmtId="171" fontId="231" fillId="0" borderId="0"/>
    <xf numFmtId="0" fontId="33" fillId="0" borderId="0"/>
    <xf numFmtId="0" fontId="1" fillId="0" borderId="0"/>
    <xf numFmtId="0" fontId="89" fillId="0" borderId="0"/>
    <xf numFmtId="0" fontId="33" fillId="0" borderId="0"/>
    <xf numFmtId="0" fontId="146" fillId="0" borderId="0"/>
    <xf numFmtId="0" fontId="33" fillId="0" borderId="0"/>
    <xf numFmtId="0" fontId="146" fillId="0" borderId="0"/>
    <xf numFmtId="0" fontId="33" fillId="0" borderId="0"/>
    <xf numFmtId="0" fontId="33" fillId="0" borderId="0"/>
    <xf numFmtId="0" fontId="146" fillId="0" borderId="0"/>
    <xf numFmtId="0" fontId="33" fillId="0" borderId="0"/>
    <xf numFmtId="0" fontId="14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41" fillId="54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41" fillId="54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37" fontId="23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313" fillId="0" borderId="0"/>
    <xf numFmtId="0" fontId="126" fillId="0" borderId="0"/>
    <xf numFmtId="0" fontId="126" fillId="0" borderId="0"/>
    <xf numFmtId="0" fontId="33" fillId="0" borderId="0"/>
    <xf numFmtId="0" fontId="126" fillId="0" borderId="0"/>
    <xf numFmtId="0" fontId="126" fillId="0" borderId="0"/>
    <xf numFmtId="0" fontId="33" fillId="0" borderId="0"/>
    <xf numFmtId="0" fontId="126" fillId="0" borderId="0"/>
    <xf numFmtId="0" fontId="126" fillId="0" borderId="0"/>
    <xf numFmtId="0" fontId="33" fillId="0" borderId="0"/>
    <xf numFmtId="0" fontId="126" fillId="0" borderId="0"/>
    <xf numFmtId="0" fontId="126" fillId="0" borderId="0"/>
    <xf numFmtId="0" fontId="33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2" fillId="0" borderId="0"/>
    <xf numFmtId="0" fontId="33" fillId="0" borderId="0"/>
    <xf numFmtId="0" fontId="126" fillId="0" borderId="0"/>
    <xf numFmtId="0" fontId="211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10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87" fillId="0" borderId="0"/>
    <xf numFmtId="0" fontId="126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297" fontId="231" fillId="0" borderId="0"/>
    <xf numFmtId="297" fontId="231" fillId="0" borderId="0"/>
    <xf numFmtId="297" fontId="231" fillId="0" borderId="0"/>
    <xf numFmtId="297" fontId="231" fillId="0" borderId="0"/>
    <xf numFmtId="170" fontId="231" fillId="0" borderId="0"/>
    <xf numFmtId="297" fontId="231" fillId="0" borderId="0"/>
    <xf numFmtId="302" fontId="231" fillId="0" borderId="0"/>
    <xf numFmtId="187" fontId="231" fillId="0" borderId="0"/>
    <xf numFmtId="225" fontId="231" fillId="0" borderId="0"/>
    <xf numFmtId="294" fontId="231" fillId="0" borderId="0"/>
    <xf numFmtId="0" fontId="1" fillId="0" borderId="0"/>
    <xf numFmtId="305" fontId="231" fillId="0" borderId="0"/>
    <xf numFmtId="303" fontId="231" fillId="0" borderId="0"/>
    <xf numFmtId="195" fontId="231" fillId="0" borderId="0"/>
    <xf numFmtId="179" fontId="231" fillId="0" borderId="0"/>
    <xf numFmtId="179" fontId="231" fillId="0" borderId="0"/>
    <xf numFmtId="179" fontId="231" fillId="0" borderId="0"/>
    <xf numFmtId="326" fontId="231" fillId="0" borderId="0"/>
    <xf numFmtId="294" fontId="231" fillId="0" borderId="0"/>
    <xf numFmtId="264" fontId="231" fillId="0" borderId="0"/>
    <xf numFmtId="305" fontId="231" fillId="0" borderId="0"/>
    <xf numFmtId="303" fontId="231" fillId="0" borderId="0"/>
    <xf numFmtId="195" fontId="231" fillId="0" borderId="0"/>
    <xf numFmtId="179" fontId="231" fillId="0" borderId="0"/>
    <xf numFmtId="179" fontId="231" fillId="0" borderId="0"/>
    <xf numFmtId="179" fontId="231" fillId="0" borderId="0"/>
    <xf numFmtId="187" fontId="231" fillId="0" borderId="0"/>
    <xf numFmtId="294" fontId="231" fillId="0" borderId="0"/>
    <xf numFmtId="264" fontId="231" fillId="0" borderId="0"/>
    <xf numFmtId="305" fontId="231" fillId="0" borderId="0"/>
    <xf numFmtId="303" fontId="231" fillId="0" borderId="0"/>
    <xf numFmtId="195" fontId="231" fillId="0" borderId="0"/>
    <xf numFmtId="179" fontId="231" fillId="0" borderId="0"/>
    <xf numFmtId="179" fontId="231" fillId="0" borderId="0"/>
    <xf numFmtId="179" fontId="231" fillId="0" borderId="0"/>
    <xf numFmtId="187" fontId="231" fillId="0" borderId="0"/>
    <xf numFmtId="195" fontId="231" fillId="0" borderId="0"/>
    <xf numFmtId="264" fontId="231" fillId="0" borderId="0"/>
    <xf numFmtId="305" fontId="231" fillId="0" borderId="0"/>
    <xf numFmtId="303" fontId="231" fillId="0" borderId="0"/>
    <xf numFmtId="195" fontId="231" fillId="0" borderId="0"/>
    <xf numFmtId="179" fontId="231" fillId="0" borderId="0"/>
    <xf numFmtId="179" fontId="231" fillId="0" borderId="0"/>
    <xf numFmtId="179" fontId="231" fillId="0" borderId="0"/>
    <xf numFmtId="187" fontId="231" fillId="0" borderId="0"/>
    <xf numFmtId="195" fontId="231" fillId="0" borderId="0"/>
    <xf numFmtId="305" fontId="231" fillId="0" borderId="0"/>
    <xf numFmtId="166" fontId="231" fillId="0" borderId="0"/>
    <xf numFmtId="166" fontId="231" fillId="0" borderId="0"/>
    <xf numFmtId="303" fontId="231" fillId="0" borderId="0"/>
    <xf numFmtId="243" fontId="231" fillId="0" borderId="0"/>
    <xf numFmtId="243" fontId="231" fillId="0" borderId="0"/>
    <xf numFmtId="179" fontId="231" fillId="0" borderId="0"/>
    <xf numFmtId="179" fontId="231" fillId="0" borderId="0"/>
    <xf numFmtId="327" fontId="231" fillId="0" borderId="0"/>
    <xf numFmtId="179" fontId="231" fillId="0" borderId="0"/>
    <xf numFmtId="179" fontId="231" fillId="0" borderId="0"/>
    <xf numFmtId="297" fontId="231" fillId="0" borderId="0"/>
    <xf numFmtId="192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26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21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5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11" fillId="0" borderId="0"/>
    <xf numFmtId="299" fontId="235" fillId="0" borderId="0"/>
    <xf numFmtId="0" fontId="33" fillId="0" borderId="0"/>
    <xf numFmtId="0" fontId="175" fillId="0" borderId="0"/>
    <xf numFmtId="0" fontId="175" fillId="0" borderId="0"/>
    <xf numFmtId="0" fontId="215" fillId="0" borderId="0"/>
    <xf numFmtId="0" fontId="175" fillId="0" borderId="0"/>
    <xf numFmtId="0" fontId="215" fillId="0" borderId="0"/>
    <xf numFmtId="258" fontId="231" fillId="0" borderId="0"/>
    <xf numFmtId="0" fontId="33" fillId="0" borderId="0"/>
    <xf numFmtId="223" fontId="110" fillId="0" borderId="0"/>
    <xf numFmtId="258" fontId="231" fillId="0" borderId="0"/>
    <xf numFmtId="0" fontId="215" fillId="0" borderId="0"/>
    <xf numFmtId="0" fontId="1" fillId="0" borderId="0"/>
    <xf numFmtId="0" fontId="215" fillId="0" borderId="0"/>
    <xf numFmtId="0" fontId="1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6" fillId="0" borderId="0"/>
    <xf numFmtId="0" fontId="235" fillId="0" borderId="0"/>
    <xf numFmtId="0" fontId="211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175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235" fillId="0" borderId="0"/>
    <xf numFmtId="0" fontId="211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35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146" fillId="0" borderId="0"/>
    <xf numFmtId="0" fontId="1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5" fillId="0" borderId="0"/>
    <xf numFmtId="0" fontId="33" fillId="0" borderId="0"/>
    <xf numFmtId="0" fontId="41" fillId="0" borderId="0"/>
    <xf numFmtId="0" fontId="1" fillId="0" borderId="0"/>
    <xf numFmtId="39" fontId="316" fillId="0" borderId="0"/>
    <xf numFmtId="0" fontId="126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146" fillId="0" borderId="0"/>
    <xf numFmtId="0" fontId="146" fillId="0" borderId="0"/>
    <xf numFmtId="0" fontId="146" fillId="0" borderId="0"/>
    <xf numFmtId="0" fontId="146" fillId="0" borderId="0"/>
    <xf numFmtId="169" fontId="127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33" fillId="0" borderId="0"/>
    <xf numFmtId="0" fontId="215" fillId="0" borderId="0"/>
    <xf numFmtId="0" fontId="211" fillId="0" borderId="0"/>
    <xf numFmtId="0" fontId="124" fillId="0" borderId="0"/>
    <xf numFmtId="0" fontId="211" fillId="0" borderId="0"/>
    <xf numFmtId="0" fontId="215" fillId="0" borderId="0"/>
    <xf numFmtId="0" fontId="41" fillId="0" borderId="0"/>
    <xf numFmtId="0" fontId="41" fillId="0" borderId="0"/>
    <xf numFmtId="0" fontId="1" fillId="0" borderId="0"/>
    <xf numFmtId="169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75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5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328" fontId="23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94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266" fontId="1" fillId="0" borderId="0"/>
    <xf numFmtId="329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26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0" fontId="33" fillId="0" borderId="0"/>
    <xf numFmtId="0" fontId="211" fillId="0" borderId="0"/>
    <xf numFmtId="0" fontId="211" fillId="0" borderId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18" fontId="33" fillId="0" borderId="0" applyFont="0" applyFill="0" applyBorder="0" applyAlignment="0" applyProtection="0"/>
    <xf numFmtId="318" fontId="33" fillId="0" borderId="0" applyFont="0" applyFill="0" applyBorder="0" applyAlignment="0" applyProtection="0"/>
    <xf numFmtId="318" fontId="33" fillId="0" borderId="0" applyFont="0" applyFill="0" applyBorder="0" applyAlignment="0" applyProtection="0"/>
    <xf numFmtId="318" fontId="33" fillId="0" borderId="0" applyFont="0" applyFill="0" applyBorder="0" applyAlignment="0" applyProtection="0"/>
    <xf numFmtId="318" fontId="33" fillId="0" borderId="0" applyFont="0" applyFill="0" applyBorder="0" applyAlignment="0" applyProtection="0"/>
    <xf numFmtId="4" fontId="188" fillId="0" borderId="152"/>
    <xf numFmtId="4" fontId="188" fillId="0" borderId="152"/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0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199" fontId="317" fillId="106" borderId="172" applyBorder="0">
      <alignment horizontal="center" vertical="justify"/>
    </xf>
    <xf numFmtId="0" fontId="318" fillId="0" borderId="0"/>
    <xf numFmtId="0" fontId="318" fillId="0" borderId="0"/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0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199" fontId="89" fillId="0" borderId="152" applyAlignment="0" applyProtection="0">
      <alignment horizontal="center"/>
    </xf>
    <xf numFmtId="0" fontId="183" fillId="0" borderId="0" applyFill="0" applyAlignment="0" applyProtection="0"/>
    <xf numFmtId="0" fontId="183" fillId="0" borderId="0" applyFill="0" applyAlignment="0" applyProtection="0"/>
    <xf numFmtId="0" fontId="46" fillId="0" borderId="0"/>
    <xf numFmtId="0" fontId="319" fillId="0" borderId="0" applyAlignment="0">
      <alignment vertical="top" wrapText="1"/>
      <protection locked="0"/>
    </xf>
    <xf numFmtId="0" fontId="320" fillId="0" borderId="0" applyAlignment="0">
      <alignment vertical="top" wrapText="1"/>
      <protection locked="0"/>
    </xf>
    <xf numFmtId="0" fontId="321" fillId="0" borderId="0"/>
    <xf numFmtId="0" fontId="321" fillId="0" borderId="0"/>
    <xf numFmtId="0" fontId="319" fillId="0" borderId="0" applyAlignment="0">
      <alignment vertical="top" wrapText="1"/>
      <protection locked="0"/>
    </xf>
    <xf numFmtId="0" fontId="321" fillId="0" borderId="0"/>
    <xf numFmtId="0" fontId="322" fillId="0" borderId="0"/>
    <xf numFmtId="0" fontId="320" fillId="0" borderId="0" applyAlignment="0">
      <alignment vertical="top" wrapText="1"/>
      <protection locked="0"/>
    </xf>
    <xf numFmtId="0" fontId="321" fillId="0" borderId="0"/>
    <xf numFmtId="0" fontId="45" fillId="0" borderId="0"/>
    <xf numFmtId="0" fontId="1" fillId="20" borderId="94" applyNumberFormat="0" applyFont="0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0" fontId="1" fillId="20" borderId="94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166" fontId="55" fillId="0" borderId="0">
      <alignment horizontal="right"/>
      <protection locked="0"/>
    </xf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37" fontId="323" fillId="107" borderId="173" applyAlignment="0" applyProtection="0"/>
    <xf numFmtId="0" fontId="33" fillId="108" borderId="173" applyNumberFormat="0" applyFont="0" applyAlignment="0" applyProtection="0"/>
    <xf numFmtId="217" fontId="324" fillId="0" borderId="0" applyFont="0">
      <alignment horizontal="right"/>
      <protection locked="0"/>
    </xf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217" fontId="324" fillId="0" borderId="0" applyFont="0">
      <alignment horizontal="right"/>
      <protection locked="0"/>
    </xf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217" fontId="324" fillId="0" borderId="0" applyFont="0">
      <alignment horizontal="right"/>
      <protection locked="0"/>
    </xf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217" fontId="324" fillId="0" borderId="0" applyFont="0">
      <alignment horizontal="right"/>
      <protection locked="0"/>
    </xf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0" fontId="33" fillId="108" borderId="173" applyNumberFormat="0" applyFont="0" applyAlignment="0" applyProtection="0"/>
    <xf numFmtId="330" fontId="33" fillId="0" borderId="0" applyFont="0" applyFill="0" applyBorder="0" applyAlignment="0" applyProtection="0"/>
    <xf numFmtId="330" fontId="33" fillId="0" borderId="0" applyFont="0" applyFill="0" applyBorder="0" applyAlignment="0" applyProtection="0"/>
    <xf numFmtId="330" fontId="33" fillId="0" borderId="0" applyFont="0" applyFill="0" applyBorder="0" applyAlignment="0" applyProtection="0"/>
    <xf numFmtId="330" fontId="33" fillId="0" borderId="0" applyFont="0" applyFill="0" applyBorder="0" applyAlignment="0" applyProtection="0"/>
    <xf numFmtId="330" fontId="33" fillId="0" borderId="0" applyFont="0" applyFill="0" applyBorder="0" applyAlignment="0" applyProtection="0"/>
    <xf numFmtId="306" fontId="186" fillId="0" borderId="0" applyFont="0">
      <protection locked="0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" fontId="131" fillId="0" borderId="174" applyFont="0" applyBorder="0" applyAlignment="0">
      <alignment horizontal="center"/>
    </xf>
    <xf numFmtId="331" fontId="33" fillId="0" borderId="0" applyFont="0" applyFill="0" applyBorder="0" applyAlignment="0" applyProtection="0"/>
    <xf numFmtId="331" fontId="33" fillId="0" borderId="0" applyFont="0" applyFill="0" applyBorder="0" applyAlignment="0" applyProtection="0"/>
    <xf numFmtId="331" fontId="33" fillId="0" borderId="0" applyFont="0" applyFill="0" applyBorder="0" applyAlignment="0" applyProtection="0"/>
    <xf numFmtId="331" fontId="33" fillId="0" borderId="0" applyFont="0" applyFill="0" applyBorder="0" applyAlignment="0" applyProtection="0"/>
    <xf numFmtId="331" fontId="33" fillId="0" borderId="0" applyFont="0" applyFill="0" applyBorder="0" applyAlignment="0" applyProtection="0"/>
    <xf numFmtId="41" fontId="179" fillId="0" borderId="0" applyFont="0" applyFill="0" applyBorder="0" applyAlignment="0" applyProtection="0"/>
    <xf numFmtId="43" fontId="179" fillId="0" borderId="0" applyFont="0" applyFill="0" applyBorder="0" applyAlignment="0" applyProtection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0" fontId="46" fillId="0" borderId="0"/>
    <xf numFmtId="0" fontId="33" fillId="0" borderId="0" applyFont="0" applyFill="0" applyBorder="0" applyAlignment="0" applyProtection="0"/>
    <xf numFmtId="1" fontId="33" fillId="0" borderId="0">
      <alignment horizontal="center" vertical="center" wrapText="1"/>
    </xf>
    <xf numFmtId="0" fontId="325" fillId="0" borderId="0"/>
    <xf numFmtId="0" fontId="89" fillId="0" borderId="0"/>
    <xf numFmtId="0" fontId="26" fillId="18" borderId="91" applyNumberFormat="0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0" fontId="327" fillId="86" borderId="175" applyNumberFormat="0" applyAlignment="0" applyProtection="0"/>
    <xf numFmtId="0" fontId="327" fillId="86" borderId="175" applyNumberFormat="0" applyAlignment="0" applyProtection="0"/>
    <xf numFmtId="0" fontId="327" fillId="86" borderId="175" applyNumberFormat="0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37" fontId="326" fillId="89" borderId="175" applyAlignment="0" applyProtection="0"/>
    <xf numFmtId="0" fontId="327" fillId="86" borderId="175" applyNumberFormat="0" applyAlignment="0" applyProtection="0"/>
    <xf numFmtId="169" fontId="328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169" fontId="328" fillId="86" borderId="175" applyNumberFormat="0" applyAlignment="0" applyProtection="0"/>
    <xf numFmtId="169" fontId="328" fillId="86" borderId="175" applyNumberFormat="0" applyAlignment="0" applyProtection="0"/>
    <xf numFmtId="169" fontId="328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169" fontId="328" fillId="86" borderId="175" applyNumberFormat="0" applyAlignment="0" applyProtection="0"/>
    <xf numFmtId="169" fontId="328" fillId="86" borderId="175" applyNumberFormat="0" applyAlignment="0" applyProtection="0"/>
    <xf numFmtId="169" fontId="328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169" fontId="328" fillId="86" borderId="175" applyNumberFormat="0" applyAlignment="0" applyProtection="0"/>
    <xf numFmtId="169" fontId="328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326" fillId="86" borderId="175" applyNumberFormat="0" applyAlignment="0" applyProtection="0"/>
    <xf numFmtId="0" fontId="46" fillId="0" borderId="0"/>
    <xf numFmtId="199" fontId="208" fillId="0" borderId="0" applyNumberFormat="0" applyBorder="0" applyAlignment="0"/>
    <xf numFmtId="332" fontId="33" fillId="0" borderId="0" applyFont="0" applyFill="0" applyBorder="0" applyAlignment="0" applyProtection="0"/>
    <xf numFmtId="333" fontId="33" fillId="0" borderId="0"/>
    <xf numFmtId="333" fontId="33" fillId="0" borderId="0"/>
    <xf numFmtId="333" fontId="33" fillId="0" borderId="0"/>
    <xf numFmtId="333" fontId="33" fillId="0" borderId="0"/>
    <xf numFmtId="333" fontId="33" fillId="0" borderId="0"/>
    <xf numFmtId="39" fontId="175" fillId="0" borderId="146"/>
    <xf numFmtId="14" fontId="164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334" fontId="33" fillId="0" borderId="0" applyFont="0" applyFill="0" applyBorder="0" applyAlignment="0" applyProtection="0"/>
    <xf numFmtId="334" fontId="33" fillId="0" borderId="0" applyFont="0" applyFill="0" applyBorder="0" applyAlignment="0" applyProtection="0"/>
    <xf numFmtId="334" fontId="33" fillId="0" borderId="0" applyFont="0" applyFill="0" applyBorder="0" applyAlignment="0" applyProtection="0"/>
    <xf numFmtId="334" fontId="33" fillId="0" borderId="0" applyFont="0" applyFill="0" applyBorder="0" applyAlignment="0" applyProtection="0"/>
    <xf numFmtId="335" fontId="33" fillId="0" borderId="0" applyFont="0" applyFill="0" applyBorder="0" applyAlignment="0" applyProtection="0"/>
    <xf numFmtId="308" fontId="33" fillId="0" borderId="0" applyFont="0" applyFill="0" applyBorder="0" applyAlignment="0"/>
    <xf numFmtId="308" fontId="33" fillId="0" borderId="0" applyFont="0" applyFill="0" applyBorder="0" applyAlignment="0"/>
    <xf numFmtId="308" fontId="33" fillId="0" borderId="0" applyFont="0" applyFill="0" applyBorder="0" applyAlignment="0"/>
    <xf numFmtId="308" fontId="33" fillId="0" borderId="0" applyFont="0" applyFill="0" applyBorder="0" applyAlignment="0"/>
    <xf numFmtId="308" fontId="33" fillId="0" borderId="0" applyFont="0" applyFill="0" applyBorder="0" applyAlignment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9" fontId="33" fillId="0" borderId="0" applyFill="0" applyBorder="0" applyAlignment="0" applyProtection="0"/>
    <xf numFmtId="0" fontId="40" fillId="0" borderId="0">
      <protection locked="0"/>
    </xf>
    <xf numFmtId="9" fontId="211" fillId="0" borderId="0" applyFont="0" applyFill="0" applyBorder="0" applyAlignment="0" applyProtection="0"/>
    <xf numFmtId="9" fontId="2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25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164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2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36" fontId="329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1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36" fontId="329" fillId="0" borderId="0"/>
    <xf numFmtId="9" fontId="33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3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11" fillId="0" borderId="0" applyFont="0" applyFill="0" applyBorder="0" applyAlignment="0" applyProtection="0"/>
    <xf numFmtId="9" fontId="2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175" fillId="0" borderId="0" applyFont="0" applyFill="0" applyBorder="0" applyAlignment="0" applyProtection="0"/>
    <xf numFmtId="9" fontId="33" fillId="0" borderId="0" applyFill="0" applyBorder="0" applyAlignment="0" applyProtection="0"/>
    <xf numFmtId="9" fontId="320" fillId="0" borderId="0" applyFont="0" applyFill="0" applyBorder="0" applyAlignment="0" applyProtection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9" fontId="46" fillId="0" borderId="75" applyNumberFormat="0" applyBorder="0"/>
    <xf numFmtId="337" fontId="33" fillId="0" borderId="0" applyFont="0" applyFill="0" applyBorder="0" applyAlignment="0" applyProtection="0"/>
    <xf numFmtId="337" fontId="33" fillId="0" borderId="0" applyFont="0" applyFill="0" applyBorder="0" applyAlignment="0" applyProtection="0"/>
    <xf numFmtId="337" fontId="33" fillId="0" borderId="0" applyFont="0" applyFill="0" applyBorder="0" applyAlignment="0" applyProtection="0"/>
    <xf numFmtId="337" fontId="33" fillId="0" borderId="0" applyFont="0" applyFill="0" applyBorder="0" applyAlignment="0" applyProtection="0"/>
    <xf numFmtId="337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0" fillId="0" borderId="0" applyNumberFormat="0" applyFill="0" applyBorder="0" applyAlignment="0"/>
    <xf numFmtId="39" fontId="175" fillId="0" borderId="146"/>
    <xf numFmtId="39" fontId="330" fillId="109" borderId="157"/>
    <xf numFmtId="10" fontId="227" fillId="0" borderId="0" applyFont="0" applyFill="0" applyBorder="0" applyAlignment="0" applyProtection="0"/>
    <xf numFmtId="0" fontId="186" fillId="73" borderId="162"/>
    <xf numFmtId="255" fontId="52" fillId="0" borderId="0" applyFill="0" applyBorder="0" applyAlignment="0"/>
    <xf numFmtId="254" fontId="52" fillId="0" borderId="0" applyFill="0" applyBorder="0" applyAlignment="0"/>
    <xf numFmtId="255" fontId="5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254" fontId="52" fillId="0" borderId="0" applyFill="0" applyBorder="0" applyAlignment="0"/>
    <xf numFmtId="4" fontId="33" fillId="0" borderId="0"/>
    <xf numFmtId="208" fontId="331" fillId="0" borderId="0"/>
    <xf numFmtId="0" fontId="332" fillId="0" borderId="70" applyNumberFormat="0" applyFont="0" applyBorder="0" applyAlignment="0">
      <alignment horizontal="center" vertical="center"/>
    </xf>
    <xf numFmtId="0" fontId="242" fillId="110" borderId="0" applyNumberFormat="0" applyFill="0" applyBorder="0" applyAlignment="0"/>
    <xf numFmtId="10" fontId="311" fillId="0" borderId="170" applyAlignment="0" applyProtection="0"/>
    <xf numFmtId="0" fontId="46" fillId="0" borderId="0" applyNumberFormat="0" applyFont="0" applyFill="0" applyBorder="0" applyAlignment="0" applyProtection="0">
      <alignment horizontal="left"/>
    </xf>
    <xf numFmtId="338" fontId="33" fillId="0" borderId="162">
      <alignment horizontal="center" vertical="center"/>
    </xf>
    <xf numFmtId="0" fontId="333" fillId="0" borderId="176" applyBorder="0">
      <alignment vertical="top"/>
      <protection locked="0"/>
    </xf>
    <xf numFmtId="0" fontId="210" fillId="0" borderId="0"/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3" fontId="41" fillId="0" borderId="152">
      <alignment horizontal="right"/>
    </xf>
    <xf numFmtId="169" fontId="33" fillId="0" borderId="152" applyNumberFormat="0" applyFill="0" applyAlignment="0" applyProtection="0">
      <alignment horizontal="center" vertical="center"/>
    </xf>
    <xf numFmtId="169" fontId="33" fillId="0" borderId="152" applyNumberFormat="0" applyFill="0" applyAlignment="0" applyProtection="0">
      <alignment horizontal="center" vertical="center"/>
    </xf>
    <xf numFmtId="0" fontId="334" fillId="0" borderId="0"/>
    <xf numFmtId="0" fontId="33" fillId="0" borderId="0"/>
    <xf numFmtId="0" fontId="33" fillId="0" borderId="0"/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339" fontId="33" fillId="111" borderId="162">
      <alignment horizontal="center" vertical="center" shrinkToFit="1"/>
    </xf>
    <xf numFmtId="40" fontId="218" fillId="0" borderId="0" applyFont="0">
      <protection locked="0"/>
    </xf>
    <xf numFmtId="40" fontId="218" fillId="0" borderId="0" applyFont="0">
      <protection locked="0"/>
    </xf>
    <xf numFmtId="40" fontId="335" fillId="0" borderId="0" applyFont="0">
      <protection locked="0"/>
    </xf>
    <xf numFmtId="309" fontId="33" fillId="0" borderId="0" applyNumberFormat="0" applyFill="0" applyBorder="0" applyAlignment="0" applyProtection="0">
      <alignment horizontal="left"/>
    </xf>
    <xf numFmtId="309" fontId="33" fillId="0" borderId="0" applyNumberFormat="0" applyFill="0" applyBorder="0" applyAlignment="0" applyProtection="0">
      <alignment horizontal="left"/>
    </xf>
    <xf numFmtId="309" fontId="33" fillId="0" borderId="0" applyNumberFormat="0" applyFill="0" applyBorder="0" applyAlignment="0" applyProtection="0">
      <alignment horizontal="left"/>
    </xf>
    <xf numFmtId="309" fontId="33" fillId="0" borderId="0" applyNumberFormat="0" applyFill="0" applyBorder="0" applyAlignment="0" applyProtection="0">
      <alignment horizontal="left"/>
    </xf>
    <xf numFmtId="309" fontId="33" fillId="0" borderId="0" applyNumberFormat="0" applyFill="0" applyBorder="0" applyAlignment="0" applyProtection="0">
      <alignment horizontal="left"/>
    </xf>
    <xf numFmtId="0" fontId="336" fillId="112" borderId="0" applyNumberFormat="0" applyFont="0" applyBorder="0" applyAlignment="0">
      <alignment horizontal="center"/>
    </xf>
    <xf numFmtId="0" fontId="336" fillId="112" borderId="0" applyNumberFormat="0" applyFont="0" applyBorder="0" applyAlignment="0">
      <alignment horizontal="center"/>
    </xf>
    <xf numFmtId="0" fontId="337" fillId="98" borderId="0"/>
    <xf numFmtId="199" fontId="238" fillId="0" borderId="0" applyNumberFormat="0" applyFont="0" applyFill="0" applyBorder="0" applyAlignment="0" applyProtection="0"/>
    <xf numFmtId="0" fontId="235" fillId="0" borderId="0"/>
    <xf numFmtId="0" fontId="236" fillId="0" borderId="0"/>
    <xf numFmtId="215" fontId="237" fillId="0" borderId="0"/>
    <xf numFmtId="0" fontId="78" fillId="0" borderId="0"/>
    <xf numFmtId="0" fontId="238" fillId="0" borderId="0" applyNumberFormat="0" applyFont="0" applyFill="0" applyBorder="0" applyAlignment="0" applyProtection="0"/>
    <xf numFmtId="0" fontId="231" fillId="0" borderId="0"/>
    <xf numFmtId="0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8" fillId="0" borderId="0" applyNumberFormat="0" applyFill="0" applyBorder="0" applyAlignment="0" applyProtection="0"/>
    <xf numFmtId="0" fontId="339" fillId="113" borderId="0">
      <alignment horizontal="center"/>
    </xf>
    <xf numFmtId="340" fontId="339" fillId="113" borderId="0"/>
    <xf numFmtId="0" fontId="340" fillId="0" borderId="177">
      <protection locked="0"/>
    </xf>
    <xf numFmtId="341" fontId="311" fillId="0" borderId="0" applyNumberFormat="0" applyFill="0" applyBorder="0" applyAlignment="0" applyProtection="0">
      <alignment horizontal="left"/>
    </xf>
    <xf numFmtId="14" fontId="311" fillId="0" borderId="0" applyNumberFormat="0" applyFill="0" applyBorder="0" applyAlignment="0" applyProtection="0">
      <alignment horizontal="left"/>
    </xf>
    <xf numFmtId="14" fontId="311" fillId="0" borderId="0" applyNumberFormat="0" applyFill="0" applyBorder="0" applyAlignment="0" applyProtection="0">
      <alignment horizontal="left"/>
    </xf>
    <xf numFmtId="14" fontId="311" fillId="0" borderId="0" applyNumberFormat="0" applyFill="0" applyBorder="0" applyAlignment="0" applyProtection="0">
      <alignment horizontal="left"/>
    </xf>
    <xf numFmtId="14" fontId="311" fillId="0" borderId="0" applyNumberFormat="0" applyFill="0" applyBorder="0" applyAlignment="0" applyProtection="0">
      <alignment horizontal="left"/>
    </xf>
    <xf numFmtId="3" fontId="329" fillId="0" borderId="0"/>
    <xf numFmtId="0" fontId="33" fillId="0" borderId="0"/>
    <xf numFmtId="0" fontId="33" fillId="0" borderId="0"/>
    <xf numFmtId="342" fontId="89" fillId="0" borderId="0"/>
    <xf numFmtId="0" fontId="187" fillId="0" borderId="0"/>
    <xf numFmtId="0" fontId="210" fillId="0" borderId="0"/>
    <xf numFmtId="10" fontId="33" fillId="0" borderId="0">
      <alignment vertical="center" textRotation="90"/>
    </xf>
    <xf numFmtId="10" fontId="33" fillId="0" borderId="0">
      <alignment vertical="center" textRotation="90"/>
    </xf>
    <xf numFmtId="10" fontId="33" fillId="0" borderId="0">
      <alignment vertical="center" textRotation="90"/>
    </xf>
    <xf numFmtId="343" fontId="341" fillId="90" borderId="178" applyBorder="0">
      <alignment horizontal="center" vertical="center" wrapText="1"/>
      <protection hidden="1"/>
    </xf>
    <xf numFmtId="297" fontId="342" fillId="0" borderId="0" applyFont="0">
      <alignment horizontal="left"/>
    </xf>
    <xf numFmtId="214" fontId="342" fillId="0" borderId="0" applyFont="0">
      <alignment horizontal="left"/>
    </xf>
    <xf numFmtId="214" fontId="342" fillId="0" borderId="0" applyFont="0">
      <alignment horizontal="left"/>
    </xf>
    <xf numFmtId="282" fontId="55" fillId="0" borderId="0">
      <alignment horizontal="left"/>
    </xf>
    <xf numFmtId="199" fontId="343" fillId="1" borderId="0" applyNumberFormat="0" applyBorder="0" applyAlignment="0"/>
    <xf numFmtId="0" fontId="344" fillId="114" borderId="80"/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36" fillId="1" borderId="161" applyNumberFormat="0" applyFont="0" applyAlignment="0">
      <alignment horizontal="center"/>
    </xf>
    <xf numFmtId="0" fontId="345" fillId="0" borderId="0" applyNumberFormat="0" applyFill="0" applyBorder="0" applyAlignment="0" applyProtection="0"/>
    <xf numFmtId="0" fontId="345" fillId="0" borderId="0" applyNumberFormat="0" applyFill="0" applyBorder="0" applyAlignment="0" applyProtection="0"/>
    <xf numFmtId="0" fontId="319" fillId="0" borderId="152">
      <alignment horizontal="left"/>
    </xf>
    <xf numFmtId="0" fontId="319" fillId="0" borderId="152">
      <alignment horizontal="left"/>
    </xf>
    <xf numFmtId="0" fontId="319" fillId="0" borderId="0" applyNumberFormat="0" applyFill="0" applyBorder="0" applyAlignment="0">
      <alignment horizontal="center"/>
    </xf>
    <xf numFmtId="0" fontId="319" fillId="0" borderId="0" applyNumberFormat="0" applyFill="0" applyBorder="0" applyAlignment="0">
      <alignment horizontal="center"/>
    </xf>
    <xf numFmtId="332" fontId="33" fillId="0" borderId="0" applyFont="0" applyFill="0" applyBorder="0" applyAlignment="0" applyProtection="0"/>
    <xf numFmtId="0" fontId="164" fillId="0" borderId="0"/>
    <xf numFmtId="0" fontId="226" fillId="0" borderId="0" applyNumberFormat="0" applyFill="0" applyBorder="0" applyAlignment="0" applyProtection="0"/>
    <xf numFmtId="0" fontId="186" fillId="0" borderId="152" applyAlignment="0"/>
    <xf numFmtId="0" fontId="186" fillId="0" borderId="152" applyAlignment="0"/>
    <xf numFmtId="0" fontId="169" fillId="0" borderId="152"/>
    <xf numFmtId="0" fontId="169" fillId="0" borderId="152"/>
    <xf numFmtId="309" fontId="33" fillId="98" borderId="0" applyNumberFormat="0" applyFont="0" applyBorder="0" applyAlignment="0">
      <protection hidden="1"/>
    </xf>
    <xf numFmtId="309" fontId="33" fillId="98" borderId="0" applyNumberFormat="0" applyFont="0" applyBorder="0" applyAlignment="0">
      <protection hidden="1"/>
    </xf>
    <xf numFmtId="309" fontId="33" fillId="98" borderId="0" applyNumberFormat="0" applyFont="0" applyBorder="0" applyAlignment="0">
      <protection hidden="1"/>
    </xf>
    <xf numFmtId="309" fontId="33" fillId="98" borderId="0" applyNumberFormat="0" applyFont="0" applyBorder="0" applyAlignment="0">
      <protection hidden="1"/>
    </xf>
    <xf numFmtId="309" fontId="33" fillId="98" borderId="0" applyNumberFormat="0" applyFont="0" applyBorder="0" applyAlignment="0">
      <protection hidden="1"/>
    </xf>
    <xf numFmtId="0" fontId="346" fillId="115" borderId="179"/>
    <xf numFmtId="0" fontId="88" fillId="0" borderId="0"/>
    <xf numFmtId="0" fontId="33" fillId="0" borderId="0"/>
    <xf numFmtId="344" fontId="347" fillId="61" borderId="180" applyBorder="0"/>
    <xf numFmtId="192" fontId="91" fillId="0" borderId="0">
      <protection locked="0"/>
    </xf>
    <xf numFmtId="192" fontId="91" fillId="0" borderId="0">
      <protection locked="0"/>
    </xf>
    <xf numFmtId="1" fontId="348" fillId="0" borderId="0"/>
    <xf numFmtId="192" fontId="41" fillId="54" borderId="0"/>
    <xf numFmtId="0" fontId="302" fillId="0" borderId="0"/>
    <xf numFmtId="0" fontId="349" fillId="0" borderId="0" applyNumberFormat="0" applyFill="0" applyBorder="0" applyProtection="0">
      <alignment horizontal="left"/>
    </xf>
    <xf numFmtId="0" fontId="350" fillId="0" borderId="0" applyNumberFormat="0" applyProtection="0">
      <alignment wrapText="1"/>
      <protection locked="0"/>
    </xf>
    <xf numFmtId="40" fontId="351" fillId="0" borderId="0" applyBorder="0">
      <alignment horizontal="right"/>
    </xf>
    <xf numFmtId="0" fontId="352" fillId="0" borderId="0" applyNumberFormat="0" applyFill="0" applyBorder="0" applyAlignment="0" applyProtection="0"/>
    <xf numFmtId="0" fontId="353" fillId="0" borderId="161">
      <alignment horizontal="left" vertical="top" wrapText="1" indent="1"/>
    </xf>
    <xf numFmtId="0" fontId="353" fillId="0" borderId="161">
      <alignment horizontal="left" vertical="top" wrapText="1" indent="1"/>
    </xf>
    <xf numFmtId="0" fontId="353" fillId="0" borderId="161">
      <alignment horizontal="left" vertical="top" wrapText="1" indent="1"/>
    </xf>
    <xf numFmtId="169" fontId="353" fillId="0" borderId="162">
      <alignment vertical="top" wrapText="1"/>
    </xf>
    <xf numFmtId="169" fontId="353" fillId="0" borderId="162">
      <alignment vertical="top" wrapText="1"/>
    </xf>
    <xf numFmtId="169" fontId="353" fillId="0" borderId="162">
      <alignment vertical="top" wrapText="1"/>
    </xf>
    <xf numFmtId="0" fontId="261" fillId="0" borderId="161">
      <alignment horizontal="left" vertical="center" wrapText="1"/>
    </xf>
    <xf numFmtId="0" fontId="261" fillId="0" borderId="161">
      <alignment horizontal="left" vertical="center" wrapText="1"/>
    </xf>
    <xf numFmtId="0" fontId="261" fillId="0" borderId="161">
      <alignment horizontal="left" vertical="center" wrapText="1"/>
    </xf>
    <xf numFmtId="169" fontId="261" fillId="0" borderId="162">
      <alignment vertical="center" wrapText="1"/>
    </xf>
    <xf numFmtId="169" fontId="261" fillId="0" borderId="162">
      <alignment vertical="center" wrapText="1"/>
    </xf>
    <xf numFmtId="169" fontId="261" fillId="0" borderId="162">
      <alignment vertical="center" wrapText="1"/>
    </xf>
    <xf numFmtId="214" fontId="182" fillId="0" borderId="113">
      <alignment vertical="center"/>
    </xf>
    <xf numFmtId="297" fontId="182" fillId="0" borderId="181">
      <alignment vertical="center"/>
    </xf>
    <xf numFmtId="282" fontId="182" fillId="0" borderId="181">
      <alignment vertical="center"/>
    </xf>
    <xf numFmtId="282" fontId="182" fillId="0" borderId="181">
      <alignment vertical="center"/>
    </xf>
    <xf numFmtId="282" fontId="182" fillId="0" borderId="181">
      <alignment vertical="center"/>
    </xf>
    <xf numFmtId="282" fontId="182" fillId="0" borderId="181">
      <alignment vertical="center"/>
    </xf>
    <xf numFmtId="297" fontId="182" fillId="0" borderId="181">
      <alignment vertical="center"/>
    </xf>
    <xf numFmtId="297" fontId="182" fillId="0" borderId="181">
      <alignment vertical="center"/>
    </xf>
    <xf numFmtId="297" fontId="182" fillId="0" borderId="181">
      <alignment vertical="center"/>
    </xf>
    <xf numFmtId="40" fontId="351" fillId="0" borderId="0" applyBorder="0">
      <alignment horizontal="right"/>
    </xf>
    <xf numFmtId="297" fontId="218" fillId="0" borderId="0" applyFont="0">
      <protection locked="0"/>
    </xf>
    <xf numFmtId="297" fontId="218" fillId="0" borderId="0" applyFont="0">
      <protection locked="0"/>
    </xf>
    <xf numFmtId="297" fontId="218" fillId="0" borderId="0" applyFont="0">
      <protection locked="0"/>
    </xf>
    <xf numFmtId="297" fontId="218" fillId="0" borderId="0" applyFont="0">
      <protection locked="0"/>
    </xf>
    <xf numFmtId="297" fontId="218" fillId="0" borderId="0" applyFont="0">
      <protection locked="0"/>
    </xf>
    <xf numFmtId="297" fontId="218" fillId="0" borderId="0" applyFont="0">
      <protection locked="0"/>
    </xf>
    <xf numFmtId="297" fontId="218" fillId="0" borderId="0" applyFill="0" applyProtection="0">
      <protection locked="0"/>
    </xf>
    <xf numFmtId="282" fontId="174" fillId="116" borderId="0" applyNumberFormat="0" applyAlignment="0">
      <alignment horizontal="left" vertical="top"/>
    </xf>
    <xf numFmtId="312" fontId="354" fillId="0" borderId="152" applyNumberFormat="0" applyFill="0" applyBorder="0" applyAlignment="0" applyProtection="0">
      <alignment horizont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192" fontId="33" fillId="0" borderId="152">
      <alignment horizontal="left" vertical="center" indent="1"/>
    </xf>
    <xf numFmtId="192" fontId="33" fillId="0" borderId="152">
      <alignment horizontal="left" vertical="center" inden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2" fontId="33" fillId="61" borderId="183" applyNumberFormat="0" applyFont="0" applyBorder="0" applyAlignment="0">
      <alignment horizontal="right"/>
    </xf>
    <xf numFmtId="192" fontId="33" fillId="61" borderId="183" applyNumberFormat="0" applyFont="0" applyBorder="0" applyAlignment="0">
      <alignment horizontal="right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6" fillId="0" borderId="182">
      <alignment horizontal="right" vertical="center"/>
    </xf>
    <xf numFmtId="345" fontId="356" fillId="0" borderId="182">
      <alignment horizontal="right" vertical="center"/>
    </xf>
    <xf numFmtId="345" fontId="356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6" fontId="33" fillId="0" borderId="182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7" fontId="33" fillId="0" borderId="184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6" fontId="33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0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60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199" fontId="226" fillId="0" borderId="152">
      <alignment vertical="top" wrapText="1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192" fontId="33" fillId="0" borderId="152">
      <alignment horizontal="left" vertical="center" indent="1"/>
    </xf>
    <xf numFmtId="192" fontId="33" fillId="0" borderId="152">
      <alignment horizontal="left" vertical="center" indent="1"/>
    </xf>
    <xf numFmtId="192" fontId="33" fillId="0" borderId="152">
      <alignment horizontal="left" vertical="center" indent="1"/>
    </xf>
    <xf numFmtId="192" fontId="33" fillId="0" borderId="152">
      <alignment horizontal="left" vertical="center" indent="1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345" fontId="355" fillId="0" borderId="182">
      <alignment horizontal="right" vertical="center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348" fontId="355" fillId="0" borderId="184">
      <alignment horizontal="right" vertical="center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0" fontId="33" fillId="0" borderId="152">
      <alignment horizontal="left" vertical="center" indent="1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345" fontId="355" fillId="0" borderId="185">
      <alignment horizontal="right" vertical="center"/>
    </xf>
    <xf numFmtId="0" fontId="352" fillId="0" borderId="0">
      <alignment horizontal="center"/>
    </xf>
    <xf numFmtId="0" fontId="352" fillId="0" borderId="0">
      <alignment horizontal="center"/>
    </xf>
    <xf numFmtId="3" fontId="33" fillId="0" borderId="162" applyNumberFormat="0" applyFont="0" applyFill="0" applyAlignment="0" applyProtection="0">
      <alignment vertical="center"/>
    </xf>
    <xf numFmtId="199" fontId="238" fillId="0" borderId="162" applyNumberFormat="0" applyFont="0" applyFill="0" applyAlignment="0" applyProtection="0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5" fillId="0" borderId="154"/>
    <xf numFmtId="0" fontId="236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236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236" fillId="0" borderId="154"/>
    <xf numFmtId="0" fontId="236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236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215" fontId="237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0" fontId="78" fillId="0" borderId="154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0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199" fontId="238" fillId="0" borderId="186" applyNumberFormat="0" applyFont="0" applyFill="0" applyAlignment="0" applyProtection="0"/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3" fontId="33" fillId="0" borderId="186" applyNumberFormat="0" applyFont="0" applyFill="0" applyAlignment="0" applyProtection="0">
      <alignment vertical="center"/>
    </xf>
    <xf numFmtId="284" fontId="33" fillId="0" borderId="0"/>
    <xf numFmtId="284" fontId="33" fillId="0" borderId="0"/>
    <xf numFmtId="309" fontId="33" fillId="117" borderId="0" applyNumberFormat="0" applyFont="0" applyBorder="0" applyAlignment="0" applyProtection="0"/>
    <xf numFmtId="309" fontId="33" fillId="117" borderId="0" applyNumberFormat="0" applyFont="0" applyBorder="0" applyAlignment="0" applyProtection="0"/>
    <xf numFmtId="309" fontId="33" fillId="117" borderId="0" applyNumberFormat="0" applyFont="0" applyBorder="0" applyAlignment="0" applyProtection="0"/>
    <xf numFmtId="309" fontId="33" fillId="117" borderId="0" applyNumberFormat="0" applyFont="0" applyBorder="0" applyAlignment="0" applyProtection="0"/>
    <xf numFmtId="309" fontId="33" fillId="117" borderId="0" applyNumberFormat="0" applyFont="0" applyBorder="0" applyAlignment="0" applyProtection="0"/>
    <xf numFmtId="215" fontId="169" fillId="0" borderId="187" applyNumberFormat="0" applyBorder="0">
      <alignment horizontal="left"/>
    </xf>
    <xf numFmtId="215" fontId="169" fillId="0" borderId="187" applyNumberFormat="0" applyBorder="0">
      <alignment horizontal="left"/>
    </xf>
    <xf numFmtId="215" fontId="169" fillId="0" borderId="187" applyNumberFormat="0" applyBorder="0">
      <alignment horizontal="left"/>
    </xf>
    <xf numFmtId="49" fontId="242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0" fontId="33" fillId="0" borderId="0" applyFill="0" applyBorder="0" applyAlignment="0"/>
    <xf numFmtId="349" fontId="33" fillId="0" borderId="0" applyFill="0" applyBorder="0" applyAlignment="0" applyProtection="0">
      <alignment horizontal="right"/>
    </xf>
    <xf numFmtId="349" fontId="33" fillId="0" borderId="0" applyFill="0" applyBorder="0" applyAlignment="0" applyProtection="0">
      <alignment horizontal="right"/>
    </xf>
    <xf numFmtId="349" fontId="33" fillId="0" borderId="0" applyFill="0" applyBorder="0" applyAlignment="0" applyProtection="0">
      <alignment horizontal="right"/>
    </xf>
    <xf numFmtId="349" fontId="33" fillId="0" borderId="0" applyFill="0" applyBorder="0" applyAlignment="0" applyProtection="0">
      <alignment horizontal="right"/>
    </xf>
    <xf numFmtId="349" fontId="33" fillId="0" borderId="0" applyFill="0" applyBorder="0" applyAlignment="0" applyProtection="0">
      <alignment horizontal="right"/>
    </xf>
    <xf numFmtId="16" fontId="89" fillId="0" borderId="0"/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350" fontId="357" fillId="0" borderId="185">
      <alignment horizontal="center"/>
    </xf>
    <xf numFmtId="0" fontId="33" fillId="0" borderId="0"/>
    <xf numFmtId="0" fontId="33" fillId="0" borderId="0"/>
    <xf numFmtId="0" fontId="210" fillId="0" borderId="0"/>
    <xf numFmtId="199" fontId="33" fillId="0" borderId="0"/>
    <xf numFmtId="0" fontId="33" fillId="0" borderId="0"/>
    <xf numFmtId="0" fontId="33" fillId="0" borderId="0"/>
    <xf numFmtId="39" fontId="175" fillId="0" borderId="146"/>
    <xf numFmtId="39" fontId="175" fillId="0" borderId="146"/>
    <xf numFmtId="22" fontId="221" fillId="0" borderId="0" applyFont="0" applyFill="0" applyBorder="0" applyAlignment="0" applyProtection="0">
      <alignment vertical="center"/>
    </xf>
    <xf numFmtId="40" fontId="358" fillId="0" borderId="0"/>
    <xf numFmtId="199" fontId="33" fillId="0" borderId="0" applyNumberFormat="0" applyBorder="0" applyAlignment="0" applyProtection="0"/>
    <xf numFmtId="0" fontId="359" fillId="104" borderId="0"/>
    <xf numFmtId="215" fontId="360" fillId="104" borderId="0"/>
    <xf numFmtId="0" fontId="360" fillId="104" borderId="0"/>
    <xf numFmtId="0" fontId="361" fillId="104" borderId="0"/>
    <xf numFmtId="0" fontId="33" fillId="0" borderId="0" applyNumberFormat="0" applyBorder="0" applyAlignment="0" applyProtection="0"/>
    <xf numFmtId="0" fontId="362" fillId="0" borderId="0" applyFill="0" applyBorder="0" applyProtection="0">
      <alignment horizontal="centerContinuous" vertical="center"/>
    </xf>
    <xf numFmtId="0" fontId="48" fillId="61" borderId="0" applyFill="0" applyBorder="0" applyProtection="0">
      <alignment horizontal="center" vertical="center"/>
    </xf>
    <xf numFmtId="0" fontId="18" fillId="0" borderId="0" applyNumberFormat="0" applyFill="0" applyBorder="0" applyAlignment="0" applyProtection="0"/>
    <xf numFmtId="0" fontId="363" fillId="0" borderId="0" applyNumberFormat="0" applyFill="0" applyBorder="0" applyAlignment="0" applyProtection="0"/>
    <xf numFmtId="169" fontId="364" fillId="0" borderId="0" applyNumberFormat="0" applyFill="0" applyBorder="0" applyAlignment="0" applyProtection="0"/>
    <xf numFmtId="169" fontId="364" fillId="0" borderId="0" applyNumberFormat="0" applyFill="0" applyBorder="0" applyAlignment="0" applyProtection="0"/>
    <xf numFmtId="169" fontId="364" fillId="0" borderId="0" applyNumberFormat="0" applyFill="0" applyBorder="0" applyAlignment="0" applyProtection="0"/>
    <xf numFmtId="0" fontId="365" fillId="0" borderId="0" applyNumberFormat="0" applyFill="0" applyBorder="0" applyAlignment="0" applyProtection="0"/>
    <xf numFmtId="0" fontId="365" fillId="0" borderId="0" applyNumberFormat="0" applyFill="0" applyBorder="0" applyAlignment="0" applyProtection="0"/>
    <xf numFmtId="0" fontId="365" fillId="0" borderId="0" applyNumberFormat="0" applyFill="0" applyBorder="0" applyAlignment="0" applyProtection="0"/>
    <xf numFmtId="0" fontId="365" fillId="0" borderId="0" applyNumberFormat="0" applyFill="0" applyBorder="0" applyAlignment="0" applyProtection="0"/>
    <xf numFmtId="49" fontId="183" fillId="0" borderId="186">
      <alignment horizontal="center" vertical="center" wrapText="1"/>
    </xf>
    <xf numFmtId="49" fontId="183" fillId="0" borderId="186">
      <alignment horizontal="center" vertical="center" wrapText="1"/>
    </xf>
    <xf numFmtId="49" fontId="183" fillId="0" borderId="186">
      <alignment horizontal="center" vertical="center" wrapText="1"/>
    </xf>
    <xf numFmtId="215" fontId="209" fillId="0" borderId="185" applyNumberFormat="0"/>
    <xf numFmtId="215" fontId="209" fillId="0" borderId="185" applyNumberFormat="0"/>
    <xf numFmtId="282" fontId="366" fillId="0" borderId="188" applyNumberFormat="0" applyFill="0" applyProtection="0">
      <alignment horizontal="center"/>
    </xf>
    <xf numFmtId="283" fontId="366" fillId="0" borderId="188" applyNumberFormat="0" applyFill="0" applyProtection="0">
      <alignment horizontal="center"/>
    </xf>
    <xf numFmtId="283" fontId="366" fillId="0" borderId="188" applyNumberFormat="0" applyFill="0" applyProtection="0">
      <alignment horizontal="center"/>
    </xf>
    <xf numFmtId="283" fontId="366" fillId="0" borderId="188" applyNumberFormat="0" applyFill="0" applyProtection="0">
      <alignment horizontal="center"/>
    </xf>
    <xf numFmtId="283" fontId="366" fillId="0" borderId="188" applyNumberFormat="0" applyFill="0" applyProtection="0">
      <alignment horizontal="center"/>
    </xf>
    <xf numFmtId="43" fontId="366" fillId="0" borderId="189" applyFill="0">
      <alignment horizontal="center"/>
      <protection locked="0"/>
    </xf>
    <xf numFmtId="282" fontId="366" fillId="0" borderId="190" applyNumberFormat="0" applyFill="0" applyProtection="0">
      <alignment horizontal="center"/>
    </xf>
    <xf numFmtId="0" fontId="367" fillId="92" borderId="186">
      <alignment horizontal="center" vertical="center" wrapText="1"/>
    </xf>
    <xf numFmtId="0" fontId="40" fillId="0" borderId="191">
      <protection locked="0"/>
    </xf>
    <xf numFmtId="0" fontId="40" fillId="0" borderId="191">
      <protection locked="0"/>
    </xf>
    <xf numFmtId="0" fontId="227" fillId="0" borderId="192" applyNumberFormat="0" applyFont="0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0" fontId="227" fillId="0" borderId="192" applyNumberFormat="0" applyFont="0" applyFill="0" applyAlignment="0" applyProtection="0"/>
    <xf numFmtId="0" fontId="369" fillId="0" borderId="193" applyNumberFormat="0" applyFill="0" applyAlignment="0" applyProtection="0"/>
    <xf numFmtId="0" fontId="369" fillId="0" borderId="193" applyNumberFormat="0" applyFill="0" applyAlignment="0" applyProtection="0"/>
    <xf numFmtId="0" fontId="369" fillId="0" borderId="193" applyNumberFormat="0" applyFill="0" applyAlignment="0" applyProtection="0"/>
    <xf numFmtId="0" fontId="227" fillId="0" borderId="192" applyNumberFormat="0" applyFont="0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0" fontId="227" fillId="0" borderId="192" applyNumberFormat="0" applyFont="0" applyFill="0" applyAlignment="0" applyProtection="0"/>
    <xf numFmtId="37" fontId="368" fillId="0" borderId="193" applyFill="0" applyAlignment="0" applyProtection="0"/>
    <xf numFmtId="282" fontId="218" fillId="0" borderId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37" fontId="368" fillId="0" borderId="193" applyFill="0" applyAlignment="0" applyProtection="0"/>
    <xf numFmtId="0" fontId="369" fillId="0" borderId="193" applyNumberFormat="0" applyFill="0" applyAlignment="0" applyProtection="0"/>
    <xf numFmtId="0" fontId="14" fillId="0" borderId="95" applyNumberForma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33" fillId="0" borderId="192" applyNumberFormat="0" applyFon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40" fillId="0" borderId="191">
      <protection locked="0"/>
    </xf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0" fontId="368" fillId="0" borderId="193" applyNumberFormat="0" applyFill="0" applyAlignment="0" applyProtection="0"/>
    <xf numFmtId="297" fontId="335" fillId="0" borderId="0"/>
    <xf numFmtId="199" fontId="241" fillId="0" borderId="47" applyNumberFormat="0" applyFill="0" applyAlignment="0" applyProtection="0"/>
    <xf numFmtId="0" fontId="292" fillId="0" borderId="156"/>
    <xf numFmtId="0" fontId="292" fillId="0" borderId="156"/>
    <xf numFmtId="0" fontId="292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199" fontId="293" fillId="0" borderId="156"/>
    <xf numFmtId="215" fontId="294" fillId="0" borderId="156"/>
    <xf numFmtId="215" fontId="29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64" fillId="0" borderId="156"/>
    <xf numFmtId="0" fontId="293" fillId="0" borderId="156"/>
    <xf numFmtId="0" fontId="293" fillId="0" borderId="156"/>
    <xf numFmtId="0" fontId="241" fillId="0" borderId="47" applyNumberFormat="0" applyFill="0" applyAlignment="0" applyProtection="0"/>
    <xf numFmtId="0" fontId="241" fillId="0" borderId="47" applyNumberFormat="0" applyFill="0" applyAlignment="0" applyProtection="0"/>
    <xf numFmtId="0" fontId="241" fillId="0" borderId="47" applyNumberFormat="0" applyFill="0" applyAlignment="0" applyProtection="0"/>
    <xf numFmtId="199" fontId="241" fillId="0" borderId="47" applyNumberFormat="0" applyFill="0" applyAlignment="0" applyProtection="0"/>
    <xf numFmtId="199" fontId="241" fillId="0" borderId="47" applyNumberFormat="0" applyFill="0" applyAlignment="0" applyProtection="0"/>
    <xf numFmtId="199" fontId="241" fillId="0" borderId="162" applyNumberFormat="0" applyFill="0" applyAlignment="0" applyProtection="0"/>
    <xf numFmtId="0" fontId="292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2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2" fillId="0" borderId="154"/>
    <xf numFmtId="0" fontId="292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2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215" fontId="294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93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64" fillId="0" borderId="154"/>
    <xf numFmtId="0" fontId="293" fillId="0" borderId="154"/>
    <xf numFmtId="0" fontId="293" fillId="0" borderId="154"/>
    <xf numFmtId="0" fontId="293" fillId="0" borderId="154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0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9" fontId="241" fillId="0" borderId="186" applyNumberFormat="0" applyFill="0" applyAlignment="0" applyProtection="0"/>
    <xf numFmtId="192" fontId="33" fillId="61" borderId="194" applyNumberFormat="0" applyBorder="0" applyAlignment="0">
      <alignment horizontal="center"/>
    </xf>
    <xf numFmtId="192" fontId="33" fillId="61" borderId="194" applyNumberFormat="0" applyBorder="0" applyAlignment="0">
      <alignment horizontal="center"/>
    </xf>
    <xf numFmtId="351" fontId="33" fillId="0" borderId="0" applyFont="0" applyFill="0" applyBorder="0" applyAlignment="0" applyProtection="0"/>
    <xf numFmtId="352" fontId="33" fillId="0" borderId="0" applyFont="0" applyFill="0" applyBorder="0" applyAlignment="0" applyProtection="0"/>
    <xf numFmtId="232" fontId="187" fillId="0" borderId="0" applyFont="0" applyFill="0" applyBorder="0" applyAlignment="0" applyProtection="0"/>
    <xf numFmtId="239" fontId="187" fillId="0" borderId="0" applyFont="0" applyFill="0" applyBorder="0" applyAlignment="0" applyProtection="0"/>
    <xf numFmtId="9" fontId="370" fillId="54" borderId="0"/>
    <xf numFmtId="9" fontId="370" fillId="118" borderId="0"/>
    <xf numFmtId="9" fontId="370" fillId="118" borderId="0"/>
    <xf numFmtId="0" fontId="371" fillId="0" borderId="195">
      <alignment horizontal="left"/>
    </xf>
    <xf numFmtId="166" fontId="41" fillId="61" borderId="0"/>
    <xf numFmtId="353" fontId="218" fillId="0" borderId="0" applyFill="0">
      <alignment horizontal="center"/>
    </xf>
    <xf numFmtId="297" fontId="218" fillId="0" borderId="0" applyFont="0">
      <alignment horizontal="center"/>
      <protection locked="0"/>
    </xf>
    <xf numFmtId="297" fontId="218" fillId="0" borderId="0" applyFont="0">
      <alignment horizontal="center"/>
      <protection locked="0"/>
    </xf>
    <xf numFmtId="297" fontId="218" fillId="0" borderId="0" applyFont="0">
      <alignment horizontal="center"/>
      <protection locked="0"/>
    </xf>
    <xf numFmtId="297" fontId="218" fillId="0" borderId="0" applyFont="0">
      <alignment horizontal="center"/>
      <protection locked="0"/>
    </xf>
    <xf numFmtId="297" fontId="218" fillId="0" borderId="0" applyFont="0">
      <alignment horizontal="center"/>
      <protection locked="0"/>
    </xf>
    <xf numFmtId="297" fontId="218" fillId="0" borderId="0" applyFont="0">
      <alignment horizontal="center"/>
      <protection locked="0"/>
    </xf>
    <xf numFmtId="215" fontId="169" fillId="0" borderId="196" applyNumberFormat="0" applyBorder="0">
      <alignment horizontal="right"/>
    </xf>
    <xf numFmtId="215" fontId="169" fillId="0" borderId="196" applyNumberFormat="0" applyBorder="0">
      <alignment horizontal="right"/>
    </xf>
    <xf numFmtId="0" fontId="231" fillId="0" borderId="0"/>
    <xf numFmtId="0" fontId="131" fillId="61" borderId="162">
      <alignment vertical="center" wrapText="1"/>
      <protection locked="0"/>
    </xf>
    <xf numFmtId="192" fontId="241" fillId="0" borderId="194"/>
    <xf numFmtId="192" fontId="241" fillId="0" borderId="194"/>
    <xf numFmtId="354" fontId="33" fillId="0" borderId="0" applyFont="0" applyFill="0" applyBorder="0" applyAlignment="0" applyProtection="0"/>
    <xf numFmtId="334" fontId="164" fillId="0" borderId="0" applyFont="0" applyFill="0" applyBorder="0" applyAlignment="0" applyProtection="0"/>
    <xf numFmtId="196" fontId="33" fillId="0" borderId="0" applyFont="0" applyFill="0" applyBorder="0" applyAlignment="0" applyProtection="0"/>
    <xf numFmtId="4" fontId="33" fillId="0" borderId="0"/>
    <xf numFmtId="355" fontId="372" fillId="0" borderId="0"/>
    <xf numFmtId="355" fontId="372" fillId="0" borderId="0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6" fontId="372" fillId="0" borderId="162"/>
    <xf numFmtId="357" fontId="33" fillId="0" borderId="0" applyFont="0" applyFill="0" applyBorder="0" applyAlignment="0" applyProtection="0"/>
    <xf numFmtId="2" fontId="227" fillId="0" borderId="0" applyFont="0" applyFill="0" applyBorder="0" applyAlignment="0" applyProtection="0"/>
    <xf numFmtId="201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358" fontId="33" fillId="0" borderId="0" applyFont="0" applyFill="0" applyBorder="0" applyAlignment="0" applyProtection="0"/>
    <xf numFmtId="359" fontId="3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73" fillId="0" borderId="0" applyNumberFormat="0" applyFill="0" applyBorder="0" applyAlignment="0" applyProtection="0"/>
    <xf numFmtId="169" fontId="374" fillId="0" borderId="0" applyNumberFormat="0" applyFill="0" applyBorder="0" applyAlignment="0" applyProtection="0"/>
    <xf numFmtId="169" fontId="374" fillId="0" borderId="0" applyNumberFormat="0" applyFill="0" applyBorder="0" applyAlignment="0" applyProtection="0"/>
    <xf numFmtId="169" fontId="374" fillId="0" borderId="0" applyNumberFormat="0" applyFill="0" applyBorder="0" applyAlignment="0" applyProtection="0"/>
    <xf numFmtId="0" fontId="375" fillId="0" borderId="0" applyNumberFormat="0" applyFill="0" applyBorder="0" applyAlignment="0" applyProtection="0"/>
    <xf numFmtId="0" fontId="375" fillId="0" borderId="0" applyNumberFormat="0" applyFill="0" applyBorder="0" applyAlignment="0" applyProtection="0"/>
    <xf numFmtId="0" fontId="375" fillId="0" borderId="0" applyNumberFormat="0" applyFill="0" applyBorder="0" applyAlignment="0" applyProtection="0"/>
    <xf numFmtId="0" fontId="375" fillId="0" borderId="0" applyNumberFormat="0" applyFill="0" applyBorder="0" applyAlignment="0" applyProtection="0"/>
    <xf numFmtId="0" fontId="78" fillId="0" borderId="149"/>
    <xf numFmtId="0" fontId="110" fillId="0" borderId="149"/>
    <xf numFmtId="0" fontId="110" fillId="0" borderId="149"/>
    <xf numFmtId="0" fontId="110" fillId="0" borderId="149"/>
    <xf numFmtId="0" fontId="110" fillId="0" borderId="149"/>
    <xf numFmtId="0" fontId="110" fillId="0" borderId="149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309" fontId="33" fillId="0" borderId="0" applyNumberFormat="0" applyFill="0" applyBorder="0" applyAlignment="0" applyProtection="0"/>
    <xf numFmtId="0" fontId="97" fillId="0" borderId="0" applyNumberFormat="0" applyFont="0" applyFill="0" applyBorder="0" applyProtection="0">
      <alignment horizontal="center" vertical="center" wrapText="1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76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360" fontId="52" fillId="0" borderId="0" applyFont="0" applyFill="0" applyBorder="0" applyAlignment="0" applyProtection="0"/>
    <xf numFmtId="0" fontId="377" fillId="0" borderId="0" applyNumberFormat="0" applyFill="0" applyBorder="0" applyAlignment="0" applyProtection="0">
      <alignment vertical="top"/>
      <protection locked="0"/>
    </xf>
    <xf numFmtId="0" fontId="377" fillId="0" borderId="0" applyNumberFormat="0" applyFill="0" applyBorder="0" applyAlignment="0" applyProtection="0">
      <alignment vertical="top"/>
      <protection locked="0"/>
    </xf>
    <xf numFmtId="0" fontId="378" fillId="0" borderId="0" applyNumberFormat="0" applyFill="0" applyBorder="0" applyAlignment="0" applyProtection="0">
      <alignment vertical="top"/>
      <protection locked="0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41" fontId="379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24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1" fillId="0" borderId="0" applyFont="0" applyFill="0" applyBorder="0" applyAlignment="0" applyProtection="0"/>
    <xf numFmtId="0" fontId="381" fillId="0" borderId="0" applyFont="0" applyFill="0" applyBorder="0" applyAlignment="0" applyProtection="0"/>
    <xf numFmtId="0" fontId="381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0" fontId="380" fillId="0" borderId="0" applyFont="0" applyFill="0" applyBorder="0" applyAlignment="0" applyProtection="0"/>
    <xf numFmtId="335" fontId="380" fillId="0" borderId="0" applyFont="0" applyFill="0" applyBorder="0" applyAlignment="0" applyProtection="0"/>
    <xf numFmtId="0" fontId="382" fillId="0" borderId="0" applyFont="0" applyFill="0" applyBorder="0" applyAlignment="0" applyProtection="0"/>
    <xf numFmtId="361" fontId="379" fillId="0" borderId="0" applyFont="0" applyFill="0" applyBorder="0" applyAlignment="0" applyProtection="0"/>
    <xf numFmtId="288" fontId="33" fillId="0" borderId="0" applyFont="0" applyFill="0" applyBorder="0" applyAlignment="0" applyProtection="0"/>
    <xf numFmtId="325" fontId="379" fillId="0" borderId="0" applyFont="0" applyFill="0" applyBorder="0" applyAlignment="0" applyProtection="0"/>
    <xf numFmtId="169" fontId="383" fillId="91" borderId="130" applyNumberFormat="0" applyAlignment="0" applyProtection="0"/>
    <xf numFmtId="169" fontId="384" fillId="0" borderId="168" applyNumberFormat="0" applyFill="0" applyAlignment="0" applyProtection="0"/>
    <xf numFmtId="9" fontId="33" fillId="0" borderId="0" applyFont="0" applyFill="0" applyBorder="0" applyAlignment="0" applyProtection="0"/>
    <xf numFmtId="9" fontId="380" fillId="0" borderId="0" applyFont="0" applyFill="0" applyBorder="0" applyAlignment="0" applyProtection="0"/>
    <xf numFmtId="9" fontId="380" fillId="0" borderId="0" applyFont="0" applyFill="0" applyBorder="0" applyAlignment="0" applyProtection="0"/>
    <xf numFmtId="9" fontId="381" fillId="0" borderId="0" applyFont="0" applyFill="0" applyBorder="0" applyAlignment="0" applyProtection="0"/>
    <xf numFmtId="169" fontId="224" fillId="0" borderId="170"/>
    <xf numFmtId="169" fontId="385" fillId="56" borderId="0" applyNumberFormat="0" applyBorder="0" applyAlignment="0" applyProtection="0"/>
    <xf numFmtId="169" fontId="386" fillId="86" borderId="175" applyNumberFormat="0" applyAlignment="0" applyProtection="0"/>
    <xf numFmtId="169" fontId="386" fillId="86" borderId="175" applyNumberFormat="0" applyAlignment="0" applyProtection="0"/>
    <xf numFmtId="169" fontId="386" fillId="86" borderId="175" applyNumberFormat="0" applyAlignment="0" applyProtection="0"/>
    <xf numFmtId="169" fontId="387" fillId="86" borderId="166" applyNumberFormat="0" applyAlignment="0" applyProtection="0"/>
    <xf numFmtId="169" fontId="387" fillId="86" borderId="166" applyNumberFormat="0" applyAlignment="0" applyProtection="0"/>
    <xf numFmtId="169" fontId="387" fillId="86" borderId="166" applyNumberFormat="0" applyAlignment="0" applyProtection="0"/>
    <xf numFmtId="169" fontId="388" fillId="0" borderId="0" applyNumberFormat="0" applyFill="0" applyBorder="0" applyAlignment="0" applyProtection="0"/>
    <xf numFmtId="169" fontId="389" fillId="0" borderId="0" applyNumberFormat="0" applyFill="0" applyBorder="0" applyAlignment="0" applyProtection="0"/>
    <xf numFmtId="169" fontId="390" fillId="0" borderId="0" applyNumberFormat="0" applyFill="0" applyBorder="0" applyAlignment="0" applyProtection="0"/>
    <xf numFmtId="169" fontId="391" fillId="57" borderId="0" applyNumberFormat="0" applyBorder="0" applyAlignment="0" applyProtection="0"/>
    <xf numFmtId="9" fontId="392" fillId="0" borderId="0" applyFont="0" applyFill="0" applyBorder="0" applyAlignment="0" applyProtection="0"/>
    <xf numFmtId="0" fontId="380" fillId="0" borderId="0"/>
    <xf numFmtId="0" fontId="393" fillId="0" borderId="0"/>
    <xf numFmtId="0" fontId="380" fillId="0" borderId="0"/>
    <xf numFmtId="0" fontId="381" fillId="0" borderId="0"/>
    <xf numFmtId="0" fontId="33" fillId="0" borderId="0"/>
    <xf numFmtId="0" fontId="225" fillId="0" borderId="0"/>
    <xf numFmtId="0" fontId="186" fillId="0" borderId="0"/>
    <xf numFmtId="169" fontId="394" fillId="60" borderId="166" applyNumberFormat="0" applyAlignment="0" applyProtection="0"/>
    <xf numFmtId="169" fontId="394" fillId="60" borderId="166" applyNumberFormat="0" applyAlignment="0" applyProtection="0"/>
    <xf numFmtId="169" fontId="394" fillId="60" borderId="166" applyNumberFormat="0" applyAlignment="0" applyProtection="0"/>
    <xf numFmtId="169" fontId="395" fillId="105" borderId="0" applyNumberFormat="0" applyBorder="0" applyAlignment="0" applyProtection="0"/>
    <xf numFmtId="169" fontId="396" fillId="0" borderId="193" applyNumberFormat="0" applyFill="0" applyAlignment="0" applyProtection="0"/>
    <xf numFmtId="169" fontId="396" fillId="0" borderId="193" applyNumberFormat="0" applyFill="0" applyAlignment="0" applyProtection="0"/>
    <xf numFmtId="169" fontId="396" fillId="0" borderId="193" applyNumberFormat="0" applyFill="0" applyAlignment="0" applyProtection="0"/>
    <xf numFmtId="195" fontId="33" fillId="0" borderId="0" applyFont="0" applyFill="0" applyBorder="0" applyAlignment="0" applyProtection="0"/>
    <xf numFmtId="362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92" fillId="0" borderId="0"/>
    <xf numFmtId="169" fontId="136" fillId="76" borderId="0" applyNumberFormat="0" applyBorder="0" applyAlignment="0" applyProtection="0"/>
    <xf numFmtId="169" fontId="136" fillId="80" borderId="0" applyNumberFormat="0" applyBorder="0" applyAlignment="0" applyProtection="0"/>
    <xf numFmtId="169" fontId="136" fillId="82" borderId="0" applyNumberFormat="0" applyBorder="0" applyAlignment="0" applyProtection="0"/>
    <xf numFmtId="169" fontId="136" fillId="68" borderId="0" applyNumberFormat="0" applyBorder="0" applyAlignment="0" applyProtection="0"/>
    <xf numFmtId="169" fontId="136" fillId="69" borderId="0" applyNumberFormat="0" applyBorder="0" applyAlignment="0" applyProtection="0"/>
    <xf numFmtId="169" fontId="136" fillId="85" borderId="0" applyNumberFormat="0" applyBorder="0" applyAlignment="0" applyProtection="0"/>
    <xf numFmtId="169" fontId="33" fillId="108" borderId="173" applyNumberFormat="0" applyFont="0" applyAlignment="0" applyProtection="0"/>
    <xf numFmtId="169" fontId="33" fillId="108" borderId="173" applyNumberFormat="0" applyFont="0" applyAlignment="0" applyProtection="0"/>
    <xf numFmtId="169" fontId="33" fillId="108" borderId="173" applyNumberFormat="0" applyFont="0" applyAlignment="0" applyProtection="0"/>
    <xf numFmtId="169" fontId="397" fillId="0" borderId="131" applyNumberFormat="0" applyFill="0" applyAlignment="0" applyProtection="0"/>
    <xf numFmtId="169" fontId="398" fillId="0" borderId="163" applyNumberFormat="0" applyFill="0" applyAlignment="0" applyProtection="0"/>
    <xf numFmtId="169" fontId="399" fillId="0" borderId="164" applyNumberFormat="0" applyFill="0" applyAlignment="0" applyProtection="0"/>
    <xf numFmtId="169" fontId="399" fillId="0" borderId="164" applyNumberFormat="0" applyFill="0" applyAlignment="0" applyProtection="0"/>
    <xf numFmtId="169" fontId="399" fillId="0" borderId="0" applyNumberForma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00" fillId="0" borderId="0">
      <protection locked="0"/>
    </xf>
    <xf numFmtId="0" fontId="401" fillId="0" borderId="0" applyFont="0" applyFill="0" applyBorder="0" applyAlignment="0" applyProtection="0"/>
    <xf numFmtId="0" fontId="401" fillId="0" borderId="0" applyFont="0" applyFill="0" applyBorder="0" applyAlignment="0" applyProtection="0"/>
    <xf numFmtId="0" fontId="94" fillId="0" borderId="0">
      <alignment vertical="center"/>
    </xf>
    <xf numFmtId="229" fontId="43" fillId="0" borderId="0" applyFont="0" applyFill="0" applyBorder="0" applyAlignment="0" applyProtection="0"/>
    <xf numFmtId="0" fontId="40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02" fillId="0" borderId="0"/>
    <xf numFmtId="37" fontId="403" fillId="0" borderId="162" applyFont="0" applyFill="0" applyBorder="0">
      <alignment vertical="center"/>
    </xf>
    <xf numFmtId="37" fontId="403" fillId="0" borderId="162" applyFont="0" applyFill="0" applyBorder="0">
      <alignment vertical="center"/>
    </xf>
    <xf numFmtId="0" fontId="400" fillId="0" borderId="0"/>
    <xf numFmtId="0" fontId="291" fillId="0" borderId="0">
      <protection locked="0"/>
    </xf>
    <xf numFmtId="0" fontId="33" fillId="0" borderId="0"/>
    <xf numFmtId="0" fontId="91" fillId="0" borderId="0">
      <protection locked="0"/>
    </xf>
    <xf numFmtId="363" fontId="404" fillId="0" borderId="159">
      <alignment vertical="center"/>
    </xf>
    <xf numFmtId="3" fontId="405" fillId="0" borderId="196" applyNumberFormat="0" applyFill="0" applyBorder="0" applyProtection="0">
      <alignment horizontal="center" vertical="center"/>
    </xf>
    <xf numFmtId="3" fontId="405" fillId="0" borderId="196" applyNumberFormat="0" applyFill="0" applyBorder="0" applyProtection="0">
      <alignment horizontal="center" vertical="center"/>
    </xf>
    <xf numFmtId="0" fontId="91" fillId="0" borderId="0">
      <protection locked="0"/>
    </xf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06" fillId="0" borderId="0" applyNumberForma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07" fillId="0" borderId="0" applyFont="0" applyFill="0" applyBorder="0" applyAlignment="0" applyProtection="0"/>
    <xf numFmtId="0" fontId="40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08" fillId="0" borderId="0" applyFont="0" applyFill="0" applyBorder="0" applyAlignment="0" applyProtection="0"/>
    <xf numFmtId="0" fontId="408" fillId="0" borderId="0" applyFont="0" applyFill="0" applyBorder="0" applyAlignment="0" applyProtection="0"/>
    <xf numFmtId="171" fontId="122" fillId="0" borderId="0">
      <protection locked="0"/>
    </xf>
    <xf numFmtId="0" fontId="91" fillId="0" borderId="0">
      <protection locked="0"/>
    </xf>
    <xf numFmtId="179" fontId="40" fillId="0" borderId="0">
      <protection locked="0"/>
    </xf>
    <xf numFmtId="179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5" fontId="40" fillId="0" borderId="0">
      <protection locked="0"/>
    </xf>
    <xf numFmtId="176" fontId="40" fillId="0" borderId="0">
      <protection locked="0"/>
    </xf>
    <xf numFmtId="176" fontId="40" fillId="0" borderId="0">
      <protection locked="0"/>
    </xf>
    <xf numFmtId="175" fontId="40" fillId="0" borderId="0">
      <protection locked="0"/>
    </xf>
    <xf numFmtId="173" fontId="40" fillId="0" borderId="0">
      <protection locked="0"/>
    </xf>
    <xf numFmtId="171" fontId="122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173" fontId="40" fillId="0" borderId="0">
      <protection locked="0"/>
    </xf>
    <xf numFmtId="9" fontId="400" fillId="61" borderId="0" applyFill="0" applyBorder="0" applyProtection="0">
      <alignment horizontal="right"/>
    </xf>
    <xf numFmtId="10" fontId="400" fillId="0" borderId="0" applyFill="0" applyBorder="0" applyProtection="0">
      <alignment horizontal="right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9" fontId="40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10" fillId="0" borderId="0"/>
    <xf numFmtId="0" fontId="411" fillId="0" borderId="0" applyFont="0" applyFill="0" applyBorder="0" applyAlignment="0" applyProtection="0"/>
    <xf numFmtId="0" fontId="411" fillId="0" borderId="0" applyFont="0" applyFill="0" applyBorder="0" applyAlignment="0" applyProtection="0"/>
    <xf numFmtId="0" fontId="412" fillId="0" borderId="0"/>
    <xf numFmtId="0" fontId="4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13" fillId="0" borderId="0" applyNumberFormat="0" applyFont="0" applyFill="0" applyBorder="0" applyProtection="0">
      <alignment horizontal="centerContinuous" vertical="center"/>
    </xf>
    <xf numFmtId="0" fontId="40" fillId="0" borderId="0">
      <alignment vertical="center"/>
    </xf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4" fontId="33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1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/>
    <xf numFmtId="0" fontId="33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14" fillId="0" borderId="0" applyFont="0" applyFill="0" applyBorder="0" applyAlignment="0" applyProtection="0"/>
    <xf numFmtId="0" fontId="414" fillId="0" borderId="0" applyFont="0" applyFill="0" applyBorder="0" applyAlignment="0" applyProtection="0"/>
    <xf numFmtId="43" fontId="414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225" fontId="33" fillId="0" borderId="0" applyFill="0" applyBorder="0" applyAlignment="0" applyProtection="0"/>
    <xf numFmtId="0" fontId="33" fillId="0" borderId="0" applyFont="0" applyFill="0" applyBorder="0" applyAlignment="0" applyProtection="0"/>
    <xf numFmtId="0" fontId="415" fillId="0" borderId="177"/>
    <xf numFmtId="0" fontId="416" fillId="0" borderId="0" applyNumberFormat="0" applyFill="0" applyBorder="0" applyAlignment="0" applyProtection="0">
      <alignment vertical="top"/>
      <protection locked="0"/>
    </xf>
    <xf numFmtId="0" fontId="417" fillId="0" borderId="0">
      <alignment vertical="center"/>
    </xf>
    <xf numFmtId="4" fontId="91" fillId="0" borderId="0">
      <protection locked="0"/>
    </xf>
    <xf numFmtId="0" fontId="40" fillId="0" borderId="0">
      <protection locked="0"/>
    </xf>
    <xf numFmtId="0" fontId="418" fillId="0" borderId="0">
      <alignment horizontal="centerContinuous" vertical="center"/>
    </xf>
    <xf numFmtId="0" fontId="43" fillId="0" borderId="0">
      <alignment vertical="center"/>
    </xf>
    <xf numFmtId="0" fontId="43" fillId="0" borderId="162">
      <alignment horizontal="distributed" vertical="center"/>
    </xf>
    <xf numFmtId="0" fontId="43" fillId="0" borderId="162">
      <alignment horizontal="distributed" vertical="center"/>
    </xf>
    <xf numFmtId="0" fontId="43" fillId="0" borderId="197">
      <alignment horizontal="distributed" vertical="top"/>
    </xf>
    <xf numFmtId="0" fontId="43" fillId="0" borderId="198">
      <alignment horizontal="distributed"/>
    </xf>
    <xf numFmtId="0" fontId="43" fillId="0" borderId="198">
      <alignment horizontal="distributed"/>
    </xf>
    <xf numFmtId="364" fontId="419" fillId="0" borderId="0">
      <alignment vertical="center"/>
    </xf>
    <xf numFmtId="0" fontId="94" fillId="0" borderId="0"/>
    <xf numFmtId="0" fontId="33" fillId="0" borderId="0"/>
    <xf numFmtId="41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47" fontId="420" fillId="0" borderId="0" applyFont="0" applyFill="0" applyBorder="0" applyAlignment="0" applyProtection="0">
      <alignment vertical="center"/>
    </xf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421" fillId="0" borderId="0" applyNumberFormat="0" applyFill="0" applyBorder="0" applyAlignment="0" applyProtection="0"/>
    <xf numFmtId="0" fontId="94" fillId="0" borderId="0"/>
    <xf numFmtId="0" fontId="420" fillId="0" borderId="0"/>
    <xf numFmtId="0" fontId="422" fillId="0" borderId="0"/>
    <xf numFmtId="220" fontId="33" fillId="0" borderId="0" applyFont="0" applyFill="0" applyBorder="0" applyAlignment="0" applyProtection="0"/>
    <xf numFmtId="0" fontId="33" fillId="0" borderId="0">
      <alignment vertical="center"/>
    </xf>
    <xf numFmtId="365" fontId="33" fillId="0" borderId="0" applyFont="0" applyFill="0" applyBorder="0" applyAlignment="0" applyProtection="0"/>
    <xf numFmtId="366" fontId="33" fillId="0" borderId="0" applyFont="0" applyFill="0" applyBorder="0" applyAlignment="0" applyProtection="0"/>
    <xf numFmtId="0" fontId="423" fillId="0" borderId="0" applyNumberFormat="0" applyFill="0" applyBorder="0" applyAlignment="0" applyProtection="0"/>
    <xf numFmtId="0" fontId="424" fillId="0" borderId="0" applyNumberFormat="0" applyFill="0" applyBorder="0" applyAlignment="0" applyProtection="0">
      <alignment vertical="top"/>
      <protection locked="0"/>
    </xf>
    <xf numFmtId="0" fontId="425" fillId="0" borderId="0" applyNumberFormat="0" applyFill="0" applyBorder="0" applyAlignment="0" applyProtection="0">
      <alignment vertical="top"/>
      <protection locked="0"/>
    </xf>
  </cellStyleXfs>
  <cellXfs count="601">
    <xf numFmtId="0" fontId="0" fillId="0" borderId="0" xfId="0"/>
    <xf numFmtId="164" fontId="0" fillId="0" borderId="0" xfId="1" applyFont="1"/>
    <xf numFmtId="0" fontId="0" fillId="0" borderId="1" xfId="0" applyBorder="1"/>
    <xf numFmtId="0" fontId="0" fillId="0" borderId="2" xfId="0" applyBorder="1"/>
    <xf numFmtId="164" fontId="0" fillId="0" borderId="2" xfId="1" applyFont="1" applyBorder="1"/>
    <xf numFmtId="0" fontId="0" fillId="0" borderId="4" xfId="0" applyBorder="1"/>
    <xf numFmtId="0" fontId="0" fillId="0" borderId="5" xfId="0" applyBorder="1"/>
    <xf numFmtId="164" fontId="0" fillId="0" borderId="5" xfId="1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1" applyFont="1" applyBorder="1" applyAlignment="1">
      <alignment horizontal="center" vertical="center"/>
    </xf>
    <xf numFmtId="164" fontId="0" fillId="0" borderId="12" xfId="1" applyFont="1" applyBorder="1"/>
    <xf numFmtId="164" fontId="0" fillId="0" borderId="0" xfId="0" applyNumberFormat="1"/>
    <xf numFmtId="164" fontId="0" fillId="0" borderId="9" xfId="1" applyFont="1" applyFill="1" applyBorder="1"/>
    <xf numFmtId="164" fontId="0" fillId="0" borderId="2" xfId="1" applyFont="1" applyFill="1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3" xfId="0" applyBorder="1"/>
    <xf numFmtId="165" fontId="0" fillId="0" borderId="0" xfId="1" applyNumberFormat="1" applyFont="1"/>
    <xf numFmtId="164" fontId="0" fillId="2" borderId="9" xfId="1" applyFont="1" applyFill="1" applyBorder="1"/>
    <xf numFmtId="164" fontId="0" fillId="2" borderId="2" xfId="1" applyFont="1" applyFill="1" applyBorder="1"/>
    <xf numFmtId="9" fontId="0" fillId="0" borderId="0" xfId="2" applyFont="1"/>
    <xf numFmtId="0" fontId="0" fillId="0" borderId="0" xfId="0" applyFill="1" applyBorder="1"/>
    <xf numFmtId="9" fontId="0" fillId="0" borderId="2" xfId="2" applyFont="1" applyBorder="1"/>
    <xf numFmtId="0" fontId="0" fillId="0" borderId="11" xfId="0" applyFill="1" applyBorder="1"/>
    <xf numFmtId="0" fontId="0" fillId="0" borderId="12" xfId="0" applyFill="1" applyBorder="1"/>
    <xf numFmtId="10" fontId="0" fillId="0" borderId="12" xfId="2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Font="1" applyAlignment="1">
      <alignment horizontal="center"/>
    </xf>
    <xf numFmtId="164" fontId="4" fillId="0" borderId="0" xfId="1" applyFont="1"/>
    <xf numFmtId="164" fontId="4" fillId="0" borderId="0" xfId="1" applyFont="1" applyFill="1"/>
    <xf numFmtId="0" fontId="4" fillId="0" borderId="0" xfId="0" applyFont="1" applyFill="1"/>
    <xf numFmtId="164" fontId="4" fillId="0" borderId="0" xfId="0" applyNumberFormat="1" applyFont="1"/>
    <xf numFmtId="164" fontId="5" fillId="0" borderId="0" xfId="1" applyFont="1"/>
    <xf numFmtId="164" fontId="5" fillId="0" borderId="0" xfId="1" applyFont="1" applyFill="1"/>
    <xf numFmtId="0" fontId="5" fillId="0" borderId="0" xfId="0" applyFont="1"/>
    <xf numFmtId="165" fontId="4" fillId="0" borderId="0" xfId="1" applyNumberFormat="1" applyFont="1"/>
    <xf numFmtId="164" fontId="4" fillId="0" borderId="0" xfId="0" applyNumberFormat="1" applyFont="1" applyFill="1"/>
    <xf numFmtId="0" fontId="7" fillId="0" borderId="0" xfId="0" applyFont="1"/>
    <xf numFmtId="164" fontId="4" fillId="0" borderId="0" xfId="1" applyFont="1" applyAlignment="1">
      <alignment horizontal="right"/>
    </xf>
    <xf numFmtId="164" fontId="5" fillId="0" borderId="0" xfId="1" applyFont="1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164" fontId="4" fillId="0" borderId="15" xfId="1" applyFont="1" applyBorder="1" applyAlignment="1">
      <alignment horizontal="center"/>
    </xf>
    <xf numFmtId="164" fontId="4" fillId="0" borderId="15" xfId="1" applyFont="1" applyFill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/>
    <xf numFmtId="164" fontId="4" fillId="0" borderId="18" xfId="1" applyFont="1" applyBorder="1"/>
    <xf numFmtId="164" fontId="4" fillId="0" borderId="18" xfId="1" applyFont="1" applyFill="1" applyBorder="1"/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/>
    <xf numFmtId="164" fontId="4" fillId="0" borderId="21" xfId="1" applyFont="1" applyBorder="1" applyAlignment="1">
      <alignment horizontal="center"/>
    </xf>
    <xf numFmtId="164" fontId="4" fillId="0" borderId="21" xfId="1" applyFont="1" applyFill="1" applyBorder="1"/>
    <xf numFmtId="0" fontId="4" fillId="0" borderId="22" xfId="0" applyFont="1" applyBorder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21" xfId="1" quotePrefix="1" applyFont="1" applyBorder="1" applyAlignment="1">
      <alignment horizontal="center"/>
    </xf>
    <xf numFmtId="164" fontId="4" fillId="0" borderId="15" xfId="1" quotePrefix="1" applyFont="1" applyBorder="1" applyAlignment="1">
      <alignment horizontal="center"/>
    </xf>
    <xf numFmtId="164" fontId="4" fillId="0" borderId="18" xfId="1" applyFont="1" applyBorder="1" applyAlignment="1">
      <alignment horizontal="center"/>
    </xf>
    <xf numFmtId="164" fontId="5" fillId="0" borderId="5" xfId="1" applyFont="1" applyBorder="1" applyAlignment="1">
      <alignment horizontal="center" vertical="center"/>
    </xf>
    <xf numFmtId="164" fontId="5" fillId="0" borderId="23" xfId="1" applyFont="1" applyBorder="1" applyAlignment="1">
      <alignment horizontal="center" vertical="center"/>
    </xf>
    <xf numFmtId="164" fontId="5" fillId="0" borderId="23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1" applyNumberFormat="1" applyFont="1" applyFill="1" applyAlignment="1">
      <alignment horizontal="center" vertical="center"/>
    </xf>
    <xf numFmtId="164" fontId="5" fillId="0" borderId="0" xfId="0" applyNumberFormat="1" applyFont="1" applyFill="1"/>
    <xf numFmtId="9" fontId="5" fillId="0" borderId="0" xfId="2" applyNumberFormat="1" applyFont="1" applyFill="1" applyAlignment="1">
      <alignment horizontal="left"/>
    </xf>
    <xf numFmtId="10" fontId="4" fillId="0" borderId="0" xfId="2" applyNumberFormat="1" applyFont="1" applyFill="1"/>
    <xf numFmtId="164" fontId="5" fillId="3" borderId="0" xfId="1" applyFont="1" applyFill="1"/>
    <xf numFmtId="164" fontId="5" fillId="4" borderId="0" xfId="1" applyFont="1" applyFill="1"/>
    <xf numFmtId="0" fontId="5" fillId="0" borderId="14" xfId="0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9" fontId="4" fillId="0" borderId="15" xfId="2" applyFont="1" applyFill="1" applyBorder="1" applyAlignment="1">
      <alignment horizontal="center" vertical="center"/>
    </xf>
    <xf numFmtId="164" fontId="4" fillId="0" borderId="15" xfId="1" applyFont="1" applyFill="1" applyBorder="1" applyAlignment="1">
      <alignment horizontal="center" vertical="center"/>
    </xf>
    <xf numFmtId="10" fontId="8" fillId="0" borderId="16" xfId="2" applyNumberFormat="1" applyFont="1" applyFill="1" applyBorder="1" applyAlignment="1">
      <alignment horizontal="center"/>
    </xf>
    <xf numFmtId="164" fontId="5" fillId="3" borderId="15" xfId="1" applyFont="1" applyFill="1" applyBorder="1"/>
    <xf numFmtId="164" fontId="5" fillId="3" borderId="15" xfId="1" applyNumberFormat="1" applyFont="1" applyFill="1" applyBorder="1" applyAlignment="1">
      <alignment horizontal="center" vertical="center"/>
    </xf>
    <xf numFmtId="164" fontId="5" fillId="0" borderId="15" xfId="1" applyFont="1" applyFill="1" applyBorder="1"/>
    <xf numFmtId="0" fontId="4" fillId="0" borderId="17" xfId="0" applyFont="1" applyFill="1" applyBorder="1" applyAlignment="1">
      <alignment horizontal="center"/>
    </xf>
    <xf numFmtId="164" fontId="4" fillId="0" borderId="18" xfId="1" applyNumberFormat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/>
    </xf>
    <xf numFmtId="164" fontId="4" fillId="0" borderId="21" xfId="1" applyNumberFormat="1" applyFont="1" applyFill="1" applyBorder="1" applyAlignment="1">
      <alignment horizontal="center" vertical="center"/>
    </xf>
    <xf numFmtId="164" fontId="5" fillId="0" borderId="23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/>
    </xf>
    <xf numFmtId="164" fontId="4" fillId="0" borderId="33" xfId="1" applyFont="1" applyFill="1" applyBorder="1"/>
    <xf numFmtId="164" fontId="4" fillId="0" borderId="33" xfId="1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10" fontId="8" fillId="0" borderId="21" xfId="2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164" fontId="4" fillId="4" borderId="7" xfId="1" applyFont="1" applyFill="1" applyBorder="1" applyAlignment="1">
      <alignment vertical="center"/>
    </xf>
    <xf numFmtId="164" fontId="5" fillId="4" borderId="7" xfId="1" applyFont="1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0" fontId="4" fillId="0" borderId="35" xfId="0" applyFont="1" applyFill="1" applyBorder="1"/>
    <xf numFmtId="0" fontId="4" fillId="0" borderId="36" xfId="0" applyFont="1" applyFill="1" applyBorder="1"/>
    <xf numFmtId="0" fontId="5" fillId="0" borderId="36" xfId="0" applyFont="1" applyFill="1" applyBorder="1"/>
    <xf numFmtId="0" fontId="4" fillId="0" borderId="37" xfId="0" applyFont="1" applyFill="1" applyBorder="1"/>
    <xf numFmtId="0" fontId="4" fillId="4" borderId="38" xfId="0" applyFont="1" applyFill="1" applyBorder="1" applyAlignment="1">
      <alignment vertical="center"/>
    </xf>
    <xf numFmtId="0" fontId="4" fillId="3" borderId="36" xfId="0" applyFont="1" applyFill="1" applyBorder="1"/>
    <xf numFmtId="0" fontId="4" fillId="0" borderId="39" xfId="0" applyFont="1" applyFill="1" applyBorder="1"/>
    <xf numFmtId="0" fontId="4" fillId="0" borderId="0" xfId="0" applyFont="1" applyFill="1" applyBorder="1"/>
    <xf numFmtId="0" fontId="5" fillId="0" borderId="40" xfId="0" applyFont="1" applyFill="1" applyBorder="1"/>
    <xf numFmtId="0" fontId="4" fillId="0" borderId="41" xfId="0" applyFont="1" applyFill="1" applyBorder="1"/>
    <xf numFmtId="0" fontId="5" fillId="0" borderId="41" xfId="0" applyFont="1" applyFill="1" applyBorder="1"/>
    <xf numFmtId="0" fontId="4" fillId="0" borderId="42" xfId="0" applyFont="1" applyFill="1" applyBorder="1"/>
    <xf numFmtId="0" fontId="5" fillId="4" borderId="43" xfId="0" applyFont="1" applyFill="1" applyBorder="1" applyAlignment="1">
      <alignment vertical="center"/>
    </xf>
    <xf numFmtId="0" fontId="5" fillId="3" borderId="41" xfId="0" applyFont="1" applyFill="1" applyBorder="1"/>
    <xf numFmtId="0" fontId="4" fillId="0" borderId="44" xfId="0" applyFont="1" applyFill="1" applyBorder="1"/>
    <xf numFmtId="164" fontId="5" fillId="0" borderId="45" xfId="1" applyFont="1" applyFill="1" applyBorder="1" applyAlignment="1">
      <alignment horizontal="center"/>
    </xf>
    <xf numFmtId="164" fontId="5" fillId="0" borderId="46" xfId="1" applyFont="1" applyFill="1" applyBorder="1" applyAlignment="1">
      <alignment horizontal="center" vertical="center"/>
    </xf>
    <xf numFmtId="164" fontId="4" fillId="0" borderId="40" xfId="1" applyFont="1" applyFill="1" applyBorder="1"/>
    <xf numFmtId="164" fontId="4" fillId="0" borderId="41" xfId="1" applyFont="1" applyFill="1" applyBorder="1"/>
    <xf numFmtId="164" fontId="4" fillId="0" borderId="42" xfId="1" applyFont="1" applyFill="1" applyBorder="1"/>
    <xf numFmtId="164" fontId="5" fillId="4" borderId="43" xfId="1" applyFont="1" applyFill="1" applyBorder="1" applyAlignment="1">
      <alignment vertical="center"/>
    </xf>
    <xf numFmtId="10" fontId="8" fillId="0" borderId="40" xfId="2" applyNumberFormat="1" applyFont="1" applyFill="1" applyBorder="1" applyAlignment="1">
      <alignment horizontal="center"/>
    </xf>
    <xf numFmtId="164" fontId="4" fillId="0" borderId="44" xfId="1" applyFont="1" applyFill="1" applyBorder="1"/>
    <xf numFmtId="166" fontId="4" fillId="0" borderId="16" xfId="2" applyNumberFormat="1" applyFont="1" applyFill="1" applyBorder="1"/>
    <xf numFmtId="10" fontId="4" fillId="0" borderId="22" xfId="2" applyNumberFormat="1" applyFont="1" applyFill="1" applyBorder="1"/>
    <xf numFmtId="10" fontId="4" fillId="0" borderId="16" xfId="2" applyNumberFormat="1" applyFont="1" applyFill="1" applyBorder="1"/>
    <xf numFmtId="10" fontId="5" fillId="4" borderId="43" xfId="2" applyNumberFormat="1" applyFont="1" applyFill="1" applyBorder="1" applyAlignment="1">
      <alignment vertical="center"/>
    </xf>
    <xf numFmtId="10" fontId="4" fillId="0" borderId="19" xfId="2" applyNumberFormat="1" applyFont="1" applyFill="1" applyBorder="1"/>
    <xf numFmtId="166" fontId="4" fillId="0" borderId="18" xfId="2" applyNumberFormat="1" applyFont="1" applyBorder="1" applyAlignment="1">
      <alignment horizontal="center"/>
    </xf>
    <xf numFmtId="0" fontId="2" fillId="0" borderId="0" xfId="3"/>
    <xf numFmtId="167" fontId="0" fillId="0" borderId="0" xfId="4" applyNumberFormat="1" applyFont="1"/>
    <xf numFmtId="0" fontId="2" fillId="0" borderId="0" xfId="3" applyAlignment="1">
      <alignment horizontal="center" vertical="center"/>
    </xf>
    <xf numFmtId="0" fontId="9" fillId="0" borderId="0" xfId="3" applyFont="1"/>
    <xf numFmtId="0" fontId="9" fillId="0" borderId="0" xfId="3" applyFont="1" applyAlignment="1">
      <alignment horizontal="center"/>
    </xf>
    <xf numFmtId="0" fontId="10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/>
    </xf>
    <xf numFmtId="0" fontId="9" fillId="5" borderId="5" xfId="3" applyFont="1" applyFill="1" applyBorder="1" applyAlignment="1">
      <alignment horizontal="center"/>
    </xf>
    <xf numFmtId="0" fontId="9" fillId="5" borderId="51" xfId="3" applyFont="1" applyFill="1" applyBorder="1" applyAlignment="1">
      <alignment horizontal="center"/>
    </xf>
    <xf numFmtId="0" fontId="9" fillId="5" borderId="4" xfId="3" applyFont="1" applyFill="1" applyBorder="1" applyAlignment="1">
      <alignment horizontal="center"/>
    </xf>
    <xf numFmtId="167" fontId="11" fillId="0" borderId="0" xfId="3" applyNumberFormat="1" applyFont="1"/>
    <xf numFmtId="0" fontId="10" fillId="3" borderId="20" xfId="3" applyFont="1" applyFill="1" applyBorder="1" applyAlignment="1">
      <alignment horizontal="center"/>
    </xf>
    <xf numFmtId="0" fontId="10" fillId="3" borderId="21" xfId="3" applyFont="1" applyFill="1" applyBorder="1" applyAlignment="1">
      <alignment vertical="center"/>
    </xf>
    <xf numFmtId="167" fontId="10" fillId="0" borderId="21" xfId="3" applyNumberFormat="1" applyFont="1" applyFill="1" applyBorder="1" applyAlignment="1">
      <alignment horizontal="center" vertical="center"/>
    </xf>
    <xf numFmtId="167" fontId="10" fillId="0" borderId="21" xfId="3" applyNumberFormat="1" applyFont="1" applyFill="1" applyBorder="1" applyAlignment="1">
      <alignment vertical="center"/>
    </xf>
    <xf numFmtId="0" fontId="9" fillId="0" borderId="21" xfId="3" applyFont="1" applyBorder="1"/>
    <xf numFmtId="0" fontId="9" fillId="0" borderId="53" xfId="3" applyFont="1" applyBorder="1"/>
    <xf numFmtId="0" fontId="9" fillId="0" borderId="54" xfId="3" applyFont="1" applyBorder="1"/>
    <xf numFmtId="0" fontId="9" fillId="0" borderId="55" xfId="3" applyFont="1" applyBorder="1"/>
    <xf numFmtId="0" fontId="11" fillId="0" borderId="0" xfId="3" applyFont="1"/>
    <xf numFmtId="167" fontId="0" fillId="0" borderId="0" xfId="4" applyNumberFormat="1" applyFont="1" applyAlignment="1">
      <alignment horizontal="center" vertical="center"/>
    </xf>
    <xf numFmtId="0" fontId="10" fillId="6" borderId="14" xfId="3" applyFont="1" applyFill="1" applyBorder="1" applyAlignment="1">
      <alignment horizontal="center"/>
    </xf>
    <xf numFmtId="0" fontId="10" fillId="6" borderId="15" xfId="3" applyFont="1" applyFill="1" applyBorder="1" applyAlignment="1">
      <alignment vertical="center"/>
    </xf>
    <xf numFmtId="167" fontId="10" fillId="6" borderId="15" xfId="3" applyNumberFormat="1" applyFont="1" applyFill="1" applyBorder="1" applyAlignment="1">
      <alignment horizontal="center" vertical="center"/>
    </xf>
    <xf numFmtId="167" fontId="10" fillId="6" borderId="15" xfId="3" applyNumberFormat="1" applyFont="1" applyFill="1" applyBorder="1" applyAlignment="1">
      <alignment vertical="center"/>
    </xf>
    <xf numFmtId="0" fontId="9" fillId="6" borderId="15" xfId="3" applyFont="1" applyFill="1" applyBorder="1"/>
    <xf numFmtId="0" fontId="9" fillId="0" borderId="15" xfId="3" applyFont="1" applyFill="1" applyBorder="1"/>
    <xf numFmtId="0" fontId="9" fillId="0" borderId="56" xfId="3" applyFont="1" applyFill="1" applyBorder="1"/>
    <xf numFmtId="0" fontId="9" fillId="0" borderId="57" xfId="3" applyFont="1" applyFill="1" applyBorder="1"/>
    <xf numFmtId="0" fontId="9" fillId="0" borderId="58" xfId="3" applyFont="1" applyBorder="1"/>
    <xf numFmtId="0" fontId="10" fillId="6" borderId="32" xfId="3" applyFont="1" applyFill="1" applyBorder="1" applyAlignment="1">
      <alignment horizontal="center"/>
    </xf>
    <xf numFmtId="0" fontId="9" fillId="0" borderId="33" xfId="3" applyFont="1" applyBorder="1"/>
    <xf numFmtId="0" fontId="9" fillId="0" borderId="33" xfId="4" applyNumberFormat="1" applyFont="1" applyBorder="1" applyAlignment="1">
      <alignment horizontal="center"/>
    </xf>
    <xf numFmtId="10" fontId="9" fillId="0" borderId="33" xfId="4" applyNumberFormat="1" applyFont="1" applyBorder="1"/>
    <xf numFmtId="0" fontId="9" fillId="6" borderId="33" xfId="3" applyFont="1" applyFill="1" applyBorder="1"/>
    <xf numFmtId="10" fontId="9" fillId="7" borderId="33" xfId="4" applyNumberFormat="1" applyFont="1" applyFill="1" applyBorder="1"/>
    <xf numFmtId="0" fontId="9" fillId="0" borderId="33" xfId="3" applyFont="1" applyFill="1" applyBorder="1"/>
    <xf numFmtId="0" fontId="9" fillId="0" borderId="59" xfId="3" applyFont="1" applyFill="1" applyBorder="1"/>
    <xf numFmtId="0" fontId="9" fillId="0" borderId="60" xfId="3" applyFont="1" applyFill="1" applyBorder="1"/>
    <xf numFmtId="0" fontId="9" fillId="6" borderId="61" xfId="3" applyFont="1" applyFill="1" applyBorder="1"/>
    <xf numFmtId="0" fontId="10" fillId="3" borderId="62" xfId="3" applyFont="1" applyFill="1" applyBorder="1" applyAlignment="1">
      <alignment horizontal="center"/>
    </xf>
    <xf numFmtId="0" fontId="10" fillId="3" borderId="2" xfId="3" applyFont="1" applyFill="1" applyBorder="1"/>
    <xf numFmtId="0" fontId="9" fillId="0" borderId="2" xfId="4" applyNumberFormat="1" applyFont="1" applyBorder="1" applyAlignment="1">
      <alignment horizontal="center"/>
    </xf>
    <xf numFmtId="10" fontId="9" fillId="0" borderId="2" xfId="4" applyNumberFormat="1" applyFont="1" applyBorder="1"/>
    <xf numFmtId="0" fontId="9" fillId="6" borderId="2" xfId="3" applyFont="1" applyFill="1" applyBorder="1"/>
    <xf numFmtId="0" fontId="9" fillId="0" borderId="2" xfId="3" applyFont="1" applyFill="1" applyBorder="1"/>
    <xf numFmtId="0" fontId="9" fillId="0" borderId="3" xfId="3" applyFont="1" applyFill="1" applyBorder="1"/>
    <xf numFmtId="0" fontId="9" fillId="0" borderId="1" xfId="3" applyFont="1" applyFill="1" applyBorder="1"/>
    <xf numFmtId="0" fontId="9" fillId="6" borderId="63" xfId="3" applyFont="1" applyFill="1" applyBorder="1"/>
    <xf numFmtId="0" fontId="10" fillId="0" borderId="20" xfId="3" applyFont="1" applyBorder="1" applyAlignment="1">
      <alignment horizontal="center"/>
    </xf>
    <xf numFmtId="0" fontId="10" fillId="8" borderId="21" xfId="3" applyFont="1" applyFill="1" applyBorder="1"/>
    <xf numFmtId="0" fontId="9" fillId="0" borderId="21" xfId="4" applyNumberFormat="1" applyFont="1" applyBorder="1" applyAlignment="1">
      <alignment horizontal="center"/>
    </xf>
    <xf numFmtId="10" fontId="9" fillId="0" borderId="21" xfId="4" applyNumberFormat="1" applyFont="1" applyBorder="1"/>
    <xf numFmtId="0" fontId="9" fillId="6" borderId="21" xfId="3" applyFont="1" applyFill="1" applyBorder="1"/>
    <xf numFmtId="0" fontId="9" fillId="0" borderId="21" xfId="3" applyFont="1" applyFill="1" applyBorder="1"/>
    <xf numFmtId="0" fontId="9" fillId="0" borderId="53" xfId="3" applyFont="1" applyFill="1" applyBorder="1"/>
    <xf numFmtId="0" fontId="9" fillId="0" borderId="54" xfId="3" applyFont="1" applyFill="1" applyBorder="1"/>
    <xf numFmtId="0" fontId="9" fillId="6" borderId="55" xfId="3" applyFont="1" applyFill="1" applyBorder="1"/>
    <xf numFmtId="0" fontId="9" fillId="0" borderId="15" xfId="4" applyNumberFormat="1" applyFont="1" applyBorder="1" applyAlignment="1">
      <alignment horizontal="center"/>
    </xf>
    <xf numFmtId="10" fontId="9" fillId="0" borderId="15" xfId="4" applyNumberFormat="1" applyFont="1" applyBorder="1"/>
    <xf numFmtId="10" fontId="9" fillId="7" borderId="15" xfId="4" applyNumberFormat="1" applyFont="1" applyFill="1" applyBorder="1"/>
    <xf numFmtId="0" fontId="9" fillId="6" borderId="58" xfId="3" applyFont="1" applyFill="1" applyBorder="1"/>
    <xf numFmtId="0" fontId="9" fillId="0" borderId="15" xfId="3" applyFont="1" applyBorder="1"/>
    <xf numFmtId="0" fontId="10" fillId="0" borderId="14" xfId="3" applyFont="1" applyBorder="1" applyAlignment="1">
      <alignment horizontal="center"/>
    </xf>
    <xf numFmtId="0" fontId="10" fillId="8" borderId="15" xfId="3" applyFont="1" applyFill="1" applyBorder="1"/>
    <xf numFmtId="10" fontId="9" fillId="7" borderId="15" xfId="3" applyNumberFormat="1" applyFont="1" applyFill="1" applyBorder="1"/>
    <xf numFmtId="0" fontId="9" fillId="0" borderId="57" xfId="3" applyFont="1" applyFill="1" applyBorder="1" applyAlignment="1"/>
    <xf numFmtId="0" fontId="9" fillId="0" borderId="15" xfId="3" applyFont="1" applyFill="1" applyBorder="1" applyAlignment="1"/>
    <xf numFmtId="0" fontId="9" fillId="0" borderId="56" xfId="3" applyFont="1" applyFill="1" applyBorder="1" applyAlignment="1"/>
    <xf numFmtId="167" fontId="9" fillId="0" borderId="15" xfId="4" applyNumberFormat="1" applyFont="1" applyBorder="1"/>
    <xf numFmtId="10" fontId="9" fillId="0" borderId="15" xfId="4" applyNumberFormat="1" applyFont="1" applyFill="1" applyBorder="1"/>
    <xf numFmtId="0" fontId="10" fillId="0" borderId="32" xfId="3" applyFont="1" applyBorder="1" applyAlignment="1">
      <alignment horizontal="center"/>
    </xf>
    <xf numFmtId="167" fontId="9" fillId="0" borderId="33" xfId="4" applyNumberFormat="1" applyFont="1" applyBorder="1"/>
    <xf numFmtId="167" fontId="9" fillId="0" borderId="2" xfId="4" applyNumberFormat="1" applyFont="1" applyBorder="1"/>
    <xf numFmtId="167" fontId="9" fillId="0" borderId="21" xfId="4" applyNumberFormat="1" applyFont="1" applyBorder="1"/>
    <xf numFmtId="0" fontId="9" fillId="0" borderId="15" xfId="3" applyFont="1" applyBorder="1" applyAlignment="1">
      <alignment horizontal="left"/>
    </xf>
    <xf numFmtId="10" fontId="9" fillId="7" borderId="57" xfId="4" applyNumberFormat="1" applyFont="1" applyFill="1" applyBorder="1"/>
    <xf numFmtId="0" fontId="9" fillId="0" borderId="14" xfId="3" applyFont="1" applyBorder="1" applyAlignment="1">
      <alignment horizontal="center"/>
    </xf>
    <xf numFmtId="10" fontId="9" fillId="7" borderId="56" xfId="4" applyNumberFormat="1" applyFont="1" applyFill="1" applyBorder="1"/>
    <xf numFmtId="10" fontId="9" fillId="7" borderId="57" xfId="3" applyNumberFormat="1" applyFont="1" applyFill="1" applyBorder="1"/>
    <xf numFmtId="10" fontId="9" fillId="6" borderId="15" xfId="4" applyNumberFormat="1" applyFont="1" applyFill="1" applyBorder="1"/>
    <xf numFmtId="10" fontId="9" fillId="0" borderId="56" xfId="4" applyNumberFormat="1" applyFont="1" applyFill="1" applyBorder="1"/>
    <xf numFmtId="10" fontId="9" fillId="0" borderId="57" xfId="4" applyNumberFormat="1" applyFont="1" applyFill="1" applyBorder="1"/>
    <xf numFmtId="0" fontId="10" fillId="0" borderId="14" xfId="3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  <xf numFmtId="10" fontId="9" fillId="6" borderId="33" xfId="4" applyNumberFormat="1" applyFont="1" applyFill="1" applyBorder="1"/>
    <xf numFmtId="10" fontId="9" fillId="0" borderId="33" xfId="4" applyNumberFormat="1" applyFont="1" applyFill="1" applyBorder="1"/>
    <xf numFmtId="10" fontId="9" fillId="0" borderId="59" xfId="4" applyNumberFormat="1" applyFont="1" applyFill="1" applyBorder="1"/>
    <xf numFmtId="10" fontId="9" fillId="0" borderId="60" xfId="4" applyNumberFormat="1" applyFont="1" applyFill="1" applyBorder="1"/>
    <xf numFmtId="10" fontId="9" fillId="7" borderId="60" xfId="4" applyNumberFormat="1" applyFont="1" applyFill="1" applyBorder="1"/>
    <xf numFmtId="10" fontId="9" fillId="6" borderId="2" xfId="4" applyNumberFormat="1" applyFont="1" applyFill="1" applyBorder="1"/>
    <xf numFmtId="10" fontId="9" fillId="0" borderId="2" xfId="4" applyNumberFormat="1" applyFont="1" applyFill="1" applyBorder="1"/>
    <xf numFmtId="10" fontId="9" fillId="0" borderId="3" xfId="4" applyNumberFormat="1" applyFont="1" applyFill="1" applyBorder="1"/>
    <xf numFmtId="10" fontId="9" fillId="0" borderId="1" xfId="4" applyNumberFormat="1" applyFont="1" applyFill="1" applyBorder="1"/>
    <xf numFmtId="0" fontId="10" fillId="6" borderId="20" xfId="3" applyFont="1" applyFill="1" applyBorder="1" applyAlignment="1">
      <alignment horizontal="center"/>
    </xf>
    <xf numFmtId="10" fontId="9" fillId="6" borderId="21" xfId="4" applyNumberFormat="1" applyFont="1" applyFill="1" applyBorder="1"/>
    <xf numFmtId="10" fontId="9" fillId="0" borderId="21" xfId="4" applyNumberFormat="1" applyFont="1" applyFill="1" applyBorder="1"/>
    <xf numFmtId="10" fontId="9" fillId="0" borderId="53" xfId="4" applyNumberFormat="1" applyFont="1" applyFill="1" applyBorder="1"/>
    <xf numFmtId="10" fontId="9" fillId="0" borderId="54" xfId="4" applyNumberFormat="1" applyFont="1" applyFill="1" applyBorder="1"/>
    <xf numFmtId="10" fontId="9" fillId="7" borderId="21" xfId="4" applyNumberFormat="1" applyFont="1" applyFill="1" applyBorder="1"/>
    <xf numFmtId="0" fontId="9" fillId="0" borderId="32" xfId="3" applyFont="1" applyBorder="1" applyAlignment="1">
      <alignment horizontal="center"/>
    </xf>
    <xf numFmtId="41" fontId="0" fillId="0" borderId="0" xfId="5" applyFont="1"/>
    <xf numFmtId="41" fontId="2" fillId="0" borderId="0" xfId="3" applyNumberFormat="1"/>
    <xf numFmtId="167" fontId="2" fillId="0" borderId="0" xfId="4" applyNumberFormat="1" applyFont="1"/>
    <xf numFmtId="1" fontId="2" fillId="0" borderId="0" xfId="3" applyNumberFormat="1" applyAlignment="1">
      <alignment horizontal="center" vertical="center"/>
    </xf>
    <xf numFmtId="0" fontId="10" fillId="0" borderId="64" xfId="3" applyFont="1" applyBorder="1" applyAlignment="1">
      <alignment horizontal="center"/>
    </xf>
    <xf numFmtId="0" fontId="9" fillId="0" borderId="65" xfId="3" applyFont="1" applyBorder="1"/>
    <xf numFmtId="1" fontId="9" fillId="0" borderId="65" xfId="4" applyNumberFormat="1" applyFont="1" applyBorder="1" applyAlignment="1">
      <alignment horizontal="center"/>
    </xf>
    <xf numFmtId="9" fontId="9" fillId="0" borderId="65" xfId="4" applyFont="1" applyBorder="1" applyAlignment="1">
      <alignment horizontal="center"/>
    </xf>
    <xf numFmtId="10" fontId="9" fillId="6" borderId="65" xfId="4" applyNumberFormat="1" applyFont="1" applyFill="1" applyBorder="1"/>
    <xf numFmtId="10" fontId="9" fillId="6" borderId="66" xfId="4" applyNumberFormat="1" applyFont="1" applyFill="1" applyBorder="1"/>
    <xf numFmtId="10" fontId="9" fillId="6" borderId="67" xfId="4" applyNumberFormat="1" applyFont="1" applyFill="1" applyBorder="1"/>
    <xf numFmtId="0" fontId="9" fillId="6" borderId="68" xfId="3" applyFont="1" applyFill="1" applyBorder="1"/>
    <xf numFmtId="0" fontId="10" fillId="0" borderId="69" xfId="3" applyFont="1" applyBorder="1" applyAlignment="1">
      <alignment horizontal="center"/>
    </xf>
    <xf numFmtId="0" fontId="10" fillId="0" borderId="9" xfId="3" applyFont="1" applyFill="1" applyBorder="1"/>
    <xf numFmtId="0" fontId="9" fillId="0" borderId="9" xfId="3" applyNumberFormat="1" applyFont="1" applyBorder="1" applyAlignment="1">
      <alignment horizontal="center" vertical="center"/>
    </xf>
    <xf numFmtId="167" fontId="9" fillId="0" borderId="9" xfId="3" applyNumberFormat="1" applyFont="1" applyBorder="1" applyAlignment="1">
      <alignment horizontal="center" vertical="center"/>
    </xf>
    <xf numFmtId="10" fontId="9" fillId="6" borderId="9" xfId="4" applyNumberFormat="1" applyFont="1" applyFill="1" applyBorder="1" applyAlignment="1">
      <alignment horizontal="center" vertical="center"/>
    </xf>
    <xf numFmtId="10" fontId="9" fillId="6" borderId="10" xfId="4" applyNumberFormat="1" applyFont="1" applyFill="1" applyBorder="1" applyAlignment="1">
      <alignment horizontal="center" vertical="center"/>
    </xf>
    <xf numFmtId="10" fontId="9" fillId="6" borderId="70" xfId="4" applyNumberFormat="1" applyFont="1" applyFill="1" applyBorder="1" applyAlignment="1">
      <alignment horizontal="center" vertical="center"/>
    </xf>
    <xf numFmtId="0" fontId="9" fillId="6" borderId="71" xfId="3" applyFont="1" applyFill="1" applyBorder="1"/>
    <xf numFmtId="167" fontId="12" fillId="0" borderId="0" xfId="3" applyNumberFormat="1" applyFont="1"/>
    <xf numFmtId="167" fontId="13" fillId="0" borderId="0" xfId="4" applyNumberFormat="1" applyFont="1"/>
    <xf numFmtId="0" fontId="13" fillId="0" borderId="0" xfId="3" applyFont="1" applyAlignment="1">
      <alignment horizontal="center" vertical="center"/>
    </xf>
    <xf numFmtId="1" fontId="13" fillId="0" borderId="0" xfId="3" applyNumberFormat="1" applyFont="1" applyAlignment="1">
      <alignment horizontal="center" vertical="center"/>
    </xf>
    <xf numFmtId="0" fontId="10" fillId="0" borderId="62" xfId="3" applyFont="1" applyBorder="1" applyAlignment="1">
      <alignment horizontal="center"/>
    </xf>
    <xf numFmtId="0" fontId="10" fillId="0" borderId="2" xfId="3" applyFont="1" applyBorder="1"/>
    <xf numFmtId="0" fontId="9" fillId="0" borderId="2" xfId="3" applyNumberFormat="1" applyFont="1" applyBorder="1" applyAlignment="1">
      <alignment horizontal="center" vertical="center"/>
    </xf>
    <xf numFmtId="167" fontId="9" fillId="0" borderId="2" xfId="3" applyNumberFormat="1" applyFont="1" applyBorder="1" applyAlignment="1">
      <alignment horizontal="center" vertical="center"/>
    </xf>
    <xf numFmtId="10" fontId="9" fillId="6" borderId="2" xfId="4" applyNumberFormat="1" applyFont="1" applyFill="1" applyBorder="1" applyAlignment="1">
      <alignment horizontal="center" vertical="center"/>
    </xf>
    <xf numFmtId="10" fontId="10" fillId="6" borderId="3" xfId="4" applyNumberFormat="1" applyFont="1" applyFill="1" applyBorder="1" applyAlignment="1">
      <alignment horizontal="center" vertical="center"/>
    </xf>
    <xf numFmtId="10" fontId="9" fillId="6" borderId="1" xfId="4" applyNumberFormat="1" applyFont="1" applyFill="1" applyBorder="1" applyAlignment="1">
      <alignment horizontal="center" vertical="center"/>
    </xf>
    <xf numFmtId="10" fontId="9" fillId="6" borderId="3" xfId="4" applyNumberFormat="1" applyFont="1" applyFill="1" applyBorder="1" applyAlignment="1">
      <alignment horizontal="center" vertical="center"/>
    </xf>
    <xf numFmtId="0" fontId="13" fillId="0" borderId="0" xfId="3" applyFont="1"/>
    <xf numFmtId="0" fontId="10" fillId="0" borderId="2" xfId="3" applyFont="1" applyFill="1" applyBorder="1"/>
    <xf numFmtId="0" fontId="9" fillId="0" borderId="72" xfId="3" applyFont="1" applyBorder="1"/>
    <xf numFmtId="0" fontId="10" fillId="0" borderId="12" xfId="3" applyFont="1" applyBorder="1"/>
    <xf numFmtId="0" fontId="9" fillId="0" borderId="12" xfId="3" applyNumberFormat="1" applyFont="1" applyBorder="1" applyAlignment="1">
      <alignment horizontal="center" vertical="center"/>
    </xf>
    <xf numFmtId="167" fontId="9" fillId="0" borderId="12" xfId="3" applyNumberFormat="1" applyFont="1" applyBorder="1" applyAlignment="1">
      <alignment horizontal="center" vertical="center"/>
    </xf>
    <xf numFmtId="10" fontId="10" fillId="0" borderId="12" xfId="4" applyNumberFormat="1" applyFont="1" applyBorder="1" applyAlignment="1">
      <alignment horizontal="center" vertical="center"/>
    </xf>
    <xf numFmtId="10" fontId="10" fillId="0" borderId="13" xfId="4" applyNumberFormat="1" applyFont="1" applyBorder="1" applyAlignment="1">
      <alignment horizontal="center" vertical="center"/>
    </xf>
    <xf numFmtId="10" fontId="10" fillId="0" borderId="11" xfId="4" applyNumberFormat="1" applyFont="1" applyBorder="1" applyAlignment="1">
      <alignment horizontal="center" vertical="center"/>
    </xf>
    <xf numFmtId="10" fontId="10" fillId="6" borderId="12" xfId="4" applyNumberFormat="1" applyFont="1" applyFill="1" applyBorder="1" applyAlignment="1">
      <alignment horizontal="center" vertical="center"/>
    </xf>
    <xf numFmtId="0" fontId="9" fillId="0" borderId="73" xfId="3" applyFont="1" applyBorder="1"/>
    <xf numFmtId="0" fontId="9" fillId="0" borderId="74" xfId="3" applyFont="1" applyBorder="1"/>
    <xf numFmtId="0" fontId="9" fillId="0" borderId="75" xfId="3" applyFont="1" applyFill="1" applyBorder="1"/>
    <xf numFmtId="0" fontId="9" fillId="0" borderId="75" xfId="3" applyFont="1" applyFill="1" applyBorder="1" applyAlignment="1">
      <alignment horizontal="center"/>
    </xf>
    <xf numFmtId="0" fontId="9" fillId="0" borderId="75" xfId="3" applyFont="1" applyBorder="1"/>
    <xf numFmtId="0" fontId="9" fillId="0" borderId="76" xfId="3" applyFont="1" applyBorder="1"/>
    <xf numFmtId="0" fontId="9" fillId="0" borderId="77" xfId="3" applyFont="1" applyBorder="1"/>
    <xf numFmtId="0" fontId="5" fillId="0" borderId="0" xfId="3" applyFont="1" applyBorder="1"/>
    <xf numFmtId="0" fontId="4" fillId="0" borderId="0" xfId="3" applyFont="1" applyBorder="1" applyAlignment="1">
      <alignment horizontal="center"/>
    </xf>
    <xf numFmtId="0" fontId="4" fillId="0" borderId="0" xfId="3" applyFont="1" applyBorder="1"/>
    <xf numFmtId="0" fontId="9" fillId="0" borderId="0" xfId="3" applyFont="1" applyBorder="1"/>
    <xf numFmtId="0" fontId="9" fillId="0" borderId="78" xfId="3" applyFont="1" applyBorder="1"/>
    <xf numFmtId="0" fontId="7" fillId="0" borderId="0" xfId="3" applyFont="1" applyBorder="1"/>
    <xf numFmtId="0" fontId="5" fillId="0" borderId="0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9" fillId="0" borderId="79" xfId="3" applyFont="1" applyBorder="1"/>
    <xf numFmtId="0" fontId="9" fillId="0" borderId="80" xfId="3" applyFont="1" applyBorder="1"/>
    <xf numFmtId="0" fontId="9" fillId="0" borderId="80" xfId="3" applyFont="1" applyBorder="1" applyAlignment="1">
      <alignment horizontal="center"/>
    </xf>
    <xf numFmtId="0" fontId="9" fillId="0" borderId="81" xfId="3" applyFont="1" applyBorder="1"/>
    <xf numFmtId="0" fontId="4" fillId="0" borderId="0" xfId="0" applyFont="1" applyAlignment="1">
      <alignment horizontal="center" vertical="center"/>
    </xf>
    <xf numFmtId="10" fontId="4" fillId="0" borderId="0" xfId="0" applyNumberFormat="1" applyFont="1"/>
    <xf numFmtId="164" fontId="5" fillId="0" borderId="0" xfId="0" applyNumberFormat="1" applyFont="1"/>
    <xf numFmtId="10" fontId="4" fillId="0" borderId="0" xfId="2" applyNumberFormat="1" applyFont="1"/>
    <xf numFmtId="0" fontId="7" fillId="0" borderId="0" xfId="0" applyFont="1" applyAlignment="1">
      <alignment horizontal="left" vertical="center"/>
    </xf>
    <xf numFmtId="167" fontId="4" fillId="0" borderId="15" xfId="2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2" borderId="36" xfId="0" applyFont="1" applyFill="1" applyBorder="1"/>
    <xf numFmtId="0" fontId="4" fillId="4" borderId="36" xfId="0" applyFont="1" applyFill="1" applyBorder="1"/>
    <xf numFmtId="0" fontId="4" fillId="9" borderId="36" xfId="0" applyFont="1" applyFill="1" applyBorder="1"/>
    <xf numFmtId="0" fontId="4" fillId="10" borderId="36" xfId="0" applyFont="1" applyFill="1" applyBorder="1"/>
    <xf numFmtId="0" fontId="4" fillId="11" borderId="36" xfId="0" applyFont="1" applyFill="1" applyBorder="1"/>
    <xf numFmtId="0" fontId="4" fillId="12" borderId="36" xfId="0" applyFont="1" applyFill="1" applyBorder="1"/>
    <xf numFmtId="0" fontId="0" fillId="0" borderId="82" xfId="0" applyBorder="1"/>
    <xf numFmtId="41" fontId="0" fillId="2" borderId="83" xfId="1" applyNumberFormat="1" applyFont="1" applyFill="1" applyBorder="1"/>
    <xf numFmtId="41" fontId="0" fillId="2" borderId="84" xfId="1" applyNumberFormat="1" applyFont="1" applyFill="1" applyBorder="1"/>
    <xf numFmtId="0" fontId="15" fillId="13" borderId="85" xfId="0" applyFont="1" applyFill="1" applyBorder="1"/>
    <xf numFmtId="0" fontId="14" fillId="0" borderId="86" xfId="0" applyFont="1" applyBorder="1" applyAlignment="1">
      <alignment horizontal="right"/>
    </xf>
    <xf numFmtId="0" fontId="0" fillId="0" borderId="3" xfId="0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2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0" fontId="5" fillId="0" borderId="25" xfId="2" applyNumberFormat="1" applyFont="1" applyFill="1" applyBorder="1" applyAlignment="1">
      <alignment horizontal="center" vertical="center"/>
    </xf>
    <xf numFmtId="10" fontId="5" fillId="0" borderId="27" xfId="2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2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164" fontId="5" fillId="0" borderId="23" xfId="1" applyFont="1" applyFill="1" applyBorder="1" applyAlignment="1">
      <alignment horizontal="center" vertical="center"/>
    </xf>
    <xf numFmtId="164" fontId="5" fillId="0" borderId="5" xfId="1" applyFont="1" applyFill="1" applyBorder="1" applyAlignment="1">
      <alignment horizontal="center" vertical="center"/>
    </xf>
    <xf numFmtId="164" fontId="5" fillId="0" borderId="23" xfId="1" applyNumberFormat="1" applyFont="1" applyFill="1" applyBorder="1" applyAlignment="1">
      <alignment horizontal="center" vertical="center"/>
    </xf>
    <xf numFmtId="164" fontId="5" fillId="0" borderId="5" xfId="1" applyNumberFormat="1" applyFont="1" applyFill="1" applyBorder="1" applyAlignment="1">
      <alignment horizontal="center" vertical="center"/>
    </xf>
    <xf numFmtId="17" fontId="10" fillId="5" borderId="49" xfId="3" applyNumberFormat="1" applyFont="1" applyFill="1" applyBorder="1" applyAlignment="1">
      <alignment horizontal="center"/>
    </xf>
    <xf numFmtId="0" fontId="10" fillId="5" borderId="47" xfId="3" applyFont="1" applyFill="1" applyBorder="1" applyAlignment="1">
      <alignment horizontal="center"/>
    </xf>
    <xf numFmtId="0" fontId="10" fillId="5" borderId="48" xfId="3" applyFont="1" applyFill="1" applyBorder="1" applyAlignment="1">
      <alignment horizontal="center"/>
    </xf>
    <xf numFmtId="16" fontId="10" fillId="5" borderId="49" xfId="3" applyNumberFormat="1" applyFont="1" applyFill="1" applyBorder="1" applyAlignment="1">
      <alignment horizontal="center"/>
    </xf>
    <xf numFmtId="0" fontId="10" fillId="5" borderId="50" xfId="3" applyFont="1" applyFill="1" applyBorder="1" applyAlignment="1">
      <alignment horizontal="center" vertical="center"/>
    </xf>
    <xf numFmtId="0" fontId="10" fillId="5" borderId="52" xfId="3" applyFont="1" applyFill="1" applyBorder="1" applyAlignment="1">
      <alignment horizontal="center" vertical="center"/>
    </xf>
    <xf numFmtId="0" fontId="6" fillId="0" borderId="0" xfId="3" applyFont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10" fillId="0" borderId="0" xfId="3" applyFont="1" applyBorder="1" applyAlignment="1">
      <alignment horizontal="left"/>
    </xf>
    <xf numFmtId="0" fontId="10" fillId="5" borderId="28" xfId="3" applyFont="1" applyFill="1" applyBorder="1" applyAlignment="1">
      <alignment horizontal="center" vertical="center"/>
    </xf>
    <xf numFmtId="0" fontId="10" fillId="5" borderId="30" xfId="3" applyFont="1" applyFill="1" applyBorder="1" applyAlignment="1">
      <alignment horizontal="center" vertical="center"/>
    </xf>
    <xf numFmtId="0" fontId="10" fillId="5" borderId="29" xfId="3" applyFont="1" applyFill="1" applyBorder="1" applyAlignment="1">
      <alignment horizontal="center" vertical="center"/>
    </xf>
    <xf numFmtId="0" fontId="10" fillId="5" borderId="31" xfId="3" applyFont="1" applyFill="1" applyBorder="1" applyAlignment="1">
      <alignment horizontal="center" vertical="center"/>
    </xf>
    <xf numFmtId="168" fontId="10" fillId="5" borderId="47" xfId="3" applyNumberFormat="1" applyFont="1" applyFill="1" applyBorder="1" applyAlignment="1">
      <alignment horizontal="center"/>
    </xf>
    <xf numFmtId="168" fontId="10" fillId="5" borderId="48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4" fillId="0" borderId="0" xfId="6" applyFont="1" applyFill="1" applyBorder="1" applyAlignment="1">
      <alignment horizontal="center"/>
    </xf>
    <xf numFmtId="0" fontId="35" fillId="0" borderId="0" xfId="6" applyFont="1" applyFill="1"/>
    <xf numFmtId="170" fontId="35" fillId="0" borderId="80" xfId="7" applyNumberFormat="1" applyFont="1" applyFill="1" applyBorder="1"/>
    <xf numFmtId="0" fontId="35" fillId="0" borderId="80" xfId="6" applyFont="1" applyFill="1" applyBorder="1"/>
    <xf numFmtId="0" fontId="35" fillId="45" borderId="24" xfId="6" applyFont="1" applyFill="1" applyBorder="1" applyAlignment="1">
      <alignment horizontal="center"/>
    </xf>
    <xf numFmtId="0" fontId="35" fillId="45" borderId="96" xfId="6" applyFont="1" applyFill="1" applyBorder="1" applyAlignment="1">
      <alignment horizontal="center"/>
    </xf>
    <xf numFmtId="0" fontId="35" fillId="45" borderId="23" xfId="6" applyFont="1" applyFill="1" applyBorder="1" applyAlignment="1">
      <alignment horizontal="center" wrapText="1"/>
    </xf>
    <xf numFmtId="0" fontId="35" fillId="45" borderId="97" xfId="6" applyNumberFormat="1" applyFont="1" applyFill="1" applyBorder="1" applyAlignment="1">
      <alignment horizontal="centerContinuous"/>
    </xf>
    <xf numFmtId="0" fontId="35" fillId="45" borderId="98" xfId="6" applyNumberFormat="1" applyFont="1" applyFill="1" applyBorder="1" applyAlignment="1">
      <alignment horizontal="centerContinuous"/>
    </xf>
    <xf numFmtId="0" fontId="35" fillId="45" borderId="99" xfId="6" applyNumberFormat="1" applyFont="1" applyFill="1" applyBorder="1" applyAlignment="1">
      <alignment horizontal="centerContinuous"/>
    </xf>
    <xf numFmtId="17" fontId="35" fillId="45" borderId="0" xfId="6" applyNumberFormat="1" applyFont="1" applyFill="1" applyBorder="1" applyAlignment="1">
      <alignment horizontal="centerContinuous" wrapText="1"/>
    </xf>
    <xf numFmtId="0" fontId="35" fillId="0" borderId="45" xfId="6" applyFont="1" applyFill="1" applyBorder="1"/>
    <xf numFmtId="0" fontId="35" fillId="0" borderId="96" xfId="6" applyFont="1" applyFill="1" applyBorder="1"/>
    <xf numFmtId="0" fontId="35" fillId="45" borderId="100" xfId="6" applyFont="1" applyFill="1" applyBorder="1" applyAlignment="1">
      <alignment horizontal="center"/>
    </xf>
    <xf numFmtId="0" fontId="35" fillId="45" borderId="101" xfId="6" applyFont="1" applyFill="1" applyBorder="1"/>
    <xf numFmtId="0" fontId="35" fillId="45" borderId="82" xfId="6" applyFont="1" applyFill="1" applyBorder="1" applyAlignment="1">
      <alignment horizontal="center" wrapText="1"/>
    </xf>
    <xf numFmtId="0" fontId="36" fillId="45" borderId="102" xfId="6" applyFont="1" applyFill="1" applyBorder="1" applyAlignment="1">
      <alignment horizontal="center"/>
    </xf>
    <xf numFmtId="0" fontId="36" fillId="45" borderId="12" xfId="6" applyFont="1" applyFill="1" applyBorder="1" applyAlignment="1">
      <alignment horizontal="center"/>
    </xf>
    <xf numFmtId="0" fontId="35" fillId="0" borderId="103" xfId="6" applyFont="1" applyFill="1" applyBorder="1"/>
    <xf numFmtId="0" fontId="35" fillId="0" borderId="104" xfId="6" applyFont="1" applyFill="1" applyBorder="1"/>
    <xf numFmtId="0" fontId="35" fillId="0" borderId="105" xfId="6" applyFont="1" applyFill="1" applyBorder="1" applyAlignment="1">
      <alignment horizontal="center"/>
    </xf>
    <xf numFmtId="0" fontId="37" fillId="0" borderId="106" xfId="6" applyFont="1" applyFill="1" applyBorder="1"/>
    <xf numFmtId="0" fontId="35" fillId="0" borderId="106" xfId="6" applyFont="1" applyFill="1" applyBorder="1" applyAlignment="1">
      <alignment horizontal="center"/>
    </xf>
    <xf numFmtId="1" fontId="38" fillId="0" borderId="106" xfId="6" applyNumberFormat="1" applyFont="1" applyFill="1" applyBorder="1"/>
    <xf numFmtId="1" fontId="38" fillId="0" borderId="107" xfId="6" applyNumberFormat="1" applyFont="1" applyFill="1" applyBorder="1"/>
    <xf numFmtId="0" fontId="35" fillId="0" borderId="20" xfId="6" applyFont="1" applyFill="1" applyBorder="1" applyAlignment="1">
      <alignment horizontal="center"/>
    </xf>
    <xf numFmtId="0" fontId="35" fillId="0" borderId="35" xfId="6" applyFont="1" applyFill="1" applyBorder="1" applyAlignment="1">
      <alignment horizontal="left" indent="1"/>
    </xf>
    <xf numFmtId="0" fontId="35" fillId="2" borderId="21" xfId="6" applyFont="1" applyFill="1" applyBorder="1" applyAlignment="1">
      <alignment horizontal="center"/>
    </xf>
    <xf numFmtId="1" fontId="38" fillId="0" borderId="108" xfId="6" applyNumberFormat="1" applyFont="1" applyFill="1" applyBorder="1"/>
    <xf numFmtId="1" fontId="38" fillId="0" borderId="82" xfId="6" applyNumberFormat="1" applyFont="1" applyFill="1" applyBorder="1"/>
    <xf numFmtId="1" fontId="35" fillId="0" borderId="109" xfId="6" applyNumberFormat="1" applyFont="1" applyFill="1" applyBorder="1"/>
    <xf numFmtId="0" fontId="35" fillId="0" borderId="101" xfId="6" applyFont="1" applyFill="1" applyBorder="1"/>
    <xf numFmtId="0" fontId="35" fillId="0" borderId="14" xfId="6" applyFont="1" applyFill="1" applyBorder="1" applyAlignment="1">
      <alignment horizontal="center"/>
    </xf>
    <xf numFmtId="0" fontId="35" fillId="0" borderId="36" xfId="6" applyFont="1" applyFill="1" applyBorder="1" applyAlignment="1">
      <alignment horizontal="left" indent="1"/>
    </xf>
    <xf numFmtId="0" fontId="35" fillId="2" borderId="15" xfId="6" applyFont="1" applyFill="1" applyBorder="1" applyAlignment="1">
      <alignment horizontal="center"/>
    </xf>
    <xf numFmtId="0" fontId="35" fillId="0" borderId="32" xfId="6" applyFont="1" applyFill="1" applyBorder="1" applyAlignment="1">
      <alignment horizontal="center"/>
    </xf>
    <xf numFmtId="0" fontId="35" fillId="0" borderId="37" xfId="6" applyFont="1" applyFill="1" applyBorder="1" applyAlignment="1">
      <alignment horizontal="left" indent="1"/>
    </xf>
    <xf numFmtId="0" fontId="35" fillId="2" borderId="33" xfId="6" applyFont="1" applyFill="1" applyBorder="1" applyAlignment="1">
      <alignment horizontal="center"/>
    </xf>
    <xf numFmtId="1" fontId="35" fillId="0" borderId="103" xfId="6" applyNumberFormat="1" applyFont="1" applyFill="1" applyBorder="1"/>
    <xf numFmtId="1" fontId="35" fillId="0" borderId="106" xfId="6" applyNumberFormat="1" applyFont="1" applyFill="1" applyBorder="1"/>
    <xf numFmtId="1" fontId="35" fillId="0" borderId="107" xfId="6" applyNumberFormat="1" applyFont="1" applyFill="1" applyBorder="1"/>
    <xf numFmtId="0" fontId="35" fillId="0" borderId="28" xfId="6" applyFont="1" applyFill="1" applyBorder="1" applyAlignment="1">
      <alignment horizontal="center"/>
    </xf>
    <xf numFmtId="0" fontId="35" fillId="0" borderId="110" xfId="6" applyFont="1" applyFill="1" applyBorder="1" applyAlignment="1">
      <alignment horizontal="left" indent="1"/>
    </xf>
    <xf numFmtId="0" fontId="35" fillId="0" borderId="29" xfId="6" applyFont="1" applyFill="1" applyBorder="1" applyAlignment="1">
      <alignment horizontal="center"/>
    </xf>
    <xf numFmtId="1" fontId="38" fillId="0" borderId="111" xfId="6" applyNumberFormat="1" applyFont="1" applyFill="1" applyBorder="1"/>
    <xf numFmtId="0" fontId="35" fillId="6" borderId="15" xfId="6" applyFont="1" applyFill="1" applyBorder="1" applyAlignment="1">
      <alignment horizontal="center"/>
    </xf>
    <xf numFmtId="0" fontId="35" fillId="0" borderId="15" xfId="6" applyFont="1" applyFill="1" applyBorder="1" applyAlignment="1">
      <alignment horizontal="center"/>
    </xf>
    <xf numFmtId="0" fontId="35" fillId="0" borderId="17" xfId="6" applyFont="1" applyFill="1" applyBorder="1" applyAlignment="1">
      <alignment horizontal="center"/>
    </xf>
    <xf numFmtId="0" fontId="39" fillId="0" borderId="39" xfId="6" applyFont="1" applyFill="1" applyBorder="1" applyAlignment="1">
      <alignment horizontal="left" indent="1"/>
    </xf>
    <xf numFmtId="0" fontId="35" fillId="0" borderId="18" xfId="6" applyFont="1" applyFill="1" applyBorder="1" applyAlignment="1">
      <alignment horizontal="center"/>
    </xf>
    <xf numFmtId="0" fontId="37" fillId="0" borderId="106" xfId="6" applyFont="1" applyFill="1" applyBorder="1" applyAlignment="1">
      <alignment horizontal="left"/>
    </xf>
    <xf numFmtId="0" fontId="35" fillId="0" borderId="39" xfId="6" applyFont="1" applyFill="1" applyBorder="1" applyAlignment="1">
      <alignment horizontal="left" indent="1"/>
    </xf>
    <xf numFmtId="0" fontId="35" fillId="6" borderId="29" xfId="6" applyFont="1" applyFill="1" applyBorder="1" applyAlignment="1">
      <alignment horizontal="center"/>
    </xf>
    <xf numFmtId="1" fontId="38" fillId="0" borderId="112" xfId="6" applyNumberFormat="1" applyFont="1" applyFill="1" applyBorder="1"/>
    <xf numFmtId="1" fontId="38" fillId="0" borderId="113" xfId="6" applyNumberFormat="1" applyFont="1" applyFill="1" applyBorder="1"/>
    <xf numFmtId="0" fontId="35" fillId="0" borderId="110" xfId="6" applyFont="1" applyFill="1" applyBorder="1"/>
    <xf numFmtId="0" fontId="35" fillId="0" borderId="15" xfId="6" applyFont="1" applyFill="1" applyBorder="1"/>
    <xf numFmtId="0" fontId="35" fillId="0" borderId="39" xfId="6" applyFont="1" applyFill="1" applyBorder="1"/>
    <xf numFmtId="1" fontId="38" fillId="0" borderId="114" xfId="6" applyNumberFormat="1" applyFont="1" applyFill="1" applyBorder="1"/>
    <xf numFmtId="0" fontId="35" fillId="0" borderId="0" xfId="6" applyFont="1" applyFill="1" applyBorder="1" applyAlignment="1">
      <alignment horizontal="center"/>
    </xf>
    <xf numFmtId="0" fontId="35" fillId="0" borderId="0" xfId="6" applyFont="1" applyFill="1" applyBorder="1"/>
    <xf numFmtId="0" fontId="35" fillId="0" borderId="115" xfId="6" applyFont="1" applyFill="1" applyBorder="1" applyAlignment="1">
      <alignment horizontal="center"/>
    </xf>
    <xf numFmtId="0" fontId="35" fillId="0" borderId="116" xfId="6" applyFont="1" applyFill="1" applyBorder="1" applyAlignment="1">
      <alignment horizontal="center"/>
    </xf>
    <xf numFmtId="0" fontId="35" fillId="0" borderId="86" xfId="6" applyFont="1" applyFill="1" applyBorder="1" applyAlignment="1">
      <alignment horizontal="center"/>
    </xf>
    <xf numFmtId="17" fontId="35" fillId="0" borderId="117" xfId="6" applyNumberFormat="1" applyFont="1" applyFill="1" applyBorder="1" applyAlignment="1">
      <alignment horizontal="center"/>
    </xf>
    <xf numFmtId="17" fontId="35" fillId="0" borderId="118" xfId="6" applyNumberFormat="1" applyFont="1" applyFill="1" applyBorder="1" applyAlignment="1">
      <alignment horizontal="center"/>
    </xf>
    <xf numFmtId="17" fontId="35" fillId="0" borderId="119" xfId="6" applyNumberFormat="1" applyFont="1" applyFill="1" applyBorder="1" applyAlignment="1">
      <alignment horizontal="center"/>
    </xf>
    <xf numFmtId="17" fontId="35" fillId="0" borderId="0" xfId="6" applyNumberFormat="1" applyFont="1" applyFill="1" applyBorder="1" applyAlignment="1">
      <alignment horizontal="center"/>
    </xf>
    <xf numFmtId="0" fontId="35" fillId="0" borderId="4" xfId="6" applyFont="1" applyFill="1" applyBorder="1" applyAlignment="1">
      <alignment horizontal="center"/>
    </xf>
    <xf numFmtId="0" fontId="35" fillId="0" borderId="120" xfId="6" applyFont="1" applyFill="1" applyBorder="1"/>
    <xf numFmtId="0" fontId="35" fillId="0" borderId="5" xfId="6" applyFont="1" applyFill="1" applyBorder="1" applyAlignment="1">
      <alignment horizontal="center"/>
    </xf>
    <xf numFmtId="0" fontId="36" fillId="0" borderId="2" xfId="6" applyFont="1" applyFill="1" applyBorder="1" applyAlignment="1">
      <alignment horizontal="center"/>
    </xf>
    <xf numFmtId="0" fontId="36" fillId="0" borderId="0" xfId="6" applyFont="1" applyFill="1" applyBorder="1" applyAlignment="1">
      <alignment horizontal="center"/>
    </xf>
    <xf numFmtId="0" fontId="35" fillId="0" borderId="121" xfId="6" applyFont="1" applyFill="1" applyBorder="1" applyAlignment="1">
      <alignment horizontal="center"/>
    </xf>
    <xf numFmtId="0" fontId="35" fillId="0" borderId="101" xfId="6" applyFont="1" applyFill="1" applyBorder="1" applyAlignment="1">
      <alignment horizontal="left" indent="1"/>
    </xf>
    <xf numFmtId="0" fontId="35" fillId="0" borderId="82" xfId="6" applyFont="1" applyFill="1" applyBorder="1" applyAlignment="1">
      <alignment horizontal="center"/>
    </xf>
    <xf numFmtId="1" fontId="38" fillId="0" borderId="0" xfId="6" applyNumberFormat="1" applyFont="1" applyFill="1" applyBorder="1"/>
    <xf numFmtId="0" fontId="35" fillId="0" borderId="101" xfId="6" applyFont="1" applyFill="1" applyBorder="1" applyAlignment="1">
      <alignment horizontal="left" indent="2"/>
    </xf>
    <xf numFmtId="0" fontId="35" fillId="0" borderId="122" xfId="6" applyFont="1" applyFill="1" applyBorder="1" applyAlignment="1">
      <alignment horizontal="center"/>
    </xf>
    <xf numFmtId="0" fontId="35" fillId="0" borderId="123" xfId="6" applyFont="1" applyFill="1" applyBorder="1" applyAlignment="1">
      <alignment horizontal="left" indent="1"/>
    </xf>
    <xf numFmtId="0" fontId="35" fillId="0" borderId="124" xfId="6" applyFont="1" applyFill="1" applyBorder="1" applyAlignment="1">
      <alignment horizontal="center"/>
    </xf>
    <xf numFmtId="1" fontId="38" fillId="0" borderId="125" xfId="6" applyNumberFormat="1" applyFont="1" applyFill="1" applyBorder="1"/>
    <xf numFmtId="0" fontId="35" fillId="46" borderId="126" xfId="6" applyFont="1" applyFill="1" applyBorder="1"/>
    <xf numFmtId="0" fontId="35" fillId="46" borderId="127" xfId="6" applyFont="1" applyFill="1" applyBorder="1"/>
    <xf numFmtId="0" fontId="35" fillId="46" borderId="128" xfId="6" applyFont="1" applyFill="1" applyBorder="1"/>
    <xf numFmtId="0" fontId="35" fillId="46" borderId="0" xfId="6" applyFont="1" applyFill="1" applyBorder="1"/>
    <xf numFmtId="0" fontId="35" fillId="0" borderId="0" xfId="13881" applyFont="1" applyBorder="1"/>
    <xf numFmtId="0" fontId="426" fillId="0" borderId="0" xfId="13881" applyFont="1" applyBorder="1"/>
    <xf numFmtId="0" fontId="427" fillId="0" borderId="0" xfId="13881" applyFont="1" applyBorder="1"/>
    <xf numFmtId="0" fontId="35" fillId="0" borderId="0" xfId="13881" applyFont="1" applyBorder="1" applyAlignment="1">
      <alignment horizontal="center"/>
    </xf>
    <xf numFmtId="3" fontId="35" fillId="0" borderId="0" xfId="13881" applyNumberFormat="1" applyFont="1" applyBorder="1" applyAlignment="1">
      <alignment horizontal="center"/>
    </xf>
    <xf numFmtId="0" fontId="35" fillId="0" borderId="0" xfId="13881" applyFont="1"/>
    <xf numFmtId="0" fontId="37" fillId="46" borderId="126" xfId="13881" applyFont="1" applyFill="1" applyBorder="1" applyAlignment="1">
      <alignment horizontal="center"/>
    </xf>
    <xf numFmtId="0" fontId="37" fillId="46" borderId="127" xfId="13881" applyFont="1" applyFill="1" applyBorder="1" applyAlignment="1">
      <alignment horizontal="center"/>
    </xf>
    <xf numFmtId="0" fontId="37" fillId="46" borderId="38" xfId="13881" applyFont="1" applyFill="1" applyBorder="1" applyAlignment="1">
      <alignment horizontal="center"/>
    </xf>
    <xf numFmtId="0" fontId="37" fillId="46" borderId="43" xfId="13881" applyFont="1" applyFill="1" applyBorder="1" applyAlignment="1">
      <alignment horizontal="center"/>
    </xf>
    <xf numFmtId="0" fontId="37" fillId="46" borderId="128" xfId="13881" applyFont="1" applyFill="1" applyBorder="1" applyAlignment="1">
      <alignment horizontal="center"/>
    </xf>
    <xf numFmtId="0" fontId="428" fillId="119" borderId="70" xfId="13881" applyFont="1" applyFill="1" applyBorder="1"/>
    <xf numFmtId="0" fontId="429" fillId="119" borderId="9" xfId="13881" applyFont="1" applyFill="1" applyBorder="1" applyAlignment="1">
      <alignment horizontal="center"/>
    </xf>
    <xf numFmtId="3" fontId="429" fillId="119" borderId="9" xfId="13881" applyNumberFormat="1" applyFont="1" applyFill="1" applyBorder="1" applyAlignment="1">
      <alignment horizontal="center"/>
    </xf>
    <xf numFmtId="3" fontId="429" fillId="119" borderId="10" xfId="13881" applyNumberFormat="1" applyFont="1" applyFill="1" applyBorder="1" applyAlignment="1">
      <alignment horizontal="center"/>
    </xf>
    <xf numFmtId="0" fontId="35" fillId="0" borderId="121" xfId="13881" applyFont="1" applyBorder="1" applyAlignment="1">
      <alignment horizontal="left"/>
    </xf>
    <xf numFmtId="0" fontId="37" fillId="0" borderId="162" xfId="13881" applyFont="1" applyBorder="1" applyAlignment="1">
      <alignment horizontal="left"/>
    </xf>
    <xf numFmtId="0" fontId="35" fillId="0" borderId="162" xfId="13881" applyFont="1" applyBorder="1" applyAlignment="1">
      <alignment horizontal="center"/>
    </xf>
    <xf numFmtId="1" fontId="35" fillId="0" borderId="162" xfId="13881" applyNumberFormat="1" applyFont="1" applyBorder="1" applyAlignment="1">
      <alignment horizontal="center"/>
    </xf>
    <xf numFmtId="170" fontId="35" fillId="0" borderId="194" xfId="10379" applyNumberFormat="1" applyFont="1" applyBorder="1"/>
    <xf numFmtId="3" fontId="35" fillId="0" borderId="162" xfId="13881" applyNumberFormat="1" applyFont="1" applyBorder="1" applyAlignment="1">
      <alignment horizontal="right"/>
    </xf>
    <xf numFmtId="3" fontId="35" fillId="0" borderId="162" xfId="13881" applyNumberFormat="1" applyFont="1" applyBorder="1" applyAlignment="1">
      <alignment horizontal="center"/>
    </xf>
    <xf numFmtId="170" fontId="35" fillId="0" borderId="162" xfId="10379" applyNumberFormat="1" applyFont="1" applyBorder="1"/>
    <xf numFmtId="170" fontId="35" fillId="0" borderId="162" xfId="10379" applyNumberFormat="1" applyFont="1" applyBorder="1" applyAlignment="1">
      <alignment horizontal="right"/>
    </xf>
    <xf numFmtId="3" fontId="35" fillId="0" borderId="199" xfId="13881" applyNumberFormat="1" applyFont="1" applyFill="1" applyBorder="1"/>
    <xf numFmtId="0" fontId="35" fillId="0" borderId="121" xfId="13881" applyFont="1" applyFill="1" applyBorder="1" applyAlignment="1">
      <alignment horizontal="left"/>
    </xf>
    <xf numFmtId="0" fontId="35" fillId="0" borderId="152" xfId="13881" applyFont="1" applyFill="1" applyBorder="1" applyAlignment="1">
      <alignment horizontal="left"/>
    </xf>
    <xf numFmtId="0" fontId="35" fillId="0" borderId="152" xfId="13881" applyFont="1" applyFill="1" applyBorder="1" applyAlignment="1">
      <alignment horizontal="center"/>
    </xf>
    <xf numFmtId="1" fontId="35" fillId="0" borderId="152" xfId="13881" applyNumberFormat="1" applyFont="1" applyFill="1" applyBorder="1" applyAlignment="1">
      <alignment horizontal="center"/>
    </xf>
    <xf numFmtId="170" fontId="35" fillId="0" borderId="0" xfId="10379" applyNumberFormat="1" applyFont="1" applyFill="1" applyBorder="1"/>
    <xf numFmtId="170" fontId="35" fillId="0" borderId="152" xfId="10379" applyNumberFormat="1" applyFont="1" applyFill="1" applyBorder="1" applyAlignment="1">
      <alignment horizontal="right"/>
    </xf>
    <xf numFmtId="3" fontId="35" fillId="0" borderId="152" xfId="13881" applyNumberFormat="1" applyFont="1" applyFill="1" applyBorder="1" applyAlignment="1">
      <alignment horizontal="center"/>
    </xf>
    <xf numFmtId="170" fontId="35" fillId="0" borderId="152" xfId="10379" applyNumberFormat="1" applyFont="1" applyFill="1" applyBorder="1"/>
    <xf numFmtId="0" fontId="35" fillId="0" borderId="200" xfId="13881" applyFont="1" applyFill="1" applyBorder="1"/>
    <xf numFmtId="0" fontId="35" fillId="0" borderId="0" xfId="13881" applyFont="1" applyFill="1"/>
    <xf numFmtId="169" fontId="35" fillId="0" borderId="0" xfId="10379" applyFont="1" applyFill="1"/>
    <xf numFmtId="0" fontId="35" fillId="0" borderId="82" xfId="13881" applyFont="1" applyFill="1" applyBorder="1" applyAlignment="1">
      <alignment horizontal="left"/>
    </xf>
    <xf numFmtId="0" fontId="35" fillId="0" borderId="82" xfId="13881" applyFont="1" applyFill="1" applyBorder="1" applyAlignment="1">
      <alignment horizontal="center"/>
    </xf>
    <xf numFmtId="1" fontId="35" fillId="0" borderId="82" xfId="13881" applyNumberFormat="1" applyFont="1" applyFill="1" applyBorder="1" applyAlignment="1">
      <alignment horizontal="center"/>
    </xf>
    <xf numFmtId="170" fontId="35" fillId="0" borderId="82" xfId="10379" applyNumberFormat="1" applyFont="1" applyFill="1" applyBorder="1" applyAlignment="1">
      <alignment horizontal="right"/>
    </xf>
    <xf numFmtId="3" fontId="35" fillId="0" borderId="82" xfId="13881" applyNumberFormat="1" applyFont="1" applyFill="1" applyBorder="1" applyAlignment="1">
      <alignment horizontal="center"/>
    </xf>
    <xf numFmtId="170" fontId="35" fillId="0" borderId="82" xfId="10379" applyNumberFormat="1" applyFont="1" applyFill="1" applyBorder="1"/>
    <xf numFmtId="0" fontId="35" fillId="0" borderId="201" xfId="13881" applyFont="1" applyFill="1" applyBorder="1"/>
    <xf numFmtId="0" fontId="37" fillId="0" borderId="162" xfId="13881" applyFont="1" applyFill="1" applyBorder="1" applyAlignment="1">
      <alignment horizontal="left"/>
    </xf>
    <xf numFmtId="0" fontId="35" fillId="0" borderId="162" xfId="13881" applyFont="1" applyFill="1" applyBorder="1" applyAlignment="1">
      <alignment horizontal="center"/>
    </xf>
    <xf numFmtId="1" fontId="35" fillId="0" borderId="162" xfId="13881" applyNumberFormat="1" applyFont="1" applyFill="1" applyBorder="1" applyAlignment="1">
      <alignment horizontal="center"/>
    </xf>
    <xf numFmtId="170" fontId="35" fillId="0" borderId="162" xfId="10379" applyNumberFormat="1" applyFont="1" applyFill="1" applyBorder="1"/>
    <xf numFmtId="3" fontId="35" fillId="0" borderId="194" xfId="13881" applyNumberFormat="1" applyFont="1" applyFill="1" applyBorder="1" applyAlignment="1">
      <alignment horizontal="center"/>
    </xf>
    <xf numFmtId="3" fontId="35" fillId="0" borderId="162" xfId="13881" applyNumberFormat="1" applyFont="1" applyFill="1" applyBorder="1" applyAlignment="1">
      <alignment horizontal="center"/>
    </xf>
    <xf numFmtId="170" fontId="35" fillId="0" borderId="162" xfId="10379" applyNumberFormat="1" applyFont="1" applyFill="1" applyBorder="1" applyAlignment="1">
      <alignment horizontal="right"/>
    </xf>
    <xf numFmtId="170" fontId="35" fillId="0" borderId="199" xfId="13881" applyNumberFormat="1" applyFont="1" applyFill="1" applyBorder="1"/>
    <xf numFmtId="170" fontId="35" fillId="0" borderId="0" xfId="13881" applyNumberFormat="1" applyFont="1" applyFill="1"/>
    <xf numFmtId="0" fontId="35" fillId="120" borderId="82" xfId="13881" applyFont="1" applyFill="1" applyBorder="1" applyAlignment="1">
      <alignment horizontal="center"/>
    </xf>
    <xf numFmtId="170" fontId="35" fillId="0" borderId="0" xfId="10379" applyNumberFormat="1" applyFont="1" applyFill="1"/>
    <xf numFmtId="169" fontId="35" fillId="0" borderId="0" xfId="13881" applyNumberFormat="1" applyFont="1" applyFill="1"/>
    <xf numFmtId="0" fontId="39" fillId="0" borderId="82" xfId="13881" applyFont="1" applyFill="1" applyBorder="1" applyAlignment="1">
      <alignment horizontal="left"/>
    </xf>
    <xf numFmtId="170" fontId="35" fillId="0" borderId="194" xfId="10379" applyNumberFormat="1" applyFont="1" applyFill="1" applyBorder="1"/>
    <xf numFmtId="3" fontId="35" fillId="0" borderId="162" xfId="13881" applyNumberFormat="1" applyFont="1" applyFill="1" applyBorder="1" applyAlignment="1">
      <alignment horizontal="right"/>
    </xf>
    <xf numFmtId="0" fontId="35" fillId="0" borderId="82" xfId="13881" applyFont="1" applyBorder="1" applyAlignment="1">
      <alignment horizontal="left"/>
    </xf>
    <xf numFmtId="0" fontId="35" fillId="0" borderId="82" xfId="13881" applyFont="1" applyBorder="1" applyAlignment="1">
      <alignment horizontal="center"/>
    </xf>
    <xf numFmtId="1" fontId="35" fillId="0" borderId="82" xfId="13881" applyNumberFormat="1" applyFont="1" applyBorder="1" applyAlignment="1">
      <alignment horizontal="center"/>
    </xf>
    <xf numFmtId="170" fontId="35" fillId="0" borderId="82" xfId="10379" applyNumberFormat="1" applyFont="1" applyBorder="1" applyAlignment="1">
      <alignment horizontal="center"/>
    </xf>
    <xf numFmtId="3" fontId="35" fillId="0" borderId="82" xfId="13881" applyNumberFormat="1" applyFont="1" applyBorder="1" applyAlignment="1">
      <alignment horizontal="right"/>
    </xf>
    <xf numFmtId="3" fontId="35" fillId="0" borderId="82" xfId="13881" applyNumberFormat="1" applyFont="1" applyBorder="1" applyAlignment="1">
      <alignment horizontal="center"/>
    </xf>
    <xf numFmtId="170" fontId="35" fillId="0" borderId="82" xfId="10379" applyNumberFormat="1" applyFont="1" applyBorder="1"/>
    <xf numFmtId="170" fontId="35" fillId="0" borderId="82" xfId="10379" applyNumberFormat="1" applyFont="1" applyBorder="1" applyAlignment="1">
      <alignment horizontal="right"/>
    </xf>
    <xf numFmtId="0" fontId="35" fillId="0" borderId="200" xfId="13881" applyFont="1" applyBorder="1"/>
    <xf numFmtId="0" fontId="35" fillId="0" borderId="202" xfId="13881" applyFont="1" applyBorder="1"/>
    <xf numFmtId="0" fontId="37" fillId="0" borderId="203" xfId="13881" applyFont="1" applyBorder="1" applyAlignment="1">
      <alignment horizontal="right"/>
    </xf>
    <xf numFmtId="3" fontId="37" fillId="0" borderId="203" xfId="13881" applyNumberFormat="1" applyFont="1" applyBorder="1" applyAlignment="1">
      <alignment horizontal="center"/>
    </xf>
    <xf numFmtId="0" fontId="35" fillId="0" borderId="203" xfId="13881" applyFont="1" applyBorder="1" applyAlignment="1">
      <alignment horizontal="center"/>
    </xf>
    <xf numFmtId="170" fontId="37" fillId="0" borderId="203" xfId="10379" applyNumberFormat="1" applyFont="1" applyBorder="1" applyAlignment="1">
      <alignment horizontal="center"/>
    </xf>
    <xf numFmtId="3" fontId="35" fillId="0" borderId="203" xfId="13881" applyNumberFormat="1" applyFont="1" applyBorder="1" applyAlignment="1">
      <alignment horizontal="center"/>
    </xf>
    <xf numFmtId="0" fontId="35" fillId="0" borderId="203" xfId="13881" applyFont="1" applyBorder="1"/>
    <xf numFmtId="3" fontId="37" fillId="121" borderId="204" xfId="13881" applyNumberFormat="1" applyFont="1" applyFill="1" applyBorder="1"/>
    <xf numFmtId="169" fontId="35" fillId="0" borderId="0" xfId="10379" applyFont="1" applyBorder="1"/>
    <xf numFmtId="0" fontId="35" fillId="0" borderId="115" xfId="13881" applyFont="1" applyBorder="1"/>
    <xf numFmtId="0" fontId="35" fillId="0" borderId="86" xfId="13881" applyFont="1" applyBorder="1"/>
    <xf numFmtId="0" fontId="35" fillId="0" borderId="86" xfId="13881" applyFont="1" applyBorder="1" applyAlignment="1">
      <alignment horizontal="center"/>
    </xf>
    <xf numFmtId="3" fontId="35" fillId="0" borderId="86" xfId="13881" applyNumberFormat="1" applyFont="1" applyBorder="1"/>
    <xf numFmtId="3" fontId="35" fillId="0" borderId="205" xfId="13881" applyNumberFormat="1" applyFont="1" applyBorder="1"/>
    <xf numFmtId="3" fontId="35" fillId="0" borderId="43" xfId="13881" applyNumberFormat="1" applyFont="1" applyBorder="1" applyAlignment="1">
      <alignment horizontal="center"/>
    </xf>
    <xf numFmtId="3" fontId="35" fillId="0" borderId="127" xfId="13881" applyNumberFormat="1" applyFont="1" applyBorder="1" applyAlignment="1">
      <alignment horizontal="center"/>
    </xf>
    <xf numFmtId="3" fontId="35" fillId="0" borderId="128" xfId="13881" applyNumberFormat="1" applyFont="1" applyBorder="1" applyAlignment="1">
      <alignment horizontal="center"/>
    </xf>
    <xf numFmtId="0" fontId="429" fillId="0" borderId="0" xfId="13881" applyFont="1" applyFill="1" applyBorder="1"/>
    <xf numFmtId="0" fontId="429" fillId="119" borderId="6" xfId="13881" applyFont="1" applyFill="1" applyBorder="1"/>
    <xf numFmtId="0" fontId="429" fillId="119" borderId="7" xfId="13881" applyFont="1" applyFill="1" applyBorder="1" applyAlignment="1">
      <alignment horizontal="center"/>
    </xf>
    <xf numFmtId="170" fontId="429" fillId="119" borderId="7" xfId="10379" applyNumberFormat="1" applyFont="1" applyFill="1" applyBorder="1" applyAlignment="1">
      <alignment horizontal="center"/>
    </xf>
    <xf numFmtId="3" fontId="429" fillId="119" borderId="43" xfId="13881" applyNumberFormat="1" applyFont="1" applyFill="1" applyBorder="1" applyAlignment="1">
      <alignment horizontal="center"/>
    </xf>
    <xf numFmtId="3" fontId="429" fillId="119" borderId="43" xfId="13881" applyNumberFormat="1" applyFont="1" applyFill="1" applyBorder="1" applyAlignment="1">
      <alignment horizontal="center"/>
    </xf>
    <xf numFmtId="3" fontId="429" fillId="119" borderId="127" xfId="13881" applyNumberFormat="1" applyFont="1" applyFill="1" applyBorder="1" applyAlignment="1">
      <alignment horizontal="center"/>
    </xf>
    <xf numFmtId="3" fontId="429" fillId="119" borderId="128" xfId="13881" applyNumberFormat="1" applyFont="1" applyFill="1" applyBorder="1" applyAlignment="1">
      <alignment horizontal="center"/>
    </xf>
    <xf numFmtId="0" fontId="430" fillId="0" borderId="121" xfId="13881" applyFont="1" applyBorder="1" applyAlignment="1">
      <alignment horizontal="left"/>
    </xf>
    <xf numFmtId="3" fontId="35" fillId="0" borderId="82" xfId="13881" applyNumberFormat="1" applyFont="1" applyFill="1" applyBorder="1" applyAlignment="1"/>
    <xf numFmtId="3" fontId="35" fillId="0" borderId="171" xfId="13881" applyNumberFormat="1" applyFont="1" applyBorder="1" applyAlignment="1">
      <alignment horizontal="right"/>
    </xf>
    <xf numFmtId="0" fontId="35" fillId="0" borderId="82" xfId="13881" applyFont="1" applyBorder="1" applyAlignment="1">
      <alignment horizontal="center"/>
    </xf>
    <xf numFmtId="0" fontId="35" fillId="0" borderId="200" xfId="13881" applyFont="1" applyBorder="1" applyAlignment="1">
      <alignment horizontal="center"/>
    </xf>
    <xf numFmtId="0" fontId="431" fillId="0" borderId="0" xfId="13881" applyFont="1"/>
    <xf numFmtId="0" fontId="432" fillId="0" borderId="0" xfId="13881" applyFont="1"/>
    <xf numFmtId="0" fontId="433" fillId="0" borderId="0" xfId="13881" applyFont="1"/>
    <xf numFmtId="0" fontId="35" fillId="0" borderId="171" xfId="13881" applyFont="1" applyBorder="1" applyAlignment="1">
      <alignment horizontal="center"/>
    </xf>
    <xf numFmtId="0" fontId="35" fillId="0" borderId="0" xfId="13881" applyFont="1" applyBorder="1" applyAlignment="1">
      <alignment horizontal="center"/>
    </xf>
    <xf numFmtId="0" fontId="35" fillId="0" borderId="201" xfId="13881" applyFont="1" applyBorder="1" applyAlignment="1">
      <alignment horizontal="center"/>
    </xf>
    <xf numFmtId="0" fontId="35" fillId="0" borderId="121" xfId="13881" applyFont="1" applyBorder="1"/>
    <xf numFmtId="0" fontId="35" fillId="122" borderId="82" xfId="13881" applyFont="1" applyFill="1" applyBorder="1" applyAlignment="1">
      <alignment horizontal="center"/>
    </xf>
    <xf numFmtId="3" fontId="35" fillId="6" borderId="82" xfId="13881" applyNumberFormat="1" applyFont="1" applyFill="1" applyBorder="1" applyAlignment="1"/>
    <xf numFmtId="0" fontId="35" fillId="0" borderId="0" xfId="13881" applyFont="1" applyFill="1" applyBorder="1"/>
    <xf numFmtId="0" fontId="35" fillId="0" borderId="121" xfId="13881" applyFont="1" applyFill="1" applyBorder="1"/>
    <xf numFmtId="0" fontId="35" fillId="0" borderId="82" xfId="13881" applyFont="1" applyFill="1" applyBorder="1" applyAlignment="1">
      <alignment horizontal="center"/>
    </xf>
    <xf numFmtId="0" fontId="35" fillId="0" borderId="200" xfId="13881" applyFont="1" applyFill="1" applyBorder="1" applyAlignment="1">
      <alignment horizontal="center"/>
    </xf>
    <xf numFmtId="3" fontId="35" fillId="0" borderId="171" xfId="13881" applyNumberFormat="1" applyFont="1" applyFill="1" applyBorder="1" applyAlignment="1">
      <alignment horizontal="right"/>
    </xf>
    <xf numFmtId="170" fontId="35" fillId="122" borderId="82" xfId="10379" applyNumberFormat="1" applyFont="1" applyFill="1" applyBorder="1" applyAlignment="1">
      <alignment horizontal="center"/>
    </xf>
    <xf numFmtId="3" fontId="35" fillId="0" borderId="171" xfId="13881" applyNumberFormat="1" applyFont="1" applyFill="1" applyBorder="1" applyAlignment="1"/>
    <xf numFmtId="0" fontId="35" fillId="0" borderId="171" xfId="13881" applyFont="1" applyFill="1" applyBorder="1" applyAlignment="1">
      <alignment horizontal="center"/>
    </xf>
    <xf numFmtId="0" fontId="35" fillId="0" borderId="0" xfId="13881" applyFont="1" applyFill="1" applyBorder="1" applyAlignment="1">
      <alignment horizontal="center"/>
    </xf>
    <xf numFmtId="0" fontId="35" fillId="0" borderId="201" xfId="13881" applyFont="1" applyFill="1" applyBorder="1" applyAlignment="1">
      <alignment horizontal="center"/>
    </xf>
    <xf numFmtId="3" fontId="35" fillId="122" borderId="82" xfId="13881" applyNumberFormat="1" applyFont="1" applyFill="1" applyBorder="1" applyAlignment="1"/>
    <xf numFmtId="0" fontId="37" fillId="0" borderId="206" xfId="13881" applyFont="1" applyBorder="1" applyAlignment="1">
      <alignment horizontal="right"/>
    </xf>
    <xf numFmtId="0" fontId="35" fillId="0" borderId="162" xfId="13881" applyFont="1" applyBorder="1"/>
    <xf numFmtId="3" fontId="37" fillId="0" borderId="162" xfId="13881" applyNumberFormat="1" applyFont="1" applyBorder="1" applyAlignment="1">
      <alignment horizontal="center"/>
    </xf>
    <xf numFmtId="3" fontId="37" fillId="0" borderId="182" xfId="13881" applyNumberFormat="1" applyFont="1" applyFill="1" applyBorder="1" applyAlignment="1">
      <alignment horizontal="right"/>
    </xf>
    <xf numFmtId="0" fontId="37" fillId="0" borderId="122" xfId="13881" applyFont="1" applyBorder="1" applyAlignment="1">
      <alignment horizontal="right"/>
    </xf>
    <xf numFmtId="0" fontId="35" fillId="0" borderId="124" xfId="13881" applyFont="1" applyBorder="1"/>
    <xf numFmtId="0" fontId="35" fillId="0" borderId="124" xfId="13881" applyFont="1" applyBorder="1" applyAlignment="1">
      <alignment horizontal="center"/>
    </xf>
    <xf numFmtId="0" fontId="37" fillId="0" borderId="124" xfId="13881" applyFont="1" applyBorder="1" applyAlignment="1">
      <alignment horizontal="center"/>
    </xf>
    <xf numFmtId="3" fontId="37" fillId="0" borderId="207" xfId="13881" applyNumberFormat="1" applyFont="1" applyFill="1" applyBorder="1" applyAlignment="1">
      <alignment horizontal="right"/>
    </xf>
    <xf numFmtId="0" fontId="35" fillId="0" borderId="208" xfId="13881" applyFont="1" applyBorder="1" applyAlignment="1">
      <alignment horizontal="center"/>
    </xf>
    <xf numFmtId="0" fontId="35" fillId="0" borderId="209" xfId="13881" applyFont="1" applyBorder="1" applyAlignment="1">
      <alignment horizontal="center"/>
    </xf>
    <xf numFmtId="0" fontId="35" fillId="0" borderId="210" xfId="13881" applyFont="1" applyBorder="1" applyAlignment="1">
      <alignment horizontal="center"/>
    </xf>
    <xf numFmtId="273" fontId="35" fillId="0" borderId="0" xfId="13881" applyNumberFormat="1" applyFont="1" applyAlignment="1">
      <alignment horizontal="center"/>
    </xf>
    <xf numFmtId="0" fontId="35" fillId="0" borderId="0" xfId="13881" applyFont="1" applyAlignment="1">
      <alignment horizontal="center"/>
    </xf>
    <xf numFmtId="3" fontId="35" fillId="0" borderId="0" xfId="13881" applyNumberFormat="1" applyFont="1"/>
    <xf numFmtId="273" fontId="35" fillId="0" borderId="0" xfId="13881" applyNumberFormat="1" applyFont="1" applyAlignment="1"/>
    <xf numFmtId="0" fontId="434" fillId="0" borderId="0" xfId="13881" applyFont="1"/>
    <xf numFmtId="9" fontId="35" fillId="0" borderId="0" xfId="21970" applyFont="1"/>
    <xf numFmtId="164" fontId="4" fillId="0" borderId="75" xfId="1" applyNumberFormat="1" applyFont="1" applyFill="1" applyBorder="1" applyAlignment="1">
      <alignment horizontal="center" vertical="center"/>
    </xf>
    <xf numFmtId="164" fontId="4" fillId="0" borderId="75" xfId="1" applyFont="1" applyFill="1" applyBorder="1"/>
    <xf numFmtId="0" fontId="0" fillId="0" borderId="121" xfId="0" applyBorder="1"/>
    <xf numFmtId="164" fontId="4" fillId="0" borderId="0" xfId="1" applyFont="1" applyFill="1" applyBorder="1"/>
    <xf numFmtId="41" fontId="0" fillId="0" borderId="0" xfId="10595" applyFont="1" applyBorder="1"/>
    <xf numFmtId="0" fontId="0" fillId="0" borderId="0" xfId="0" applyBorder="1"/>
    <xf numFmtId="0" fontId="0" fillId="0" borderId="201" xfId="0" applyBorder="1"/>
    <xf numFmtId="41" fontId="0" fillId="0" borderId="0" xfId="0" applyNumberFormat="1" applyBorder="1"/>
    <xf numFmtId="164" fontId="4" fillId="0" borderId="201" xfId="1" applyFont="1" applyFill="1" applyBorder="1"/>
    <xf numFmtId="0" fontId="0" fillId="0" borderId="115" xfId="0" applyBorder="1"/>
    <xf numFmtId="0" fontId="4" fillId="0" borderId="213" xfId="0" applyFont="1" applyFill="1" applyBorder="1"/>
    <xf numFmtId="164" fontId="4" fillId="0" borderId="0" xfId="1" applyNumberFormat="1" applyFont="1" applyFill="1" applyBorder="1" applyAlignment="1">
      <alignment horizontal="center" vertical="center"/>
    </xf>
    <xf numFmtId="0" fontId="4" fillId="0" borderId="214" xfId="0" applyFont="1" applyFill="1" applyBorder="1"/>
    <xf numFmtId="164" fontId="4" fillId="0" borderId="125" xfId="1" applyNumberFormat="1" applyFont="1" applyFill="1" applyBorder="1" applyAlignment="1">
      <alignment horizontal="center" vertical="center"/>
    </xf>
    <xf numFmtId="164" fontId="4" fillId="0" borderId="125" xfId="1" applyFont="1" applyFill="1" applyBorder="1"/>
    <xf numFmtId="164" fontId="4" fillId="0" borderId="215" xfId="1" applyFont="1" applyFill="1" applyBorder="1"/>
    <xf numFmtId="41" fontId="435" fillId="0" borderId="75" xfId="10595" applyFont="1" applyBorder="1"/>
    <xf numFmtId="0" fontId="435" fillId="0" borderId="75" xfId="0" applyFont="1" applyBorder="1"/>
    <xf numFmtId="0" fontId="435" fillId="0" borderId="212" xfId="0" applyFont="1" applyBorder="1"/>
    <xf numFmtId="0" fontId="5" fillId="0" borderId="144" xfId="0" applyFont="1" applyFill="1" applyBorder="1" applyAlignment="1">
      <alignment horizontal="right"/>
    </xf>
    <xf numFmtId="41" fontId="435" fillId="0" borderId="211" xfId="1" applyNumberFormat="1" applyFont="1" applyBorder="1"/>
    <xf numFmtId="9" fontId="5" fillId="0" borderId="0" xfId="2" applyFont="1" applyFill="1" applyBorder="1"/>
    <xf numFmtId="0" fontId="35" fillId="0" borderId="35" xfId="6" applyFont="1" applyFill="1" applyBorder="1" applyAlignment="1">
      <alignment horizontal="left"/>
    </xf>
    <xf numFmtId="0" fontId="35" fillId="0" borderId="36" xfId="6" applyFont="1" applyFill="1" applyBorder="1" applyAlignment="1">
      <alignment horizontal="left"/>
    </xf>
    <xf numFmtId="0" fontId="35" fillId="0" borderId="37" xfId="6" applyFont="1" applyFill="1" applyBorder="1" applyAlignment="1">
      <alignment horizontal="left"/>
    </xf>
    <xf numFmtId="0" fontId="35" fillId="0" borderId="15" xfId="6" applyFont="1" applyFill="1" applyBorder="1" applyAlignment="1">
      <alignment horizontal="left"/>
    </xf>
    <xf numFmtId="164" fontId="35" fillId="0" borderId="0" xfId="1" applyFont="1" applyFill="1"/>
    <xf numFmtId="164" fontId="35" fillId="0" borderId="0" xfId="6" applyNumberFormat="1" applyFont="1" applyFill="1"/>
    <xf numFmtId="41" fontId="436" fillId="0" borderId="84" xfId="1" applyNumberFormat="1" applyFont="1" applyBorder="1"/>
    <xf numFmtId="164" fontId="436" fillId="0" borderId="84" xfId="1" applyNumberFormat="1" applyFont="1" applyBorder="1"/>
  </cellXfs>
  <cellStyles count="26507">
    <cellStyle name="὜" xfId="8"/>
    <cellStyle name="_x0002_" xfId="9"/>
    <cellStyle name="_x0005_" xfId="10"/>
    <cellStyle name=" " xfId="11"/>
    <cellStyle name="' '" xfId="12"/>
    <cellStyle name="  -   -" xfId="13"/>
    <cellStyle name="          _x000d_&#10;386grabber=vga.3gr_x000d_&#10;" xfId="14"/>
    <cellStyle name="          _x000d_&#10;shell=progman.exe_x000d_&#10;m" xfId="15"/>
    <cellStyle name="  10" xfId="16"/>
    <cellStyle name="  11" xfId="17"/>
    <cellStyle name="  12" xfId="18"/>
    <cellStyle name="  13" xfId="19"/>
    <cellStyle name="  14" xfId="20"/>
    <cellStyle name="  15" xfId="21"/>
    <cellStyle name="  16" xfId="22"/>
    <cellStyle name="  17" xfId="23"/>
    <cellStyle name="  18" xfId="24"/>
    <cellStyle name="  19" xfId="25"/>
    <cellStyle name="  2" xfId="26"/>
    <cellStyle name="  20" xfId="27"/>
    <cellStyle name="  21" xfId="28"/>
    <cellStyle name="  22" xfId="29"/>
    <cellStyle name="  23" xfId="30"/>
    <cellStyle name="  24" xfId="31"/>
    <cellStyle name="  25" xfId="32"/>
    <cellStyle name="  26" xfId="33"/>
    <cellStyle name="  27" xfId="34"/>
    <cellStyle name="  28" xfId="35"/>
    <cellStyle name="  29" xfId="36"/>
    <cellStyle name="  3" xfId="37"/>
    <cellStyle name="  30" xfId="38"/>
    <cellStyle name="  31" xfId="39"/>
    <cellStyle name="  32" xfId="40"/>
    <cellStyle name="  33" xfId="41"/>
    <cellStyle name="  34" xfId="42"/>
    <cellStyle name="  35" xfId="43"/>
    <cellStyle name="  36" xfId="44"/>
    <cellStyle name="  37" xfId="45"/>
    <cellStyle name="  38" xfId="46"/>
    <cellStyle name="  39" xfId="47"/>
    <cellStyle name="  4" xfId="48"/>
    <cellStyle name="  40" xfId="49"/>
    <cellStyle name="  41" xfId="50"/>
    <cellStyle name="  5" xfId="51"/>
    <cellStyle name="  6" xfId="52"/>
    <cellStyle name="  7" xfId="53"/>
    <cellStyle name="  8" xfId="54"/>
    <cellStyle name="  9" xfId="55"/>
    <cellStyle name=" _20030218144011020-E1C865BF" xfId="56"/>
    <cellStyle name=" _20030221140423820-A5C865BF" xfId="57"/>
    <cellStyle name=" _20030221140423820-A5C865BF 2" xfId="58"/>
    <cellStyle name=" _20030221140423820-A5C865BF_BREAKDOWN OF BID PRICE(ARCH 20070305)_ysj_070727(1)" xfId="59"/>
    <cellStyle name=" _20030221140423820-A5C865BF_건축_시공비_ 070404_ysj_070727" xfId="60"/>
    <cellStyle name=" _20030221140423820-A5C865BF_계장-견적서" xfId="61"/>
    <cellStyle name=" _20030221140423820-A5C865BF_계장-견적서_계장-견적서(re.1)" xfId="62"/>
    <cellStyle name=" _20030221140423820-A5C865BF_계장-견적서_계장-견적서(re.1)_믿음견적(8월)-믿음부사장님 계약(내부자료)" xfId="63"/>
    <cellStyle name=" _20030221140423820-A5C865BF_계장-견적서_믿음견적(8월)-믿음부사장님 계약(내부자료)" xfId="64"/>
    <cellStyle name=" _20030221140423820-A5C865BF_공사비집계표(품의용)" xfId="65"/>
    <cellStyle name=" _20030221140423820-A5C865BF_공사비집계표(품의용) 2" xfId="66"/>
    <cellStyle name=" _20030221140423820-A5C865BF_공사비집계표(품의용)_BREAKDOWN OF BID PRICE(ARCH 20070305)_ysj_070727(1)" xfId="67"/>
    <cellStyle name=" _20030221140423820-A5C865BF_공사비집계표(품의용)_건축_시공비_ 070404_ysj_070727" xfId="68"/>
    <cellStyle name=" _20030221140423820-A5C865BF_공사비집계표(품의용)_계장-견적서" xfId="69"/>
    <cellStyle name=" _20030221140423820-A5C865BF_공사비집계표(품의용)_계장-견적서_계장-견적서(re.1)" xfId="70"/>
    <cellStyle name=" _20030221140423820-A5C865BF_공사비집계표(품의용)_계장-견적서_계장-견적서(re.1)_믿음견적(8월)-믿음부사장님 계약(내부자료)" xfId="71"/>
    <cellStyle name=" _20030221140423820-A5C865BF_공사비집계표(품의용)_계장-견적서_믿음견적(8월)-믿음부사장님 계약(내부자료)" xfId="72"/>
    <cellStyle name=" _20030221140423820-A5C865BF_공사비집계표(품의용)_믿음견적(8월)-믿음부사장님 계약(내부자료)" xfId="73"/>
    <cellStyle name=" _20030221140423820-A5C865BF_공사비집계표(품의용)_범진이란견적_최종실행" xfId="74"/>
    <cellStyle name=" _20030221140423820-A5C865BF_믿음견적(8월)-믿음부사장님 계약(내부자료)" xfId="75"/>
    <cellStyle name=" _20030221140423820-A5C865BF_범진이란견적_최종실행" xfId="76"/>
    <cellStyle name=" _20030221140423820-A5C865BF_추가품셈1-박" xfId="77"/>
    <cellStyle name=" _20030221140423820-A5C865BF_추가품셈1-박 2" xfId="78"/>
    <cellStyle name=" _20030221140423820-A5C865BF_추가품셈1-박_BREAKDOWN OF BID PRICE(ARCH 20070305)_ysj_070727(1)" xfId="79"/>
    <cellStyle name=" _20030221140423820-A5C865BF_추가품셈1-박_건축_시공비_ 070404_ysj_070727" xfId="80"/>
    <cellStyle name=" _20030221140423820-A5C865BF_추가품셈1-박_범진이란견적_최종실행" xfId="81"/>
    <cellStyle name=" _329전기설비기초-비교" xfId="82"/>
    <cellStyle name=" _6.Dike Stair(별도합산할 것)" xfId="83"/>
    <cellStyle name="' '_6.Dike Stair(별도합산할 것)" xfId="84"/>
    <cellStyle name=" _6.Dike Stair(별도합산할 것) 2" xfId="85"/>
    <cellStyle name=" _6.Dike Stair(별도합산할 것)_EQUIP. FDN_FUEL OIL DRAINAGE SYSTEM" xfId="86"/>
    <cellStyle name=" _6.Dike Stair(별도합산할 것)_HRRIZONTAL FDN TYPE-1(완)" xfId="87"/>
    <cellStyle name=" _6.Dike Stair(별도합산할 것)_RABIGH-2_MAINSET UP AUX TR(완)" xfId="88"/>
    <cellStyle name=" _7,8물량반영-전기설비기초0224" xfId="89"/>
    <cellStyle name=" _8월 기성" xfId="90"/>
    <cellStyle name=" _97연말" xfId="91"/>
    <cellStyle name=" _97연말1" xfId="92"/>
    <cellStyle name=" _AC-01터빈주제어및보일러기초" xfId="93"/>
    <cellStyle name=" _AC-01터빈주제어및보일러기초_건축보령7,8(총액확정)" xfId="94"/>
    <cellStyle name=" _AC-01터빈주제어및보일러기초_실행예산" xfId="95"/>
    <cellStyle name=" _AC-04터빈발전기기초" xfId="96"/>
    <cellStyle name=" _AC-04터빈발전기기초_건축보령7,8(총액확정)" xfId="97"/>
    <cellStyle name=" _AC-04터빈발전기기초_실행예산" xfId="98"/>
    <cellStyle name=" _AC06실적기성" xfId="99"/>
    <cellStyle name=" _Book1" xfId="100"/>
    <cellStyle name=" _BQ 건축 20060220" xfId="101"/>
    <cellStyle name="' '_Detail_가설전기(참고용_Clean Fuel)" xfId="102"/>
    <cellStyle name=" _Piping_Pipeline_Portion I" xfId="103"/>
    <cellStyle name=" _pkg별설계가집계(태안7.8호기)" xfId="104"/>
    <cellStyle name=" _간지" xfId="105"/>
    <cellStyle name=" _간지 2" xfId="106"/>
    <cellStyle name=" _간지_1" xfId="107"/>
    <cellStyle name=" _간지_1 2" xfId="108"/>
    <cellStyle name=" _간지_1_BREAKDOWN OF BID PRICE(ARCH 20070305)_ysj_070727(1)" xfId="109"/>
    <cellStyle name=" _간지_1_건축_시공비_ 070404_ysj_070727" xfId="110"/>
    <cellStyle name=" _간지_1_계장-견적서" xfId="111"/>
    <cellStyle name=" _간지_1_계장-견적서_계장-견적서(re.1)" xfId="112"/>
    <cellStyle name=" _간지_1_계장-견적서_계장-견적서(re.1)_믿음견적(8월)-믿음부사장님 계약(내부자료)" xfId="113"/>
    <cellStyle name=" _간지_1_계장-견적서_믿음견적(8월)-믿음부사장님 계약(내부자료)" xfId="114"/>
    <cellStyle name=" _간지_1_공사비집계표(품의용)" xfId="115"/>
    <cellStyle name=" _간지_1_공사비집계표(품의용) 2" xfId="116"/>
    <cellStyle name=" _간지_1_공사비집계표(품의용)_BREAKDOWN OF BID PRICE(ARCH 20070305)_ysj_070727(1)" xfId="117"/>
    <cellStyle name=" _간지_1_공사비집계표(품의용)_건축_시공비_ 070404_ysj_070727" xfId="118"/>
    <cellStyle name=" _간지_1_공사비집계표(품의용)_계장-견적서" xfId="119"/>
    <cellStyle name=" _간지_1_공사비집계표(품의용)_계장-견적서_계장-견적서(re.1)" xfId="120"/>
    <cellStyle name=" _간지_1_공사비집계표(품의용)_계장-견적서_계장-견적서(re.1)_믿음견적(8월)-믿음부사장님 계약(내부자료)" xfId="121"/>
    <cellStyle name=" _간지_1_공사비집계표(품의용)_계장-견적서_믿음견적(8월)-믿음부사장님 계약(내부자료)" xfId="122"/>
    <cellStyle name=" _간지_1_공사비집계표(품의용)_믿음견적(8월)-믿음부사장님 계약(내부자료)" xfId="123"/>
    <cellStyle name=" _간지_1_공사비집계표(품의용)_범진이란견적_최종실행" xfId="124"/>
    <cellStyle name=" _간지_1_믿음견적(8월)-믿음부사장님 계약(내부자료)" xfId="125"/>
    <cellStyle name=" _간지_1_범진이란견적_최종실행" xfId="126"/>
    <cellStyle name=" _간지_20030310114821780-E1C865BF" xfId="127"/>
    <cellStyle name=" _간지_20030310114821780-E1C865BF 2" xfId="128"/>
    <cellStyle name=" _간지_20030310114821780-E1C865BF_BREAKDOWN OF BID PRICE(ARCH 20070305)_ysj_070727(1)" xfId="129"/>
    <cellStyle name=" _간지_20030310114821780-E1C865BF_건축_시공비_ 070404_ysj_070727" xfId="130"/>
    <cellStyle name=" _간지_20030310114821780-E1C865BF_계장-견적서" xfId="131"/>
    <cellStyle name=" _간지_20030310114821780-E1C865BF_계장-견적서_계장-견적서(re.1)" xfId="132"/>
    <cellStyle name=" _간지_20030310114821780-E1C865BF_계장-견적서_계장-견적서(re.1)_믿음견적(8월)-믿음부사장님 계약(내부자료)" xfId="133"/>
    <cellStyle name=" _간지_20030310114821780-E1C865BF_계장-견적서_믿음견적(8월)-믿음부사장님 계약(내부자료)" xfId="134"/>
    <cellStyle name=" _간지_20030310114821780-E1C865BF_공사비집계표(품의용)" xfId="135"/>
    <cellStyle name=" _간지_20030310114821780-E1C865BF_공사비집계표(품의용) 2" xfId="136"/>
    <cellStyle name=" _간지_20030310114821780-E1C865BF_공사비집계표(품의용)_BREAKDOWN OF BID PRICE(ARCH 20070305)_ysj_070727(1)" xfId="137"/>
    <cellStyle name=" _간지_20030310114821780-E1C865BF_공사비집계표(품의용)_건축_시공비_ 070404_ysj_070727" xfId="138"/>
    <cellStyle name=" _간지_20030310114821780-E1C865BF_공사비집계표(품의용)_계장-견적서" xfId="139"/>
    <cellStyle name=" _간지_20030310114821780-E1C865BF_공사비집계표(품의용)_계장-견적서_계장-견적서(re.1)" xfId="140"/>
    <cellStyle name=" _간지_20030310114821780-E1C865BF_공사비집계표(품의용)_계장-견적서_계장-견적서(re.1)_믿음견적(8월)-믿음부사장님 계약(내부자료)" xfId="141"/>
    <cellStyle name=" _간지_20030310114821780-E1C865BF_공사비집계표(품의용)_계장-견적서_믿음견적(8월)-믿음부사장님 계약(내부자료)" xfId="142"/>
    <cellStyle name=" _간지_20030310114821780-E1C865BF_공사비집계표(품의용)_믿음견적(8월)-믿음부사장님 계약(내부자료)" xfId="143"/>
    <cellStyle name=" _간지_20030310114821780-E1C865BF_공사비집계표(품의용)_범진이란견적_최종실행" xfId="144"/>
    <cellStyle name=" _간지_20030310114821780-E1C865BF_믿음견적(8월)-믿음부사장님 계약(내부자료)" xfId="145"/>
    <cellStyle name=" _간지_20030310114821780-E1C865BF_범진이란견적_최종실행" xfId="146"/>
    <cellStyle name=" _간지_20030310114821780-E1C865BF_추가품셈1-박" xfId="147"/>
    <cellStyle name=" _간지_20030310114821780-E1C865BF_추가품셈1-박 2" xfId="148"/>
    <cellStyle name=" _간지_20030310114821780-E1C865BF_추가품셈1-박_BREAKDOWN OF BID PRICE(ARCH 20070305)_ysj_070727(1)" xfId="149"/>
    <cellStyle name=" _간지_20030310114821780-E1C865BF_추가품셈1-박_건축_시공비_ 070404_ysj_070727" xfId="150"/>
    <cellStyle name=" _간지_20030310114821780-E1C865BF_추가품셈1-박_범진이란견적_최종실행" xfId="151"/>
    <cellStyle name=" _간지_20030310150903590-E1C865BF" xfId="152"/>
    <cellStyle name=" _간지_20030310150903590-E1C865BF 2" xfId="153"/>
    <cellStyle name=" _간지_20030310150903590-E1C865BF_BREAKDOWN OF BID PRICE(ARCH 20070305)_ysj_070727(1)" xfId="154"/>
    <cellStyle name=" _간지_20030310150903590-E1C865BF_건축_시공비_ 070404_ysj_070727" xfId="155"/>
    <cellStyle name=" _간지_20030310150903590-E1C865BF_계장-견적서" xfId="156"/>
    <cellStyle name=" _간지_20030310150903590-E1C865BF_계장-견적서_계장-견적서(re.1)" xfId="157"/>
    <cellStyle name=" _간지_20030310150903590-E1C865BF_계장-견적서_계장-견적서(re.1)_믿음견적(8월)-믿음부사장님 계약(내부자료)" xfId="158"/>
    <cellStyle name=" _간지_20030310150903590-E1C865BF_계장-견적서_믿음견적(8월)-믿음부사장님 계약(내부자료)" xfId="159"/>
    <cellStyle name=" _간지_20030310150903590-E1C865BF_공사비집계표(품의용)" xfId="160"/>
    <cellStyle name=" _간지_20030310150903590-E1C865BF_공사비집계표(품의용) 2" xfId="161"/>
    <cellStyle name=" _간지_20030310150903590-E1C865BF_공사비집계표(품의용)_BREAKDOWN OF BID PRICE(ARCH 20070305)_ysj_070727(1)" xfId="162"/>
    <cellStyle name=" _간지_20030310150903590-E1C865BF_공사비집계표(품의용)_건축_시공비_ 070404_ysj_070727" xfId="163"/>
    <cellStyle name=" _간지_20030310150903590-E1C865BF_공사비집계표(품의용)_계장-견적서" xfId="164"/>
    <cellStyle name=" _간지_20030310150903590-E1C865BF_공사비집계표(품의용)_계장-견적서_계장-견적서(re.1)" xfId="165"/>
    <cellStyle name=" _간지_20030310150903590-E1C865BF_공사비집계표(품의용)_계장-견적서_계장-견적서(re.1)_믿음견적(8월)-믿음부사장님 계약(내부자료)" xfId="166"/>
    <cellStyle name=" _간지_20030310150903590-E1C865BF_공사비집계표(품의용)_계장-견적서_믿음견적(8월)-믿음부사장님 계약(내부자료)" xfId="167"/>
    <cellStyle name=" _간지_20030310150903590-E1C865BF_공사비집계표(품의용)_믿음견적(8월)-믿음부사장님 계약(내부자료)" xfId="168"/>
    <cellStyle name=" _간지_20030310150903590-E1C865BF_공사비집계표(품의용)_범진이란견적_최종실행" xfId="169"/>
    <cellStyle name=" _간지_20030310150903590-E1C865BF_믿음견적(8월)-믿음부사장님 계약(내부자료)" xfId="170"/>
    <cellStyle name=" _간지_20030310150903590-E1C865BF_범진이란견적_최종실행" xfId="171"/>
    <cellStyle name=" _간지_20030310150903590-E1C865BF_추가품셈1-박" xfId="172"/>
    <cellStyle name=" _간지_20030310150903590-E1C865BF_추가품셈1-박 2" xfId="173"/>
    <cellStyle name=" _간지_20030310150903590-E1C865BF_추가품셈1-박_BREAKDOWN OF BID PRICE(ARCH 20070305)_ysj_070727(1)" xfId="174"/>
    <cellStyle name=" _간지_20030310150903590-E1C865BF_추가품셈1-박_건축_시공비_ 070404_ysj_070727" xfId="175"/>
    <cellStyle name=" _간지_20030310150903590-E1C865BF_추가품셈1-박_범진이란견적_최종실행" xfId="176"/>
    <cellStyle name=" _간지_BREAKDOWN OF BID PRICE(ARCH 20070305)_ysj_070727(1)" xfId="177"/>
    <cellStyle name=" _간지_건축_시공비_ 070404_ysj_070727" xfId="178"/>
    <cellStyle name=" _간지_계장-견적서" xfId="179"/>
    <cellStyle name=" _간지_계장-견적서_계장-견적서(re.1)" xfId="180"/>
    <cellStyle name=" _간지_계장-견적서_계장-견적서(re.1)_믿음견적(8월)-믿음부사장님 계약(내부자료)" xfId="181"/>
    <cellStyle name=" _간지_계장-견적서_믿음견적(8월)-믿음부사장님 계약(내부자료)" xfId="182"/>
    <cellStyle name=" _간지_공사비집계표(품의용)" xfId="183"/>
    <cellStyle name=" _간지_공사비집계표(품의용) 2" xfId="184"/>
    <cellStyle name=" _간지_공사비집계표(품의용)_BREAKDOWN OF BID PRICE(ARCH 20070305)_ysj_070727(1)" xfId="185"/>
    <cellStyle name=" _간지_공사비집계표(품의용)_건축_시공비_ 070404_ysj_070727" xfId="186"/>
    <cellStyle name=" _간지_공사비집계표(품의용)_계장-견적서" xfId="187"/>
    <cellStyle name=" _간지_공사비집계표(품의용)_계장-견적서_계장-견적서(re.1)" xfId="188"/>
    <cellStyle name=" _간지_공사비집계표(품의용)_계장-견적서_계장-견적서(re.1)_믿음견적(8월)-믿음부사장님 계약(내부자료)" xfId="189"/>
    <cellStyle name=" _간지_공사비집계표(품의용)_계장-견적서_믿음견적(8월)-믿음부사장님 계약(내부자료)" xfId="190"/>
    <cellStyle name=" _간지_공사비집계표(품의용)_믿음견적(8월)-믿음부사장님 계약(내부자료)" xfId="191"/>
    <cellStyle name=" _간지_공사비집계표(품의용)_범진이란견적_최종실행" xfId="192"/>
    <cellStyle name=" _간지_믿음견적(8월)-믿음부사장님 계약(내부자료)" xfId="193"/>
    <cellStyle name=" _간지_범진이란견적_최종실행" xfId="194"/>
    <cellStyle name=" _간지_영흥(별표)" xfId="195"/>
    <cellStyle name=" _간지_영흥(별표) 2" xfId="196"/>
    <cellStyle name=" _간지_영흥(별표)_BREAKDOWN OF BID PRICE(ARCH 20070305)_ysj_070727(1)" xfId="197"/>
    <cellStyle name=" _간지_영흥(별표)_건축_시공비_ 070404_ysj_070727" xfId="198"/>
    <cellStyle name=" _간지_영흥(별표)_범진이란견적_최종실행" xfId="199"/>
    <cellStyle name=" _간지_옥외탱크및기기기초(단가)" xfId="200"/>
    <cellStyle name=" _간지_옥외탱크및기기기초(단가) 2" xfId="201"/>
    <cellStyle name=" _간지_옥외탱크및기기기초(단가)_BREAKDOWN OF BID PRICE(ARCH 20070305)_ysj_070727(1)" xfId="202"/>
    <cellStyle name=" _간지_옥외탱크및기기기초(단가)_건축_시공비_ 070404_ysj_070727" xfId="203"/>
    <cellStyle name=" _간지_옥외탱크및기기기초(단가)_계장-견적서" xfId="204"/>
    <cellStyle name=" _간지_옥외탱크및기기기초(단가)_계장-견적서_계장-견적서(re.1)" xfId="205"/>
    <cellStyle name=" _간지_옥외탱크및기기기초(단가)_계장-견적서_계장-견적서(re.1)_믿음견적(8월)-믿음부사장님 계약(내부자료)" xfId="206"/>
    <cellStyle name=" _간지_옥외탱크및기기기초(단가)_계장-견적서_믿음견적(8월)-믿음부사장님 계약(내부자료)" xfId="207"/>
    <cellStyle name=" _간지_옥외탱크및기기기초(단가)_공사비집계표(품의용)" xfId="208"/>
    <cellStyle name=" _간지_옥외탱크및기기기초(단가)_공사비집계표(품의용) 2" xfId="209"/>
    <cellStyle name=" _간지_옥외탱크및기기기초(단가)_공사비집계표(품의용)_BREAKDOWN OF BID PRICE(ARCH 20070305)_ysj_070727(1)" xfId="210"/>
    <cellStyle name=" _간지_옥외탱크및기기기초(단가)_공사비집계표(품의용)_건축_시공비_ 070404_ysj_070727" xfId="211"/>
    <cellStyle name=" _간지_옥외탱크및기기기초(단가)_공사비집계표(품의용)_계장-견적서" xfId="212"/>
    <cellStyle name=" _간지_옥외탱크및기기기초(단가)_공사비집계표(품의용)_계장-견적서_계장-견적서(re.1)" xfId="213"/>
    <cellStyle name=" _간지_옥외탱크및기기기초(단가)_공사비집계표(품의용)_계장-견적서_계장-견적서(re.1)_믿음견적(8월)-믿음부사장님 계약(내부자료)" xfId="214"/>
    <cellStyle name=" _간지_옥외탱크및기기기초(단가)_공사비집계표(품의용)_계장-견적서_믿음견적(8월)-믿음부사장님 계약(내부자료)" xfId="215"/>
    <cellStyle name=" _간지_옥외탱크및기기기초(단가)_공사비집계표(품의용)_믿음견적(8월)-믿음부사장님 계약(내부자료)" xfId="216"/>
    <cellStyle name=" _간지_옥외탱크및기기기초(단가)_공사비집계표(품의용)_범진이란견적_최종실행" xfId="217"/>
    <cellStyle name=" _간지_옥외탱크및기기기초(단가)_믿음견적(8월)-믿음부사장님 계약(내부자료)" xfId="218"/>
    <cellStyle name=" _간지_옥외탱크및기기기초(단가)_범진이란견적_최종실행" xfId="219"/>
    <cellStyle name=" _간지_옥외탱크및기기기초(단가)_추가품셈1-박" xfId="220"/>
    <cellStyle name=" _간지_옥외탱크및기기기초(단가)_추가품셈1-박 2" xfId="221"/>
    <cellStyle name=" _간지_옥외탱크및기기기초(단가)_추가품셈1-박_BREAKDOWN OF BID PRICE(ARCH 20070305)_ysj_070727(1)" xfId="222"/>
    <cellStyle name=" _간지_옥외탱크및기기기초(단가)_추가품셈1-박_건축_시공비_ 070404_ysj_070727" xfId="223"/>
    <cellStyle name=" _간지_옥외탱크및기기기초(단가)_추가품셈1-박_범진이란견적_최종실행" xfId="224"/>
    <cellStyle name=" _간지_전기설비기초-FF" xfId="225"/>
    <cellStyle name=" _간지_전기설비기초-FF 2" xfId="226"/>
    <cellStyle name=" _간지_전기설비기초-FF_BREAKDOWN OF BID PRICE(ARCH 20070305)_ysj_070727(1)" xfId="227"/>
    <cellStyle name=" _간지_전기설비기초-FF_건축_시공비_ 070404_ysj_070727" xfId="228"/>
    <cellStyle name=" _간지_전기설비기초-FF_범진이란견적_최종실행" xfId="229"/>
    <cellStyle name=" _간지_추가품셈1" xfId="230"/>
    <cellStyle name=" _간지_추가품셈1 2" xfId="231"/>
    <cellStyle name=" _간지_추가품셈1_325전기설비기초" xfId="232"/>
    <cellStyle name=" _간지_추가품셈1_325전기설비기초 2" xfId="233"/>
    <cellStyle name=" _간지_추가품셈1_325전기설비기초_BREAKDOWN OF BID PRICE(ARCH 20070305)_ysj_070727(1)" xfId="234"/>
    <cellStyle name=" _간지_추가품셈1_325전기설비기초_건축_시공비_ 070404_ysj_070727" xfId="235"/>
    <cellStyle name=" _간지_추가품셈1_325전기설비기초_계장-견적서" xfId="236"/>
    <cellStyle name=" _간지_추가품셈1_325전기설비기초_계장-견적서_계장-견적서(re.1)" xfId="237"/>
    <cellStyle name=" _간지_추가품셈1_325전기설비기초_계장-견적서_계장-견적서(re.1)_믿음견적(8월)-믿음부사장님 계약(내부자료)" xfId="238"/>
    <cellStyle name=" _간지_추가품셈1_325전기설비기초_계장-견적서_믿음견적(8월)-믿음부사장님 계약(내부자료)" xfId="239"/>
    <cellStyle name=" _간지_추가품셈1_325전기설비기초_공사비집계표(품의용)" xfId="240"/>
    <cellStyle name=" _간지_추가품셈1_325전기설비기초_공사비집계표(품의용) 2" xfId="241"/>
    <cellStyle name=" _간지_추가품셈1_325전기설비기초_공사비집계표(품의용)_BREAKDOWN OF BID PRICE(ARCH 20070305)_ysj_070727(1)" xfId="242"/>
    <cellStyle name=" _간지_추가품셈1_325전기설비기초_공사비집계표(품의용)_건축_시공비_ 070404_ysj_070727" xfId="243"/>
    <cellStyle name=" _간지_추가품셈1_325전기설비기초_공사비집계표(품의용)_계장-견적서" xfId="244"/>
    <cellStyle name=" _간지_추가품셈1_325전기설비기초_공사비집계표(품의용)_계장-견적서_계장-견적서(re.1)" xfId="245"/>
    <cellStyle name=" _간지_추가품셈1_325전기설비기초_공사비집계표(품의용)_계장-견적서_계장-견적서(re.1)_믿음견적(8월)-믿음부사장님 계약(내부자료)" xfId="246"/>
    <cellStyle name=" _간지_추가품셈1_325전기설비기초_공사비집계표(품의용)_계장-견적서_믿음견적(8월)-믿음부사장님 계약(내부자료)" xfId="247"/>
    <cellStyle name=" _간지_추가품셈1_325전기설비기초_공사비집계표(품의용)_믿음견적(8월)-믿음부사장님 계약(내부자료)" xfId="248"/>
    <cellStyle name=" _간지_추가품셈1_325전기설비기초_공사비집계표(품의용)_범진이란견적_최종실행" xfId="249"/>
    <cellStyle name=" _간지_추가품셈1_325전기설비기초_믿음견적(8월)-믿음부사장님 계약(내부자료)" xfId="250"/>
    <cellStyle name=" _간지_추가품셈1_325전기설비기초_범진이란견적_최종실행" xfId="251"/>
    <cellStyle name=" _간지_추가품셈1_329전기설비기초-비교" xfId="252"/>
    <cellStyle name=" _간지_추가품셈1_329전기설비기초-비교 2" xfId="253"/>
    <cellStyle name=" _간지_추가품셈1_329전기설비기초-비교_BREAKDOWN OF BID PRICE(ARCH 20070305)_ysj_070727(1)" xfId="254"/>
    <cellStyle name=" _간지_추가품셈1_329전기설비기초-비교_건축_시공비_ 070404_ysj_070727" xfId="255"/>
    <cellStyle name=" _간지_추가품셈1_329전기설비기초-비교_범진이란견적_최종실행" xfId="256"/>
    <cellStyle name=" _간지_추가품셈1_BREAKDOWN OF BID PRICE(ARCH 20070305)_ysj_070727(1)" xfId="257"/>
    <cellStyle name=" _간지_추가품셈1_건축_시공비_ 070404_ysj_070727" xfId="258"/>
    <cellStyle name=" _간지_추가품셈1_계장-견적서" xfId="259"/>
    <cellStyle name=" _간지_추가품셈1_계장-견적서_계장-견적서(re.1)" xfId="260"/>
    <cellStyle name=" _간지_추가품셈1_계장-견적서_계장-견적서(re.1)_믿음견적(8월)-믿음부사장님 계약(내부자료)" xfId="261"/>
    <cellStyle name=" _간지_추가품셈1_계장-견적서_믿음견적(8월)-믿음부사장님 계약(내부자료)" xfId="262"/>
    <cellStyle name=" _간지_추가품셈1_공사비집계표(품의용)" xfId="263"/>
    <cellStyle name=" _간지_추가품셈1_공사비집계표(품의용) 2" xfId="264"/>
    <cellStyle name=" _간지_추가품셈1_공사비집계표(품의용)_BREAKDOWN OF BID PRICE(ARCH 20070305)_ysj_070727(1)" xfId="265"/>
    <cellStyle name=" _간지_추가품셈1_공사비집계표(품의용)_건축_시공비_ 070404_ysj_070727" xfId="266"/>
    <cellStyle name=" _간지_추가품셈1_공사비집계표(품의용)_계장-견적서" xfId="267"/>
    <cellStyle name=" _간지_추가품셈1_공사비집계표(품의용)_계장-견적서_계장-견적서(re.1)" xfId="268"/>
    <cellStyle name=" _간지_추가품셈1_공사비집계표(품의용)_계장-견적서_계장-견적서(re.1)_믿음견적(8월)-믿음부사장님 계약(내부자료)" xfId="269"/>
    <cellStyle name=" _간지_추가품셈1_공사비집계표(품의용)_계장-견적서_믿음견적(8월)-믿음부사장님 계약(내부자료)" xfId="270"/>
    <cellStyle name=" _간지_추가품셈1_공사비집계표(품의용)_믿음견적(8월)-믿음부사장님 계약(내부자료)" xfId="271"/>
    <cellStyle name=" _간지_추가품셈1_공사비집계표(품의용)_범진이란견적_최종실행" xfId="272"/>
    <cellStyle name=" _간지_추가품셈1_믿음견적(8월)-믿음부사장님 계약(내부자료)" xfId="273"/>
    <cellStyle name=" _간지_추가품셈1_범진이란견적_최종실행" xfId="274"/>
    <cellStyle name=" _간지_추가품셈1_사급및확정분공통품" xfId="275"/>
    <cellStyle name=" _간지_추가품셈1_사급및확정분공통품 2" xfId="276"/>
    <cellStyle name=" _간지_추가품셈1_사급및확정분공통품_BREAKDOWN OF BID PRICE(ARCH 20070305)_ysj_070727(1)" xfId="277"/>
    <cellStyle name=" _간지_추가품셈1_사급및확정분공통품_건축_시공비_ 070404_ysj_070727" xfId="278"/>
    <cellStyle name=" _간지_추가품셈1_사급및확정분공통품_범진이란견적_최종실행" xfId="279"/>
    <cellStyle name=" _간지_추가품셈1_영흥34품셈" xfId="280"/>
    <cellStyle name=" _간지_추가품셈1_영흥34품셈 2" xfId="281"/>
    <cellStyle name=" _간지_추가품셈1_영흥34품셈_BREAKDOWN OF BID PRICE(ARCH 20070305)_ysj_070727(1)" xfId="282"/>
    <cellStyle name=" _간지_추가품셈1_영흥34품셈_건축_시공비_ 070404_ysj_070727" xfId="283"/>
    <cellStyle name=" _간지_추가품셈1_영흥34품셈_범진이란견적_최종실행" xfId="284"/>
    <cellStyle name=" _간지_추가품셈1_옥외탱크기초(단가)" xfId="285"/>
    <cellStyle name=" _간지_추가품셈1_옥외탱크기초(단가) 2" xfId="286"/>
    <cellStyle name=" _간지_추가품셈1_옥외탱크기초(단가)_BREAKDOWN OF BID PRICE(ARCH 20070305)_ysj_070727(1)" xfId="287"/>
    <cellStyle name=" _간지_추가품셈1_옥외탱크기초(단가)_건축_시공비_ 070404_ysj_070727" xfId="288"/>
    <cellStyle name=" _간지_추가품셈1_옥외탱크기초(단가)_계장-견적서" xfId="289"/>
    <cellStyle name=" _간지_추가품셈1_옥외탱크기초(단가)_계장-견적서_계장-견적서(re.1)" xfId="290"/>
    <cellStyle name=" _간지_추가품셈1_옥외탱크기초(단가)_계장-견적서_계장-견적서(re.1)_믿음견적(8월)-믿음부사장님 계약(내부자료)" xfId="291"/>
    <cellStyle name=" _간지_추가품셈1_옥외탱크기초(단가)_계장-견적서_믿음견적(8월)-믿음부사장님 계약(내부자료)" xfId="292"/>
    <cellStyle name=" _간지_추가품셈1_옥외탱크기초(단가)_공사비집계표(품의용)" xfId="293"/>
    <cellStyle name=" _간지_추가품셈1_옥외탱크기초(단가)_공사비집계표(품의용) 2" xfId="294"/>
    <cellStyle name=" _간지_추가품셈1_옥외탱크기초(단가)_공사비집계표(품의용)_BREAKDOWN OF BID PRICE(ARCH 20070305)_ysj_070727(1)" xfId="295"/>
    <cellStyle name=" _간지_추가품셈1_옥외탱크기초(단가)_공사비집계표(품의용)_건축_시공비_ 070404_ysj_070727" xfId="296"/>
    <cellStyle name=" _간지_추가품셈1_옥외탱크기초(단가)_공사비집계표(품의용)_계장-견적서" xfId="297"/>
    <cellStyle name=" _간지_추가품셈1_옥외탱크기초(단가)_공사비집계표(품의용)_계장-견적서_계장-견적서(re.1)" xfId="298"/>
    <cellStyle name=" _간지_추가품셈1_옥외탱크기초(단가)_공사비집계표(품의용)_계장-견적서_계장-견적서(re.1)_믿음견적(8월)-믿음부사장님 계약(내부자료)" xfId="299"/>
    <cellStyle name=" _간지_추가품셈1_옥외탱크기초(단가)_공사비집계표(품의용)_계장-견적서_믿음견적(8월)-믿음부사장님 계약(내부자료)" xfId="300"/>
    <cellStyle name=" _간지_추가품셈1_옥외탱크기초(단가)_공사비집계표(품의용)_믿음견적(8월)-믿음부사장님 계약(내부자료)" xfId="301"/>
    <cellStyle name=" _간지_추가품셈1_옥외탱크기초(단가)_공사비집계표(품의용)_범진이란견적_최종실행" xfId="302"/>
    <cellStyle name=" _간지_추가품셈1_옥외탱크기초(단가)_믿음견적(8월)-믿음부사장님 계약(내부자료)" xfId="303"/>
    <cellStyle name=" _간지_추가품셈1_옥외탱크기초(단가)_범진이란견적_최종실행" xfId="304"/>
    <cellStyle name=" _간지_추가품셈1_옥외탱크기초-비교" xfId="305"/>
    <cellStyle name=" _간지_추가품셈1_옥외탱크기초-비교 2" xfId="306"/>
    <cellStyle name=" _간지_추가품셈1_옥외탱크기초-비교_BREAKDOWN OF BID PRICE(ARCH 20070305)_ysj_070727(1)" xfId="307"/>
    <cellStyle name=" _간지_추가품셈1_옥외탱크기초-비교_건축_시공비_ 070404_ysj_070727" xfId="308"/>
    <cellStyle name=" _간지_추가품셈1_옥외탱크기초-비교_범진이란견적_최종실행" xfId="309"/>
    <cellStyle name=" _간지_추가품셈1-박" xfId="310"/>
    <cellStyle name=" _간지_추가품셈1-박 2" xfId="311"/>
    <cellStyle name=" _간지_추가품셈1-박_BREAKDOWN OF BID PRICE(ARCH 20070305)_ysj_070727(1)" xfId="312"/>
    <cellStyle name=" _간지_추가품셈1-박_건축_시공비_ 070404_ysj_070727" xfId="313"/>
    <cellStyle name=" _간지_추가품셈1-박_범진이란견적_최종실행" xfId="314"/>
    <cellStyle name=" _간지_콘크리트품및 품질관리비" xfId="315"/>
    <cellStyle name=" _간지_콘크리트품및 품질관리비 2" xfId="316"/>
    <cellStyle name=" _간지_콘크리트품및 품질관리비_329전기설비기초-비교" xfId="317"/>
    <cellStyle name=" _간지_콘크리트품및 품질관리비_329전기설비기초-비교 2" xfId="318"/>
    <cellStyle name=" _간지_콘크리트품및 품질관리비_329전기설비기초-비교_BREAKDOWN OF BID PRICE(ARCH 20070305)_ysj_070727(1)" xfId="319"/>
    <cellStyle name=" _간지_콘크리트품및 품질관리비_329전기설비기초-비교_건축_시공비_ 070404_ysj_070727" xfId="320"/>
    <cellStyle name=" _간지_콘크리트품및 품질관리비_329전기설비기초-비교_범진이란견적_최종실행" xfId="321"/>
    <cellStyle name=" _간지_콘크리트품및 품질관리비_BREAKDOWN OF BID PRICE(ARCH 20070305)_ysj_070727(1)" xfId="322"/>
    <cellStyle name=" _간지_콘크리트품및 품질관리비_건축_시공비_ 070404_ysj_070727" xfId="323"/>
    <cellStyle name=" _간지_콘크리트품및 품질관리비_계장-견적서" xfId="324"/>
    <cellStyle name=" _간지_콘크리트품및 품질관리비_계장-견적서_계장-견적서(re.1)" xfId="325"/>
    <cellStyle name=" _간지_콘크리트품및 품질관리비_계장-견적서_계장-견적서(re.1)_믿음견적(8월)-믿음부사장님 계약(내부자료)" xfId="326"/>
    <cellStyle name=" _간지_콘크리트품및 품질관리비_계장-견적서_믿음견적(8월)-믿음부사장님 계약(내부자료)" xfId="327"/>
    <cellStyle name=" _간지_콘크리트품및 품질관리비_공사비집계표(품의용)" xfId="328"/>
    <cellStyle name=" _간지_콘크리트품및 품질관리비_공사비집계표(품의용) 2" xfId="329"/>
    <cellStyle name=" _간지_콘크리트품및 품질관리비_공사비집계표(품의용)_BREAKDOWN OF BID PRICE(ARCH 20070305)_ysj_070727(1)" xfId="330"/>
    <cellStyle name=" _간지_콘크리트품및 품질관리비_공사비집계표(품의용)_건축_시공비_ 070404_ysj_070727" xfId="331"/>
    <cellStyle name=" _간지_콘크리트품및 품질관리비_공사비집계표(품의용)_계장-견적서" xfId="332"/>
    <cellStyle name=" _간지_콘크리트품및 품질관리비_공사비집계표(품의용)_계장-견적서_계장-견적서(re.1)" xfId="333"/>
    <cellStyle name=" _간지_콘크리트품및 품질관리비_공사비집계표(품의용)_계장-견적서_계장-견적서(re.1)_믿음견적(8월)-믿음부사장님 계약(내부자료)" xfId="334"/>
    <cellStyle name=" _간지_콘크리트품및 품질관리비_공사비집계표(품의용)_계장-견적서_믿음견적(8월)-믿음부사장님 계약(내부자료)" xfId="335"/>
    <cellStyle name=" _간지_콘크리트품및 품질관리비_공사비집계표(품의용)_믿음견적(8월)-믿음부사장님 계약(내부자료)" xfId="336"/>
    <cellStyle name=" _간지_콘크리트품및 품질관리비_공사비집계표(품의용)_범진이란견적_최종실행" xfId="337"/>
    <cellStyle name=" _간지_콘크리트품및 품질관리비_냉각수배수로-비교" xfId="338"/>
    <cellStyle name=" _간지_콘크리트품및 품질관리비_냉각수배수로-비교 2" xfId="339"/>
    <cellStyle name=" _간지_콘크리트품및 품질관리비_냉각수배수로-비교_BREAKDOWN OF BID PRICE(ARCH 20070305)_ysj_070727(1)" xfId="340"/>
    <cellStyle name=" _간지_콘크리트품및 품질관리비_냉각수배수로-비교_건축_시공비_ 070404_ysj_070727" xfId="341"/>
    <cellStyle name=" _간지_콘크리트품및 품질관리비_냉각수배수로-비교_범진이란견적_최종실행" xfId="342"/>
    <cellStyle name=" _간지_콘크리트품및 품질관리비_냉각수취수펌프구조물-비교" xfId="343"/>
    <cellStyle name=" _간지_콘크리트품및 품질관리비_냉각수취수펌프구조물-비교 2" xfId="344"/>
    <cellStyle name=" _간지_콘크리트품및 품질관리비_냉각수취수펌프구조물-비교_BREAKDOWN OF BID PRICE(ARCH 20070305)_ysj_070727(1)" xfId="345"/>
    <cellStyle name=" _간지_콘크리트품및 품질관리비_냉각수취수펌프구조물-비교_건축_시공비_ 070404_ysj_070727" xfId="346"/>
    <cellStyle name=" _간지_콘크리트품및 품질관리비_냉각수취수펌프구조물-비교_범진이란견적_최종실행" xfId="347"/>
    <cellStyle name=" _간지_콘크리트품및 품질관리비_믿음견적(8월)-믿음부사장님 계약(내부자료)" xfId="348"/>
    <cellStyle name=" _간지_콘크리트품및 품질관리비_범진이란견적_최종실행" xfId="349"/>
    <cellStyle name=" _간지_콘크리트품및 품질관리비_조경(final)-비교" xfId="350"/>
    <cellStyle name=" _간지_콘크리트품및 품질관리비_조경(final)-비교 2" xfId="351"/>
    <cellStyle name=" _간지_콘크리트품및 품질관리비_조경(final)-비교_BREAKDOWN OF BID PRICE(ARCH 20070305)_ysj_070727(1)" xfId="352"/>
    <cellStyle name=" _간지_콘크리트품및 품질관리비_조경(final)-비교_건축_시공비_ 070404_ysj_070727" xfId="353"/>
    <cellStyle name=" _간지_콘크리트품및 품질관리비_조경(final)-비교_범진이란견적_최종실행" xfId="354"/>
    <cellStyle name=" _간지_품셈" xfId="355"/>
    <cellStyle name=" _간지_품셈 2" xfId="356"/>
    <cellStyle name=" _간지_품셈_329전기설비기초-비교" xfId="357"/>
    <cellStyle name=" _간지_품셈_329전기설비기초-비교 2" xfId="358"/>
    <cellStyle name=" _간지_품셈_329전기설비기초-비교_BREAKDOWN OF BID PRICE(ARCH 20070305)_ysj_070727(1)" xfId="359"/>
    <cellStyle name=" _간지_품셈_329전기설비기초-비교_건축_시공비_ 070404_ysj_070727" xfId="360"/>
    <cellStyle name=" _간지_품셈_329전기설비기초-비교_범진이란견적_최종실행" xfId="361"/>
    <cellStyle name=" _간지_품셈_BREAKDOWN OF BID PRICE(ARCH 20070305)_ysj_070727(1)" xfId="362"/>
    <cellStyle name=" _간지_품셈_건축_시공비_ 070404_ysj_070727" xfId="363"/>
    <cellStyle name=" _간지_품셈_계장-견적서" xfId="364"/>
    <cellStyle name=" _간지_품셈_계장-견적서_계장-견적서(re.1)" xfId="365"/>
    <cellStyle name=" _간지_품셈_계장-견적서_계장-견적서(re.1)_믿음견적(8월)-믿음부사장님 계약(내부자료)" xfId="366"/>
    <cellStyle name=" _간지_품셈_계장-견적서_믿음견적(8월)-믿음부사장님 계약(내부자료)" xfId="367"/>
    <cellStyle name=" _간지_품셈_공사비집계표(품의용)" xfId="368"/>
    <cellStyle name=" _간지_품셈_공사비집계표(품의용) 2" xfId="369"/>
    <cellStyle name=" _간지_품셈_공사비집계표(품의용)_BREAKDOWN OF BID PRICE(ARCH 20070305)_ysj_070727(1)" xfId="370"/>
    <cellStyle name=" _간지_품셈_공사비집계표(품의용)_건축_시공비_ 070404_ysj_070727" xfId="371"/>
    <cellStyle name=" _간지_품셈_공사비집계표(품의용)_계장-견적서" xfId="372"/>
    <cellStyle name=" _간지_품셈_공사비집계표(품의용)_계장-견적서_계장-견적서(re.1)" xfId="373"/>
    <cellStyle name=" _간지_품셈_공사비집계표(품의용)_계장-견적서_계장-견적서(re.1)_믿음견적(8월)-믿음부사장님 계약(내부자료)" xfId="374"/>
    <cellStyle name=" _간지_품셈_공사비집계표(품의용)_계장-견적서_믿음견적(8월)-믿음부사장님 계약(내부자료)" xfId="375"/>
    <cellStyle name=" _간지_품셈_공사비집계표(품의용)_믿음견적(8월)-믿음부사장님 계약(내부자료)" xfId="376"/>
    <cellStyle name=" _간지_품셈_공사비집계표(품의용)_범진이란견적_최종실행" xfId="377"/>
    <cellStyle name=" _간지_품셈_냉각수배수로-비교" xfId="378"/>
    <cellStyle name=" _간지_품셈_냉각수배수로-비교 2" xfId="379"/>
    <cellStyle name=" _간지_품셈_냉각수배수로-비교_BREAKDOWN OF BID PRICE(ARCH 20070305)_ysj_070727(1)" xfId="380"/>
    <cellStyle name=" _간지_품셈_냉각수배수로-비교_건축_시공비_ 070404_ysj_070727" xfId="381"/>
    <cellStyle name=" _간지_품셈_냉각수배수로-비교_범진이란견적_최종실행" xfId="382"/>
    <cellStyle name=" _간지_품셈_냉각수취수펌프구조물-비교" xfId="383"/>
    <cellStyle name=" _간지_품셈_냉각수취수펌프구조물-비교 2" xfId="384"/>
    <cellStyle name=" _간지_품셈_냉각수취수펌프구조물-비교_BREAKDOWN OF BID PRICE(ARCH 20070305)_ysj_070727(1)" xfId="385"/>
    <cellStyle name=" _간지_품셈_냉각수취수펌프구조물-비교_건축_시공비_ 070404_ysj_070727" xfId="386"/>
    <cellStyle name=" _간지_품셈_냉각수취수펌프구조물-비교_범진이란견적_최종실행" xfId="387"/>
    <cellStyle name=" _간지_품셈_믿음견적(8월)-믿음부사장님 계약(내부자료)" xfId="388"/>
    <cellStyle name=" _간지_품셈_범진이란견적_최종실행" xfId="389"/>
    <cellStyle name=" _간지_품셈_조경(final)-비교" xfId="390"/>
    <cellStyle name=" _간지_품셈_조경(final)-비교 2" xfId="391"/>
    <cellStyle name=" _간지_품셈_조경(final)-비교_BREAKDOWN OF BID PRICE(ARCH 20070305)_ysj_070727(1)" xfId="392"/>
    <cellStyle name=" _간지_품셈_조경(final)-비교_건축_시공비_ 070404_ysj_070727" xfId="393"/>
    <cellStyle name=" _간지_품셈_조경(final)-비교_범진이란견적_최종실행" xfId="394"/>
    <cellStyle name=" _구내도로 및 배수(단가)" xfId="395"/>
    <cellStyle name=" _구내도로 및 배수-비교" xfId="396"/>
    <cellStyle name=" _냉각수배수로-비교" xfId="397"/>
    <cellStyle name=" _냉각수취수펌프구조물-비교" xfId="398"/>
    <cellStyle name=" _대표공종내역" xfId="399"/>
    <cellStyle name=" _대표공종내역 2" xfId="400"/>
    <cellStyle name=" _대표공종내역_BREAKDOWN OF BID PRICE(ARCH 20070305)_ysj_070727(1)" xfId="401"/>
    <cellStyle name=" _대표공종내역_건축_시공비_ 070404_ysj_070727" xfId="402"/>
    <cellStyle name=" _대표공종내역_계장-견적서" xfId="403"/>
    <cellStyle name=" _대표공종내역_계장-견적서_계장-견적서(re.1)" xfId="404"/>
    <cellStyle name=" _대표공종내역_계장-견적서_계장-견적서(re.1)_믿음견적(8월)-믿음부사장님 계약(내부자료)" xfId="405"/>
    <cellStyle name=" _대표공종내역_계장-견적서_믿음견적(8월)-믿음부사장님 계약(내부자료)" xfId="406"/>
    <cellStyle name=" _대표공종내역_공사비집계표(품의용)" xfId="407"/>
    <cellStyle name=" _대표공종내역_공사비집계표(품의용) 2" xfId="408"/>
    <cellStyle name=" _대표공종내역_공사비집계표(품의용)_BREAKDOWN OF BID PRICE(ARCH 20070305)_ysj_070727(1)" xfId="409"/>
    <cellStyle name=" _대표공종내역_공사비집계표(품의용)_건축_시공비_ 070404_ysj_070727" xfId="410"/>
    <cellStyle name=" _대표공종내역_공사비집계표(품의용)_계장-견적서" xfId="411"/>
    <cellStyle name=" _대표공종내역_공사비집계표(품의용)_계장-견적서_계장-견적서(re.1)" xfId="412"/>
    <cellStyle name=" _대표공종내역_공사비집계표(품의용)_계장-견적서_계장-견적서(re.1)_믿음견적(8월)-믿음부사장님 계약(내부자료)" xfId="413"/>
    <cellStyle name=" _대표공종내역_공사비집계표(품의용)_계장-견적서_믿음견적(8월)-믿음부사장님 계약(내부자료)" xfId="414"/>
    <cellStyle name=" _대표공종내역_공사비집계표(품의용)_믿음견적(8월)-믿음부사장님 계약(내부자료)" xfId="415"/>
    <cellStyle name=" _대표공종내역_공사비집계표(품의용)_범진이란견적_최종실행" xfId="416"/>
    <cellStyle name=" _대표공종내역_믿음견적(8월)-믿음부사장님 계약(내부자료)" xfId="417"/>
    <cellStyle name=" _대표공종내역_범진이란견적_최종실행" xfId="418"/>
    <cellStyle name=" _대표공종내역_추가품셈1-박" xfId="419"/>
    <cellStyle name=" _대표공종내역_추가품셈1-박 2" xfId="420"/>
    <cellStyle name=" _대표공종내역_추가품셈1-박_BREAKDOWN OF BID PRICE(ARCH 20070305)_ysj_070727(1)" xfId="421"/>
    <cellStyle name=" _대표공종내역_추가품셈1-박_건축_시공비_ 070404_ysj_070727" xfId="422"/>
    <cellStyle name=" _대표공종내역_추가품셈1-박_범진이란견적_최종실행" xfId="423"/>
    <cellStyle name=" _본관기초굴착(단가)" xfId="424"/>
    <cellStyle name=" _본관기초굴착(단가)-비교" xfId="425"/>
    <cellStyle name=" _사급자재단가산출" xfId="426"/>
    <cellStyle name=" _사급자재단가산출 2" xfId="427"/>
    <cellStyle name=" _사급자재단가산출_325전기설비기초" xfId="428"/>
    <cellStyle name=" _사급자재단가산출_325전기설비기초 2" xfId="429"/>
    <cellStyle name=" _사급자재단가산출_325전기설비기초_BREAKDOWN OF BID PRICE(ARCH 20070305)_ysj_070727(1)" xfId="430"/>
    <cellStyle name=" _사급자재단가산출_325전기설비기초_건축_시공비_ 070404_ysj_070727" xfId="431"/>
    <cellStyle name=" _사급자재단가산출_325전기설비기초_계장-견적서" xfId="432"/>
    <cellStyle name=" _사급자재단가산출_325전기설비기초_계장-견적서_계장-견적서(re.1)" xfId="433"/>
    <cellStyle name=" _사급자재단가산출_325전기설비기초_계장-견적서_계장-견적서(re.1)_믿음견적(8월)-믿음부사장님 계약(내부자료)" xfId="434"/>
    <cellStyle name=" _사급자재단가산출_325전기설비기초_계장-견적서_믿음견적(8월)-믿음부사장님 계약(내부자료)" xfId="435"/>
    <cellStyle name=" _사급자재단가산출_325전기설비기초_공사비집계표(품의용)" xfId="436"/>
    <cellStyle name=" _사급자재단가산출_325전기설비기초_공사비집계표(품의용) 2" xfId="437"/>
    <cellStyle name=" _사급자재단가산출_325전기설비기초_공사비집계표(품의용)_BREAKDOWN OF BID PRICE(ARCH 20070305)_ysj_070727(1)" xfId="438"/>
    <cellStyle name=" _사급자재단가산출_325전기설비기초_공사비집계표(품의용)_건축_시공비_ 070404_ysj_070727" xfId="439"/>
    <cellStyle name=" _사급자재단가산출_325전기설비기초_공사비집계표(품의용)_계장-견적서" xfId="440"/>
    <cellStyle name=" _사급자재단가산출_325전기설비기초_공사비집계표(품의용)_계장-견적서_계장-견적서(re.1)" xfId="441"/>
    <cellStyle name=" _사급자재단가산출_325전기설비기초_공사비집계표(품의용)_계장-견적서_계장-견적서(re.1)_믿음견적(8월)-믿음부사장님 계약(내부자료)" xfId="442"/>
    <cellStyle name=" _사급자재단가산출_325전기설비기초_공사비집계표(품의용)_계장-견적서_믿음견적(8월)-믿음부사장님 계약(내부자료)" xfId="443"/>
    <cellStyle name=" _사급자재단가산출_325전기설비기초_공사비집계표(품의용)_믿음견적(8월)-믿음부사장님 계약(내부자료)" xfId="444"/>
    <cellStyle name=" _사급자재단가산출_325전기설비기초_공사비집계표(품의용)_범진이란견적_최종실행" xfId="445"/>
    <cellStyle name=" _사급자재단가산출_325전기설비기초_믿음견적(8월)-믿음부사장님 계약(내부자료)" xfId="446"/>
    <cellStyle name=" _사급자재단가산출_325전기설비기초_범진이란견적_최종실행" xfId="447"/>
    <cellStyle name=" _사급자재단가산출_329전기설비기초-비교" xfId="448"/>
    <cellStyle name=" _사급자재단가산출_329전기설비기초-비교 2" xfId="449"/>
    <cellStyle name=" _사급자재단가산출_329전기설비기초-비교_BREAKDOWN OF BID PRICE(ARCH 20070305)_ysj_070727(1)" xfId="450"/>
    <cellStyle name=" _사급자재단가산출_329전기설비기초-비교_건축_시공비_ 070404_ysj_070727" xfId="451"/>
    <cellStyle name=" _사급자재단가산출_329전기설비기초-비교_범진이란견적_최종실행" xfId="452"/>
    <cellStyle name=" _사급자재단가산출_BREAKDOWN OF BID PRICE(ARCH 20070305)_ysj_070727(1)" xfId="453"/>
    <cellStyle name=" _사급자재단가산출_건축_시공비_ 070404_ysj_070727" xfId="454"/>
    <cellStyle name=" _사급자재단가산출_계장-견적서" xfId="455"/>
    <cellStyle name=" _사급자재단가산출_계장-견적서_계장-견적서(re.1)" xfId="456"/>
    <cellStyle name=" _사급자재단가산출_계장-견적서_계장-견적서(re.1)_믿음견적(8월)-믿음부사장님 계약(내부자료)" xfId="457"/>
    <cellStyle name=" _사급자재단가산출_계장-견적서_믿음견적(8월)-믿음부사장님 계약(내부자료)" xfId="458"/>
    <cellStyle name=" _사급자재단가산출_공사비집계표(품의용)" xfId="459"/>
    <cellStyle name=" _사급자재단가산출_공사비집계표(품의용) 2" xfId="460"/>
    <cellStyle name=" _사급자재단가산출_공사비집계표(품의용)_BREAKDOWN OF BID PRICE(ARCH 20070305)_ysj_070727(1)" xfId="461"/>
    <cellStyle name=" _사급자재단가산출_공사비집계표(품의용)_건축_시공비_ 070404_ysj_070727" xfId="462"/>
    <cellStyle name=" _사급자재단가산출_공사비집계표(품의용)_계장-견적서" xfId="463"/>
    <cellStyle name=" _사급자재단가산출_공사비집계표(품의용)_계장-견적서_계장-견적서(re.1)" xfId="464"/>
    <cellStyle name=" _사급자재단가산출_공사비집계표(품의용)_계장-견적서_계장-견적서(re.1)_믿음견적(8월)-믿음부사장님 계약(내부자료)" xfId="465"/>
    <cellStyle name=" _사급자재단가산출_공사비집계표(품의용)_계장-견적서_믿음견적(8월)-믿음부사장님 계약(내부자료)" xfId="466"/>
    <cellStyle name=" _사급자재단가산출_공사비집계표(품의용)_믿음견적(8월)-믿음부사장님 계약(내부자료)" xfId="467"/>
    <cellStyle name=" _사급자재단가산출_공사비집계표(품의용)_범진이란견적_최종실행" xfId="468"/>
    <cellStyle name=" _사급자재단가산출_대표공종 분류내역" xfId="469"/>
    <cellStyle name=" _사급자재단가산출_대표공종 분류내역 2" xfId="470"/>
    <cellStyle name=" _사급자재단가산출_대표공종 분류내역_BREAKDOWN OF BID PRICE(ARCH 20070305)_ysj_070727(1)" xfId="471"/>
    <cellStyle name=" _사급자재단가산출_대표공종 분류내역_건축_시공비_ 070404_ysj_070727" xfId="472"/>
    <cellStyle name=" _사급자재단가산출_대표공종 분류내역_계장-견적서" xfId="473"/>
    <cellStyle name=" _사급자재단가산출_대표공종 분류내역_계장-견적서_계장-견적서(re.1)" xfId="474"/>
    <cellStyle name=" _사급자재단가산출_대표공종 분류내역_계장-견적서_계장-견적서(re.1)_믿음견적(8월)-믿음부사장님 계약(내부자료)" xfId="475"/>
    <cellStyle name=" _사급자재단가산출_대표공종 분류내역_계장-견적서_믿음견적(8월)-믿음부사장님 계약(내부자료)" xfId="476"/>
    <cellStyle name=" _사급자재단가산출_대표공종 분류내역_공사비집계표(품의용)" xfId="477"/>
    <cellStyle name=" _사급자재단가산출_대표공종 분류내역_공사비집계표(품의용) 2" xfId="478"/>
    <cellStyle name=" _사급자재단가산출_대표공종 분류내역_공사비집계표(품의용)_BREAKDOWN OF BID PRICE(ARCH 20070305)_ysj_070727(1)" xfId="479"/>
    <cellStyle name=" _사급자재단가산출_대표공종 분류내역_공사비집계표(품의용)_건축_시공비_ 070404_ysj_070727" xfId="480"/>
    <cellStyle name=" _사급자재단가산출_대표공종 분류내역_공사비집계표(품의용)_계장-견적서" xfId="481"/>
    <cellStyle name=" _사급자재단가산출_대표공종 분류내역_공사비집계표(품의용)_계장-견적서_계장-견적서(re.1)" xfId="482"/>
    <cellStyle name=" _사급자재단가산출_대표공종 분류내역_공사비집계표(품의용)_계장-견적서_계장-견적서(re.1)_믿음견적(8월)-믿음부사장님 계약(내부자료)" xfId="483"/>
    <cellStyle name=" _사급자재단가산출_대표공종 분류내역_공사비집계표(품의용)_계장-견적서_믿음견적(8월)-믿음부사장님 계약(내부자료)" xfId="484"/>
    <cellStyle name=" _사급자재단가산출_대표공종 분류내역_공사비집계표(품의용)_믿음견적(8월)-믿음부사장님 계약(내부자료)" xfId="485"/>
    <cellStyle name=" _사급자재단가산출_대표공종 분류내역_공사비집계표(품의용)_범진이란견적_최종실행" xfId="486"/>
    <cellStyle name=" _사급자재단가산출_대표공종 분류내역_냉각수배수로-비교" xfId="487"/>
    <cellStyle name=" _사급자재단가산출_대표공종 분류내역_냉각수배수로-비교 2" xfId="488"/>
    <cellStyle name=" _사급자재단가산출_대표공종 분류내역_냉각수배수로-비교_BREAKDOWN OF BID PRICE(ARCH 20070305)_ysj_070727(1)" xfId="489"/>
    <cellStyle name=" _사급자재단가산출_대표공종 분류내역_냉각수배수로-비교_건축_시공비_ 070404_ysj_070727" xfId="490"/>
    <cellStyle name=" _사급자재단가산출_대표공종 분류내역_냉각수배수로-비교_범진이란견적_최종실행" xfId="491"/>
    <cellStyle name=" _사급자재단가산출_대표공종 분류내역_냉각수취수펌프구조물-비교" xfId="492"/>
    <cellStyle name=" _사급자재단가산출_대표공종 분류내역_냉각수취수펌프구조물-비교 2" xfId="493"/>
    <cellStyle name=" _사급자재단가산출_대표공종 분류내역_냉각수취수펌프구조물-비교_BREAKDOWN OF BID PRICE(ARCH 20070305)_ysj_070727(1)" xfId="494"/>
    <cellStyle name=" _사급자재단가산출_대표공종 분류내역_냉각수취수펌프구조물-비교_건축_시공비_ 070404_ysj_070727" xfId="495"/>
    <cellStyle name=" _사급자재단가산출_대표공종 분류내역_냉각수취수펌프구조물-비교_범진이란견적_최종실행" xfId="496"/>
    <cellStyle name=" _사급자재단가산출_대표공종 분류내역_믿음견적(8월)-믿음부사장님 계약(내부자료)" xfId="497"/>
    <cellStyle name=" _사급자재단가산출_대표공종 분류내역_범진이란견적_최종실행" xfId="498"/>
    <cellStyle name=" _사급자재단가산출_대표공종분류" xfId="499"/>
    <cellStyle name=" _사급자재단가산출_대표공종분류 2" xfId="500"/>
    <cellStyle name=" _사급자재단가산출_대표공종분류_BREAKDOWN OF BID PRICE(ARCH 20070305)_ysj_070727(1)" xfId="501"/>
    <cellStyle name=" _사급자재단가산출_대표공종분류_건축_시공비_ 070404_ysj_070727" xfId="502"/>
    <cellStyle name=" _사급자재단가산출_대표공종분류_계장-견적서" xfId="503"/>
    <cellStyle name=" _사급자재단가산출_대표공종분류_계장-견적서_계장-견적서(re.1)" xfId="504"/>
    <cellStyle name=" _사급자재단가산출_대표공종분류_계장-견적서_계장-견적서(re.1)_믿음견적(8월)-믿음부사장님 계약(내부자료)" xfId="505"/>
    <cellStyle name=" _사급자재단가산출_대표공종분류_계장-견적서_믿음견적(8월)-믿음부사장님 계약(내부자료)" xfId="506"/>
    <cellStyle name=" _사급자재단가산출_대표공종분류_공사비집계표(품의용)" xfId="507"/>
    <cellStyle name=" _사급자재단가산출_대표공종분류_공사비집계표(품의용) 2" xfId="508"/>
    <cellStyle name=" _사급자재단가산출_대표공종분류_공사비집계표(품의용)_BREAKDOWN OF BID PRICE(ARCH 20070305)_ysj_070727(1)" xfId="509"/>
    <cellStyle name=" _사급자재단가산출_대표공종분류_공사비집계표(품의용)_건축_시공비_ 070404_ysj_070727" xfId="510"/>
    <cellStyle name=" _사급자재단가산출_대표공종분류_공사비집계표(품의용)_계장-견적서" xfId="511"/>
    <cellStyle name=" _사급자재단가산출_대표공종분류_공사비집계표(품의용)_계장-견적서_계장-견적서(re.1)" xfId="512"/>
    <cellStyle name=" _사급자재단가산출_대표공종분류_공사비집계표(품의용)_계장-견적서_계장-견적서(re.1)_믿음견적(8월)-믿음부사장님 계약(내부자료)" xfId="513"/>
    <cellStyle name=" _사급자재단가산출_대표공종분류_공사비집계표(품의용)_계장-견적서_믿음견적(8월)-믿음부사장님 계약(내부자료)" xfId="514"/>
    <cellStyle name=" _사급자재단가산출_대표공종분류_공사비집계표(품의용)_믿음견적(8월)-믿음부사장님 계약(내부자료)" xfId="515"/>
    <cellStyle name=" _사급자재단가산출_대표공종분류_공사비집계표(품의용)_범진이란견적_최종실행" xfId="516"/>
    <cellStyle name=" _사급자재단가산출_대표공종분류_믿음견적(8월)-믿음부사장님 계약(내부자료)" xfId="517"/>
    <cellStyle name=" _사급자재단가산출_대표공종분류_범진이란견적_최종실행" xfId="518"/>
    <cellStyle name=" _사급자재단가산출_믿음견적(8월)-믿음부사장님 계약(내부자료)" xfId="519"/>
    <cellStyle name=" _사급자재단가산출_범진이란견적_최종실행" xfId="520"/>
    <cellStyle name=" _사급자재단가산출_본관기초굴착(단가)" xfId="521"/>
    <cellStyle name=" _사급자재단가산출_본관기초굴착(단가) 2" xfId="522"/>
    <cellStyle name=" _사급자재단가산출_본관기초굴착(단가)_BREAKDOWN OF BID PRICE(ARCH 20070305)_ysj_070727(1)" xfId="523"/>
    <cellStyle name=" _사급자재단가산출_본관기초굴착(단가)_건축_시공비_ 070404_ysj_070727" xfId="524"/>
    <cellStyle name=" _사급자재단가산출_본관기초굴착(단가)_범진이란견적_최종실행" xfId="525"/>
    <cellStyle name=" _사급자재단가산출_사급및확정분공통품" xfId="526"/>
    <cellStyle name=" _사급자재단가산출_사급및확정분공통품 2" xfId="527"/>
    <cellStyle name=" _사급자재단가산출_사급및확정분공통품_BREAKDOWN OF BID PRICE(ARCH 20070305)_ysj_070727(1)" xfId="528"/>
    <cellStyle name=" _사급자재단가산출_사급및확정분공통품_건축_시공비_ 070404_ysj_070727" xfId="529"/>
    <cellStyle name=" _사급자재단가산출_사급및확정분공통품_범진이란견적_최종실행" xfId="530"/>
    <cellStyle name=" _사급자재단가산출_사급자재총괄표" xfId="531"/>
    <cellStyle name=" _사급자재단가산출_사급자재총괄표 2" xfId="532"/>
    <cellStyle name=" _사급자재단가산출_사급자재총괄표_BREAKDOWN OF BID PRICE(ARCH 20070305)_ysj_070727(1)" xfId="533"/>
    <cellStyle name=" _사급자재단가산출_사급자재총괄표_건축_시공비_ 070404_ysj_070727" xfId="534"/>
    <cellStyle name=" _사급자재단가산출_사급자재총괄표_계장-견적서" xfId="535"/>
    <cellStyle name=" _사급자재단가산출_사급자재총괄표_계장-견적서_계장-견적서(re.1)" xfId="536"/>
    <cellStyle name=" _사급자재단가산출_사급자재총괄표_계장-견적서_계장-견적서(re.1)_믿음견적(8월)-믿음부사장님 계약(내부자료)" xfId="537"/>
    <cellStyle name=" _사급자재단가산출_사급자재총괄표_계장-견적서_믿음견적(8월)-믿음부사장님 계약(내부자료)" xfId="538"/>
    <cellStyle name=" _사급자재단가산출_사급자재총괄표_공사비집계표(품의용)" xfId="539"/>
    <cellStyle name=" _사급자재단가산출_사급자재총괄표_공사비집계표(품의용) 2" xfId="540"/>
    <cellStyle name=" _사급자재단가산출_사급자재총괄표_공사비집계표(품의용)_BREAKDOWN OF BID PRICE(ARCH 20070305)_ysj_070727(1)" xfId="541"/>
    <cellStyle name=" _사급자재단가산출_사급자재총괄표_공사비집계표(품의용)_건축_시공비_ 070404_ysj_070727" xfId="542"/>
    <cellStyle name=" _사급자재단가산출_사급자재총괄표_공사비집계표(품의용)_계장-견적서" xfId="543"/>
    <cellStyle name=" _사급자재단가산출_사급자재총괄표_공사비집계표(품의용)_계장-견적서_계장-견적서(re.1)" xfId="544"/>
    <cellStyle name=" _사급자재단가산출_사급자재총괄표_공사비집계표(품의용)_계장-견적서_계장-견적서(re.1)_믿음견적(8월)-믿음부사장님 계약(내부자료)" xfId="545"/>
    <cellStyle name=" _사급자재단가산출_사급자재총괄표_공사비집계표(품의용)_계장-견적서_믿음견적(8월)-믿음부사장님 계약(내부자료)" xfId="546"/>
    <cellStyle name=" _사급자재단가산출_사급자재총괄표_공사비집계표(품의용)_믿음견적(8월)-믿음부사장님 계약(내부자료)" xfId="547"/>
    <cellStyle name=" _사급자재단가산출_사급자재총괄표_공사비집계표(품의용)_범진이란견적_최종실행" xfId="548"/>
    <cellStyle name=" _사급자재단가산출_사급자재총괄표_믿음견적(8월)-믿음부사장님 계약(내부자료)" xfId="549"/>
    <cellStyle name=" _사급자재단가산출_사급자재총괄표_범진이란견적_최종실행" xfId="550"/>
    <cellStyle name=" _사급자재단가산출_설계개요" xfId="551"/>
    <cellStyle name=" _사급자재단가산출_설계개요 2" xfId="552"/>
    <cellStyle name=" _사급자재단가산출_설계개요_BREAKDOWN OF BID PRICE(ARCH 20070305)_ysj_070727(1)" xfId="553"/>
    <cellStyle name=" _사급자재단가산출_설계개요_건축_시공비_ 070404_ysj_070727" xfId="554"/>
    <cellStyle name=" _사급자재단가산출_설계개요_계장-견적서" xfId="555"/>
    <cellStyle name=" _사급자재단가산출_설계개요_계장-견적서_계장-견적서(re.1)" xfId="556"/>
    <cellStyle name=" _사급자재단가산출_설계개요_계장-견적서_계장-견적서(re.1)_믿음견적(8월)-믿음부사장님 계약(내부자료)" xfId="557"/>
    <cellStyle name=" _사급자재단가산출_설계개요_계장-견적서_믿음견적(8월)-믿음부사장님 계약(내부자료)" xfId="558"/>
    <cellStyle name=" _사급자재단가산출_설계개요_공사비집계표(품의용)" xfId="559"/>
    <cellStyle name=" _사급자재단가산출_설계개요_공사비집계표(품의용) 2" xfId="560"/>
    <cellStyle name=" _사급자재단가산출_설계개요_공사비집계표(품의용)_BREAKDOWN OF BID PRICE(ARCH 20070305)_ysj_070727(1)" xfId="561"/>
    <cellStyle name=" _사급자재단가산출_설계개요_공사비집계표(품의용)_건축_시공비_ 070404_ysj_070727" xfId="562"/>
    <cellStyle name=" _사급자재단가산출_설계개요_공사비집계표(품의용)_계장-견적서" xfId="563"/>
    <cellStyle name=" _사급자재단가산출_설계개요_공사비집계표(품의용)_계장-견적서_계장-견적서(re.1)" xfId="564"/>
    <cellStyle name=" _사급자재단가산출_설계개요_공사비집계표(품의용)_계장-견적서_계장-견적서(re.1)_믿음견적(8월)-믿음부사장님 계약(내부자료)" xfId="565"/>
    <cellStyle name=" _사급자재단가산출_설계개요_공사비집계표(품의용)_계장-견적서_믿음견적(8월)-믿음부사장님 계약(내부자료)" xfId="566"/>
    <cellStyle name=" _사급자재단가산출_설계개요_공사비집계표(품의용)_믿음견적(8월)-믿음부사장님 계약(내부자료)" xfId="567"/>
    <cellStyle name=" _사급자재단가산출_설계개요_공사비집계표(품의용)_범진이란견적_최종실행" xfId="568"/>
    <cellStyle name=" _사급자재단가산출_설계개요_냉각수배수로-비교" xfId="569"/>
    <cellStyle name=" _사급자재단가산출_설계개요_냉각수배수로-비교 2" xfId="570"/>
    <cellStyle name=" _사급자재단가산출_설계개요_냉각수배수로-비교_BREAKDOWN OF BID PRICE(ARCH 20070305)_ysj_070727(1)" xfId="571"/>
    <cellStyle name=" _사급자재단가산출_설계개요_냉각수배수로-비교_건축_시공비_ 070404_ysj_070727" xfId="572"/>
    <cellStyle name=" _사급자재단가산출_설계개요_냉각수배수로-비교_범진이란견적_최종실행" xfId="573"/>
    <cellStyle name=" _사급자재단가산출_설계개요_냉각수취수펌프구조물-비교" xfId="574"/>
    <cellStyle name=" _사급자재단가산출_설계개요_냉각수취수펌프구조물-비교 2" xfId="575"/>
    <cellStyle name=" _사급자재단가산출_설계개요_냉각수취수펌프구조물-비교_BREAKDOWN OF BID PRICE(ARCH 20070305)_ysj_070727(1)" xfId="576"/>
    <cellStyle name=" _사급자재단가산출_설계개요_냉각수취수펌프구조물-비교_건축_시공비_ 070404_ysj_070727" xfId="577"/>
    <cellStyle name=" _사급자재단가산출_설계개요_냉각수취수펌프구조물-비교_범진이란견적_최종실행" xfId="578"/>
    <cellStyle name=" _사급자재단가산출_설계개요_믿음견적(8월)-믿음부사장님 계약(내부자료)" xfId="579"/>
    <cellStyle name=" _사급자재단가산출_설계개요_범진이란견적_최종실행" xfId="580"/>
    <cellStyle name=" _사급자재단가산출_설계명세서" xfId="581"/>
    <cellStyle name=" _사급자재단가산출_설계명세서 2" xfId="582"/>
    <cellStyle name=" _사급자재단가산출_설계명세서_325전기설비기초" xfId="583"/>
    <cellStyle name=" _사급자재단가산출_설계명세서_325전기설비기초 2" xfId="584"/>
    <cellStyle name=" _사급자재단가산출_설계명세서_325전기설비기초_BREAKDOWN OF BID PRICE(ARCH 20070305)_ysj_070727(1)" xfId="585"/>
    <cellStyle name=" _사급자재단가산출_설계명세서_325전기설비기초_건축_시공비_ 070404_ysj_070727" xfId="586"/>
    <cellStyle name=" _사급자재단가산출_설계명세서_325전기설비기초_계장-견적서" xfId="587"/>
    <cellStyle name=" _사급자재단가산출_설계명세서_325전기설비기초_계장-견적서_계장-견적서(re.1)" xfId="588"/>
    <cellStyle name=" _사급자재단가산출_설계명세서_325전기설비기초_계장-견적서_계장-견적서(re.1)_믿음견적(8월)-믿음부사장님 계약(내부자료)" xfId="589"/>
    <cellStyle name=" _사급자재단가산출_설계명세서_325전기설비기초_계장-견적서_믿음견적(8월)-믿음부사장님 계약(내부자료)" xfId="590"/>
    <cellStyle name=" _사급자재단가산출_설계명세서_325전기설비기초_공사비집계표(품의용)" xfId="591"/>
    <cellStyle name=" _사급자재단가산출_설계명세서_325전기설비기초_공사비집계표(품의용) 2" xfId="592"/>
    <cellStyle name=" _사급자재단가산출_설계명세서_325전기설비기초_공사비집계표(품의용)_BREAKDOWN OF BID PRICE(ARCH 20070305)_ysj_070727(1)" xfId="593"/>
    <cellStyle name=" _사급자재단가산출_설계명세서_325전기설비기초_공사비집계표(품의용)_건축_시공비_ 070404_ysj_070727" xfId="594"/>
    <cellStyle name=" _사급자재단가산출_설계명세서_325전기설비기초_공사비집계표(품의용)_계장-견적서" xfId="595"/>
    <cellStyle name=" _사급자재단가산출_설계명세서_325전기설비기초_공사비집계표(품의용)_계장-견적서_계장-견적서(re.1)" xfId="596"/>
    <cellStyle name=" _사급자재단가산출_설계명세서_325전기설비기초_공사비집계표(품의용)_계장-견적서_계장-견적서(re.1)_믿음견적(8월)-믿음부사장님 계약(내부자료)" xfId="597"/>
    <cellStyle name=" _사급자재단가산출_설계명세서_325전기설비기초_공사비집계표(품의용)_계장-견적서_믿음견적(8월)-믿음부사장님 계약(내부자료)" xfId="598"/>
    <cellStyle name=" _사급자재단가산출_설계명세서_325전기설비기초_공사비집계표(품의용)_믿음견적(8월)-믿음부사장님 계약(내부자료)" xfId="599"/>
    <cellStyle name=" _사급자재단가산출_설계명세서_325전기설비기초_공사비집계표(품의용)_범진이란견적_최종실행" xfId="600"/>
    <cellStyle name=" _사급자재단가산출_설계명세서_325전기설비기초_믿음견적(8월)-믿음부사장님 계약(내부자료)" xfId="601"/>
    <cellStyle name=" _사급자재단가산출_설계명세서_325전기설비기초_범진이란견적_최종실행" xfId="602"/>
    <cellStyle name=" _사급자재단가산출_설계명세서_BREAKDOWN OF BID PRICE(ARCH 20070305)_ysj_070727(1)" xfId="603"/>
    <cellStyle name=" _사급자재단가산출_설계명세서_건축_시공비_ 070404_ysj_070727" xfId="604"/>
    <cellStyle name=" _사급자재단가산출_설계명세서_계장-견적서" xfId="605"/>
    <cellStyle name=" _사급자재단가산출_설계명세서_계장-견적서_계장-견적서(re.1)" xfId="606"/>
    <cellStyle name=" _사급자재단가산출_설계명세서_계장-견적서_계장-견적서(re.1)_믿음견적(8월)-믿음부사장님 계약(내부자료)" xfId="607"/>
    <cellStyle name=" _사급자재단가산출_설계명세서_계장-견적서_믿음견적(8월)-믿음부사장님 계약(내부자료)" xfId="608"/>
    <cellStyle name=" _사급자재단가산출_설계명세서_공사비집계표(품의용)" xfId="609"/>
    <cellStyle name=" _사급자재단가산출_설계명세서_공사비집계표(품의용) 2" xfId="610"/>
    <cellStyle name=" _사급자재단가산출_설계명세서_공사비집계표(품의용)_BREAKDOWN OF BID PRICE(ARCH 20070305)_ysj_070727(1)" xfId="611"/>
    <cellStyle name=" _사급자재단가산출_설계명세서_공사비집계표(품의용)_건축_시공비_ 070404_ysj_070727" xfId="612"/>
    <cellStyle name=" _사급자재단가산출_설계명세서_공사비집계표(품의용)_계장-견적서" xfId="613"/>
    <cellStyle name=" _사급자재단가산출_설계명세서_공사비집계표(품의용)_계장-견적서_계장-견적서(re.1)" xfId="614"/>
    <cellStyle name=" _사급자재단가산출_설계명세서_공사비집계표(품의용)_계장-견적서_계장-견적서(re.1)_믿음견적(8월)-믿음부사장님 계약(내부자료)" xfId="615"/>
    <cellStyle name=" _사급자재단가산출_설계명세서_공사비집계표(품의용)_계장-견적서_믿음견적(8월)-믿음부사장님 계약(내부자료)" xfId="616"/>
    <cellStyle name=" _사급자재단가산출_설계명세서_공사비집계표(품의용)_믿음견적(8월)-믿음부사장님 계약(내부자료)" xfId="617"/>
    <cellStyle name=" _사급자재단가산출_설계명세서_공사비집계표(품의용)_범진이란견적_최종실행" xfId="618"/>
    <cellStyle name=" _사급자재단가산출_설계명세서_냉각수배수로-비교" xfId="619"/>
    <cellStyle name=" _사급자재단가산출_설계명세서_냉각수배수로-비교 2" xfId="620"/>
    <cellStyle name=" _사급자재단가산출_설계명세서_냉각수배수로-비교_BREAKDOWN OF BID PRICE(ARCH 20070305)_ysj_070727(1)" xfId="621"/>
    <cellStyle name=" _사급자재단가산출_설계명세서_냉각수배수로-비교_건축_시공비_ 070404_ysj_070727" xfId="622"/>
    <cellStyle name=" _사급자재단가산출_설계명세서_냉각수배수로-비교_범진이란견적_최종실행" xfId="623"/>
    <cellStyle name=" _사급자재단가산출_설계명세서_냉각수취수펌프구조물-비교" xfId="624"/>
    <cellStyle name=" _사급자재단가산출_설계명세서_냉각수취수펌프구조물-비교 2" xfId="625"/>
    <cellStyle name=" _사급자재단가산출_설계명세서_냉각수취수펌프구조물-비교_BREAKDOWN OF BID PRICE(ARCH 20070305)_ysj_070727(1)" xfId="626"/>
    <cellStyle name=" _사급자재단가산출_설계명세서_냉각수취수펌프구조물-비교_건축_시공비_ 070404_ysj_070727" xfId="627"/>
    <cellStyle name=" _사급자재단가산출_설계명세서_냉각수취수펌프구조물-비교_범진이란견적_최종실행" xfId="628"/>
    <cellStyle name=" _사급자재단가산출_설계명세서_믿음견적(8월)-믿음부사장님 계약(내부자료)" xfId="629"/>
    <cellStyle name=" _사급자재단가산출_설계명세서_범진이란견적_최종실행" xfId="630"/>
    <cellStyle name=" _사급자재단가산출_설계명세서_설계개요" xfId="631"/>
    <cellStyle name=" _사급자재단가산출_설계명세서_설계개요 2" xfId="632"/>
    <cellStyle name=" _사급자재단가산출_설계명세서_설계개요_BREAKDOWN OF BID PRICE(ARCH 20070305)_ysj_070727(1)" xfId="633"/>
    <cellStyle name=" _사급자재단가산출_설계명세서_설계개요_건축_시공비_ 070404_ysj_070727" xfId="634"/>
    <cellStyle name=" _사급자재단가산출_설계명세서_설계개요_계장-견적서" xfId="635"/>
    <cellStyle name=" _사급자재단가산출_설계명세서_설계개요_계장-견적서_계장-견적서(re.1)" xfId="636"/>
    <cellStyle name=" _사급자재단가산출_설계명세서_설계개요_계장-견적서_계장-견적서(re.1)_믿음견적(8월)-믿음부사장님 계약(내부자료)" xfId="637"/>
    <cellStyle name=" _사급자재단가산출_설계명세서_설계개요_계장-견적서_믿음견적(8월)-믿음부사장님 계약(내부자료)" xfId="638"/>
    <cellStyle name=" _사급자재단가산출_설계명세서_설계개요_공사비집계표(품의용)" xfId="639"/>
    <cellStyle name=" _사급자재단가산출_설계명세서_설계개요_공사비집계표(품의용) 2" xfId="640"/>
    <cellStyle name=" _사급자재단가산출_설계명세서_설계개요_공사비집계표(품의용)_BREAKDOWN OF BID PRICE(ARCH 20070305)_ysj_070727(1)" xfId="641"/>
    <cellStyle name=" _사급자재단가산출_설계명세서_설계개요_공사비집계표(품의용)_건축_시공비_ 070404_ysj_070727" xfId="642"/>
    <cellStyle name=" _사급자재단가산출_설계명세서_설계개요_공사비집계표(품의용)_계장-견적서" xfId="643"/>
    <cellStyle name=" _사급자재단가산출_설계명세서_설계개요_공사비집계표(품의용)_계장-견적서_계장-견적서(re.1)" xfId="644"/>
    <cellStyle name=" _사급자재단가산출_설계명세서_설계개요_공사비집계표(품의용)_계장-견적서_계장-견적서(re.1)_믿음견적(8월)-믿음부사장님 계약(내부자료)" xfId="645"/>
    <cellStyle name=" _사급자재단가산출_설계명세서_설계개요_공사비집계표(품의용)_계장-견적서_믿음견적(8월)-믿음부사장님 계약(내부자료)" xfId="646"/>
    <cellStyle name=" _사급자재단가산출_설계명세서_설계개요_공사비집계표(품의용)_믿음견적(8월)-믿음부사장님 계약(내부자료)" xfId="647"/>
    <cellStyle name=" _사급자재단가산출_설계명세서_설계개요_공사비집계표(품의용)_범진이란견적_최종실행" xfId="648"/>
    <cellStyle name=" _사급자재단가산출_설계명세서_설계개요_믿음견적(8월)-믿음부사장님 계약(내부자료)" xfId="649"/>
    <cellStyle name=" _사급자재단가산출_설계명세서_설계개요_범진이란견적_최종실행" xfId="650"/>
    <cellStyle name=" _사급자재단가산출_영흥34품셈" xfId="651"/>
    <cellStyle name=" _사급자재단가산출_영흥34품셈 2" xfId="652"/>
    <cellStyle name=" _사급자재단가산출_영흥34품셈_BREAKDOWN OF BID PRICE(ARCH 20070305)_ysj_070727(1)" xfId="653"/>
    <cellStyle name=" _사급자재단가산출_영흥34품셈_건축_시공비_ 070404_ysj_070727" xfId="654"/>
    <cellStyle name=" _사급자재단가산출_영흥34품셈_범진이란견적_최종실행" xfId="655"/>
    <cellStyle name=" _사급자재단가산출_옥외탱크기초(단가)" xfId="656"/>
    <cellStyle name=" _사급자재단가산출_옥외탱크기초(단가) 2" xfId="657"/>
    <cellStyle name=" _사급자재단가산출_옥외탱크기초(단가)_BREAKDOWN OF BID PRICE(ARCH 20070305)_ysj_070727(1)" xfId="658"/>
    <cellStyle name=" _사급자재단가산출_옥외탱크기초(단가)_건축_시공비_ 070404_ysj_070727" xfId="659"/>
    <cellStyle name=" _사급자재단가산출_옥외탱크기초(단가)_계장-견적서" xfId="660"/>
    <cellStyle name=" _사급자재단가산출_옥외탱크기초(단가)_계장-견적서_계장-견적서(re.1)" xfId="661"/>
    <cellStyle name=" _사급자재단가산출_옥외탱크기초(단가)_계장-견적서_계장-견적서(re.1)_믿음견적(8월)-믿음부사장님 계약(내부자료)" xfId="662"/>
    <cellStyle name=" _사급자재단가산출_옥외탱크기초(단가)_계장-견적서_믿음견적(8월)-믿음부사장님 계약(내부자료)" xfId="663"/>
    <cellStyle name=" _사급자재단가산출_옥외탱크기초(단가)_공사비집계표(품의용)" xfId="664"/>
    <cellStyle name=" _사급자재단가산출_옥외탱크기초(단가)_공사비집계표(품의용) 2" xfId="665"/>
    <cellStyle name=" _사급자재단가산출_옥외탱크기초(단가)_공사비집계표(품의용)_BREAKDOWN OF BID PRICE(ARCH 20070305)_ysj_070727(1)" xfId="666"/>
    <cellStyle name=" _사급자재단가산출_옥외탱크기초(단가)_공사비집계표(품의용)_건축_시공비_ 070404_ysj_070727" xfId="667"/>
    <cellStyle name=" _사급자재단가산출_옥외탱크기초(단가)_공사비집계표(품의용)_계장-견적서" xfId="668"/>
    <cellStyle name=" _사급자재단가산출_옥외탱크기초(단가)_공사비집계표(품의용)_계장-견적서_계장-견적서(re.1)" xfId="669"/>
    <cellStyle name=" _사급자재단가산출_옥외탱크기초(단가)_공사비집계표(품의용)_계장-견적서_계장-견적서(re.1)_믿음견적(8월)-믿음부사장님 계약(내부자료)" xfId="670"/>
    <cellStyle name=" _사급자재단가산출_옥외탱크기초(단가)_공사비집계표(품의용)_계장-견적서_믿음견적(8월)-믿음부사장님 계약(내부자료)" xfId="671"/>
    <cellStyle name=" _사급자재단가산출_옥외탱크기초(단가)_공사비집계표(품의용)_믿음견적(8월)-믿음부사장님 계약(내부자료)" xfId="672"/>
    <cellStyle name=" _사급자재단가산출_옥외탱크기초(단가)_공사비집계표(품의용)_범진이란견적_최종실행" xfId="673"/>
    <cellStyle name=" _사급자재단가산출_옥외탱크기초(단가)_믿음견적(8월)-믿음부사장님 계약(내부자료)" xfId="674"/>
    <cellStyle name=" _사급자재단가산출_옥외탱크기초(단가)_범진이란견적_최종실행" xfId="675"/>
    <cellStyle name=" _사급자재단가산출_옥외탱크기초-비교" xfId="676"/>
    <cellStyle name=" _사급자재단가산출_옥외탱크기초-비교 2" xfId="677"/>
    <cellStyle name=" _사급자재단가산출_옥외탱크기초-비교_BREAKDOWN OF BID PRICE(ARCH 20070305)_ysj_070727(1)" xfId="678"/>
    <cellStyle name=" _사급자재단가산출_옥외탱크기초-비교_건축_시공비_ 070404_ysj_070727" xfId="679"/>
    <cellStyle name=" _사급자재단가산출_옥외탱크기초-비교_범진이란견적_최종실행" xfId="680"/>
    <cellStyle name=" _사급자재단가산출_옥외탱크및기기기초(단가)" xfId="681"/>
    <cellStyle name=" _사급자재단가산출_옥외탱크및기기기초(단가) 2" xfId="682"/>
    <cellStyle name=" _사급자재단가산출_옥외탱크및기기기초(단가)_329전기설비기초-비교" xfId="683"/>
    <cellStyle name=" _사급자재단가산출_옥외탱크및기기기초(단가)_329전기설비기초-비교 2" xfId="684"/>
    <cellStyle name=" _사급자재단가산출_옥외탱크및기기기초(단가)_329전기설비기초-비교_BREAKDOWN OF BID PRICE(ARCH 20070305)_ysj_070727(1)" xfId="685"/>
    <cellStyle name=" _사급자재단가산출_옥외탱크및기기기초(단가)_329전기설비기초-비교_건축_시공비_ 070404_ysj_070727" xfId="686"/>
    <cellStyle name=" _사급자재단가산출_옥외탱크및기기기초(단가)_329전기설비기초-비교_범진이란견적_최종실행" xfId="687"/>
    <cellStyle name=" _사급자재단가산출_옥외탱크및기기기초(단가)_BREAKDOWN OF BID PRICE(ARCH 20070305)_ysj_070727(1)" xfId="688"/>
    <cellStyle name=" _사급자재단가산출_옥외탱크및기기기초(단가)_건축_시공비_ 070404_ysj_070727" xfId="689"/>
    <cellStyle name=" _사급자재단가산출_옥외탱크및기기기초(단가)_계장-견적서" xfId="690"/>
    <cellStyle name=" _사급자재단가산출_옥외탱크및기기기초(단가)_계장-견적서_계장-견적서(re.1)" xfId="691"/>
    <cellStyle name=" _사급자재단가산출_옥외탱크및기기기초(단가)_계장-견적서_계장-견적서(re.1)_믿음견적(8월)-믿음부사장님 계약(내부자료)" xfId="692"/>
    <cellStyle name=" _사급자재단가산출_옥외탱크및기기기초(단가)_계장-견적서_믿음견적(8월)-믿음부사장님 계약(내부자료)" xfId="693"/>
    <cellStyle name=" _사급자재단가산출_옥외탱크및기기기초(단가)_공사비집계표(품의용)" xfId="694"/>
    <cellStyle name=" _사급자재단가산출_옥외탱크및기기기초(단가)_공사비집계표(품의용) 2" xfId="695"/>
    <cellStyle name=" _사급자재단가산출_옥외탱크및기기기초(단가)_공사비집계표(품의용)_BREAKDOWN OF BID PRICE(ARCH 20070305)_ysj_070727(1)" xfId="696"/>
    <cellStyle name=" _사급자재단가산출_옥외탱크및기기기초(단가)_공사비집계표(품의용)_건축_시공비_ 070404_ysj_070727" xfId="697"/>
    <cellStyle name=" _사급자재단가산출_옥외탱크및기기기초(단가)_공사비집계표(품의용)_계장-견적서" xfId="698"/>
    <cellStyle name=" _사급자재단가산출_옥외탱크및기기기초(단가)_공사비집계표(품의용)_계장-견적서_계장-견적서(re.1)" xfId="699"/>
    <cellStyle name=" _사급자재단가산출_옥외탱크및기기기초(단가)_공사비집계표(품의용)_계장-견적서_계장-견적서(re.1)_믿음견적(8월)-믿음부사장님 계약(내부자료)" xfId="700"/>
    <cellStyle name=" _사급자재단가산출_옥외탱크및기기기초(단가)_공사비집계표(품의용)_계장-견적서_믿음견적(8월)-믿음부사장님 계약(내부자료)" xfId="701"/>
    <cellStyle name=" _사급자재단가산출_옥외탱크및기기기초(단가)_공사비집계표(품의용)_믿음견적(8월)-믿음부사장님 계약(내부자료)" xfId="702"/>
    <cellStyle name=" _사급자재단가산출_옥외탱크및기기기초(단가)_공사비집계표(품의용)_범진이란견적_최종실행" xfId="703"/>
    <cellStyle name=" _사급자재단가산출_옥외탱크및기기기초(단가)_믿음견적(8월)-믿음부사장님 계약(내부자료)" xfId="704"/>
    <cellStyle name=" _사급자재단가산출_옥외탱크및기기기초(단가)_범진이란견적_최종실행" xfId="705"/>
    <cellStyle name=" _사급자재단가산출_옥외탱크및기기기초(단가)_석탄취급설비기초-비교" xfId="706"/>
    <cellStyle name=" _사급자재단가산출_옥외탱크및기기기초(단가)_석탄취급설비기초-비교 2" xfId="707"/>
    <cellStyle name=" _사급자재단가산출_옥외탱크및기기기초(단가)_석탄취급설비기초-비교_BREAKDOWN OF BID PRICE(ARCH 20070305)_ysj_070727(1)" xfId="708"/>
    <cellStyle name=" _사급자재단가산출_옥외탱크및기기기초(단가)_석탄취급설비기초-비교_건축_시공비_ 070404_ysj_070727" xfId="709"/>
    <cellStyle name=" _사급자재단가산출_옥외탱크및기기기초(단가)_석탄취급설비기초-비교_범진이란견적_최종실행" xfId="710"/>
    <cellStyle name=" _사급자재단가산출_조경(final)-비교" xfId="711"/>
    <cellStyle name=" _사급자재단가산출_조경(final)-비교 2" xfId="712"/>
    <cellStyle name=" _사급자재단가산출_조경(final)-비교_BREAKDOWN OF BID PRICE(ARCH 20070305)_ysj_070727(1)" xfId="713"/>
    <cellStyle name=" _사급자재단가산출_조경(final)-비교_건축_시공비_ 070404_ysj_070727" xfId="714"/>
    <cellStyle name=" _사급자재단가산출_조경(final)-비교_범진이란견적_최종실행" xfId="715"/>
    <cellStyle name=" _사급자재단가산출_추가품셈1" xfId="716"/>
    <cellStyle name=" _사급자재단가산출_추가품셈1 2" xfId="717"/>
    <cellStyle name=" _사급자재단가산출_추가품셈1_BREAKDOWN OF BID PRICE(ARCH 20070305)_ysj_070727(1)" xfId="718"/>
    <cellStyle name=" _사급자재단가산출_추가품셈1_건축_시공비_ 070404_ysj_070727" xfId="719"/>
    <cellStyle name=" _사급자재단가산출_추가품셈1_계장-견적서" xfId="720"/>
    <cellStyle name=" _사급자재단가산출_추가품셈1_계장-견적서_계장-견적서(re.1)" xfId="721"/>
    <cellStyle name=" _사급자재단가산출_추가품셈1_계장-견적서_계장-견적서(re.1)_믿음견적(8월)-믿음부사장님 계약(내부자료)" xfId="722"/>
    <cellStyle name=" _사급자재단가산출_추가품셈1_계장-견적서_믿음견적(8월)-믿음부사장님 계약(내부자료)" xfId="723"/>
    <cellStyle name=" _사급자재단가산출_추가품셈1_공사비집계표(품의용)" xfId="724"/>
    <cellStyle name=" _사급자재단가산출_추가품셈1_공사비집계표(품의용) 2" xfId="725"/>
    <cellStyle name=" _사급자재단가산출_추가품셈1_공사비집계표(품의용)_BREAKDOWN OF BID PRICE(ARCH 20070305)_ysj_070727(1)" xfId="726"/>
    <cellStyle name=" _사급자재단가산출_추가품셈1_공사비집계표(품의용)_건축_시공비_ 070404_ysj_070727" xfId="727"/>
    <cellStyle name=" _사급자재단가산출_추가품셈1_공사비집계표(품의용)_계장-견적서" xfId="728"/>
    <cellStyle name=" _사급자재단가산출_추가품셈1_공사비집계표(품의용)_계장-견적서_계장-견적서(re.1)" xfId="729"/>
    <cellStyle name=" _사급자재단가산출_추가품셈1_공사비집계표(품의용)_계장-견적서_계장-견적서(re.1)_믿음견적(8월)-믿음부사장님 계약(내부자료)" xfId="730"/>
    <cellStyle name=" _사급자재단가산출_추가품셈1_공사비집계표(품의용)_계장-견적서_믿음견적(8월)-믿음부사장님 계약(내부자료)" xfId="731"/>
    <cellStyle name=" _사급자재단가산출_추가품셈1_공사비집계표(품의용)_믿음견적(8월)-믿음부사장님 계약(내부자료)" xfId="732"/>
    <cellStyle name=" _사급자재단가산출_추가품셈1_공사비집계표(품의용)_범진이란견적_최종실행" xfId="733"/>
    <cellStyle name=" _사급자재단가산출_추가품셈1_믿음견적(8월)-믿음부사장님 계약(내부자료)" xfId="734"/>
    <cellStyle name=" _사급자재단가산출_추가품셈1_범진이란견적_최종실행" xfId="735"/>
    <cellStyle name=" _사급자재단가산출_추가품셈1-박" xfId="736"/>
    <cellStyle name=" _사급자재단가산출_추가품셈1-박 2" xfId="737"/>
    <cellStyle name=" _사급자재단가산출_추가품셈1-박_BREAKDOWN OF BID PRICE(ARCH 20070305)_ysj_070727(1)" xfId="738"/>
    <cellStyle name=" _사급자재단가산출_추가품셈1-박_건축_시공비_ 070404_ysj_070727" xfId="739"/>
    <cellStyle name=" _사급자재단가산출_추가품셈1-박_범진이란견적_최종실행" xfId="740"/>
    <cellStyle name=" _사급재료비및운반비" xfId="741"/>
    <cellStyle name=" _사급재료비및운반비 2" xfId="742"/>
    <cellStyle name=" _사급재료비및운반비_AC-01터빈주제어및보일러기초" xfId="743"/>
    <cellStyle name=" _사급재료비및운반비_AC-01터빈주제어및보일러기초_건축보령7,8(총액확정)" xfId="744"/>
    <cellStyle name=" _사급재료비및운반비_AC-01터빈주제어및보일러기초_실행예산" xfId="745"/>
    <cellStyle name=" _사급재료비및운반비_AC-04터빈발전기기초" xfId="746"/>
    <cellStyle name=" _사급재료비및운반비_AC-04터빈발전기기초_건축보령7,8(총액확정)" xfId="747"/>
    <cellStyle name=" _사급재료비및운반비_AC-04터빈발전기기초_실행예산" xfId="748"/>
    <cellStyle name=" _사급재료비및운반비_AC-05옥내기기기초" xfId="749"/>
    <cellStyle name=" _사급재료비및운반비_AC-05옥내기기기초 2" xfId="750"/>
    <cellStyle name=" _사급재료비및운반비_AC-05옥내기기기초_BREAKDOWN OF BID PRICE(ARCH 20070305)_ysj_070727(1)" xfId="751"/>
    <cellStyle name=" _사급재료비및운반비_AC-05옥내기기기초_pkg별설계가집계(태안7.8호기)" xfId="752"/>
    <cellStyle name=" _사급재료비및운반비_AC-05옥내기기기초_건축_시공비_ 070404_ysj_070727" xfId="753"/>
    <cellStyle name=" _사급재료비및운반비_AC-05옥내기기기초_건축보령7,8(총액확정)" xfId="754"/>
    <cellStyle name=" _사급재료비및운반비_AC-05옥내기기기초_계장-견적서" xfId="755"/>
    <cellStyle name=" _사급재료비및운반비_AC-05옥내기기기초_계장-견적서_계장-견적서(re.1)" xfId="756"/>
    <cellStyle name=" _사급재료비및운반비_AC-05옥내기기기초_계장-견적서_계장-견적서(re.1)_믿음견적(8월)-믿음부사장님 계약(내부자료)" xfId="757"/>
    <cellStyle name=" _사급재료비및운반비_AC-05옥내기기기초_계장-견적서_믿음견적(8월)-믿음부사장님 계약(내부자료)" xfId="758"/>
    <cellStyle name=" _사급재료비및운반비_AC-05옥내기기기초_믿음견적(8월)-믿음부사장님 계약(내부자료)" xfId="759"/>
    <cellStyle name=" _사급재료비및운반비_AC-05옥내기기기초_범진이란견적_최종실행" xfId="760"/>
    <cellStyle name=" _사급재료비및운반비_AC-05옥내기기기초_실행예산" xfId="761"/>
    <cellStyle name=" _사급재료비및운반비_BREAKDOWN OF BID PRICE(ARCH 20070305)_ysj_070727(1)" xfId="762"/>
    <cellStyle name=" _사급재료비및운반비_pkg별설계가집계(태안7.8호기)" xfId="763"/>
    <cellStyle name=" _사급재료비및운반비_건축_시공비_ 070404_ysj_070727" xfId="764"/>
    <cellStyle name=" _사급재료비및운반비_건축보령7,8(총액확정)" xfId="765"/>
    <cellStyle name=" _사급재료비및운반비_계장-견적서" xfId="766"/>
    <cellStyle name=" _사급재료비및운반비_계장-견적서_계장-견적서(re.1)" xfId="767"/>
    <cellStyle name=" _사급재료비및운반비_계장-견적서_계장-견적서(re.1)_믿음견적(8월)-믿음부사장님 계약(내부자료)" xfId="768"/>
    <cellStyle name=" _사급재료비및운반비_계장-견적서_믿음견적(8월)-믿음부사장님 계약(내부자료)" xfId="769"/>
    <cellStyle name=" _사급재료비및운반비_믿음견적(8월)-믿음부사장님 계약(내부자료)" xfId="770"/>
    <cellStyle name=" _사급재료비및운반비_범진이란견적_최종실행" xfId="771"/>
    <cellStyle name=" _사급재료비및운반비_삼성, 태안7,8호기 MC-03" xfId="772"/>
    <cellStyle name=" _사급재료비및운반비_삼성, 태안7,8호기 MC-03_범진이란견적_최종실행" xfId="773"/>
    <cellStyle name=" _사급재료비및운반비_실행예산" xfId="774"/>
    <cellStyle name=" _사급재료비및운반비_실행예산-태안7,8석탄취급설비견적" xfId="775"/>
    <cellStyle name=" _사급재료비및운반비_실행예산-태안7,8석탄취급설비견적 2" xfId="776"/>
    <cellStyle name=" _사급재료비및운반비_실행예산-태안7,8석탄취급설비견적_BREAKDOWN OF BID PRICE(ARCH 20070305)_ysj_070727(1)" xfId="777"/>
    <cellStyle name=" _사급재료비및운반비_실행예산-태안7,8석탄취급설비견적_건축_시공비_ 070404_ysj_070727" xfId="778"/>
    <cellStyle name=" _사급재료비및운반비_영흥3,4보일러부대입찰내역(실행)" xfId="779"/>
    <cellStyle name=" _사급재료비및운반비_영흥3,4보일러부대입찰내역(실행) 2" xfId="780"/>
    <cellStyle name=" _사급재료비및운반비_영흥3,4보일러부대입찰내역(실행)_BREAKDOWN OF BID PRICE(ARCH 20070305)_ysj_070727(1)" xfId="781"/>
    <cellStyle name=" _사급재료비및운반비_영흥3,4보일러부대입찰내역(실행)_건축_시공비_ 070404_ysj_070727" xfId="782"/>
    <cellStyle name=" _사급재료비및운반비_터빈발전기기초(단가)" xfId="783"/>
    <cellStyle name=" _사급재료비및운반비_터빈발전기기초(단가) 2" xfId="784"/>
    <cellStyle name=" _사급재료비및운반비_터빈발전기기초(단가)_1" xfId="785"/>
    <cellStyle name=" _사급재료비및운반비_터빈발전기기초(단가)_1 2" xfId="786"/>
    <cellStyle name=" _사급재료비및운반비_터빈발전기기초(단가)_1_AC-05옥내기기기초" xfId="787"/>
    <cellStyle name=" _사급재료비및운반비_터빈발전기기초(단가)_1_AC-05옥내기기기초 2" xfId="788"/>
    <cellStyle name=" _사급재료비및운반비_터빈발전기기초(단가)_1_AC-05옥내기기기초_BREAKDOWN OF BID PRICE(ARCH 20070305)_ysj_070727(1)" xfId="789"/>
    <cellStyle name=" _사급재료비및운반비_터빈발전기기초(단가)_1_AC-05옥내기기기초_pkg별설계가집계(태안7.8호기)" xfId="790"/>
    <cellStyle name=" _사급재료비및운반비_터빈발전기기초(단가)_1_AC-05옥내기기기초_건축_시공비_ 070404_ysj_070727" xfId="791"/>
    <cellStyle name=" _사급재료비및운반비_터빈발전기기초(단가)_1_AC-05옥내기기기초_건축보령7,8(총액확정)" xfId="792"/>
    <cellStyle name=" _사급재료비및운반비_터빈발전기기초(단가)_1_AC-05옥내기기기초_계장-견적서" xfId="793"/>
    <cellStyle name=" _사급재료비및운반비_터빈발전기기초(단가)_1_AC-05옥내기기기초_계장-견적서_계장-견적서(re.1)" xfId="794"/>
    <cellStyle name=" _사급재료비및운반비_터빈발전기기초(단가)_1_AC-05옥내기기기초_계장-견적서_계장-견적서(re.1)_믿음견적(8월)-믿음부사장님 계약(내부자료)" xfId="795"/>
    <cellStyle name=" _사급재료비및운반비_터빈발전기기초(단가)_1_AC-05옥내기기기초_계장-견적서_믿음견적(8월)-믿음부사장님 계약(내부자료)" xfId="796"/>
    <cellStyle name=" _사급재료비및운반비_터빈발전기기초(단가)_1_AC-05옥내기기기초_믿음견적(8월)-믿음부사장님 계약(내부자료)" xfId="797"/>
    <cellStyle name=" _사급재료비및운반비_터빈발전기기초(단가)_1_AC-05옥내기기기초_범진이란견적_최종실행" xfId="798"/>
    <cellStyle name=" _사급재료비및운반비_터빈발전기기초(단가)_1_AC-05옥내기기기초_실행예산" xfId="799"/>
    <cellStyle name=" _사급재료비및운반비_터빈발전기기초(단가)_1_AC-05옥내기기기초_전기실행" xfId="800"/>
    <cellStyle name=" _사급재료비및운반비_터빈발전기기초(단가)_1_AC-05옥내기기기초_전기실행_계장-견적서" xfId="801"/>
    <cellStyle name=" _사급재료비및운반비_터빈발전기기초(단가)_1_AC-05옥내기기기초_전기실행_계장-견적서_계장-견적서(re.1)" xfId="802"/>
    <cellStyle name=" _사급재료비및운반비_터빈발전기기초(단가)_1_AC-05옥내기기기초_전기실행_계장-견적서_계장-견적서(re.1)_믿음견적(8월)-믿음부사장님 계약(내부자료)" xfId="803"/>
    <cellStyle name=" _사급재료비및운반비_터빈발전기기초(단가)_1_AC-05옥내기기기초_전기실행_계장-견적서_믿음견적(8월)-믿음부사장님 계약(내부자료)" xfId="804"/>
    <cellStyle name=" _사급재료비및운반비_터빈발전기기초(단가)_1_AC-05옥내기기기초_전기실행_믿음견적(8월)-믿음부사장님 계약(내부자료)" xfId="805"/>
    <cellStyle name=" _사급재료비및운반비_터빈발전기기초(단가)_1_BREAKDOWN OF BID PRICE(ARCH 20070305)_ysj_070727(1)" xfId="806"/>
    <cellStyle name=" _사급재료비및운반비_터빈발전기기초(단가)_1_pkg별설계가집계(태안7.8호기)" xfId="807"/>
    <cellStyle name=" _사급재료비및운반비_터빈발전기기초(단가)_1_건축_시공비_ 070404_ysj_070727" xfId="808"/>
    <cellStyle name=" _사급재료비및운반비_터빈발전기기초(단가)_1_건축보령7,8(총액확정)" xfId="809"/>
    <cellStyle name=" _사급재료비및운반비_터빈발전기기초(단가)_1_계장-견적서" xfId="810"/>
    <cellStyle name=" _사급재료비및운반비_터빈발전기기초(단가)_1_계장-견적서_계장-견적서(re.1)" xfId="811"/>
    <cellStyle name=" _사급재료비및운반비_터빈발전기기초(단가)_1_계장-견적서_계장-견적서(re.1)_믿음견적(8월)-믿음부사장님 계약(내부자료)" xfId="812"/>
    <cellStyle name=" _사급재료비및운반비_터빈발전기기초(단가)_1_계장-견적서_믿음견적(8월)-믿음부사장님 계약(내부자료)" xfId="813"/>
    <cellStyle name=" _사급재료비및운반비_터빈발전기기초(단가)_1_믿음견적(8월)-믿음부사장님 계약(내부자료)" xfId="814"/>
    <cellStyle name=" _사급재료비및운반비_터빈발전기기초(단가)_1_범진이란견적_최종실행" xfId="815"/>
    <cellStyle name=" _사급재료비및운반비_터빈발전기기초(단가)_1_실행예산" xfId="816"/>
    <cellStyle name=" _사급재료비및운반비_터빈발전기기초(단가)_1_전기실행" xfId="817"/>
    <cellStyle name=" _사급재료비및운반비_터빈발전기기초(단가)_1_전기실행_계장-견적서" xfId="818"/>
    <cellStyle name=" _사급재료비및운반비_터빈발전기기초(단가)_1_전기실행_계장-견적서_계장-견적서(re.1)" xfId="819"/>
    <cellStyle name=" _사급재료비및운반비_터빈발전기기초(단가)_1_전기실행_계장-견적서_계장-견적서(re.1)_믿음견적(8월)-믿음부사장님 계약(내부자료)" xfId="820"/>
    <cellStyle name=" _사급재료비및운반비_터빈발전기기초(단가)_1_전기실행_계장-견적서_믿음견적(8월)-믿음부사장님 계약(내부자료)" xfId="821"/>
    <cellStyle name=" _사급재료비및운반비_터빈발전기기초(단가)_1_전기실행_믿음견적(8월)-믿음부사장님 계약(내부자료)" xfId="822"/>
    <cellStyle name=" _사급재료비및운반비_터빈발전기기초(단가)_AC-05옥내기기기초" xfId="823"/>
    <cellStyle name=" _사급재료비및운반비_터빈발전기기초(단가)_AC-05옥내기기기초 2" xfId="824"/>
    <cellStyle name=" _사급재료비및운반비_터빈발전기기초(단가)_AC-05옥내기기기초_BREAKDOWN OF BID PRICE(ARCH 20070305)_ysj_070727(1)" xfId="825"/>
    <cellStyle name=" _사급재료비및운반비_터빈발전기기초(단가)_AC-05옥내기기기초_pkg별설계가집계(태안7.8호기)" xfId="826"/>
    <cellStyle name=" _사급재료비및운반비_터빈발전기기초(단가)_AC-05옥내기기기초_건축_시공비_ 070404_ysj_070727" xfId="827"/>
    <cellStyle name=" _사급재료비및운반비_터빈발전기기초(단가)_AC-05옥내기기기초_건축보령7,8(총액확정)" xfId="828"/>
    <cellStyle name=" _사급재료비및운반비_터빈발전기기초(단가)_AC-05옥내기기기초_계장-견적서" xfId="829"/>
    <cellStyle name=" _사급재료비및운반비_터빈발전기기초(단가)_AC-05옥내기기기초_계장-견적서_계장-견적서(re.1)" xfId="830"/>
    <cellStyle name=" _사급재료비및운반비_터빈발전기기초(단가)_AC-05옥내기기기초_계장-견적서_계장-견적서(re.1)_믿음견적(8월)-믿음부사장님 계약(내부자료)" xfId="831"/>
    <cellStyle name=" _사급재료비및운반비_터빈발전기기초(단가)_AC-05옥내기기기초_계장-견적서_믿음견적(8월)-믿음부사장님 계약(내부자료)" xfId="832"/>
    <cellStyle name=" _사급재료비및운반비_터빈발전기기초(단가)_AC-05옥내기기기초_믿음견적(8월)-믿음부사장님 계약(내부자료)" xfId="833"/>
    <cellStyle name=" _사급재료비및운반비_터빈발전기기초(단가)_AC-05옥내기기기초_범진이란견적_최종실행" xfId="834"/>
    <cellStyle name=" _사급재료비및운반비_터빈발전기기초(단가)_AC-05옥내기기기초_실행예산" xfId="835"/>
    <cellStyle name=" _사급재료비및운반비_터빈발전기기초(단가)_AC-05옥내기기기초_전기실행" xfId="836"/>
    <cellStyle name=" _사급재료비및운반비_터빈발전기기초(단가)_AC-05옥내기기기초_전기실행_계장-견적서" xfId="837"/>
    <cellStyle name=" _사급재료비및운반비_터빈발전기기초(단가)_AC-05옥내기기기초_전기실행_계장-견적서_계장-견적서(re.1)" xfId="838"/>
    <cellStyle name=" _사급재료비및운반비_터빈발전기기초(단가)_AC-05옥내기기기초_전기실행_계장-견적서_계장-견적서(re.1)_믿음견적(8월)-믿음부사장님 계약(내부자료)" xfId="839"/>
    <cellStyle name=" _사급재료비및운반비_터빈발전기기초(단가)_AC-05옥내기기기초_전기실행_계장-견적서_믿음견적(8월)-믿음부사장님 계약(내부자료)" xfId="840"/>
    <cellStyle name=" _사급재료비및운반비_터빈발전기기초(단가)_AC-05옥내기기기초_전기실행_믿음견적(8월)-믿음부사장님 계약(내부자료)" xfId="841"/>
    <cellStyle name=" _사급재료비및운반비_터빈발전기기초(단가)_BREAKDOWN OF BID PRICE(ARCH 20070305)_ysj_070727(1)" xfId="842"/>
    <cellStyle name=" _사급재료비및운반비_터빈발전기기초(단가)_pkg별설계가집계(태안7.8호기)" xfId="843"/>
    <cellStyle name=" _사급재료비및운반비_터빈발전기기초(단가)_건축_시공비_ 070404_ysj_070727" xfId="844"/>
    <cellStyle name=" _사급재료비및운반비_터빈발전기기초(단가)_건축보령7,8(총액확정)" xfId="845"/>
    <cellStyle name=" _사급재료비및운반비_터빈발전기기초(단가)_계장-견적서" xfId="846"/>
    <cellStyle name=" _사급재료비및운반비_터빈발전기기초(단가)_계장-견적서_계장-견적서(re.1)" xfId="847"/>
    <cellStyle name=" _사급재료비및운반비_터빈발전기기초(단가)_계장-견적서_계장-견적서(re.1)_믿음견적(8월)-믿음부사장님 계약(내부자료)" xfId="848"/>
    <cellStyle name=" _사급재료비및운반비_터빈발전기기초(단가)_계장-견적서_믿음견적(8월)-믿음부사장님 계약(내부자료)" xfId="849"/>
    <cellStyle name=" _사급재료비및운반비_터빈발전기기초(단가)_믿음견적(8월)-믿음부사장님 계약(내부자료)" xfId="850"/>
    <cellStyle name=" _사급재료비및운반비_터빈발전기기초(단가)_범진이란견적_최종실행" xfId="851"/>
    <cellStyle name=" _사급재료비및운반비_터빈발전기기초(단가)_실행예산" xfId="852"/>
    <cellStyle name=" _사급재료비및운반비_터빈발전기기초(단가)_전기실행" xfId="853"/>
    <cellStyle name=" _사급재료비및운반비_터빈발전기기초(단가)_전기실행_계장-견적서" xfId="854"/>
    <cellStyle name=" _사급재료비및운반비_터빈발전기기초(단가)_전기실행_계장-견적서_계장-견적서(re.1)" xfId="855"/>
    <cellStyle name=" _사급재료비및운반비_터빈발전기기초(단가)_전기실행_계장-견적서_계장-견적서(re.1)_믿음견적(8월)-믿음부사장님 계약(내부자료)" xfId="856"/>
    <cellStyle name=" _사급재료비및운반비_터빈발전기기초(단가)_전기실행_계장-견적서_믿음견적(8월)-믿음부사장님 계약(내부자료)" xfId="857"/>
    <cellStyle name=" _사급재료비및운반비_터빈발전기기초(단가)_전기실행_믿음견적(8월)-믿음부사장님 계약(내부자료)" xfId="858"/>
    <cellStyle name=" _삼성, 태안7,8호기 MC-03" xfId="859"/>
    <cellStyle name=" _석탄취급설비기초-비교" xfId="860"/>
    <cellStyle name=" _설계명세서" xfId="861"/>
    <cellStyle name=" _설계명세서 2" xfId="862"/>
    <cellStyle name=" _설계명세서_1" xfId="863"/>
    <cellStyle name=" _설계명세서_1 2" xfId="864"/>
    <cellStyle name=" _설계명세서_1_329전기설비기초-비교" xfId="865"/>
    <cellStyle name=" _설계명세서_1_BREAKDOWN OF BID PRICE(ARCH 20070305)_ysj_070727(1)" xfId="866"/>
    <cellStyle name=" _설계명세서_1_건축_시공비_ 070404_ysj_070727" xfId="867"/>
    <cellStyle name=" _설계명세서_1_냉각수배수로-비교" xfId="868"/>
    <cellStyle name=" _설계명세서_1_냉각수취수펌프구조물-비교" xfId="869"/>
    <cellStyle name=" _설계명세서_1_범진이란견적_최종실행" xfId="870"/>
    <cellStyle name=" _설계명세서_1_삼성, 태안7,8호기 MC-03" xfId="871"/>
    <cellStyle name=" _설계명세서_1_실행예산-태안7,8석탄취급설비견적" xfId="872"/>
    <cellStyle name=" _설계명세서_1_영흥3,4보일러부대입찰내역(실행)" xfId="873"/>
    <cellStyle name=" _설계명세서_1_전기설비기초-FF" xfId="874"/>
    <cellStyle name=" _설계명세서_1_전기설비기초-FF 2" xfId="875"/>
    <cellStyle name=" _설계명세서_1_전기설비기초-FF_BREAKDOWN OF BID PRICE(ARCH 20070305)_ysj_070727(1)" xfId="876"/>
    <cellStyle name=" _설계명세서_1_전기설비기초-FF_건축_시공비_ 070404_ysj_070727" xfId="877"/>
    <cellStyle name=" _설계명세서_1_전기설비기초-FF_범진이란견적_최종실행" xfId="878"/>
    <cellStyle name=" _설계명세서_1_조경(final)-비교" xfId="879"/>
    <cellStyle name=" _설계명세서_BREAKDOWN OF BID PRICE(ARCH 20070305)_ysj_070727(1)" xfId="880"/>
    <cellStyle name=" _설계명세서_건축_시공비_ 070404_ysj_070727" xfId="881"/>
    <cellStyle name=" _설계명세서_계장-견적서" xfId="882"/>
    <cellStyle name=" _설계명세서_계장-견적서_계장-견적서(re.1)" xfId="883"/>
    <cellStyle name=" _설계명세서_계장-견적서_계장-견적서(re.1)_믿음견적(8월)-믿음부사장님 계약(내부자료)" xfId="884"/>
    <cellStyle name=" _설계명세서_계장-견적서_믿음견적(8월)-믿음부사장님 계약(내부자료)" xfId="885"/>
    <cellStyle name=" _설계명세서_공사비집계표(품의용)" xfId="886"/>
    <cellStyle name=" _설계명세서_공사비집계표(품의용) 2" xfId="887"/>
    <cellStyle name=" _설계명세서_공사비집계표(품의용)_BREAKDOWN OF BID PRICE(ARCH 20070305)_ysj_070727(1)" xfId="888"/>
    <cellStyle name=" _설계명세서_공사비집계표(품의용)_건축_시공비_ 070404_ysj_070727" xfId="889"/>
    <cellStyle name=" _설계명세서_공사비집계표(품의용)_계장-견적서" xfId="890"/>
    <cellStyle name=" _설계명세서_공사비집계표(품의용)_계장-견적서_계장-견적서(re.1)" xfId="891"/>
    <cellStyle name=" _설계명세서_공사비집계표(품의용)_계장-견적서_계장-견적서(re.1)_믿음견적(8월)-믿음부사장님 계약(내부자료)" xfId="892"/>
    <cellStyle name=" _설계명세서_공사비집계표(품의용)_계장-견적서_믿음견적(8월)-믿음부사장님 계약(내부자료)" xfId="893"/>
    <cellStyle name=" _설계명세서_공사비집계표(품의용)_믿음견적(8월)-믿음부사장님 계약(내부자료)" xfId="894"/>
    <cellStyle name=" _설계명세서_공사비집계표(품의용)_범진이란견적_최종실행" xfId="895"/>
    <cellStyle name=" _설계명세서_믿음견적(8월)-믿음부사장님 계약(내부자료)" xfId="896"/>
    <cellStyle name=" _설계명세서_범진이란견적_최종실행" xfId="897"/>
    <cellStyle name=" _설계명세서_추가품셈1-박" xfId="898"/>
    <cellStyle name=" _설계명세서_추가품셈1-박 2" xfId="899"/>
    <cellStyle name=" _설계명세서_추가품셈1-박_BREAKDOWN OF BID PRICE(ARCH 20070305)_ysj_070727(1)" xfId="900"/>
    <cellStyle name=" _설계명세서_추가품셈1-박_건축_시공비_ 070404_ysj_070727" xfId="901"/>
    <cellStyle name=" _설계명세서_추가품셈1-박_범진이란견적_최종실행" xfId="902"/>
    <cellStyle name=" _설계변경조서" xfId="903"/>
    <cellStyle name=" _소화수(REV.1)" xfId="904"/>
    <cellStyle name=" _수량및 단가 산출내용표" xfId="905"/>
    <cellStyle name=" _수량및 단가 산출내용표 2" xfId="906"/>
    <cellStyle name=" _수량및 단가 산출내용표_20030310150903590-E1C865BF" xfId="907"/>
    <cellStyle name=" _수량및 단가 산출내용표_20030310150903590-E1C865BF 2" xfId="908"/>
    <cellStyle name=" _수량및 단가 산출내용표_20030310150903590-E1C865BF_BREAKDOWN OF BID PRICE(ARCH 20070305)_ysj_070727(1)" xfId="909"/>
    <cellStyle name=" _수량및 단가 산출내용표_20030310150903590-E1C865BF_건축_시공비_ 070404_ysj_070727" xfId="910"/>
    <cellStyle name=" _수량및 단가 산출내용표_20030310150903590-E1C865BF_계장-견적서" xfId="911"/>
    <cellStyle name=" _수량및 단가 산출내용표_20030310150903590-E1C865BF_계장-견적서_계장-견적서(re.1)" xfId="912"/>
    <cellStyle name=" _수량및 단가 산출내용표_20030310150903590-E1C865BF_계장-견적서_계장-견적서(re.1)_믿음견적(8월)-믿음부사장님 계약(내부자료)" xfId="913"/>
    <cellStyle name=" _수량및 단가 산출내용표_20030310150903590-E1C865BF_계장-견적서_믿음견적(8월)-믿음부사장님 계약(내부자료)" xfId="914"/>
    <cellStyle name=" _수량및 단가 산출내용표_20030310150903590-E1C865BF_공사비집계표(품의용)" xfId="915"/>
    <cellStyle name=" _수량및 단가 산출내용표_20030310150903590-E1C865BF_공사비집계표(품의용) 2" xfId="916"/>
    <cellStyle name=" _수량및 단가 산출내용표_20030310150903590-E1C865BF_공사비집계표(품의용)_BREAKDOWN OF BID PRICE(ARCH 20070305)_ysj_070727(1)" xfId="917"/>
    <cellStyle name=" _수량및 단가 산출내용표_20030310150903590-E1C865BF_공사비집계표(품의용)_건축_시공비_ 070404_ysj_070727" xfId="918"/>
    <cellStyle name=" _수량및 단가 산출내용표_20030310150903590-E1C865BF_공사비집계표(품의용)_계장-견적서" xfId="919"/>
    <cellStyle name=" _수량및 단가 산출내용표_20030310150903590-E1C865BF_공사비집계표(품의용)_계장-견적서_계장-견적서(re.1)" xfId="920"/>
    <cellStyle name=" _수량및 단가 산출내용표_20030310150903590-E1C865BF_공사비집계표(품의용)_계장-견적서_계장-견적서(re.1)_믿음견적(8월)-믿음부사장님 계약(내부자료)" xfId="921"/>
    <cellStyle name=" _수량및 단가 산출내용표_20030310150903590-E1C865BF_공사비집계표(품의용)_계장-견적서_믿음견적(8월)-믿음부사장님 계약(내부자료)" xfId="922"/>
    <cellStyle name=" _수량및 단가 산출내용표_20030310150903590-E1C865BF_공사비집계표(품의용)_믿음견적(8월)-믿음부사장님 계약(내부자료)" xfId="923"/>
    <cellStyle name=" _수량및 단가 산출내용표_20030310150903590-E1C865BF_공사비집계표(품의용)_범진이란견적_최종실행" xfId="924"/>
    <cellStyle name=" _수량및 단가 산출내용표_20030310150903590-E1C865BF_믿음견적(8월)-믿음부사장님 계약(내부자료)" xfId="925"/>
    <cellStyle name=" _수량및 단가 산출내용표_20030310150903590-E1C865BF_범진이란견적_최종실행" xfId="926"/>
    <cellStyle name=" _수량및 단가 산출내용표_329전기설비기초-비교" xfId="927"/>
    <cellStyle name=" _수량및 단가 산출내용표_329전기설비기초-비교 2" xfId="928"/>
    <cellStyle name=" _수량및 단가 산출내용표_329전기설비기초-비교_BREAKDOWN OF BID PRICE(ARCH 20070305)_ysj_070727(1)" xfId="929"/>
    <cellStyle name=" _수량및 단가 산출내용표_329전기설비기초-비교_건축_시공비_ 070404_ysj_070727" xfId="930"/>
    <cellStyle name=" _수량및 단가 산출내용표_329전기설비기초-비교_범진이란견적_최종실행" xfId="931"/>
    <cellStyle name=" _수량및 단가 산출내용표_AC-01터빈주제어및보일러기초" xfId="932"/>
    <cellStyle name=" _수량및 단가 산출내용표_AC-01터빈주제어및보일러기초_건축보령7,8(총액확정)" xfId="933"/>
    <cellStyle name=" _수량및 단가 산출내용표_AC-01터빈주제어및보일러기초_실행예산" xfId="934"/>
    <cellStyle name=" _수량및 단가 산출내용표_AC-04터빈발전기기초" xfId="935"/>
    <cellStyle name=" _수량및 단가 산출내용표_AC-04터빈발전기기초_건축보령7,8(총액확정)" xfId="936"/>
    <cellStyle name=" _수량및 단가 산출내용표_AC-04터빈발전기기초_실행예산" xfId="937"/>
    <cellStyle name=" _수량및 단가 산출내용표_AC-05옥내기기기초" xfId="938"/>
    <cellStyle name=" _수량및 단가 산출내용표_AC-05옥내기기기초 2" xfId="939"/>
    <cellStyle name=" _수량및 단가 산출내용표_AC-05옥내기기기초_BREAKDOWN OF BID PRICE(ARCH 20070305)_ysj_070727(1)" xfId="940"/>
    <cellStyle name=" _수량및 단가 산출내용표_AC-05옥내기기기초_pkg별설계가집계(태안7.8호기)" xfId="941"/>
    <cellStyle name=" _수량및 단가 산출내용표_AC-05옥내기기기초_건축_시공비_ 070404_ysj_070727" xfId="942"/>
    <cellStyle name=" _수량및 단가 산출내용표_AC-05옥내기기기초_건축보령7,8(총액확정)" xfId="943"/>
    <cellStyle name=" _수량및 단가 산출내용표_AC-05옥내기기기초_계장-견적서" xfId="944"/>
    <cellStyle name=" _수량및 단가 산출내용표_AC-05옥내기기기초_계장-견적서_계장-견적서(re.1)" xfId="945"/>
    <cellStyle name=" _수량및 단가 산출내용표_AC-05옥내기기기초_계장-견적서_계장-견적서(re.1)_믿음견적(8월)-믿음부사장님 계약(내부자료)" xfId="946"/>
    <cellStyle name=" _수량및 단가 산출내용표_AC-05옥내기기기초_계장-견적서_믿음견적(8월)-믿음부사장님 계약(내부자료)" xfId="947"/>
    <cellStyle name=" _수량및 단가 산출내용표_AC-05옥내기기기초_믿음견적(8월)-믿음부사장님 계약(내부자료)" xfId="948"/>
    <cellStyle name=" _수량및 단가 산출내용표_AC-05옥내기기기초_범진이란견적_최종실행" xfId="949"/>
    <cellStyle name=" _수량및 단가 산출내용표_AC-05옥내기기기초_실행예산" xfId="950"/>
    <cellStyle name=" _수량및 단가 산출내용표_BREAKDOWN OF BID PRICE(ARCH 20070305)_ysj_070727(1)" xfId="951"/>
    <cellStyle name=" _수량및 단가 산출내용표_pkg별설계가집계(태안7.8호기)" xfId="952"/>
    <cellStyle name=" _수량및 단가 산출내용표_간지" xfId="953"/>
    <cellStyle name=" _수량및 단가 산출내용표_간지 2" xfId="954"/>
    <cellStyle name=" _수량및 단가 산출내용표_간지_325전기설비기초" xfId="955"/>
    <cellStyle name=" _수량및 단가 산출내용표_간지_325전기설비기초 2" xfId="956"/>
    <cellStyle name=" _수량및 단가 산출내용표_간지_325전기설비기초_BREAKDOWN OF BID PRICE(ARCH 20070305)_ysj_070727(1)" xfId="957"/>
    <cellStyle name=" _수량및 단가 산출내용표_간지_325전기설비기초_건축_시공비_ 070404_ysj_070727" xfId="958"/>
    <cellStyle name=" _수량및 단가 산출내용표_간지_325전기설비기초_계장-견적서" xfId="959"/>
    <cellStyle name=" _수량및 단가 산출내용표_간지_325전기설비기초_계장-견적서_계장-견적서(re.1)" xfId="960"/>
    <cellStyle name=" _수량및 단가 산출내용표_간지_325전기설비기초_계장-견적서_계장-견적서(re.1)_믿음견적(8월)-믿음부사장님 계약(내부자료)" xfId="961"/>
    <cellStyle name=" _수량및 단가 산출내용표_간지_325전기설비기초_계장-견적서_믿음견적(8월)-믿음부사장님 계약(내부자료)" xfId="962"/>
    <cellStyle name=" _수량및 단가 산출내용표_간지_325전기설비기초_공사비집계표(품의용)" xfId="963"/>
    <cellStyle name=" _수량및 단가 산출내용표_간지_325전기설비기초_공사비집계표(품의용) 2" xfId="964"/>
    <cellStyle name=" _수량및 단가 산출내용표_간지_325전기설비기초_공사비집계표(품의용)_BREAKDOWN OF BID PRICE(ARCH 20070305)_ysj_070727(1)" xfId="965"/>
    <cellStyle name=" _수량및 단가 산출내용표_간지_325전기설비기초_공사비집계표(품의용)_건축_시공비_ 070404_ysj_070727" xfId="966"/>
    <cellStyle name=" _수량및 단가 산출내용표_간지_325전기설비기초_공사비집계표(품의용)_계장-견적서" xfId="967"/>
    <cellStyle name=" _수량및 단가 산출내용표_간지_325전기설비기초_공사비집계표(품의용)_계장-견적서_계장-견적서(re.1)" xfId="968"/>
    <cellStyle name=" _수량및 단가 산출내용표_간지_325전기설비기초_공사비집계표(품의용)_계장-견적서_계장-견적서(re.1)_믿음견적(8월)-믿음부사장님 계약(내부자료)" xfId="969"/>
    <cellStyle name=" _수량및 단가 산출내용표_간지_325전기설비기초_공사비집계표(품의용)_계장-견적서_믿음견적(8월)-믿음부사장님 계약(내부자료)" xfId="970"/>
    <cellStyle name=" _수량및 단가 산출내용표_간지_325전기설비기초_공사비집계표(품의용)_믿음견적(8월)-믿음부사장님 계약(내부자료)" xfId="971"/>
    <cellStyle name=" _수량및 단가 산출내용표_간지_325전기설비기초_공사비집계표(품의용)_범진이란견적_최종실행" xfId="972"/>
    <cellStyle name=" _수량및 단가 산출내용표_간지_325전기설비기초_믿음견적(8월)-믿음부사장님 계약(내부자료)" xfId="973"/>
    <cellStyle name=" _수량및 단가 산출내용표_간지_325전기설비기초_범진이란견적_최종실행" xfId="974"/>
    <cellStyle name=" _수량및 단가 산출내용표_간지_329전기설비기초-비교" xfId="975"/>
    <cellStyle name=" _수량및 단가 산출내용표_간지_329전기설비기초-비교 2" xfId="976"/>
    <cellStyle name=" _수량및 단가 산출내용표_간지_329전기설비기초-비교_BREAKDOWN OF BID PRICE(ARCH 20070305)_ysj_070727(1)" xfId="977"/>
    <cellStyle name=" _수량및 단가 산출내용표_간지_329전기설비기초-비교_건축_시공비_ 070404_ysj_070727" xfId="978"/>
    <cellStyle name=" _수량및 단가 산출내용표_간지_329전기설비기초-비교_범진이란견적_최종실행" xfId="979"/>
    <cellStyle name=" _수량및 단가 산출내용표_간지_BREAKDOWN OF BID PRICE(ARCH 20070305)_ysj_070727(1)" xfId="980"/>
    <cellStyle name=" _수량및 단가 산출내용표_간지_건축_시공비_ 070404_ysj_070727" xfId="981"/>
    <cellStyle name=" _수량및 단가 산출내용표_간지_계장-견적서" xfId="982"/>
    <cellStyle name=" _수량및 단가 산출내용표_간지_계장-견적서_계장-견적서(re.1)" xfId="983"/>
    <cellStyle name=" _수량및 단가 산출내용표_간지_계장-견적서_계장-견적서(re.1)_믿음견적(8월)-믿음부사장님 계약(내부자료)" xfId="984"/>
    <cellStyle name=" _수량및 단가 산출내용표_간지_계장-견적서_믿음견적(8월)-믿음부사장님 계약(내부자료)" xfId="985"/>
    <cellStyle name=" _수량및 단가 산출내용표_간지_공사비집계표(품의용)" xfId="986"/>
    <cellStyle name=" _수량및 단가 산출내용표_간지_공사비집계표(품의용) 2" xfId="987"/>
    <cellStyle name=" _수량및 단가 산출내용표_간지_공사비집계표(품의용)_BREAKDOWN OF BID PRICE(ARCH 20070305)_ysj_070727(1)" xfId="988"/>
    <cellStyle name=" _수량및 단가 산출내용표_간지_공사비집계표(품의용)_건축_시공비_ 070404_ysj_070727" xfId="989"/>
    <cellStyle name=" _수량및 단가 산출내용표_간지_공사비집계표(품의용)_계장-견적서" xfId="990"/>
    <cellStyle name=" _수량및 단가 산출내용표_간지_공사비집계표(품의용)_계장-견적서_계장-견적서(re.1)" xfId="991"/>
    <cellStyle name=" _수량및 단가 산출내용표_간지_공사비집계표(품의용)_계장-견적서_계장-견적서(re.1)_믿음견적(8월)-믿음부사장님 계약(내부자료)" xfId="992"/>
    <cellStyle name=" _수량및 단가 산출내용표_간지_공사비집계표(품의용)_계장-견적서_믿음견적(8월)-믿음부사장님 계약(내부자료)" xfId="993"/>
    <cellStyle name=" _수량및 단가 산출내용표_간지_공사비집계표(품의용)_믿음견적(8월)-믿음부사장님 계약(내부자료)" xfId="994"/>
    <cellStyle name=" _수량및 단가 산출내용표_간지_공사비집계표(품의용)_범진이란견적_최종실행" xfId="995"/>
    <cellStyle name=" _수량및 단가 산출내용표_간지_대표공종 분류내역" xfId="996"/>
    <cellStyle name=" _수량및 단가 산출내용표_간지_대표공종 분류내역 2" xfId="997"/>
    <cellStyle name=" _수량및 단가 산출내용표_간지_대표공종 분류내역_BREAKDOWN OF BID PRICE(ARCH 20070305)_ysj_070727(1)" xfId="998"/>
    <cellStyle name=" _수량및 단가 산출내용표_간지_대표공종 분류내역_건축_시공비_ 070404_ysj_070727" xfId="999"/>
    <cellStyle name=" _수량및 단가 산출내용표_간지_대표공종 분류내역_계장-견적서" xfId="1000"/>
    <cellStyle name=" _수량및 단가 산출내용표_간지_대표공종 분류내역_계장-견적서_계장-견적서(re.1)" xfId="1001"/>
    <cellStyle name=" _수량및 단가 산출내용표_간지_대표공종 분류내역_계장-견적서_계장-견적서(re.1)_믿음견적(8월)-믿음부사장님 계약(내부자료)" xfId="1002"/>
    <cellStyle name=" _수량및 단가 산출내용표_간지_대표공종 분류내역_계장-견적서_믿음견적(8월)-믿음부사장님 계약(내부자료)" xfId="1003"/>
    <cellStyle name=" _수량및 단가 산출내용표_간지_대표공종 분류내역_공사비집계표(품의용)" xfId="1004"/>
    <cellStyle name=" _수량및 단가 산출내용표_간지_대표공종 분류내역_공사비집계표(품의용) 2" xfId="1005"/>
    <cellStyle name=" _수량및 단가 산출내용표_간지_대표공종 분류내역_공사비집계표(품의용)_BREAKDOWN OF BID PRICE(ARCH 20070305)_ysj_070727(1)" xfId="1006"/>
    <cellStyle name=" _수량및 단가 산출내용표_간지_대표공종 분류내역_공사비집계표(품의용)_건축_시공비_ 070404_ysj_070727" xfId="1007"/>
    <cellStyle name=" _수량및 단가 산출내용표_간지_대표공종 분류내역_공사비집계표(품의용)_계장-견적서" xfId="1008"/>
    <cellStyle name=" _수량및 단가 산출내용표_간지_대표공종 분류내역_공사비집계표(품의용)_계장-견적서_계장-견적서(re.1)" xfId="1009"/>
    <cellStyle name=" _수량및 단가 산출내용표_간지_대표공종 분류내역_공사비집계표(품의용)_계장-견적서_계장-견적서(re.1)_믿음견적(8월)-믿음부사장님 계약(내부자료)" xfId="1010"/>
    <cellStyle name=" _수량및 단가 산출내용표_간지_대표공종 분류내역_공사비집계표(품의용)_계장-견적서_믿음견적(8월)-믿음부사장님 계약(내부자료)" xfId="1011"/>
    <cellStyle name=" _수량및 단가 산출내용표_간지_대표공종 분류내역_공사비집계표(품의용)_믿음견적(8월)-믿음부사장님 계약(내부자료)" xfId="1012"/>
    <cellStyle name=" _수량및 단가 산출내용표_간지_대표공종 분류내역_공사비집계표(품의용)_범진이란견적_최종실행" xfId="1013"/>
    <cellStyle name=" _수량및 단가 산출내용표_간지_대표공종 분류내역_냉각수배수로-비교" xfId="1014"/>
    <cellStyle name=" _수량및 단가 산출내용표_간지_대표공종 분류내역_냉각수배수로-비교 2" xfId="1015"/>
    <cellStyle name=" _수량및 단가 산출내용표_간지_대표공종 분류내역_냉각수배수로-비교_BREAKDOWN OF BID PRICE(ARCH 20070305)_ysj_070727(1)" xfId="1016"/>
    <cellStyle name=" _수량및 단가 산출내용표_간지_대표공종 분류내역_냉각수배수로-비교_건축_시공비_ 070404_ysj_070727" xfId="1017"/>
    <cellStyle name=" _수량및 단가 산출내용표_간지_대표공종 분류내역_냉각수배수로-비교_범진이란견적_최종실행" xfId="1018"/>
    <cellStyle name=" _수량및 단가 산출내용표_간지_대표공종 분류내역_냉각수취수펌프구조물-비교" xfId="1019"/>
    <cellStyle name=" _수량및 단가 산출내용표_간지_대표공종 분류내역_냉각수취수펌프구조물-비교 2" xfId="1020"/>
    <cellStyle name=" _수량및 단가 산출내용표_간지_대표공종 분류내역_냉각수취수펌프구조물-비교_BREAKDOWN OF BID PRICE(ARCH 20070305)_ysj_070727(1)" xfId="1021"/>
    <cellStyle name=" _수량및 단가 산출내용표_간지_대표공종 분류내역_냉각수취수펌프구조물-비교_건축_시공비_ 070404_ysj_070727" xfId="1022"/>
    <cellStyle name=" _수량및 단가 산출내용표_간지_대표공종 분류내역_냉각수취수펌프구조물-비교_범진이란견적_최종실행" xfId="1023"/>
    <cellStyle name=" _수량및 단가 산출내용표_간지_대표공종 분류내역_믿음견적(8월)-믿음부사장님 계약(내부자료)" xfId="1024"/>
    <cellStyle name=" _수량및 단가 산출내용표_간지_대표공종 분류내역_범진이란견적_최종실행" xfId="1025"/>
    <cellStyle name=" _수량및 단가 산출내용표_간지_대표공종분류" xfId="1026"/>
    <cellStyle name=" _수량및 단가 산출내용표_간지_대표공종분류 2" xfId="1027"/>
    <cellStyle name=" _수량및 단가 산출내용표_간지_대표공종분류_BREAKDOWN OF BID PRICE(ARCH 20070305)_ysj_070727(1)" xfId="1028"/>
    <cellStyle name=" _수량및 단가 산출내용표_간지_대표공종분류_건축_시공비_ 070404_ysj_070727" xfId="1029"/>
    <cellStyle name=" _수량및 단가 산출내용표_간지_대표공종분류_계장-견적서" xfId="1030"/>
    <cellStyle name=" _수량및 단가 산출내용표_간지_대표공종분류_계장-견적서_계장-견적서(re.1)" xfId="1031"/>
    <cellStyle name=" _수량및 단가 산출내용표_간지_대표공종분류_계장-견적서_계장-견적서(re.1)_믿음견적(8월)-믿음부사장님 계약(내부자료)" xfId="1032"/>
    <cellStyle name=" _수량및 단가 산출내용표_간지_대표공종분류_계장-견적서_믿음견적(8월)-믿음부사장님 계약(내부자료)" xfId="1033"/>
    <cellStyle name=" _수량및 단가 산출내용표_간지_대표공종분류_공사비집계표(품의용)" xfId="1034"/>
    <cellStyle name=" _수량및 단가 산출내용표_간지_대표공종분류_공사비집계표(품의용) 2" xfId="1035"/>
    <cellStyle name=" _수량및 단가 산출내용표_간지_대표공종분류_공사비집계표(품의용)_BREAKDOWN OF BID PRICE(ARCH 20070305)_ysj_070727(1)" xfId="1036"/>
    <cellStyle name=" _수량및 단가 산출내용표_간지_대표공종분류_공사비집계표(품의용)_건축_시공비_ 070404_ysj_070727" xfId="1037"/>
    <cellStyle name=" _수량및 단가 산출내용표_간지_대표공종분류_공사비집계표(품의용)_계장-견적서" xfId="1038"/>
    <cellStyle name=" _수량및 단가 산출내용표_간지_대표공종분류_공사비집계표(품의용)_계장-견적서_계장-견적서(re.1)" xfId="1039"/>
    <cellStyle name=" _수량및 단가 산출내용표_간지_대표공종분류_공사비집계표(품의용)_계장-견적서_계장-견적서(re.1)_믿음견적(8월)-믿음부사장님 계약(내부자료)" xfId="1040"/>
    <cellStyle name=" _수량및 단가 산출내용표_간지_대표공종분류_공사비집계표(품의용)_계장-견적서_믿음견적(8월)-믿음부사장님 계약(내부자료)" xfId="1041"/>
    <cellStyle name=" _수량및 단가 산출내용표_간지_대표공종분류_공사비집계표(품의용)_믿음견적(8월)-믿음부사장님 계약(내부자료)" xfId="1042"/>
    <cellStyle name=" _수량및 단가 산출내용표_간지_대표공종분류_공사비집계표(품의용)_범진이란견적_최종실행" xfId="1043"/>
    <cellStyle name=" _수량및 단가 산출내용표_간지_대표공종분류_믿음견적(8월)-믿음부사장님 계약(내부자료)" xfId="1044"/>
    <cellStyle name=" _수량및 단가 산출내용표_간지_대표공종분류_범진이란견적_최종실행" xfId="1045"/>
    <cellStyle name=" _수량및 단가 산출내용표_간지_믿음견적(8월)-믿음부사장님 계약(내부자료)" xfId="1046"/>
    <cellStyle name=" _수량및 단가 산출내용표_간지_범진이란견적_최종실행" xfId="1047"/>
    <cellStyle name=" _수량및 단가 산출내용표_간지_본관기초굴착(단가)" xfId="1048"/>
    <cellStyle name=" _수량및 단가 산출내용표_간지_본관기초굴착(단가) 2" xfId="1049"/>
    <cellStyle name=" _수량및 단가 산출내용표_간지_본관기초굴착(단가)_BREAKDOWN OF BID PRICE(ARCH 20070305)_ysj_070727(1)" xfId="1050"/>
    <cellStyle name=" _수량및 단가 산출내용표_간지_본관기초굴착(단가)_건축_시공비_ 070404_ysj_070727" xfId="1051"/>
    <cellStyle name=" _수량및 단가 산출내용표_간지_본관기초굴착(단가)_범진이란견적_최종실행" xfId="1052"/>
    <cellStyle name=" _수량및 단가 산출내용표_간지_사급및확정분공통품" xfId="1053"/>
    <cellStyle name=" _수량및 단가 산출내용표_간지_사급및확정분공통품 2" xfId="1054"/>
    <cellStyle name=" _수량및 단가 산출내용표_간지_사급및확정분공통품_BREAKDOWN OF BID PRICE(ARCH 20070305)_ysj_070727(1)" xfId="1055"/>
    <cellStyle name=" _수량및 단가 산출내용표_간지_사급및확정분공통품_건축_시공비_ 070404_ysj_070727" xfId="1056"/>
    <cellStyle name=" _수량및 단가 산출내용표_간지_사급및확정분공통품_범진이란견적_최종실행" xfId="1057"/>
    <cellStyle name=" _수량및 단가 산출내용표_간지_사급자재총괄표" xfId="1058"/>
    <cellStyle name=" _수량및 단가 산출내용표_간지_사급자재총괄표 2" xfId="1059"/>
    <cellStyle name=" _수량및 단가 산출내용표_간지_사급자재총괄표_BREAKDOWN OF BID PRICE(ARCH 20070305)_ysj_070727(1)" xfId="1060"/>
    <cellStyle name=" _수량및 단가 산출내용표_간지_사급자재총괄표_건축_시공비_ 070404_ysj_070727" xfId="1061"/>
    <cellStyle name=" _수량및 단가 산출내용표_간지_사급자재총괄표_계장-견적서" xfId="1062"/>
    <cellStyle name=" _수량및 단가 산출내용표_간지_사급자재총괄표_계장-견적서_계장-견적서(re.1)" xfId="1063"/>
    <cellStyle name=" _수량및 단가 산출내용표_간지_사급자재총괄표_계장-견적서_계장-견적서(re.1)_믿음견적(8월)-믿음부사장님 계약(내부자료)" xfId="1064"/>
    <cellStyle name=" _수량및 단가 산출내용표_간지_사급자재총괄표_계장-견적서_믿음견적(8월)-믿음부사장님 계약(내부자료)" xfId="1065"/>
    <cellStyle name=" _수량및 단가 산출내용표_간지_사급자재총괄표_공사비집계표(품의용)" xfId="1066"/>
    <cellStyle name=" _수량및 단가 산출내용표_간지_사급자재총괄표_공사비집계표(품의용) 2" xfId="1067"/>
    <cellStyle name=" _수량및 단가 산출내용표_간지_사급자재총괄표_공사비집계표(품의용)_BREAKDOWN OF BID PRICE(ARCH 20070305)_ysj_070727(1)" xfId="1068"/>
    <cellStyle name=" _수량및 단가 산출내용표_간지_사급자재총괄표_공사비집계표(품의용)_건축_시공비_ 070404_ysj_070727" xfId="1069"/>
    <cellStyle name=" _수량및 단가 산출내용표_간지_사급자재총괄표_공사비집계표(품의용)_계장-견적서" xfId="1070"/>
    <cellStyle name=" _수량및 단가 산출내용표_간지_사급자재총괄표_공사비집계표(품의용)_계장-견적서_계장-견적서(re.1)" xfId="1071"/>
    <cellStyle name=" _수량및 단가 산출내용표_간지_사급자재총괄표_공사비집계표(품의용)_계장-견적서_계장-견적서(re.1)_믿음견적(8월)-믿음부사장님 계약(내부자료)" xfId="1072"/>
    <cellStyle name=" _수량및 단가 산출내용표_간지_사급자재총괄표_공사비집계표(품의용)_계장-견적서_믿음견적(8월)-믿음부사장님 계약(내부자료)" xfId="1073"/>
    <cellStyle name=" _수량및 단가 산출내용표_간지_사급자재총괄표_공사비집계표(품의용)_믿음견적(8월)-믿음부사장님 계약(내부자료)" xfId="1074"/>
    <cellStyle name=" _수량및 단가 산출내용표_간지_사급자재총괄표_공사비집계표(품의용)_범진이란견적_최종실행" xfId="1075"/>
    <cellStyle name=" _수량및 단가 산출내용표_간지_사급자재총괄표_믿음견적(8월)-믿음부사장님 계약(내부자료)" xfId="1076"/>
    <cellStyle name=" _수량및 단가 산출내용표_간지_사급자재총괄표_범진이란견적_최종실행" xfId="1077"/>
    <cellStyle name=" _수량및 단가 산출내용표_간지_설계개요" xfId="1078"/>
    <cellStyle name=" _수량및 단가 산출내용표_간지_설계개요 2" xfId="1079"/>
    <cellStyle name=" _수량및 단가 산출내용표_간지_설계개요_BREAKDOWN OF BID PRICE(ARCH 20070305)_ysj_070727(1)" xfId="1080"/>
    <cellStyle name=" _수량및 단가 산출내용표_간지_설계개요_건축_시공비_ 070404_ysj_070727" xfId="1081"/>
    <cellStyle name=" _수량및 단가 산출내용표_간지_설계개요_계장-견적서" xfId="1082"/>
    <cellStyle name=" _수량및 단가 산출내용표_간지_설계개요_계장-견적서_계장-견적서(re.1)" xfId="1083"/>
    <cellStyle name=" _수량및 단가 산출내용표_간지_설계개요_계장-견적서_계장-견적서(re.1)_믿음견적(8월)-믿음부사장님 계약(내부자료)" xfId="1084"/>
    <cellStyle name=" _수량및 단가 산출내용표_간지_설계개요_계장-견적서_믿음견적(8월)-믿음부사장님 계약(내부자료)" xfId="1085"/>
    <cellStyle name=" _수량및 단가 산출내용표_간지_설계개요_공사비집계표(품의용)" xfId="1086"/>
    <cellStyle name=" _수량및 단가 산출내용표_간지_설계개요_공사비집계표(품의용) 2" xfId="1087"/>
    <cellStyle name=" _수량및 단가 산출내용표_간지_설계개요_공사비집계표(품의용)_BREAKDOWN OF BID PRICE(ARCH 20070305)_ysj_070727(1)" xfId="1088"/>
    <cellStyle name=" _수량및 단가 산출내용표_간지_설계개요_공사비집계표(품의용)_건축_시공비_ 070404_ysj_070727" xfId="1089"/>
    <cellStyle name=" _수량및 단가 산출내용표_간지_설계개요_공사비집계표(품의용)_계장-견적서" xfId="1090"/>
    <cellStyle name=" _수량및 단가 산출내용표_간지_설계개요_공사비집계표(품의용)_계장-견적서_계장-견적서(re.1)" xfId="1091"/>
    <cellStyle name=" _수량및 단가 산출내용표_간지_설계개요_공사비집계표(품의용)_계장-견적서_계장-견적서(re.1)_믿음견적(8월)-믿음부사장님 계약(내부자료)" xfId="1092"/>
    <cellStyle name=" _수량및 단가 산출내용표_간지_설계개요_공사비집계표(품의용)_계장-견적서_믿음견적(8월)-믿음부사장님 계약(내부자료)" xfId="1093"/>
    <cellStyle name=" _수량및 단가 산출내용표_간지_설계개요_공사비집계표(품의용)_믿음견적(8월)-믿음부사장님 계약(내부자료)" xfId="1094"/>
    <cellStyle name=" _수량및 단가 산출내용표_간지_설계개요_공사비집계표(품의용)_범진이란견적_최종실행" xfId="1095"/>
    <cellStyle name=" _수량및 단가 산출내용표_간지_설계개요_냉각수배수로-비교" xfId="1096"/>
    <cellStyle name=" _수량및 단가 산출내용표_간지_설계개요_냉각수배수로-비교 2" xfId="1097"/>
    <cellStyle name=" _수량및 단가 산출내용표_간지_설계개요_냉각수배수로-비교_BREAKDOWN OF BID PRICE(ARCH 20070305)_ysj_070727(1)" xfId="1098"/>
    <cellStyle name=" _수량및 단가 산출내용표_간지_설계개요_냉각수배수로-비교_건축_시공비_ 070404_ysj_070727" xfId="1099"/>
    <cellStyle name=" _수량및 단가 산출내용표_간지_설계개요_냉각수배수로-비교_범진이란견적_최종실행" xfId="1100"/>
    <cellStyle name=" _수량및 단가 산출내용표_간지_설계개요_냉각수취수펌프구조물-비교" xfId="1101"/>
    <cellStyle name=" _수량및 단가 산출내용표_간지_설계개요_냉각수취수펌프구조물-비교 2" xfId="1102"/>
    <cellStyle name=" _수량및 단가 산출내용표_간지_설계개요_냉각수취수펌프구조물-비교_BREAKDOWN OF BID PRICE(ARCH 20070305)_ysj_070727(1)" xfId="1103"/>
    <cellStyle name=" _수량및 단가 산출내용표_간지_설계개요_냉각수취수펌프구조물-비교_건축_시공비_ 070404_ysj_070727" xfId="1104"/>
    <cellStyle name=" _수량및 단가 산출내용표_간지_설계개요_냉각수취수펌프구조물-비교_범진이란견적_최종실행" xfId="1105"/>
    <cellStyle name=" _수량및 단가 산출내용표_간지_설계개요_믿음견적(8월)-믿음부사장님 계약(내부자료)" xfId="1106"/>
    <cellStyle name=" _수량및 단가 산출내용표_간지_설계개요_범진이란견적_최종실행" xfId="1107"/>
    <cellStyle name=" _수량및 단가 산출내용표_간지_설계명세서" xfId="1108"/>
    <cellStyle name=" _수량및 단가 산출내용표_간지_설계명세서 2" xfId="1109"/>
    <cellStyle name=" _수량및 단가 산출내용표_간지_설계명세서_325전기설비기초" xfId="1110"/>
    <cellStyle name=" _수량및 단가 산출내용표_간지_설계명세서_325전기설비기초 2" xfId="1111"/>
    <cellStyle name=" _수량및 단가 산출내용표_간지_설계명세서_325전기설비기초_BREAKDOWN OF BID PRICE(ARCH 20070305)_ysj_070727(1)" xfId="1112"/>
    <cellStyle name=" _수량및 단가 산출내용표_간지_설계명세서_325전기설비기초_건축_시공비_ 070404_ysj_070727" xfId="1113"/>
    <cellStyle name=" _수량및 단가 산출내용표_간지_설계명세서_325전기설비기초_계장-견적서" xfId="1114"/>
    <cellStyle name=" _수량및 단가 산출내용표_간지_설계명세서_325전기설비기초_계장-견적서_계장-견적서(re.1)" xfId="1115"/>
    <cellStyle name=" _수량및 단가 산출내용표_간지_설계명세서_325전기설비기초_계장-견적서_계장-견적서(re.1)_믿음견적(8월)-믿음부사장님 계약(내부자료)" xfId="1116"/>
    <cellStyle name=" _수량및 단가 산출내용표_간지_설계명세서_325전기설비기초_계장-견적서_믿음견적(8월)-믿음부사장님 계약(내부자료)" xfId="1117"/>
    <cellStyle name=" _수량및 단가 산출내용표_간지_설계명세서_325전기설비기초_공사비집계표(품의용)" xfId="1118"/>
    <cellStyle name=" _수량및 단가 산출내용표_간지_설계명세서_325전기설비기초_공사비집계표(품의용) 2" xfId="1119"/>
    <cellStyle name=" _수량및 단가 산출내용표_간지_설계명세서_325전기설비기초_공사비집계표(품의용)_BREAKDOWN OF BID PRICE(ARCH 20070305)_ysj_070727(1)" xfId="1120"/>
    <cellStyle name=" _수량및 단가 산출내용표_간지_설계명세서_325전기설비기초_공사비집계표(품의용)_건축_시공비_ 070404_ysj_070727" xfId="1121"/>
    <cellStyle name=" _수량및 단가 산출내용표_간지_설계명세서_325전기설비기초_공사비집계표(품의용)_계장-견적서" xfId="1122"/>
    <cellStyle name=" _수량및 단가 산출내용표_간지_설계명세서_325전기설비기초_공사비집계표(품의용)_계장-견적서_계장-견적서(re.1)" xfId="1123"/>
    <cellStyle name=" _수량및 단가 산출내용표_간지_설계명세서_325전기설비기초_공사비집계표(품의용)_계장-견적서_계장-견적서(re.1)_믿음견적(8월)-믿음부사장님 계약(내부자료)" xfId="1124"/>
    <cellStyle name=" _수량및 단가 산출내용표_간지_설계명세서_325전기설비기초_공사비집계표(품의용)_계장-견적서_믿음견적(8월)-믿음부사장님 계약(내부자료)" xfId="1125"/>
    <cellStyle name=" _수량및 단가 산출내용표_간지_설계명세서_325전기설비기초_공사비집계표(품의용)_믿음견적(8월)-믿음부사장님 계약(내부자료)" xfId="1126"/>
    <cellStyle name=" _수량및 단가 산출내용표_간지_설계명세서_325전기설비기초_공사비집계표(품의용)_범진이란견적_최종실행" xfId="1127"/>
    <cellStyle name=" _수량및 단가 산출내용표_간지_설계명세서_325전기설비기초_믿음견적(8월)-믿음부사장님 계약(내부자료)" xfId="1128"/>
    <cellStyle name=" _수량및 단가 산출내용표_간지_설계명세서_325전기설비기초_범진이란견적_최종실행" xfId="1129"/>
    <cellStyle name=" _수량및 단가 산출내용표_간지_설계명세서_BREAKDOWN OF BID PRICE(ARCH 20070305)_ysj_070727(1)" xfId="1130"/>
    <cellStyle name=" _수량및 단가 산출내용표_간지_설계명세서_건축_시공비_ 070404_ysj_070727" xfId="1131"/>
    <cellStyle name=" _수량및 단가 산출내용표_간지_설계명세서_계장-견적서" xfId="1132"/>
    <cellStyle name=" _수량및 단가 산출내용표_간지_설계명세서_계장-견적서_계장-견적서(re.1)" xfId="1133"/>
    <cellStyle name=" _수량및 단가 산출내용표_간지_설계명세서_계장-견적서_계장-견적서(re.1)_믿음견적(8월)-믿음부사장님 계약(내부자료)" xfId="1134"/>
    <cellStyle name=" _수량및 단가 산출내용표_간지_설계명세서_계장-견적서_믿음견적(8월)-믿음부사장님 계약(내부자료)" xfId="1135"/>
    <cellStyle name=" _수량및 단가 산출내용표_간지_설계명세서_공사비집계표(품의용)" xfId="1136"/>
    <cellStyle name=" _수량및 단가 산출내용표_간지_설계명세서_공사비집계표(품의용) 2" xfId="1137"/>
    <cellStyle name=" _수량및 단가 산출내용표_간지_설계명세서_공사비집계표(품의용)_BREAKDOWN OF BID PRICE(ARCH 20070305)_ysj_070727(1)" xfId="1138"/>
    <cellStyle name=" _수량및 단가 산출내용표_간지_설계명세서_공사비집계표(품의용)_건축_시공비_ 070404_ysj_070727" xfId="1139"/>
    <cellStyle name=" _수량및 단가 산출내용표_간지_설계명세서_공사비집계표(품의용)_계장-견적서" xfId="1140"/>
    <cellStyle name=" _수량및 단가 산출내용표_간지_설계명세서_공사비집계표(품의용)_계장-견적서_계장-견적서(re.1)" xfId="1141"/>
    <cellStyle name=" _수량및 단가 산출내용표_간지_설계명세서_공사비집계표(품의용)_계장-견적서_계장-견적서(re.1)_믿음견적(8월)-믿음부사장님 계약(내부자료)" xfId="1142"/>
    <cellStyle name=" _수량및 단가 산출내용표_간지_설계명세서_공사비집계표(품의용)_계장-견적서_믿음견적(8월)-믿음부사장님 계약(내부자료)" xfId="1143"/>
    <cellStyle name=" _수량및 단가 산출내용표_간지_설계명세서_공사비집계표(품의용)_믿음견적(8월)-믿음부사장님 계약(내부자료)" xfId="1144"/>
    <cellStyle name=" _수량및 단가 산출내용표_간지_설계명세서_공사비집계표(품의용)_범진이란견적_최종실행" xfId="1145"/>
    <cellStyle name=" _수량및 단가 산출내용표_간지_설계명세서_냉각수배수로-비교" xfId="1146"/>
    <cellStyle name=" _수량및 단가 산출내용표_간지_설계명세서_냉각수배수로-비교 2" xfId="1147"/>
    <cellStyle name=" _수량및 단가 산출내용표_간지_설계명세서_냉각수배수로-비교_BREAKDOWN OF BID PRICE(ARCH 20070305)_ysj_070727(1)" xfId="1148"/>
    <cellStyle name=" _수량및 단가 산출내용표_간지_설계명세서_냉각수배수로-비교_건축_시공비_ 070404_ysj_070727" xfId="1149"/>
    <cellStyle name=" _수량및 단가 산출내용표_간지_설계명세서_냉각수배수로-비교_범진이란견적_최종실행" xfId="1150"/>
    <cellStyle name=" _수량및 단가 산출내용표_간지_설계명세서_냉각수취수펌프구조물-비교" xfId="1151"/>
    <cellStyle name=" _수량및 단가 산출내용표_간지_설계명세서_냉각수취수펌프구조물-비교 2" xfId="1152"/>
    <cellStyle name=" _수량및 단가 산출내용표_간지_설계명세서_냉각수취수펌프구조물-비교_BREAKDOWN OF BID PRICE(ARCH 20070305)_ysj_070727(1)" xfId="1153"/>
    <cellStyle name=" _수량및 단가 산출내용표_간지_설계명세서_냉각수취수펌프구조물-비교_건축_시공비_ 070404_ysj_070727" xfId="1154"/>
    <cellStyle name=" _수량및 단가 산출내용표_간지_설계명세서_냉각수취수펌프구조물-비교_범진이란견적_최종실행" xfId="1155"/>
    <cellStyle name=" _수량및 단가 산출내용표_간지_설계명세서_믿음견적(8월)-믿음부사장님 계약(내부자료)" xfId="1156"/>
    <cellStyle name=" _수량및 단가 산출내용표_간지_설계명세서_범진이란견적_최종실행" xfId="1157"/>
    <cellStyle name=" _수량및 단가 산출내용표_간지_설계명세서_설계개요" xfId="1158"/>
    <cellStyle name=" _수량및 단가 산출내용표_간지_설계명세서_설계개요 2" xfId="1159"/>
    <cellStyle name=" _수량및 단가 산출내용표_간지_설계명세서_설계개요_BREAKDOWN OF BID PRICE(ARCH 20070305)_ysj_070727(1)" xfId="1160"/>
    <cellStyle name=" _수량및 단가 산출내용표_간지_설계명세서_설계개요_건축_시공비_ 070404_ysj_070727" xfId="1161"/>
    <cellStyle name=" _수량및 단가 산출내용표_간지_설계명세서_설계개요_계장-견적서" xfId="1162"/>
    <cellStyle name=" _수량및 단가 산출내용표_간지_설계명세서_설계개요_계장-견적서_계장-견적서(re.1)" xfId="1163"/>
    <cellStyle name=" _수량및 단가 산출내용표_간지_설계명세서_설계개요_계장-견적서_계장-견적서(re.1)_믿음견적(8월)-믿음부사장님 계약(내부자료)" xfId="1164"/>
    <cellStyle name=" _수량및 단가 산출내용표_간지_설계명세서_설계개요_계장-견적서_믿음견적(8월)-믿음부사장님 계약(내부자료)" xfId="1165"/>
    <cellStyle name=" _수량및 단가 산출내용표_간지_설계명세서_설계개요_공사비집계표(품의용)" xfId="1166"/>
    <cellStyle name=" _수량및 단가 산출내용표_간지_설계명세서_설계개요_공사비집계표(품의용) 2" xfId="1167"/>
    <cellStyle name=" _수량및 단가 산출내용표_간지_설계명세서_설계개요_공사비집계표(품의용)_BREAKDOWN OF BID PRICE(ARCH 20070305)_ysj_070727(1)" xfId="1168"/>
    <cellStyle name=" _수량및 단가 산출내용표_간지_설계명세서_설계개요_공사비집계표(품의용)_건축_시공비_ 070404_ysj_070727" xfId="1169"/>
    <cellStyle name=" _수량및 단가 산출내용표_간지_설계명세서_설계개요_공사비집계표(품의용)_계장-견적서" xfId="1170"/>
    <cellStyle name=" _수량및 단가 산출내용표_간지_설계명세서_설계개요_공사비집계표(품의용)_계장-견적서_계장-견적서(re.1)" xfId="1171"/>
    <cellStyle name=" _수량및 단가 산출내용표_간지_설계명세서_설계개요_공사비집계표(품의용)_계장-견적서_계장-견적서(re.1)_믿음견적(8월)-믿음부사장님 계약(내부자료)" xfId="1172"/>
    <cellStyle name=" _수량및 단가 산출내용표_간지_설계명세서_설계개요_공사비집계표(품의용)_계장-견적서_믿음견적(8월)-믿음부사장님 계약(내부자료)" xfId="1173"/>
    <cellStyle name=" _수량및 단가 산출내용표_간지_설계명세서_설계개요_공사비집계표(품의용)_믿음견적(8월)-믿음부사장님 계약(내부자료)" xfId="1174"/>
    <cellStyle name=" _수량및 단가 산출내용표_간지_설계명세서_설계개요_공사비집계표(품의용)_범진이란견적_최종실행" xfId="1175"/>
    <cellStyle name=" _수량및 단가 산출내용표_간지_설계명세서_설계개요_믿음견적(8월)-믿음부사장님 계약(내부자료)" xfId="1176"/>
    <cellStyle name=" _수량및 단가 산출내용표_간지_설계명세서_설계개요_범진이란견적_최종실행" xfId="1177"/>
    <cellStyle name=" _수량및 단가 산출내용표_간지_영흥34품셈" xfId="1178"/>
    <cellStyle name=" _수량및 단가 산출내용표_간지_영흥34품셈 2" xfId="1179"/>
    <cellStyle name=" _수량및 단가 산출내용표_간지_영흥34품셈_BREAKDOWN OF BID PRICE(ARCH 20070305)_ysj_070727(1)" xfId="1180"/>
    <cellStyle name=" _수량및 단가 산출내용표_간지_영흥34품셈_건축_시공비_ 070404_ysj_070727" xfId="1181"/>
    <cellStyle name=" _수량및 단가 산출내용표_간지_영흥34품셈_범진이란견적_최종실행" xfId="1182"/>
    <cellStyle name=" _수량및 단가 산출내용표_간지_옥외탱크기초(단가)" xfId="1183"/>
    <cellStyle name=" _수량및 단가 산출내용표_간지_옥외탱크기초(단가) 2" xfId="1184"/>
    <cellStyle name=" _수량및 단가 산출내용표_간지_옥외탱크기초(단가)_BREAKDOWN OF BID PRICE(ARCH 20070305)_ysj_070727(1)" xfId="1185"/>
    <cellStyle name=" _수량및 단가 산출내용표_간지_옥외탱크기초(단가)_건축_시공비_ 070404_ysj_070727" xfId="1186"/>
    <cellStyle name=" _수량및 단가 산출내용표_간지_옥외탱크기초(단가)_계장-견적서" xfId="1187"/>
    <cellStyle name=" _수량및 단가 산출내용표_간지_옥외탱크기초(단가)_계장-견적서_계장-견적서(re.1)" xfId="1188"/>
    <cellStyle name=" _수량및 단가 산출내용표_간지_옥외탱크기초(단가)_계장-견적서_계장-견적서(re.1)_믿음견적(8월)-믿음부사장님 계약(내부자료)" xfId="1189"/>
    <cellStyle name=" _수량및 단가 산출내용표_간지_옥외탱크기초(단가)_계장-견적서_믿음견적(8월)-믿음부사장님 계약(내부자료)" xfId="1190"/>
    <cellStyle name=" _수량및 단가 산출내용표_간지_옥외탱크기초(단가)_공사비집계표(품의용)" xfId="1191"/>
    <cellStyle name=" _수량및 단가 산출내용표_간지_옥외탱크기초(단가)_공사비집계표(품의용) 2" xfId="1192"/>
    <cellStyle name=" _수량및 단가 산출내용표_간지_옥외탱크기초(단가)_공사비집계표(품의용)_BREAKDOWN OF BID PRICE(ARCH 20070305)_ysj_070727(1)" xfId="1193"/>
    <cellStyle name=" _수량및 단가 산출내용표_간지_옥외탱크기초(단가)_공사비집계표(품의용)_건축_시공비_ 070404_ysj_070727" xfId="1194"/>
    <cellStyle name=" _수량및 단가 산출내용표_간지_옥외탱크기초(단가)_공사비집계표(품의용)_계장-견적서" xfId="1195"/>
    <cellStyle name=" _수량및 단가 산출내용표_간지_옥외탱크기초(단가)_공사비집계표(품의용)_계장-견적서_계장-견적서(re.1)" xfId="1196"/>
    <cellStyle name=" _수량및 단가 산출내용표_간지_옥외탱크기초(단가)_공사비집계표(품의용)_계장-견적서_계장-견적서(re.1)_믿음견적(8월)-믿음부사장님 계약(내부자료)" xfId="1197"/>
    <cellStyle name=" _수량및 단가 산출내용표_간지_옥외탱크기초(단가)_공사비집계표(품의용)_계장-견적서_믿음견적(8월)-믿음부사장님 계약(내부자료)" xfId="1198"/>
    <cellStyle name=" _수량및 단가 산출내용표_간지_옥외탱크기초(단가)_공사비집계표(품의용)_믿음견적(8월)-믿음부사장님 계약(내부자료)" xfId="1199"/>
    <cellStyle name=" _수량및 단가 산출내용표_간지_옥외탱크기초(단가)_공사비집계표(품의용)_범진이란견적_최종실행" xfId="1200"/>
    <cellStyle name=" _수량및 단가 산출내용표_간지_옥외탱크기초(단가)_믿음견적(8월)-믿음부사장님 계약(내부자료)" xfId="1201"/>
    <cellStyle name=" _수량및 단가 산출내용표_간지_옥외탱크기초(단가)_범진이란견적_최종실행" xfId="1202"/>
    <cellStyle name=" _수량및 단가 산출내용표_간지_옥외탱크기초-비교" xfId="1203"/>
    <cellStyle name=" _수량및 단가 산출내용표_간지_옥외탱크기초-비교 2" xfId="1204"/>
    <cellStyle name=" _수량및 단가 산출내용표_간지_옥외탱크기초-비교_BREAKDOWN OF BID PRICE(ARCH 20070305)_ysj_070727(1)" xfId="1205"/>
    <cellStyle name=" _수량및 단가 산출내용표_간지_옥외탱크기초-비교_건축_시공비_ 070404_ysj_070727" xfId="1206"/>
    <cellStyle name=" _수량및 단가 산출내용표_간지_옥외탱크기초-비교_범진이란견적_최종실행" xfId="1207"/>
    <cellStyle name=" _수량및 단가 산출내용표_간지_조경(final)-비교" xfId="1208"/>
    <cellStyle name=" _수량및 단가 산출내용표_간지_조경(final)-비교 2" xfId="1209"/>
    <cellStyle name=" _수량및 단가 산출내용표_간지_조경(final)-비교_BREAKDOWN OF BID PRICE(ARCH 20070305)_ysj_070727(1)" xfId="1210"/>
    <cellStyle name=" _수량및 단가 산출내용표_간지_조경(final)-비교_건축_시공비_ 070404_ysj_070727" xfId="1211"/>
    <cellStyle name=" _수량및 단가 산출내용표_간지_조경(final)-비교_범진이란견적_최종실행" xfId="1212"/>
    <cellStyle name=" _수량및 단가 산출내용표_간지_추가품셈1" xfId="1213"/>
    <cellStyle name=" _수량및 단가 산출내용표_간지_추가품셈1 2" xfId="1214"/>
    <cellStyle name=" _수량및 단가 산출내용표_간지_추가품셈1_BREAKDOWN OF BID PRICE(ARCH 20070305)_ysj_070727(1)" xfId="1215"/>
    <cellStyle name=" _수량및 단가 산출내용표_간지_추가품셈1_건축_시공비_ 070404_ysj_070727" xfId="1216"/>
    <cellStyle name=" _수량및 단가 산출내용표_간지_추가품셈1_계장-견적서" xfId="1217"/>
    <cellStyle name=" _수량및 단가 산출내용표_간지_추가품셈1_계장-견적서_계장-견적서(re.1)" xfId="1218"/>
    <cellStyle name=" _수량및 단가 산출내용표_간지_추가품셈1_계장-견적서_계장-견적서(re.1)_믿음견적(8월)-믿음부사장님 계약(내부자료)" xfId="1219"/>
    <cellStyle name=" _수량및 단가 산출내용표_간지_추가품셈1_계장-견적서_믿음견적(8월)-믿음부사장님 계약(내부자료)" xfId="1220"/>
    <cellStyle name=" _수량및 단가 산출내용표_간지_추가품셈1_공사비집계표(품의용)" xfId="1221"/>
    <cellStyle name=" _수량및 단가 산출내용표_간지_추가품셈1_공사비집계표(품의용) 2" xfId="1222"/>
    <cellStyle name=" _수량및 단가 산출내용표_간지_추가품셈1_공사비집계표(품의용)_BREAKDOWN OF BID PRICE(ARCH 20070305)_ysj_070727(1)" xfId="1223"/>
    <cellStyle name=" _수량및 단가 산출내용표_간지_추가품셈1_공사비집계표(품의용)_건축_시공비_ 070404_ysj_070727" xfId="1224"/>
    <cellStyle name=" _수량및 단가 산출내용표_간지_추가품셈1_공사비집계표(품의용)_계장-견적서" xfId="1225"/>
    <cellStyle name=" _수량및 단가 산출내용표_간지_추가품셈1_공사비집계표(품의용)_계장-견적서_계장-견적서(re.1)" xfId="1226"/>
    <cellStyle name=" _수량및 단가 산출내용표_간지_추가품셈1_공사비집계표(품의용)_계장-견적서_계장-견적서(re.1)_믿음견적(8월)-믿음부사장님 계약(내부자료)" xfId="1227"/>
    <cellStyle name=" _수량및 단가 산출내용표_간지_추가품셈1_공사비집계표(품의용)_계장-견적서_믿음견적(8월)-믿음부사장님 계약(내부자료)" xfId="1228"/>
    <cellStyle name=" _수량및 단가 산출내용표_간지_추가품셈1_공사비집계표(품의용)_믿음견적(8월)-믿음부사장님 계약(내부자료)" xfId="1229"/>
    <cellStyle name=" _수량및 단가 산출내용표_간지_추가품셈1_공사비집계표(품의용)_범진이란견적_최종실행" xfId="1230"/>
    <cellStyle name=" _수량및 단가 산출내용표_간지_추가품셈1_믿음견적(8월)-믿음부사장님 계약(내부자료)" xfId="1231"/>
    <cellStyle name=" _수량및 단가 산출내용표_간지_추가품셈1_범진이란견적_최종실행" xfId="1232"/>
    <cellStyle name=" _수량및 단가 산출내용표_간지_추가품셈1-박" xfId="1233"/>
    <cellStyle name=" _수량및 단가 산출내용표_간지_추가품셈1-박 2" xfId="1234"/>
    <cellStyle name=" _수량및 단가 산출내용표_간지_추가품셈1-박_BREAKDOWN OF BID PRICE(ARCH 20070305)_ysj_070727(1)" xfId="1235"/>
    <cellStyle name=" _수량및 단가 산출내용표_간지_추가품셈1-박_건축_시공비_ 070404_ysj_070727" xfId="1236"/>
    <cellStyle name=" _수량및 단가 산출내용표_간지_추가품셈1-박_범진이란견적_최종실행" xfId="1237"/>
    <cellStyle name=" _수량및 단가 산출내용표_건축_시공비_ 070404_ysj_070727" xfId="1238"/>
    <cellStyle name=" _수량및 단가 산출내용표_건축보령7,8(총액확정)" xfId="1239"/>
    <cellStyle name=" _수량및 단가 산출내용표_계장-견적서" xfId="1240"/>
    <cellStyle name=" _수량및 단가 산출내용표_계장-견적서_계장-견적서(re.1)" xfId="1241"/>
    <cellStyle name=" _수량및 단가 산출내용표_계장-견적서_계장-견적서(re.1)_믿음견적(8월)-믿음부사장님 계약(내부자료)" xfId="1242"/>
    <cellStyle name=" _수량및 단가 산출내용표_계장-견적서_믿음견적(8월)-믿음부사장님 계약(내부자료)" xfId="1243"/>
    <cellStyle name=" _수량및 단가 산출내용표_공사비집계표(품의용)" xfId="1244"/>
    <cellStyle name=" _수량및 단가 산출내용표_공사비집계표(품의용) 2" xfId="1245"/>
    <cellStyle name=" _수량및 단가 산출내용표_공사비집계표(품의용)_BREAKDOWN OF BID PRICE(ARCH 20070305)_ysj_070727(1)" xfId="1246"/>
    <cellStyle name=" _수량및 단가 산출내용표_공사비집계표(품의용)_건축_시공비_ 070404_ysj_070727" xfId="1247"/>
    <cellStyle name=" _수량및 단가 산출내용표_공사비집계표(품의용)_계장-견적서" xfId="1248"/>
    <cellStyle name=" _수량및 단가 산출내용표_공사비집계표(품의용)_계장-견적서_계장-견적서(re.1)" xfId="1249"/>
    <cellStyle name=" _수량및 단가 산출내용표_공사비집계표(품의용)_계장-견적서_계장-견적서(re.1)_믿음견적(8월)-믿음부사장님 계약(내부자료)" xfId="1250"/>
    <cellStyle name=" _수량및 단가 산출내용표_공사비집계표(품의용)_계장-견적서_믿음견적(8월)-믿음부사장님 계약(내부자료)" xfId="1251"/>
    <cellStyle name=" _수량및 단가 산출내용표_공사비집계표(품의용)_믿음견적(8월)-믿음부사장님 계약(내부자료)" xfId="1252"/>
    <cellStyle name=" _수량및 단가 산출내용표_공사비집계표(품의용)_범진이란견적_최종실행" xfId="1253"/>
    <cellStyle name=" _수량및 단가 산출내용표_구내도로 및 배수(단가)" xfId="1254"/>
    <cellStyle name=" _수량및 단가 산출내용표_구내도로 및 배수(단가) 2" xfId="1255"/>
    <cellStyle name=" _수량및 단가 산출내용표_구내도로 및 배수(단가)_BREAKDOWN OF BID PRICE(ARCH 20070305)_ysj_070727(1)" xfId="1256"/>
    <cellStyle name=" _수량및 단가 산출내용표_구내도로 및 배수(단가)_건축_시공비_ 070404_ysj_070727" xfId="1257"/>
    <cellStyle name=" _수량및 단가 산출내용표_구내도로 및 배수(단가)_계장-견적서" xfId="1258"/>
    <cellStyle name=" _수량및 단가 산출내용표_구내도로 및 배수(단가)_계장-견적서_계장-견적서(re.1)" xfId="1259"/>
    <cellStyle name=" _수량및 단가 산출내용표_구내도로 및 배수(단가)_계장-견적서_계장-견적서(re.1)_믿음견적(8월)-믿음부사장님 계약(내부자료)" xfId="1260"/>
    <cellStyle name=" _수량및 단가 산출내용표_구내도로 및 배수(단가)_계장-견적서_믿음견적(8월)-믿음부사장님 계약(내부자료)" xfId="1261"/>
    <cellStyle name=" _수량및 단가 산출내용표_구내도로 및 배수(단가)_공사비집계표(품의용)" xfId="1262"/>
    <cellStyle name=" _수량및 단가 산출내용표_구내도로 및 배수(단가)_공사비집계표(품의용) 2" xfId="1263"/>
    <cellStyle name=" _수량및 단가 산출내용표_구내도로 및 배수(단가)_공사비집계표(품의용)_BREAKDOWN OF BID PRICE(ARCH 20070305)_ysj_070727(1)" xfId="1264"/>
    <cellStyle name=" _수량및 단가 산출내용표_구내도로 및 배수(단가)_공사비집계표(품의용)_건축_시공비_ 070404_ysj_070727" xfId="1265"/>
    <cellStyle name=" _수량및 단가 산출내용표_구내도로 및 배수(단가)_공사비집계표(품의용)_계장-견적서" xfId="1266"/>
    <cellStyle name=" _수량및 단가 산출내용표_구내도로 및 배수(단가)_공사비집계표(품의용)_계장-견적서_계장-견적서(re.1)" xfId="1267"/>
    <cellStyle name=" _수량및 단가 산출내용표_구내도로 및 배수(단가)_공사비집계표(품의용)_계장-견적서_계장-견적서(re.1)_믿음견적(8월)-믿음부사장님 계약(내부자료)" xfId="1268"/>
    <cellStyle name=" _수량및 단가 산출내용표_구내도로 및 배수(단가)_공사비집계표(품의용)_계장-견적서_믿음견적(8월)-믿음부사장님 계약(내부자료)" xfId="1269"/>
    <cellStyle name=" _수량및 단가 산출내용표_구내도로 및 배수(단가)_공사비집계표(품의용)_믿음견적(8월)-믿음부사장님 계약(내부자료)" xfId="1270"/>
    <cellStyle name=" _수량및 단가 산출내용표_구내도로 및 배수(단가)_공사비집계표(품의용)_범진이란견적_최종실행" xfId="1271"/>
    <cellStyle name=" _수량및 단가 산출내용표_구내도로 및 배수(단가)_믿음견적(8월)-믿음부사장님 계약(내부자료)" xfId="1272"/>
    <cellStyle name=" _수량및 단가 산출내용표_구내도로 및 배수(단가)_범진이란견적_최종실행" xfId="1273"/>
    <cellStyle name=" _수량및 단가 산출내용표_구내도로 및 배수-비교" xfId="1274"/>
    <cellStyle name=" _수량및 단가 산출내용표_구내도로 및 배수-비교 2" xfId="1275"/>
    <cellStyle name=" _수량및 단가 산출내용표_구내도로 및 배수-비교_BREAKDOWN OF BID PRICE(ARCH 20070305)_ysj_070727(1)" xfId="1276"/>
    <cellStyle name=" _수량및 단가 산출내용표_구내도로 및 배수-비교_건축_시공비_ 070404_ysj_070727" xfId="1277"/>
    <cellStyle name=" _수량및 단가 산출내용표_구내도로 및 배수-비교_범진이란견적_최종실행" xfId="1278"/>
    <cellStyle name=" _수량및 단가 산출내용표_냉각수배수로-비교" xfId="1279"/>
    <cellStyle name=" _수량및 단가 산출내용표_냉각수배수로-비교 2" xfId="1280"/>
    <cellStyle name=" _수량및 단가 산출내용표_냉각수배수로-비교_BREAKDOWN OF BID PRICE(ARCH 20070305)_ysj_070727(1)" xfId="1281"/>
    <cellStyle name=" _수량및 단가 산출내용표_냉각수배수로-비교_건축_시공비_ 070404_ysj_070727" xfId="1282"/>
    <cellStyle name=" _수량및 단가 산출내용표_냉각수배수로-비교_범진이란견적_최종실행" xfId="1283"/>
    <cellStyle name=" _수량및 단가 산출내용표_냉각수취수펌프구조물-비교" xfId="1284"/>
    <cellStyle name=" _수량및 단가 산출내용표_냉각수취수펌프구조물-비교 2" xfId="1285"/>
    <cellStyle name=" _수량및 단가 산출내용표_냉각수취수펌프구조물-비교_BREAKDOWN OF BID PRICE(ARCH 20070305)_ysj_070727(1)" xfId="1286"/>
    <cellStyle name=" _수량및 단가 산출내용표_냉각수취수펌프구조물-비교_건축_시공비_ 070404_ysj_070727" xfId="1287"/>
    <cellStyle name=" _수량및 단가 산출내용표_냉각수취수펌프구조물-비교_범진이란견적_최종실행" xfId="1288"/>
    <cellStyle name=" _수량및 단가 산출내용표_믿음견적(8월)-믿음부사장님 계약(내부자료)" xfId="1289"/>
    <cellStyle name=" _수량및 단가 산출내용표_범진이란견적_최종실행" xfId="1290"/>
    <cellStyle name=" _수량및 단가 산출내용표_본관기초굴착(CC-01)최종(입찰용)" xfId="1291"/>
    <cellStyle name=" _수량및 단가 산출내용표_본관기초굴착(CC-01)최종(입찰용) 2" xfId="1292"/>
    <cellStyle name=" _수량및 단가 산출내용표_본관기초굴착(CC-01)최종(입찰용)_BREAKDOWN OF BID PRICE(ARCH 20070305)_ysj_070727(1)" xfId="1293"/>
    <cellStyle name=" _수량및 단가 산출내용표_본관기초굴착(CC-01)최종(입찰용)_건축_시공비_ 070404_ysj_070727" xfId="1294"/>
    <cellStyle name=" _수량및 단가 산출내용표_본관기초굴착(CC-01)최종(입찰용)_범진이란견적_최종실행" xfId="1295"/>
    <cellStyle name=" _수량및 단가 산출내용표_본관기초굴착(단가)" xfId="1296"/>
    <cellStyle name=" _수량및 단가 산출내용표_본관기초굴착(단가) 2" xfId="1297"/>
    <cellStyle name=" _수량및 단가 산출내용표_본관기초굴착(단가)_BREAKDOWN OF BID PRICE(ARCH 20070305)_ysj_070727(1)" xfId="1298"/>
    <cellStyle name=" _수량및 단가 산출내용표_본관기초굴착(단가)_건축_시공비_ 070404_ysj_070727" xfId="1299"/>
    <cellStyle name=" _수량및 단가 산출내용표_본관기초굴착(단가)_범진이란견적_최종실행" xfId="1300"/>
    <cellStyle name=" _수량및 단가 산출내용표_본관기초굴착(단가)-비교" xfId="1301"/>
    <cellStyle name=" _수량및 단가 산출내용표_본관기초굴착(단가)-비교 2" xfId="1302"/>
    <cellStyle name=" _수량및 단가 산출내용표_본관기초굴착(단가)-비교_BREAKDOWN OF BID PRICE(ARCH 20070305)_ysj_070727(1)" xfId="1303"/>
    <cellStyle name=" _수량및 단가 산출내용표_본관기초굴착(단가)-비교_건축_시공비_ 070404_ysj_070727" xfId="1304"/>
    <cellStyle name=" _수량및 단가 산출내용표_본관기초굴착(단가)-비교_범진이란견적_최종실행" xfId="1305"/>
    <cellStyle name=" _수량및 단가 산출내용표_사급자재단가산출" xfId="1306"/>
    <cellStyle name=" _수량및 단가 산출내용표_사급자재단가산출 2" xfId="1307"/>
    <cellStyle name=" _수량및 단가 산출내용표_사급자재단가산출_325전기설비기초" xfId="1308"/>
    <cellStyle name=" _수량및 단가 산출내용표_사급자재단가산출_325전기설비기초 2" xfId="1309"/>
    <cellStyle name=" _수량및 단가 산출내용표_사급자재단가산출_325전기설비기초_BREAKDOWN OF BID PRICE(ARCH 20070305)_ysj_070727(1)" xfId="1310"/>
    <cellStyle name=" _수량및 단가 산출내용표_사급자재단가산출_325전기설비기초_건축_시공비_ 070404_ysj_070727" xfId="1311"/>
    <cellStyle name=" _수량및 단가 산출내용표_사급자재단가산출_325전기설비기초_계장-견적서" xfId="1312"/>
    <cellStyle name=" _수량및 단가 산출내용표_사급자재단가산출_325전기설비기초_계장-견적서_계장-견적서(re.1)" xfId="1313"/>
    <cellStyle name=" _수량및 단가 산출내용표_사급자재단가산출_325전기설비기초_계장-견적서_계장-견적서(re.1)_믿음견적(8월)-믿음부사장님 계약(내부자료)" xfId="1314"/>
    <cellStyle name=" _수량및 단가 산출내용표_사급자재단가산출_325전기설비기초_계장-견적서_믿음견적(8월)-믿음부사장님 계약(내부자료)" xfId="1315"/>
    <cellStyle name=" _수량및 단가 산출내용표_사급자재단가산출_325전기설비기초_공사비집계표(품의용)" xfId="1316"/>
    <cellStyle name=" _수량및 단가 산출내용표_사급자재단가산출_325전기설비기초_공사비집계표(품의용) 2" xfId="1317"/>
    <cellStyle name=" _수량및 단가 산출내용표_사급자재단가산출_325전기설비기초_공사비집계표(품의용)_BREAKDOWN OF BID PRICE(ARCH 20070305)_ysj_070727(1)" xfId="1318"/>
    <cellStyle name=" _수량및 단가 산출내용표_사급자재단가산출_325전기설비기초_공사비집계표(품의용)_건축_시공비_ 070404_ysj_070727" xfId="1319"/>
    <cellStyle name=" _수량및 단가 산출내용표_사급자재단가산출_325전기설비기초_공사비집계표(품의용)_계장-견적서" xfId="1320"/>
    <cellStyle name=" _수량및 단가 산출내용표_사급자재단가산출_325전기설비기초_공사비집계표(품의용)_계장-견적서_계장-견적서(re.1)" xfId="1321"/>
    <cellStyle name=" _수량및 단가 산출내용표_사급자재단가산출_325전기설비기초_공사비집계표(품의용)_계장-견적서_계장-견적서(re.1)_믿음견적(8월)-믿음부사장님 계약(내부자료)" xfId="1322"/>
    <cellStyle name=" _수량및 단가 산출내용표_사급자재단가산출_325전기설비기초_공사비집계표(품의용)_계장-견적서_믿음견적(8월)-믿음부사장님 계약(내부자료)" xfId="1323"/>
    <cellStyle name=" _수량및 단가 산출내용표_사급자재단가산출_325전기설비기초_공사비집계표(품의용)_믿음견적(8월)-믿음부사장님 계약(내부자료)" xfId="1324"/>
    <cellStyle name=" _수량및 단가 산출내용표_사급자재단가산출_325전기설비기초_공사비집계표(품의용)_범진이란견적_최종실행" xfId="1325"/>
    <cellStyle name=" _수량및 단가 산출내용표_사급자재단가산출_325전기설비기초_믿음견적(8월)-믿음부사장님 계약(내부자료)" xfId="1326"/>
    <cellStyle name=" _수량및 단가 산출내용표_사급자재단가산출_325전기설비기초_범진이란견적_최종실행" xfId="1327"/>
    <cellStyle name=" _수량및 단가 산출내용표_사급자재단가산출_329전기설비기초-비교" xfId="1328"/>
    <cellStyle name=" _수량및 단가 산출내용표_사급자재단가산출_329전기설비기초-비교 2" xfId="1329"/>
    <cellStyle name=" _수량및 단가 산출내용표_사급자재단가산출_329전기설비기초-비교_BREAKDOWN OF BID PRICE(ARCH 20070305)_ysj_070727(1)" xfId="1330"/>
    <cellStyle name=" _수량및 단가 산출내용표_사급자재단가산출_329전기설비기초-비교_건축_시공비_ 070404_ysj_070727" xfId="1331"/>
    <cellStyle name=" _수량및 단가 산출내용표_사급자재단가산출_329전기설비기초-비교_범진이란견적_최종실행" xfId="1332"/>
    <cellStyle name=" _수량및 단가 산출내용표_사급자재단가산출_BREAKDOWN OF BID PRICE(ARCH 20070305)_ysj_070727(1)" xfId="1333"/>
    <cellStyle name=" _수량및 단가 산출내용표_사급자재단가산출_건축_시공비_ 070404_ysj_070727" xfId="1334"/>
    <cellStyle name=" _수량및 단가 산출내용표_사급자재단가산출_계장-견적서" xfId="1335"/>
    <cellStyle name=" _수량및 단가 산출내용표_사급자재단가산출_계장-견적서_계장-견적서(re.1)" xfId="1336"/>
    <cellStyle name=" _수량및 단가 산출내용표_사급자재단가산출_계장-견적서_계장-견적서(re.1)_믿음견적(8월)-믿음부사장님 계약(내부자료)" xfId="1337"/>
    <cellStyle name=" _수량및 단가 산출내용표_사급자재단가산출_계장-견적서_믿음견적(8월)-믿음부사장님 계약(내부자료)" xfId="1338"/>
    <cellStyle name=" _수량및 단가 산출내용표_사급자재단가산출_공사비집계표(품의용)" xfId="1339"/>
    <cellStyle name=" _수량및 단가 산출내용표_사급자재단가산출_공사비집계표(품의용) 2" xfId="1340"/>
    <cellStyle name=" _수량및 단가 산출내용표_사급자재단가산출_공사비집계표(품의용)_BREAKDOWN OF BID PRICE(ARCH 20070305)_ysj_070727(1)" xfId="1341"/>
    <cellStyle name=" _수량및 단가 산출내용표_사급자재단가산출_공사비집계표(품의용)_건축_시공비_ 070404_ysj_070727" xfId="1342"/>
    <cellStyle name=" _수량및 단가 산출내용표_사급자재단가산출_공사비집계표(품의용)_계장-견적서" xfId="1343"/>
    <cellStyle name=" _수량및 단가 산출내용표_사급자재단가산출_공사비집계표(품의용)_계장-견적서_계장-견적서(re.1)" xfId="1344"/>
    <cellStyle name=" _수량및 단가 산출내용표_사급자재단가산출_공사비집계표(품의용)_계장-견적서_계장-견적서(re.1)_믿음견적(8월)-믿음부사장님 계약(내부자료)" xfId="1345"/>
    <cellStyle name=" _수량및 단가 산출내용표_사급자재단가산출_공사비집계표(품의용)_계장-견적서_믿음견적(8월)-믿음부사장님 계약(내부자료)" xfId="1346"/>
    <cellStyle name=" _수량및 단가 산출내용표_사급자재단가산출_공사비집계표(품의용)_믿음견적(8월)-믿음부사장님 계약(내부자료)" xfId="1347"/>
    <cellStyle name=" _수량및 단가 산출내용표_사급자재단가산출_공사비집계표(품의용)_범진이란견적_최종실행" xfId="1348"/>
    <cellStyle name=" _수량및 단가 산출내용표_사급자재단가산출_대표공종 분류내역" xfId="1349"/>
    <cellStyle name=" _수량및 단가 산출내용표_사급자재단가산출_대표공종 분류내역 2" xfId="1350"/>
    <cellStyle name=" _수량및 단가 산출내용표_사급자재단가산출_대표공종 분류내역_BREAKDOWN OF BID PRICE(ARCH 20070305)_ysj_070727(1)" xfId="1351"/>
    <cellStyle name=" _수량및 단가 산출내용표_사급자재단가산출_대표공종 분류내역_건축_시공비_ 070404_ysj_070727" xfId="1352"/>
    <cellStyle name=" _수량및 단가 산출내용표_사급자재단가산출_대표공종 분류내역_계장-견적서" xfId="1353"/>
    <cellStyle name=" _수량및 단가 산출내용표_사급자재단가산출_대표공종 분류내역_계장-견적서_계장-견적서(re.1)" xfId="1354"/>
    <cellStyle name=" _수량및 단가 산출내용표_사급자재단가산출_대표공종 분류내역_계장-견적서_계장-견적서(re.1)_믿음견적(8월)-믿음부사장님 계약(내부자료)" xfId="1355"/>
    <cellStyle name=" _수량및 단가 산출내용표_사급자재단가산출_대표공종 분류내역_계장-견적서_믿음견적(8월)-믿음부사장님 계약(내부자료)" xfId="1356"/>
    <cellStyle name=" _수량및 단가 산출내용표_사급자재단가산출_대표공종 분류내역_공사비집계표(품의용)" xfId="1357"/>
    <cellStyle name=" _수량및 단가 산출내용표_사급자재단가산출_대표공종 분류내역_공사비집계표(품의용) 2" xfId="1358"/>
    <cellStyle name=" _수량및 단가 산출내용표_사급자재단가산출_대표공종 분류내역_공사비집계표(품의용)_BREAKDOWN OF BID PRICE(ARCH 20070305)_ysj_070727(1)" xfId="1359"/>
    <cellStyle name=" _수량및 단가 산출내용표_사급자재단가산출_대표공종 분류내역_공사비집계표(품의용)_건축_시공비_ 070404_ysj_070727" xfId="1360"/>
    <cellStyle name=" _수량및 단가 산출내용표_사급자재단가산출_대표공종 분류내역_공사비집계표(품의용)_계장-견적서" xfId="1361"/>
    <cellStyle name=" _수량및 단가 산출내용표_사급자재단가산출_대표공종 분류내역_공사비집계표(품의용)_계장-견적서_계장-견적서(re.1)" xfId="1362"/>
    <cellStyle name=" _수량및 단가 산출내용표_사급자재단가산출_대표공종 분류내역_공사비집계표(품의용)_계장-견적서_계장-견적서(re.1)_믿음견적(8월)-믿음부사장님 계약(내부자료)" xfId="1363"/>
    <cellStyle name=" _수량및 단가 산출내용표_사급자재단가산출_대표공종 분류내역_공사비집계표(품의용)_계장-견적서_믿음견적(8월)-믿음부사장님 계약(내부자료)" xfId="1364"/>
    <cellStyle name=" _수량및 단가 산출내용표_사급자재단가산출_대표공종 분류내역_공사비집계표(품의용)_믿음견적(8월)-믿음부사장님 계약(내부자료)" xfId="1365"/>
    <cellStyle name=" _수량및 단가 산출내용표_사급자재단가산출_대표공종 분류내역_공사비집계표(품의용)_범진이란견적_최종실행" xfId="1366"/>
    <cellStyle name=" _수량및 단가 산출내용표_사급자재단가산출_대표공종 분류내역_냉각수배수로-비교" xfId="1367"/>
    <cellStyle name=" _수량및 단가 산출내용표_사급자재단가산출_대표공종 분류내역_냉각수배수로-비교 2" xfId="1368"/>
    <cellStyle name=" _수량및 단가 산출내용표_사급자재단가산출_대표공종 분류내역_냉각수배수로-비교_BREAKDOWN OF BID PRICE(ARCH 20070305)_ysj_070727(1)" xfId="1369"/>
    <cellStyle name=" _수량및 단가 산출내용표_사급자재단가산출_대표공종 분류내역_냉각수배수로-비교_건축_시공비_ 070404_ysj_070727" xfId="1370"/>
    <cellStyle name=" _수량및 단가 산출내용표_사급자재단가산출_대표공종 분류내역_냉각수배수로-비교_범진이란견적_최종실행" xfId="1371"/>
    <cellStyle name=" _수량및 단가 산출내용표_사급자재단가산출_대표공종 분류내역_냉각수취수펌프구조물-비교" xfId="1372"/>
    <cellStyle name=" _수량및 단가 산출내용표_사급자재단가산출_대표공종 분류내역_냉각수취수펌프구조물-비교 2" xfId="1373"/>
    <cellStyle name=" _수량및 단가 산출내용표_사급자재단가산출_대표공종 분류내역_냉각수취수펌프구조물-비교_BREAKDOWN OF BID PRICE(ARCH 20070305)_ysj_070727(1)" xfId="1374"/>
    <cellStyle name=" _수량및 단가 산출내용표_사급자재단가산출_대표공종 분류내역_냉각수취수펌프구조물-비교_건축_시공비_ 070404_ysj_070727" xfId="1375"/>
    <cellStyle name=" _수량및 단가 산출내용표_사급자재단가산출_대표공종 분류내역_냉각수취수펌프구조물-비교_범진이란견적_최종실행" xfId="1376"/>
    <cellStyle name=" _수량및 단가 산출내용표_사급자재단가산출_대표공종 분류내역_믿음견적(8월)-믿음부사장님 계약(내부자료)" xfId="1377"/>
    <cellStyle name=" _수량및 단가 산출내용표_사급자재단가산출_대표공종 분류내역_범진이란견적_최종실행" xfId="1378"/>
    <cellStyle name=" _수량및 단가 산출내용표_사급자재단가산출_대표공종분류" xfId="1379"/>
    <cellStyle name=" _수량및 단가 산출내용표_사급자재단가산출_대표공종분류 2" xfId="1380"/>
    <cellStyle name=" _수량및 단가 산출내용표_사급자재단가산출_대표공종분류_BREAKDOWN OF BID PRICE(ARCH 20070305)_ysj_070727(1)" xfId="1381"/>
    <cellStyle name=" _수량및 단가 산출내용표_사급자재단가산출_대표공종분류_건축_시공비_ 070404_ysj_070727" xfId="1382"/>
    <cellStyle name=" _수량및 단가 산출내용표_사급자재단가산출_대표공종분류_계장-견적서" xfId="1383"/>
    <cellStyle name=" _수량및 단가 산출내용표_사급자재단가산출_대표공종분류_계장-견적서_계장-견적서(re.1)" xfId="1384"/>
    <cellStyle name=" _수량및 단가 산출내용표_사급자재단가산출_대표공종분류_계장-견적서_계장-견적서(re.1)_믿음견적(8월)-믿음부사장님 계약(내부자료)" xfId="1385"/>
    <cellStyle name=" _수량및 단가 산출내용표_사급자재단가산출_대표공종분류_계장-견적서_믿음견적(8월)-믿음부사장님 계약(내부자료)" xfId="1386"/>
    <cellStyle name=" _수량및 단가 산출내용표_사급자재단가산출_대표공종분류_공사비집계표(품의용)" xfId="1387"/>
    <cellStyle name=" _수량및 단가 산출내용표_사급자재단가산출_대표공종분류_공사비집계표(품의용) 2" xfId="1388"/>
    <cellStyle name=" _수량및 단가 산출내용표_사급자재단가산출_대표공종분류_공사비집계표(품의용)_BREAKDOWN OF BID PRICE(ARCH 20070305)_ysj_070727(1)" xfId="1389"/>
    <cellStyle name=" _수량및 단가 산출내용표_사급자재단가산출_대표공종분류_공사비집계표(품의용)_건축_시공비_ 070404_ysj_070727" xfId="1390"/>
    <cellStyle name=" _수량및 단가 산출내용표_사급자재단가산출_대표공종분류_공사비집계표(품의용)_계장-견적서" xfId="1391"/>
    <cellStyle name=" _수량및 단가 산출내용표_사급자재단가산출_대표공종분류_공사비집계표(품의용)_계장-견적서_계장-견적서(re.1)" xfId="1392"/>
    <cellStyle name=" _수량및 단가 산출내용표_사급자재단가산출_대표공종분류_공사비집계표(품의용)_계장-견적서_계장-견적서(re.1)_믿음견적(8월)-믿음부사장님 계약(내부자료)" xfId="1393"/>
    <cellStyle name=" _수량및 단가 산출내용표_사급자재단가산출_대표공종분류_공사비집계표(품의용)_계장-견적서_믿음견적(8월)-믿음부사장님 계약(내부자료)" xfId="1394"/>
    <cellStyle name=" _수량및 단가 산출내용표_사급자재단가산출_대표공종분류_공사비집계표(품의용)_믿음견적(8월)-믿음부사장님 계약(내부자료)" xfId="1395"/>
    <cellStyle name=" _수량및 단가 산출내용표_사급자재단가산출_대표공종분류_공사비집계표(품의용)_범진이란견적_최종실행" xfId="1396"/>
    <cellStyle name=" _수량및 단가 산출내용표_사급자재단가산출_대표공종분류_믿음견적(8월)-믿음부사장님 계약(내부자료)" xfId="1397"/>
    <cellStyle name=" _수량및 단가 산출내용표_사급자재단가산출_대표공종분류_범진이란견적_최종실행" xfId="1398"/>
    <cellStyle name=" _수량및 단가 산출내용표_사급자재단가산출_믿음견적(8월)-믿음부사장님 계약(내부자료)" xfId="1399"/>
    <cellStyle name=" _수량및 단가 산출내용표_사급자재단가산출_범진이란견적_최종실행" xfId="1400"/>
    <cellStyle name=" _수량및 단가 산출내용표_사급자재단가산출_본관기초굴착(단가)" xfId="1401"/>
    <cellStyle name=" _수량및 단가 산출내용표_사급자재단가산출_본관기초굴착(단가) 2" xfId="1402"/>
    <cellStyle name=" _수량및 단가 산출내용표_사급자재단가산출_본관기초굴착(단가)_BREAKDOWN OF BID PRICE(ARCH 20070305)_ysj_070727(1)" xfId="1403"/>
    <cellStyle name=" _수량및 단가 산출내용표_사급자재단가산출_본관기초굴착(단가)_건축_시공비_ 070404_ysj_070727" xfId="1404"/>
    <cellStyle name=" _수량및 단가 산출내용표_사급자재단가산출_본관기초굴착(단가)_범진이란견적_최종실행" xfId="1405"/>
    <cellStyle name=" _수량및 단가 산출내용표_사급자재단가산출_사급및확정분공통품" xfId="1406"/>
    <cellStyle name=" _수량및 단가 산출내용표_사급자재단가산출_사급및확정분공통품 2" xfId="1407"/>
    <cellStyle name=" _수량및 단가 산출내용표_사급자재단가산출_사급및확정분공통품_BREAKDOWN OF BID PRICE(ARCH 20070305)_ysj_070727(1)" xfId="1408"/>
    <cellStyle name=" _수량및 단가 산출내용표_사급자재단가산출_사급및확정분공통품_건축_시공비_ 070404_ysj_070727" xfId="1409"/>
    <cellStyle name=" _수량및 단가 산출내용표_사급자재단가산출_사급및확정분공통품_범진이란견적_최종실행" xfId="1410"/>
    <cellStyle name=" _수량및 단가 산출내용표_사급자재단가산출_사급자재총괄표" xfId="1411"/>
    <cellStyle name=" _수량및 단가 산출내용표_사급자재단가산출_사급자재총괄표 2" xfId="1412"/>
    <cellStyle name=" _수량및 단가 산출내용표_사급자재단가산출_사급자재총괄표_BREAKDOWN OF BID PRICE(ARCH 20070305)_ysj_070727(1)" xfId="1413"/>
    <cellStyle name=" _수량및 단가 산출내용표_사급자재단가산출_사급자재총괄표_건축_시공비_ 070404_ysj_070727" xfId="1414"/>
    <cellStyle name=" _수량및 단가 산출내용표_사급자재단가산출_사급자재총괄표_계장-견적서" xfId="1415"/>
    <cellStyle name=" _수량및 단가 산출내용표_사급자재단가산출_사급자재총괄표_계장-견적서_계장-견적서(re.1)" xfId="1416"/>
    <cellStyle name=" _수량및 단가 산출내용표_사급자재단가산출_사급자재총괄표_계장-견적서_계장-견적서(re.1)_믿음견적(8월)-믿음부사장님 계약(내부자료)" xfId="1417"/>
    <cellStyle name=" _수량및 단가 산출내용표_사급자재단가산출_사급자재총괄표_계장-견적서_믿음견적(8월)-믿음부사장님 계약(내부자료)" xfId="1418"/>
    <cellStyle name=" _수량및 단가 산출내용표_사급자재단가산출_사급자재총괄표_공사비집계표(품의용)" xfId="1419"/>
    <cellStyle name=" _수량및 단가 산출내용표_사급자재단가산출_사급자재총괄표_공사비집계표(품의용) 2" xfId="1420"/>
    <cellStyle name=" _수량및 단가 산출내용표_사급자재단가산출_사급자재총괄표_공사비집계표(품의용)_BREAKDOWN OF BID PRICE(ARCH 20070305)_ysj_070727(1)" xfId="1421"/>
    <cellStyle name=" _수량및 단가 산출내용표_사급자재단가산출_사급자재총괄표_공사비집계표(품의용)_건축_시공비_ 070404_ysj_070727" xfId="1422"/>
    <cellStyle name=" _수량및 단가 산출내용표_사급자재단가산출_사급자재총괄표_공사비집계표(품의용)_계장-견적서" xfId="1423"/>
    <cellStyle name=" _수량및 단가 산출내용표_사급자재단가산출_사급자재총괄표_공사비집계표(품의용)_계장-견적서_계장-견적서(re.1)" xfId="1424"/>
    <cellStyle name=" _수량및 단가 산출내용표_사급자재단가산출_사급자재총괄표_공사비집계표(품의용)_계장-견적서_계장-견적서(re.1)_믿음견적(8월)-믿음부사장님 계약(내부자료)" xfId="1425"/>
    <cellStyle name=" _수량및 단가 산출내용표_사급자재단가산출_사급자재총괄표_공사비집계표(품의용)_계장-견적서_믿음견적(8월)-믿음부사장님 계약(내부자료)" xfId="1426"/>
    <cellStyle name=" _수량및 단가 산출내용표_사급자재단가산출_사급자재총괄표_공사비집계표(품의용)_믿음견적(8월)-믿음부사장님 계약(내부자료)" xfId="1427"/>
    <cellStyle name=" _수량및 단가 산출내용표_사급자재단가산출_사급자재총괄표_공사비집계표(품의용)_범진이란견적_최종실행" xfId="1428"/>
    <cellStyle name=" _수량및 단가 산출내용표_사급자재단가산출_사급자재총괄표_믿음견적(8월)-믿음부사장님 계약(내부자료)" xfId="1429"/>
    <cellStyle name=" _수량및 단가 산출내용표_사급자재단가산출_사급자재총괄표_범진이란견적_최종실행" xfId="1430"/>
    <cellStyle name=" _수량및 단가 산출내용표_사급자재단가산출_설계개요" xfId="1431"/>
    <cellStyle name=" _수량및 단가 산출내용표_사급자재단가산출_설계개요 2" xfId="1432"/>
    <cellStyle name=" _수량및 단가 산출내용표_사급자재단가산출_설계개요_BREAKDOWN OF BID PRICE(ARCH 20070305)_ysj_070727(1)" xfId="1433"/>
    <cellStyle name=" _수량및 단가 산출내용표_사급자재단가산출_설계개요_건축_시공비_ 070404_ysj_070727" xfId="1434"/>
    <cellStyle name=" _수량및 단가 산출내용표_사급자재단가산출_설계개요_계장-견적서" xfId="1435"/>
    <cellStyle name=" _수량및 단가 산출내용표_사급자재단가산출_설계개요_계장-견적서_계장-견적서(re.1)" xfId="1436"/>
    <cellStyle name=" _수량및 단가 산출내용표_사급자재단가산출_설계개요_계장-견적서_계장-견적서(re.1)_믿음견적(8월)-믿음부사장님 계약(내부자료)" xfId="1437"/>
    <cellStyle name=" _수량및 단가 산출내용표_사급자재단가산출_설계개요_계장-견적서_믿음견적(8월)-믿음부사장님 계약(내부자료)" xfId="1438"/>
    <cellStyle name=" _수량및 단가 산출내용표_사급자재단가산출_설계개요_공사비집계표(품의용)" xfId="1439"/>
    <cellStyle name=" _수량및 단가 산출내용표_사급자재단가산출_설계개요_공사비집계표(품의용) 2" xfId="1440"/>
    <cellStyle name=" _수량및 단가 산출내용표_사급자재단가산출_설계개요_공사비집계표(품의용)_BREAKDOWN OF BID PRICE(ARCH 20070305)_ysj_070727(1)" xfId="1441"/>
    <cellStyle name=" _수량및 단가 산출내용표_사급자재단가산출_설계개요_공사비집계표(품의용)_건축_시공비_ 070404_ysj_070727" xfId="1442"/>
    <cellStyle name=" _수량및 단가 산출내용표_사급자재단가산출_설계개요_공사비집계표(품의용)_계장-견적서" xfId="1443"/>
    <cellStyle name=" _수량및 단가 산출내용표_사급자재단가산출_설계개요_공사비집계표(품의용)_계장-견적서_계장-견적서(re.1)" xfId="1444"/>
    <cellStyle name=" _수량및 단가 산출내용표_사급자재단가산출_설계개요_공사비집계표(품의용)_계장-견적서_계장-견적서(re.1)_믿음견적(8월)-믿음부사장님 계약(내부자료)" xfId="1445"/>
    <cellStyle name=" _수량및 단가 산출내용표_사급자재단가산출_설계개요_공사비집계표(품의용)_계장-견적서_믿음견적(8월)-믿음부사장님 계약(내부자료)" xfId="1446"/>
    <cellStyle name=" _수량및 단가 산출내용표_사급자재단가산출_설계개요_공사비집계표(품의용)_믿음견적(8월)-믿음부사장님 계약(내부자료)" xfId="1447"/>
    <cellStyle name=" _수량및 단가 산출내용표_사급자재단가산출_설계개요_공사비집계표(품의용)_범진이란견적_최종실행" xfId="1448"/>
    <cellStyle name=" _수량및 단가 산출내용표_사급자재단가산출_설계개요_냉각수배수로-비교" xfId="1449"/>
    <cellStyle name=" _수량및 단가 산출내용표_사급자재단가산출_설계개요_냉각수배수로-비교 2" xfId="1450"/>
    <cellStyle name=" _수량및 단가 산출내용표_사급자재단가산출_설계개요_냉각수배수로-비교_BREAKDOWN OF BID PRICE(ARCH 20070305)_ysj_070727(1)" xfId="1451"/>
    <cellStyle name=" _수량및 단가 산출내용표_사급자재단가산출_설계개요_냉각수배수로-비교_건축_시공비_ 070404_ysj_070727" xfId="1452"/>
    <cellStyle name=" _수량및 단가 산출내용표_사급자재단가산출_설계개요_냉각수배수로-비교_범진이란견적_최종실행" xfId="1453"/>
    <cellStyle name=" _수량및 단가 산출내용표_사급자재단가산출_설계개요_냉각수취수펌프구조물-비교" xfId="1454"/>
    <cellStyle name=" _수량및 단가 산출내용표_사급자재단가산출_설계개요_냉각수취수펌프구조물-비교 2" xfId="1455"/>
    <cellStyle name=" _수량및 단가 산출내용표_사급자재단가산출_설계개요_냉각수취수펌프구조물-비교_BREAKDOWN OF BID PRICE(ARCH 20070305)_ysj_070727(1)" xfId="1456"/>
    <cellStyle name=" _수량및 단가 산출내용표_사급자재단가산출_설계개요_냉각수취수펌프구조물-비교_건축_시공비_ 070404_ysj_070727" xfId="1457"/>
    <cellStyle name=" _수량및 단가 산출내용표_사급자재단가산출_설계개요_냉각수취수펌프구조물-비교_범진이란견적_최종실행" xfId="1458"/>
    <cellStyle name=" _수량및 단가 산출내용표_사급자재단가산출_설계개요_믿음견적(8월)-믿음부사장님 계약(내부자료)" xfId="1459"/>
    <cellStyle name=" _수량및 단가 산출내용표_사급자재단가산출_설계개요_범진이란견적_최종실행" xfId="1460"/>
    <cellStyle name=" _수량및 단가 산출내용표_사급자재단가산출_설계명세서" xfId="1461"/>
    <cellStyle name=" _수량및 단가 산출내용표_사급자재단가산출_설계명세서 2" xfId="1462"/>
    <cellStyle name=" _수량및 단가 산출내용표_사급자재단가산출_설계명세서_325전기설비기초" xfId="1463"/>
    <cellStyle name=" _수량및 단가 산출내용표_사급자재단가산출_설계명세서_325전기설비기초 2" xfId="1464"/>
    <cellStyle name=" _수량및 단가 산출내용표_사급자재단가산출_설계명세서_325전기설비기초_BREAKDOWN OF BID PRICE(ARCH 20070305)_ysj_070727(1)" xfId="1465"/>
    <cellStyle name=" _수량및 단가 산출내용표_사급자재단가산출_설계명세서_325전기설비기초_건축_시공비_ 070404_ysj_070727" xfId="1466"/>
    <cellStyle name=" _수량및 단가 산출내용표_사급자재단가산출_설계명세서_325전기설비기초_계장-견적서" xfId="1467"/>
    <cellStyle name=" _수량및 단가 산출내용표_사급자재단가산출_설계명세서_325전기설비기초_계장-견적서_계장-견적서(re.1)" xfId="1468"/>
    <cellStyle name=" _수량및 단가 산출내용표_사급자재단가산출_설계명세서_325전기설비기초_계장-견적서_계장-견적서(re.1)_믿음견적(8월)-믿음부사장님 계약(내부자료)" xfId="1469"/>
    <cellStyle name=" _수량및 단가 산출내용표_사급자재단가산출_설계명세서_325전기설비기초_계장-견적서_믿음견적(8월)-믿음부사장님 계약(내부자료)" xfId="1470"/>
    <cellStyle name=" _수량및 단가 산출내용표_사급자재단가산출_설계명세서_325전기설비기초_공사비집계표(품의용)" xfId="1471"/>
    <cellStyle name=" _수량및 단가 산출내용표_사급자재단가산출_설계명세서_325전기설비기초_공사비집계표(품의용) 2" xfId="1472"/>
    <cellStyle name=" _수량및 단가 산출내용표_사급자재단가산출_설계명세서_325전기설비기초_공사비집계표(품의용)_BREAKDOWN OF BID PRICE(ARCH 20070305)_ysj_070727(1)" xfId="1473"/>
    <cellStyle name=" _수량및 단가 산출내용표_사급자재단가산출_설계명세서_325전기설비기초_공사비집계표(품의용)_건축_시공비_ 070404_ysj_070727" xfId="1474"/>
    <cellStyle name=" _수량및 단가 산출내용표_사급자재단가산출_설계명세서_325전기설비기초_공사비집계표(품의용)_계장-견적서" xfId="1475"/>
    <cellStyle name=" _수량및 단가 산출내용표_사급자재단가산출_설계명세서_325전기설비기초_공사비집계표(품의용)_계장-견적서_계장-견적서(re.1)" xfId="1476"/>
    <cellStyle name=" _수량및 단가 산출내용표_사급자재단가산출_설계명세서_325전기설비기초_공사비집계표(품의용)_계장-견적서_계장-견적서(re.1)_믿음견적(8월)-믿음부사장님 계약(내부자료)" xfId="1477"/>
    <cellStyle name=" _수량및 단가 산출내용표_사급자재단가산출_설계명세서_325전기설비기초_공사비집계표(품의용)_계장-견적서_믿음견적(8월)-믿음부사장님 계약(내부자료)" xfId="1478"/>
    <cellStyle name=" _수량및 단가 산출내용표_사급자재단가산출_설계명세서_325전기설비기초_공사비집계표(품의용)_믿음견적(8월)-믿음부사장님 계약(내부자료)" xfId="1479"/>
    <cellStyle name=" _수량및 단가 산출내용표_사급자재단가산출_설계명세서_325전기설비기초_공사비집계표(품의용)_범진이란견적_최종실행" xfId="1480"/>
    <cellStyle name=" _수량및 단가 산출내용표_사급자재단가산출_설계명세서_325전기설비기초_믿음견적(8월)-믿음부사장님 계약(내부자료)" xfId="1481"/>
    <cellStyle name=" _수량및 단가 산출내용표_사급자재단가산출_설계명세서_325전기설비기초_범진이란견적_최종실행" xfId="1482"/>
    <cellStyle name=" _수량및 단가 산출내용표_사급자재단가산출_설계명세서_BREAKDOWN OF BID PRICE(ARCH 20070305)_ysj_070727(1)" xfId="1483"/>
    <cellStyle name=" _수량및 단가 산출내용표_사급자재단가산출_설계명세서_건축_시공비_ 070404_ysj_070727" xfId="1484"/>
    <cellStyle name=" _수량및 단가 산출내용표_사급자재단가산출_설계명세서_계장-견적서" xfId="1485"/>
    <cellStyle name=" _수량및 단가 산출내용표_사급자재단가산출_설계명세서_계장-견적서_계장-견적서(re.1)" xfId="1486"/>
    <cellStyle name=" _수량및 단가 산출내용표_사급자재단가산출_설계명세서_계장-견적서_계장-견적서(re.1)_믿음견적(8월)-믿음부사장님 계약(내부자료)" xfId="1487"/>
    <cellStyle name=" _수량및 단가 산출내용표_사급자재단가산출_설계명세서_계장-견적서_믿음견적(8월)-믿음부사장님 계약(내부자료)" xfId="1488"/>
    <cellStyle name=" _수량및 단가 산출내용표_사급자재단가산출_설계명세서_공사비집계표(품의용)" xfId="1489"/>
    <cellStyle name=" _수량및 단가 산출내용표_사급자재단가산출_설계명세서_공사비집계표(품의용) 2" xfId="1490"/>
    <cellStyle name=" _수량및 단가 산출내용표_사급자재단가산출_설계명세서_공사비집계표(품의용)_BREAKDOWN OF BID PRICE(ARCH 20070305)_ysj_070727(1)" xfId="1491"/>
    <cellStyle name=" _수량및 단가 산출내용표_사급자재단가산출_설계명세서_공사비집계표(품의용)_건축_시공비_ 070404_ysj_070727" xfId="1492"/>
    <cellStyle name=" _수량및 단가 산출내용표_사급자재단가산출_설계명세서_공사비집계표(품의용)_계장-견적서" xfId="1493"/>
    <cellStyle name=" _수량및 단가 산출내용표_사급자재단가산출_설계명세서_공사비집계표(품의용)_계장-견적서_계장-견적서(re.1)" xfId="1494"/>
    <cellStyle name=" _수량및 단가 산출내용표_사급자재단가산출_설계명세서_공사비집계표(품의용)_계장-견적서_계장-견적서(re.1)_믿음견적(8월)-믿음부사장님 계약(내부자료)" xfId="1495"/>
    <cellStyle name=" _수량및 단가 산출내용표_사급자재단가산출_설계명세서_공사비집계표(품의용)_계장-견적서_믿음견적(8월)-믿음부사장님 계약(내부자료)" xfId="1496"/>
    <cellStyle name=" _수량및 단가 산출내용표_사급자재단가산출_설계명세서_공사비집계표(품의용)_믿음견적(8월)-믿음부사장님 계약(내부자료)" xfId="1497"/>
    <cellStyle name=" _수량및 단가 산출내용표_사급자재단가산출_설계명세서_공사비집계표(품의용)_범진이란견적_최종실행" xfId="1498"/>
    <cellStyle name=" _수량및 단가 산출내용표_사급자재단가산출_설계명세서_냉각수배수로-비교" xfId="1499"/>
    <cellStyle name=" _수량및 단가 산출내용표_사급자재단가산출_설계명세서_냉각수배수로-비교 2" xfId="1500"/>
    <cellStyle name=" _수량및 단가 산출내용표_사급자재단가산출_설계명세서_냉각수배수로-비교_BREAKDOWN OF BID PRICE(ARCH 20070305)_ysj_070727(1)" xfId="1501"/>
    <cellStyle name=" _수량및 단가 산출내용표_사급자재단가산출_설계명세서_냉각수배수로-비교_건축_시공비_ 070404_ysj_070727" xfId="1502"/>
    <cellStyle name=" _수량및 단가 산출내용표_사급자재단가산출_설계명세서_냉각수배수로-비교_범진이란견적_최종실행" xfId="1503"/>
    <cellStyle name=" _수량및 단가 산출내용표_사급자재단가산출_설계명세서_냉각수취수펌프구조물-비교" xfId="1504"/>
    <cellStyle name=" _수량및 단가 산출내용표_사급자재단가산출_설계명세서_냉각수취수펌프구조물-비교 2" xfId="1505"/>
    <cellStyle name=" _수량및 단가 산출내용표_사급자재단가산출_설계명세서_냉각수취수펌프구조물-비교_BREAKDOWN OF BID PRICE(ARCH 20070305)_ysj_070727(1)" xfId="1506"/>
    <cellStyle name=" _수량및 단가 산출내용표_사급자재단가산출_설계명세서_냉각수취수펌프구조물-비교_건축_시공비_ 070404_ysj_070727" xfId="1507"/>
    <cellStyle name=" _수량및 단가 산출내용표_사급자재단가산출_설계명세서_냉각수취수펌프구조물-비교_범진이란견적_최종실행" xfId="1508"/>
    <cellStyle name=" _수량및 단가 산출내용표_사급자재단가산출_설계명세서_믿음견적(8월)-믿음부사장님 계약(내부자료)" xfId="1509"/>
    <cellStyle name=" _수량및 단가 산출내용표_사급자재단가산출_설계명세서_범진이란견적_최종실행" xfId="1510"/>
    <cellStyle name=" _수량및 단가 산출내용표_사급자재단가산출_설계명세서_설계개요" xfId="1511"/>
    <cellStyle name=" _수량및 단가 산출내용표_사급자재단가산출_설계명세서_설계개요 2" xfId="1512"/>
    <cellStyle name=" _수량및 단가 산출내용표_사급자재단가산출_설계명세서_설계개요_BREAKDOWN OF BID PRICE(ARCH 20070305)_ysj_070727(1)" xfId="1513"/>
    <cellStyle name=" _수량및 단가 산출내용표_사급자재단가산출_설계명세서_설계개요_건축_시공비_ 070404_ysj_070727" xfId="1514"/>
    <cellStyle name=" _수량및 단가 산출내용표_사급자재단가산출_설계명세서_설계개요_계장-견적서" xfId="1515"/>
    <cellStyle name=" _수량및 단가 산출내용표_사급자재단가산출_설계명세서_설계개요_계장-견적서_계장-견적서(re.1)" xfId="1516"/>
    <cellStyle name=" _수량및 단가 산출내용표_사급자재단가산출_설계명세서_설계개요_계장-견적서_계장-견적서(re.1)_믿음견적(8월)-믿음부사장님 계약(내부자료)" xfId="1517"/>
    <cellStyle name=" _수량및 단가 산출내용표_사급자재단가산출_설계명세서_설계개요_계장-견적서_믿음견적(8월)-믿음부사장님 계약(내부자료)" xfId="1518"/>
    <cellStyle name=" _수량및 단가 산출내용표_사급자재단가산출_설계명세서_설계개요_공사비집계표(품의용)" xfId="1519"/>
    <cellStyle name=" _수량및 단가 산출내용표_사급자재단가산출_설계명세서_설계개요_공사비집계표(품의용) 2" xfId="1520"/>
    <cellStyle name=" _수량및 단가 산출내용표_사급자재단가산출_설계명세서_설계개요_공사비집계표(품의용)_BREAKDOWN OF BID PRICE(ARCH 20070305)_ysj_070727(1)" xfId="1521"/>
    <cellStyle name=" _수량및 단가 산출내용표_사급자재단가산출_설계명세서_설계개요_공사비집계표(품의용)_건축_시공비_ 070404_ysj_070727" xfId="1522"/>
    <cellStyle name=" _수량및 단가 산출내용표_사급자재단가산출_설계명세서_설계개요_공사비집계표(품의용)_계장-견적서" xfId="1523"/>
    <cellStyle name=" _수량및 단가 산출내용표_사급자재단가산출_설계명세서_설계개요_공사비집계표(품의용)_계장-견적서_계장-견적서(re.1)" xfId="1524"/>
    <cellStyle name=" _수량및 단가 산출내용표_사급자재단가산출_설계명세서_설계개요_공사비집계표(품의용)_계장-견적서_계장-견적서(re.1)_믿음견적(8월)-믿음부사장님 계약(내부자료)" xfId="1525"/>
    <cellStyle name=" _수량및 단가 산출내용표_사급자재단가산출_설계명세서_설계개요_공사비집계표(품의용)_계장-견적서_믿음견적(8월)-믿음부사장님 계약(내부자료)" xfId="1526"/>
    <cellStyle name=" _수량및 단가 산출내용표_사급자재단가산출_설계명세서_설계개요_공사비집계표(품의용)_믿음견적(8월)-믿음부사장님 계약(내부자료)" xfId="1527"/>
    <cellStyle name=" _수량및 단가 산출내용표_사급자재단가산출_설계명세서_설계개요_공사비집계표(품의용)_범진이란견적_최종실행" xfId="1528"/>
    <cellStyle name=" _수량및 단가 산출내용표_사급자재단가산출_설계명세서_설계개요_믿음견적(8월)-믿음부사장님 계약(내부자료)" xfId="1529"/>
    <cellStyle name=" _수량및 단가 산출내용표_사급자재단가산출_설계명세서_설계개요_범진이란견적_최종실행" xfId="1530"/>
    <cellStyle name=" _수량및 단가 산출내용표_사급자재단가산출_영흥34품셈" xfId="1531"/>
    <cellStyle name=" _수량및 단가 산출내용표_사급자재단가산출_영흥34품셈 2" xfId="1532"/>
    <cellStyle name=" _수량및 단가 산출내용표_사급자재단가산출_영흥34품셈_BREAKDOWN OF BID PRICE(ARCH 20070305)_ysj_070727(1)" xfId="1533"/>
    <cellStyle name=" _수량및 단가 산출내용표_사급자재단가산출_영흥34품셈_건축_시공비_ 070404_ysj_070727" xfId="1534"/>
    <cellStyle name=" _수량및 단가 산출내용표_사급자재단가산출_영흥34품셈_범진이란견적_최종실행" xfId="1535"/>
    <cellStyle name=" _수량및 단가 산출내용표_사급자재단가산출_옥외탱크기초(단가)" xfId="1536"/>
    <cellStyle name=" _수량및 단가 산출내용표_사급자재단가산출_옥외탱크기초(단가) 2" xfId="1537"/>
    <cellStyle name=" _수량및 단가 산출내용표_사급자재단가산출_옥외탱크기초(단가)_BREAKDOWN OF BID PRICE(ARCH 20070305)_ysj_070727(1)" xfId="1538"/>
    <cellStyle name=" _수량및 단가 산출내용표_사급자재단가산출_옥외탱크기초(단가)_건축_시공비_ 070404_ysj_070727" xfId="1539"/>
    <cellStyle name=" _수량및 단가 산출내용표_사급자재단가산출_옥외탱크기초(단가)_계장-견적서" xfId="1540"/>
    <cellStyle name=" _수량및 단가 산출내용표_사급자재단가산출_옥외탱크기초(단가)_계장-견적서_계장-견적서(re.1)" xfId="1541"/>
    <cellStyle name=" _수량및 단가 산출내용표_사급자재단가산출_옥외탱크기초(단가)_계장-견적서_계장-견적서(re.1)_믿음견적(8월)-믿음부사장님 계약(내부자료)" xfId="1542"/>
    <cellStyle name=" _수량및 단가 산출내용표_사급자재단가산출_옥외탱크기초(단가)_계장-견적서_믿음견적(8월)-믿음부사장님 계약(내부자료)" xfId="1543"/>
    <cellStyle name=" _수량및 단가 산출내용표_사급자재단가산출_옥외탱크기초(단가)_공사비집계표(품의용)" xfId="1544"/>
    <cellStyle name=" _수량및 단가 산출내용표_사급자재단가산출_옥외탱크기초(단가)_공사비집계표(품의용) 2" xfId="1545"/>
    <cellStyle name=" _수량및 단가 산출내용표_사급자재단가산출_옥외탱크기초(단가)_공사비집계표(품의용)_BREAKDOWN OF BID PRICE(ARCH 20070305)_ysj_070727(1)" xfId="1546"/>
    <cellStyle name=" _수량및 단가 산출내용표_사급자재단가산출_옥외탱크기초(단가)_공사비집계표(품의용)_건축_시공비_ 070404_ysj_070727" xfId="1547"/>
    <cellStyle name=" _수량및 단가 산출내용표_사급자재단가산출_옥외탱크기초(단가)_공사비집계표(품의용)_계장-견적서" xfId="1548"/>
    <cellStyle name=" _수량및 단가 산출내용표_사급자재단가산출_옥외탱크기초(단가)_공사비집계표(품의용)_계장-견적서_계장-견적서(re.1)" xfId="1549"/>
    <cellStyle name=" _수량및 단가 산출내용표_사급자재단가산출_옥외탱크기초(단가)_공사비집계표(품의용)_계장-견적서_계장-견적서(re.1)_믿음견적(8월)-믿음부사장님 계약(내부자료)" xfId="1550"/>
    <cellStyle name=" _수량및 단가 산출내용표_사급자재단가산출_옥외탱크기초(단가)_공사비집계표(품의용)_계장-견적서_믿음견적(8월)-믿음부사장님 계약(내부자료)" xfId="1551"/>
    <cellStyle name=" _수량및 단가 산출내용표_사급자재단가산출_옥외탱크기초(단가)_공사비집계표(품의용)_믿음견적(8월)-믿음부사장님 계약(내부자료)" xfId="1552"/>
    <cellStyle name=" _수량및 단가 산출내용표_사급자재단가산출_옥외탱크기초(단가)_공사비집계표(품의용)_범진이란견적_최종실행" xfId="1553"/>
    <cellStyle name=" _수량및 단가 산출내용표_사급자재단가산출_옥외탱크기초(단가)_믿음견적(8월)-믿음부사장님 계약(내부자료)" xfId="1554"/>
    <cellStyle name=" _수량및 단가 산출내용표_사급자재단가산출_옥외탱크기초(단가)_범진이란견적_최종실행" xfId="1555"/>
    <cellStyle name=" _수량및 단가 산출내용표_사급자재단가산출_옥외탱크기초-비교" xfId="1556"/>
    <cellStyle name=" _수량및 단가 산출내용표_사급자재단가산출_옥외탱크기초-비교 2" xfId="1557"/>
    <cellStyle name=" _수량및 단가 산출내용표_사급자재단가산출_옥외탱크기초-비교_BREAKDOWN OF BID PRICE(ARCH 20070305)_ysj_070727(1)" xfId="1558"/>
    <cellStyle name=" _수량및 단가 산출내용표_사급자재단가산출_옥외탱크기초-비교_건축_시공비_ 070404_ysj_070727" xfId="1559"/>
    <cellStyle name=" _수량및 단가 산출내용표_사급자재단가산출_옥외탱크기초-비교_범진이란견적_최종실행" xfId="1560"/>
    <cellStyle name=" _수량및 단가 산출내용표_사급자재단가산출_옥외탱크및기기기초(단가)" xfId="1561"/>
    <cellStyle name=" _수량및 단가 산출내용표_사급자재단가산출_옥외탱크및기기기초(단가) 2" xfId="1562"/>
    <cellStyle name=" _수량및 단가 산출내용표_사급자재단가산출_옥외탱크및기기기초(단가)_329전기설비기초-비교" xfId="1563"/>
    <cellStyle name=" _수량및 단가 산출내용표_사급자재단가산출_옥외탱크및기기기초(단가)_329전기설비기초-비교 2" xfId="1564"/>
    <cellStyle name=" _수량및 단가 산출내용표_사급자재단가산출_옥외탱크및기기기초(단가)_329전기설비기초-비교_BREAKDOWN OF BID PRICE(ARCH 20070305)_ysj_070727(1)" xfId="1565"/>
    <cellStyle name=" _수량및 단가 산출내용표_사급자재단가산출_옥외탱크및기기기초(단가)_329전기설비기초-비교_건축_시공비_ 070404_ysj_070727" xfId="1566"/>
    <cellStyle name=" _수량및 단가 산출내용표_사급자재단가산출_옥외탱크및기기기초(단가)_329전기설비기초-비교_범진이란견적_최종실행" xfId="1567"/>
    <cellStyle name=" _수량및 단가 산출내용표_사급자재단가산출_옥외탱크및기기기초(단가)_BREAKDOWN OF BID PRICE(ARCH 20070305)_ysj_070727(1)" xfId="1568"/>
    <cellStyle name=" _수량및 단가 산출내용표_사급자재단가산출_옥외탱크및기기기초(단가)_건축_시공비_ 070404_ysj_070727" xfId="1569"/>
    <cellStyle name=" _수량및 단가 산출내용표_사급자재단가산출_옥외탱크및기기기초(단가)_계장-견적서" xfId="1570"/>
    <cellStyle name=" _수량및 단가 산출내용표_사급자재단가산출_옥외탱크및기기기초(단가)_계장-견적서_계장-견적서(re.1)" xfId="1571"/>
    <cellStyle name=" _수량및 단가 산출내용표_사급자재단가산출_옥외탱크및기기기초(단가)_계장-견적서_계장-견적서(re.1)_믿음견적(8월)-믿음부사장님 계약(내부자료)" xfId="1572"/>
    <cellStyle name=" _수량및 단가 산출내용표_사급자재단가산출_옥외탱크및기기기초(단가)_계장-견적서_믿음견적(8월)-믿음부사장님 계약(내부자료)" xfId="1573"/>
    <cellStyle name=" _수량및 단가 산출내용표_사급자재단가산출_옥외탱크및기기기초(단가)_공사비집계표(품의용)" xfId="1574"/>
    <cellStyle name=" _수량및 단가 산출내용표_사급자재단가산출_옥외탱크및기기기초(단가)_공사비집계표(품의용) 2" xfId="1575"/>
    <cellStyle name=" _수량및 단가 산출내용표_사급자재단가산출_옥외탱크및기기기초(단가)_공사비집계표(품의용)_BREAKDOWN OF BID PRICE(ARCH 20070305)_ysj_070727(1)" xfId="1576"/>
    <cellStyle name=" _수량및 단가 산출내용표_사급자재단가산출_옥외탱크및기기기초(단가)_공사비집계표(품의용)_건축_시공비_ 070404_ysj_070727" xfId="1577"/>
    <cellStyle name=" _수량및 단가 산출내용표_사급자재단가산출_옥외탱크및기기기초(단가)_공사비집계표(품의용)_계장-견적서" xfId="1578"/>
    <cellStyle name=" _수량및 단가 산출내용표_사급자재단가산출_옥외탱크및기기기초(단가)_공사비집계표(품의용)_계장-견적서_계장-견적서(re.1)" xfId="1579"/>
    <cellStyle name=" _수량및 단가 산출내용표_사급자재단가산출_옥외탱크및기기기초(단가)_공사비집계표(품의용)_계장-견적서_계장-견적서(re.1)_믿음견적(8월)-믿음부사장님 계약(내부자료)" xfId="1580"/>
    <cellStyle name=" _수량및 단가 산출내용표_사급자재단가산출_옥외탱크및기기기초(단가)_공사비집계표(품의용)_계장-견적서_믿음견적(8월)-믿음부사장님 계약(내부자료)" xfId="1581"/>
    <cellStyle name=" _수량및 단가 산출내용표_사급자재단가산출_옥외탱크및기기기초(단가)_공사비집계표(품의용)_믿음견적(8월)-믿음부사장님 계약(내부자료)" xfId="1582"/>
    <cellStyle name=" _수량및 단가 산출내용표_사급자재단가산출_옥외탱크및기기기초(단가)_공사비집계표(품의용)_범진이란견적_최종실행" xfId="1583"/>
    <cellStyle name=" _수량및 단가 산출내용표_사급자재단가산출_옥외탱크및기기기초(단가)_믿음견적(8월)-믿음부사장님 계약(내부자료)" xfId="1584"/>
    <cellStyle name=" _수량및 단가 산출내용표_사급자재단가산출_옥외탱크및기기기초(단가)_범진이란견적_최종실행" xfId="1585"/>
    <cellStyle name=" _수량및 단가 산출내용표_사급자재단가산출_옥외탱크및기기기초(단가)_석탄취급설비기초-비교" xfId="1586"/>
    <cellStyle name=" _수량및 단가 산출내용표_사급자재단가산출_옥외탱크및기기기초(단가)_석탄취급설비기초-비교 2" xfId="1587"/>
    <cellStyle name=" _수량및 단가 산출내용표_사급자재단가산출_옥외탱크및기기기초(단가)_석탄취급설비기초-비교_BREAKDOWN OF BID PRICE(ARCH 20070305)_ysj_070727(1)" xfId="1588"/>
    <cellStyle name=" _수량및 단가 산출내용표_사급자재단가산출_옥외탱크및기기기초(단가)_석탄취급설비기초-비교_건축_시공비_ 070404_ysj_070727" xfId="1589"/>
    <cellStyle name=" _수량및 단가 산출내용표_사급자재단가산출_옥외탱크및기기기초(단가)_석탄취급설비기초-비교_범진이란견적_최종실행" xfId="1590"/>
    <cellStyle name=" _수량및 단가 산출내용표_사급자재단가산출_조경(final)-비교" xfId="1591"/>
    <cellStyle name=" _수량및 단가 산출내용표_사급자재단가산출_조경(final)-비교 2" xfId="1592"/>
    <cellStyle name=" _수량및 단가 산출내용표_사급자재단가산출_조경(final)-비교_BREAKDOWN OF BID PRICE(ARCH 20070305)_ysj_070727(1)" xfId="1593"/>
    <cellStyle name=" _수량및 단가 산출내용표_사급자재단가산출_조경(final)-비교_건축_시공비_ 070404_ysj_070727" xfId="1594"/>
    <cellStyle name=" _수량및 단가 산출내용표_사급자재단가산출_조경(final)-비교_범진이란견적_최종실행" xfId="1595"/>
    <cellStyle name=" _수량및 단가 산출내용표_사급자재단가산출_추가품셈1" xfId="1596"/>
    <cellStyle name=" _수량및 단가 산출내용표_사급자재단가산출_추가품셈1 2" xfId="1597"/>
    <cellStyle name=" _수량및 단가 산출내용표_사급자재단가산출_추가품셈1_BREAKDOWN OF BID PRICE(ARCH 20070305)_ysj_070727(1)" xfId="1598"/>
    <cellStyle name=" _수량및 단가 산출내용표_사급자재단가산출_추가품셈1_건축_시공비_ 070404_ysj_070727" xfId="1599"/>
    <cellStyle name=" _수량및 단가 산출내용표_사급자재단가산출_추가품셈1_계장-견적서" xfId="1600"/>
    <cellStyle name=" _수량및 단가 산출내용표_사급자재단가산출_추가품셈1_계장-견적서_계장-견적서(re.1)" xfId="1601"/>
    <cellStyle name=" _수량및 단가 산출내용표_사급자재단가산출_추가품셈1_계장-견적서_계장-견적서(re.1)_믿음견적(8월)-믿음부사장님 계약(내부자료)" xfId="1602"/>
    <cellStyle name=" _수량및 단가 산출내용표_사급자재단가산출_추가품셈1_계장-견적서_믿음견적(8월)-믿음부사장님 계약(내부자료)" xfId="1603"/>
    <cellStyle name=" _수량및 단가 산출내용표_사급자재단가산출_추가품셈1_공사비집계표(품의용)" xfId="1604"/>
    <cellStyle name=" _수량및 단가 산출내용표_사급자재단가산출_추가품셈1_공사비집계표(품의용) 2" xfId="1605"/>
    <cellStyle name=" _수량및 단가 산출내용표_사급자재단가산출_추가품셈1_공사비집계표(품의용)_BREAKDOWN OF BID PRICE(ARCH 20070305)_ysj_070727(1)" xfId="1606"/>
    <cellStyle name=" _수량및 단가 산출내용표_사급자재단가산출_추가품셈1_공사비집계표(품의용)_건축_시공비_ 070404_ysj_070727" xfId="1607"/>
    <cellStyle name=" _수량및 단가 산출내용표_사급자재단가산출_추가품셈1_공사비집계표(품의용)_계장-견적서" xfId="1608"/>
    <cellStyle name=" _수량및 단가 산출내용표_사급자재단가산출_추가품셈1_공사비집계표(품의용)_계장-견적서_계장-견적서(re.1)" xfId="1609"/>
    <cellStyle name=" _수량및 단가 산출내용표_사급자재단가산출_추가품셈1_공사비집계표(품의용)_계장-견적서_계장-견적서(re.1)_믿음견적(8월)-믿음부사장님 계약(내부자료)" xfId="1610"/>
    <cellStyle name=" _수량및 단가 산출내용표_사급자재단가산출_추가품셈1_공사비집계표(품의용)_계장-견적서_믿음견적(8월)-믿음부사장님 계약(내부자료)" xfId="1611"/>
    <cellStyle name=" _수량및 단가 산출내용표_사급자재단가산출_추가품셈1_공사비집계표(품의용)_믿음견적(8월)-믿음부사장님 계약(내부자료)" xfId="1612"/>
    <cellStyle name=" _수량및 단가 산출내용표_사급자재단가산출_추가품셈1_공사비집계표(품의용)_범진이란견적_최종실행" xfId="1613"/>
    <cellStyle name=" _수량및 단가 산출내용표_사급자재단가산출_추가품셈1_믿음견적(8월)-믿음부사장님 계약(내부자료)" xfId="1614"/>
    <cellStyle name=" _수량및 단가 산출내용표_사급자재단가산출_추가품셈1_범진이란견적_최종실행" xfId="1615"/>
    <cellStyle name=" _수량및 단가 산출내용표_사급자재단가산출_추가품셈1-박" xfId="1616"/>
    <cellStyle name=" _수량및 단가 산출내용표_사급자재단가산출_추가품셈1-박 2" xfId="1617"/>
    <cellStyle name=" _수량및 단가 산출내용표_사급자재단가산출_추가품셈1-박_BREAKDOWN OF BID PRICE(ARCH 20070305)_ysj_070727(1)" xfId="1618"/>
    <cellStyle name=" _수량및 단가 산출내용표_사급자재단가산출_추가품셈1-박_건축_시공비_ 070404_ysj_070727" xfId="1619"/>
    <cellStyle name=" _수량및 단가 산출내용표_사급자재단가산출_추가품셈1-박_범진이란견적_최종실행" xfId="1620"/>
    <cellStyle name=" _수량및 단가 산출내용표_석탄취급설비기초-비교" xfId="1621"/>
    <cellStyle name=" _수량및 단가 산출내용표_석탄취급설비기초-비교 2" xfId="1622"/>
    <cellStyle name=" _수량및 단가 산출내용표_석탄취급설비기초-비교_BREAKDOWN OF BID PRICE(ARCH 20070305)_ysj_070727(1)" xfId="1623"/>
    <cellStyle name=" _수량및 단가 산출내용표_석탄취급설비기초-비교_건축_시공비_ 070404_ysj_070727" xfId="1624"/>
    <cellStyle name=" _수량및 단가 산출내용표_석탄취급설비기초-비교_범진이란견적_최종실행" xfId="1625"/>
    <cellStyle name=" _수량및 단가 산출내용표_실행예산" xfId="1626"/>
    <cellStyle name=" _수량및 단가 산출내용표_영흥#3,4 배수로축조공사(CC-03)최종(입찰용)" xfId="1627"/>
    <cellStyle name=" _수량및 단가 산출내용표_영흥#3,4 배수로축조공사(CC-03)최종(입찰용) 2" xfId="1628"/>
    <cellStyle name=" _수량및 단가 산출내용표_영흥#3,4 배수로축조공사(CC-03)최종(입찰용)_BREAKDOWN OF BID PRICE(ARCH 20070305)_ysj_070727(1)" xfId="1629"/>
    <cellStyle name=" _수량및 단가 산출내용표_영흥#3,4 배수로축조공사(CC-03)최종(입찰용)_건축_시공비_ 070404_ysj_070727" xfId="1630"/>
    <cellStyle name=" _수량및 단가 산출내용표_영흥#3,4 배수로축조공사(CC-03)최종(입찰용)_범진이란견적_최종실행" xfId="1631"/>
    <cellStyle name=" _수량및 단가 산출내용표_영흥#3,4 옥내기기기초(AC-05)" xfId="1632"/>
    <cellStyle name=" _수량및 단가 산출내용표_영흥#3,4 옥내기기기초(AC-05) 2" xfId="1633"/>
    <cellStyle name=" _수량및 단가 산출내용표_영흥#3,4 옥내기기기초(AC-05)_BREAKDOWN OF BID PRICE(ARCH 20070305)_ysj_070727(1)" xfId="1634"/>
    <cellStyle name=" _수량및 단가 산출내용표_영흥#3,4 옥내기기기초(AC-05)_건축_시공비_ 070404_ysj_070727" xfId="1635"/>
    <cellStyle name=" _수량및 단가 산출내용표_영흥#3,4 옥내기기기초(AC-05)_범진이란견적_최종실행" xfId="1636"/>
    <cellStyle name=" _수량및 단가 산출내용표_영흥#3,4터빈발전기기초공사(AC-04)" xfId="1637"/>
    <cellStyle name=" _수량및 단가 산출내용표_영흥#3,4터빈발전기기초공사(AC-04) 2" xfId="1638"/>
    <cellStyle name=" _수량및 단가 산출내용표_영흥#3,4터빈발전기기초공사(AC-04)_BREAKDOWN OF BID PRICE(ARCH 20070305)_ysj_070727(1)" xfId="1639"/>
    <cellStyle name=" _수량및 단가 산출내용표_영흥#3,4터빈발전기기초공사(AC-04)_건축_시공비_ 070404_ysj_070727" xfId="1640"/>
    <cellStyle name=" _수량및 단가 산출내용표_영흥#3,4터빈발전기기초공사(AC-04)_범진이란견적_최종실행" xfId="1641"/>
    <cellStyle name=" _수량및 단가 산출내용표_옥외탱크기초-비교" xfId="1642"/>
    <cellStyle name=" _수량및 단가 산출내용표_옥외탱크기초-비교 2" xfId="1643"/>
    <cellStyle name=" _수량및 단가 산출내용표_옥외탱크기초-비교_BREAKDOWN OF BID PRICE(ARCH 20070305)_ysj_070727(1)" xfId="1644"/>
    <cellStyle name=" _수량및 단가 산출내용표_옥외탱크기초-비교_건축_시공비_ 070404_ysj_070727" xfId="1645"/>
    <cellStyle name=" _수량및 단가 산출내용표_옥외탱크기초-비교_범진이란견적_최종실행" xfId="1646"/>
    <cellStyle name=" _수량및 단가 산출내용표_조경(final)-비교" xfId="1647"/>
    <cellStyle name=" _수량및 단가 산출내용표_조경(final)-비교 2" xfId="1648"/>
    <cellStyle name=" _수량및 단가 산출내용표_조경(final)-비교_BREAKDOWN OF BID PRICE(ARCH 20070305)_ysj_070727(1)" xfId="1649"/>
    <cellStyle name=" _수량및 단가 산출내용표_조경(final)-비교_건축_시공비_ 070404_ysj_070727" xfId="1650"/>
    <cellStyle name=" _수량및 단가 산출내용표_조경(final)-비교_범진이란견적_최종실행" xfId="1651"/>
    <cellStyle name=" _수량및 단가 산출내용표_추가품셈1-박" xfId="1652"/>
    <cellStyle name=" _수량및 단가 산출내용표_추가품셈1-박 2" xfId="1653"/>
    <cellStyle name=" _수량및 단가 산출내용표_추가품셈1-박_BREAKDOWN OF BID PRICE(ARCH 20070305)_ysj_070727(1)" xfId="1654"/>
    <cellStyle name=" _수량및 단가 산출내용표_추가품셈1-박_건축_시공비_ 070404_ysj_070727" xfId="1655"/>
    <cellStyle name=" _수량및 단가 산출내용표_추가품셈1-박_범진이란견적_최종실행" xfId="1656"/>
    <cellStyle name=" _수량및 단가 산출내용표_태안7,8 건설공사(기계분야_계약)-1" xfId="1657"/>
    <cellStyle name=" _수량및 단가 산출내용표_태안7,8 건설공사(기계분야_계약)-1 2" xfId="1658"/>
    <cellStyle name=" _수량및 단가 산출내용표_태안7,8 건설공사(기계분야_계약)-1_BREAKDOWN OF BID PRICE(ARCH 20070305)_ysj_070727(1)" xfId="1659"/>
    <cellStyle name=" _수량및 단가 산출내용표_태안7,8 건설공사(기계분야_계약)-1_건축_시공비_ 070404_ysj_070727" xfId="1660"/>
    <cellStyle name=" _수량및 단가 산출내용표_태안7,8 건설공사(기계분야_계약)-1_계장-견적서" xfId="1661"/>
    <cellStyle name=" _수량및 단가 산출내용표_태안7,8 건설공사(기계분야_계약)-1_계장-견적서_계장-견적서(re.1)" xfId="1662"/>
    <cellStyle name=" _수량및 단가 산출내용표_태안7,8 건설공사(기계분야_계약)-1_계장-견적서_계장-견적서(re.1)_믿음견적(8월)-믿음부사장님 계약(내부자료)" xfId="1663"/>
    <cellStyle name=" _수량및 단가 산출내용표_태안7,8 건설공사(기계분야_계약)-1_계장-견적서_믿음견적(8월)-믿음부사장님 계약(내부자료)" xfId="1664"/>
    <cellStyle name=" _수량및 단가 산출내용표_태안7,8 건설공사(기계분야_계약)-1_믿음견적(8월)-믿음부사장님 계약(내부자료)" xfId="1665"/>
    <cellStyle name=" _수량및 단가 산출내용표_태안7,8 건설공사(기계분야_계약)-1_범진이란견적_최종실행" xfId="1666"/>
    <cellStyle name=" _수량및 단가 산출내용표_태안7,8 건설공사(제어분야_계약)" xfId="1667"/>
    <cellStyle name=" _수량및 단가 산출내용표_태안7,8 건설공사(제어분야_계약) 2" xfId="1668"/>
    <cellStyle name=" _수량및 단가 산출내용표_태안7,8 건설공사(제어분야_계약)_BREAKDOWN OF BID PRICE(ARCH 20070305)_ysj_070727(1)" xfId="1669"/>
    <cellStyle name=" _수량및 단가 산출내용표_태안7,8 건설공사(제어분야_계약)_건축_시공비_ 070404_ysj_070727" xfId="1670"/>
    <cellStyle name=" _수량및 단가 산출내용표_태안7,8 건설공사(제어분야_계약)_범진이란견적_최종실행" xfId="1671"/>
    <cellStyle name=" _실행예산-태안7,8석탄취급설비견적" xfId="1672"/>
    <cellStyle name=" _영흥#3,4 보일러철골설치및마감(MC-01)FINAL" xfId="1673"/>
    <cellStyle name=" _영흥#3,4 보일러철골설치및마감(MC-01)FINAL 2" xfId="1674"/>
    <cellStyle name=" _영흥#3,4 보일러철골설치및마감(MC-01)FINAL_BREAKDOWN OF BID PRICE(ARCH 20070305)_ysj_070727(1)" xfId="1675"/>
    <cellStyle name=" _영흥#3,4 보일러철골설치및마감(MC-01)FINAL_건축_시공비_ 070404_ysj_070727" xfId="1676"/>
    <cellStyle name=" _영흥#3,4 보일러철골설치및마감(MC-01)FINAL_범진이란견적_최종실행" xfId="1677"/>
    <cellStyle name=" _영흥#3,4 터빈발전기기초(AC-04)" xfId="1678"/>
    <cellStyle name=" _영흥#3,4 터빈발전기기초(AC-04) 2" xfId="1679"/>
    <cellStyle name=" _영흥#3,4 터빈발전기기초(AC-04)_BREAKDOWN OF BID PRICE(ARCH 20070305)_ysj_070727(1)" xfId="1680"/>
    <cellStyle name=" _영흥#3,4 터빈발전기기초(AC-04)_건축_시공비_ 070404_ysj_070727" xfId="1681"/>
    <cellStyle name=" _영흥#3,4 터빈발전기기초(AC-04)_범진이란견적_최종실행" xfId="1682"/>
    <cellStyle name=" _영흥#3,4터빈발전기기초공사(AC-04)" xfId="1683"/>
    <cellStyle name=" _영흥#3,4터빈발전기기초공사(AC-04) 2" xfId="1684"/>
    <cellStyle name=" _영흥#3,4터빈발전기기초공사(AC-04)_BREAKDOWN OF BID PRICE(ARCH 20070305)_ysj_070727(1)" xfId="1685"/>
    <cellStyle name=" _영흥#3,4터빈발전기기초공사(AC-04)_건축_시공비_ 070404_ysj_070727" xfId="1686"/>
    <cellStyle name=" _영흥#3,4터빈발전기기초공사(AC-04)_범진이란견적_최종실행" xfId="1687"/>
    <cellStyle name=" _영흥3,4보일러부대입찰내역(실행)" xfId="1688"/>
    <cellStyle name=" _옥내기기기초공설" xfId="1689"/>
    <cellStyle name=" _옥외탱크기초-비교" xfId="1690"/>
    <cellStyle name=" _옥외탱크및기기기초(단가)" xfId="1691"/>
    <cellStyle name=" _전기설비기초-FF" xfId="1692"/>
    <cellStyle name=" _철근운반비" xfId="1693"/>
    <cellStyle name=" _철근운반비 2" xfId="1694"/>
    <cellStyle name=" _철근운반비_7,8물량반영-전기설비기초0224" xfId="1695"/>
    <cellStyle name=" _철근운반비_7,8물량반영-전기설비기초0224 2" xfId="1696"/>
    <cellStyle name=" _철근운반비_7,8물량반영-전기설비기초0224_BREAKDOWN OF BID PRICE(ARCH 20070305)_ysj_070727(1)" xfId="1697"/>
    <cellStyle name=" _철근운반비_7,8물량반영-전기설비기초0224_건축_시공비_ 070404_ysj_070727" xfId="1698"/>
    <cellStyle name=" _철근운반비_7,8물량반영-전기설비기초0224_계장-견적서" xfId="1699"/>
    <cellStyle name=" _철근운반비_7,8물량반영-전기설비기초0224_계장-견적서_계장-견적서(re.1)" xfId="1700"/>
    <cellStyle name=" _철근운반비_7,8물량반영-전기설비기초0224_계장-견적서_계장-견적서(re.1)_믿음견적(8월)-믿음부사장님 계약(내부자료)" xfId="1701"/>
    <cellStyle name=" _철근운반비_7,8물량반영-전기설비기초0224_계장-견적서_믿음견적(8월)-믿음부사장님 계약(내부자료)" xfId="1702"/>
    <cellStyle name=" _철근운반비_7,8물량반영-전기설비기초0224_공사비집계표(품의용)" xfId="1703"/>
    <cellStyle name=" _철근운반비_7,8물량반영-전기설비기초0224_공사비집계표(품의용) 2" xfId="1704"/>
    <cellStyle name=" _철근운반비_7,8물량반영-전기설비기초0224_공사비집계표(품의용)_BREAKDOWN OF BID PRICE(ARCH 20070305)_ysj_070727(1)" xfId="1705"/>
    <cellStyle name=" _철근운반비_7,8물량반영-전기설비기초0224_공사비집계표(품의용)_건축_시공비_ 070404_ysj_070727" xfId="1706"/>
    <cellStyle name=" _철근운반비_7,8물량반영-전기설비기초0224_공사비집계표(품의용)_계장-견적서" xfId="1707"/>
    <cellStyle name=" _철근운반비_7,8물량반영-전기설비기초0224_공사비집계표(품의용)_계장-견적서_계장-견적서(re.1)" xfId="1708"/>
    <cellStyle name=" _철근운반비_7,8물량반영-전기설비기초0224_공사비집계표(품의용)_계장-견적서_계장-견적서(re.1)_믿음견적(8월)-믿음부사장님 계약(내부자료)" xfId="1709"/>
    <cellStyle name=" _철근운반비_7,8물량반영-전기설비기초0224_공사비집계표(품의용)_계장-견적서_믿음견적(8월)-믿음부사장님 계약(내부자료)" xfId="1710"/>
    <cellStyle name=" _철근운반비_7,8물량반영-전기설비기초0224_공사비집계표(품의용)_믿음견적(8월)-믿음부사장님 계약(내부자료)" xfId="1711"/>
    <cellStyle name=" _철근운반비_7,8물량반영-전기설비기초0224_공사비집계표(품의용)_범진이란견적_최종실행" xfId="1712"/>
    <cellStyle name=" _철근운반비_7,8물량반영-전기설비기초0224_믿음견적(8월)-믿음부사장님 계약(내부자료)" xfId="1713"/>
    <cellStyle name=" _철근운반비_7,8물량반영-전기설비기초0224_범진이란견적_최종실행" xfId="1714"/>
    <cellStyle name=" _철근운반비_BREAKDOWN OF BID PRICE(ARCH 20070305)_ysj_070727(1)" xfId="1715"/>
    <cellStyle name=" _철근운반비_건축_시공비_ 070404_ysj_070727" xfId="1716"/>
    <cellStyle name=" _철근운반비_계장-견적서" xfId="1717"/>
    <cellStyle name=" _철근운반비_계장-견적서_계장-견적서(re.1)" xfId="1718"/>
    <cellStyle name=" _철근운반비_계장-견적서_계장-견적서(re.1)_믿음견적(8월)-믿음부사장님 계약(내부자료)" xfId="1719"/>
    <cellStyle name=" _철근운반비_계장-견적서_믿음견적(8월)-믿음부사장님 계약(내부자료)" xfId="1720"/>
    <cellStyle name=" _철근운반비_공사비집계표(품의용)" xfId="1721"/>
    <cellStyle name=" _철근운반비_공사비집계표(품의용) 2" xfId="1722"/>
    <cellStyle name=" _철근운반비_공사비집계표(품의용)_BREAKDOWN OF BID PRICE(ARCH 20070305)_ysj_070727(1)" xfId="1723"/>
    <cellStyle name=" _철근운반비_공사비집계표(품의용)_건축_시공비_ 070404_ysj_070727" xfId="1724"/>
    <cellStyle name=" _철근운반비_공사비집계표(품의용)_계장-견적서" xfId="1725"/>
    <cellStyle name=" _철근운반비_공사비집계표(품의용)_계장-견적서_계장-견적서(re.1)" xfId="1726"/>
    <cellStyle name=" _철근운반비_공사비집계표(품의용)_계장-견적서_계장-견적서(re.1)_믿음견적(8월)-믿음부사장님 계약(내부자료)" xfId="1727"/>
    <cellStyle name=" _철근운반비_공사비집계표(품의용)_계장-견적서_믿음견적(8월)-믿음부사장님 계약(내부자료)" xfId="1728"/>
    <cellStyle name=" _철근운반비_공사비집계표(품의용)_믿음견적(8월)-믿음부사장님 계약(내부자료)" xfId="1729"/>
    <cellStyle name=" _철근운반비_공사비집계표(품의용)_범진이란견적_최종실행" xfId="1730"/>
    <cellStyle name=" _철근운반비_구내도로 및 배수(단가)" xfId="1731"/>
    <cellStyle name=" _철근운반비_구내도로 및 배수(단가) 2" xfId="1732"/>
    <cellStyle name=" _철근운반비_구내도로 및 배수(단가)_BREAKDOWN OF BID PRICE(ARCH 20070305)_ysj_070727(1)" xfId="1733"/>
    <cellStyle name=" _철근운반비_구내도로 및 배수(단가)_건축_시공비_ 070404_ysj_070727" xfId="1734"/>
    <cellStyle name=" _철근운반비_구내도로 및 배수(단가)_계장-견적서" xfId="1735"/>
    <cellStyle name=" _철근운반비_구내도로 및 배수(단가)_계장-견적서_계장-견적서(re.1)" xfId="1736"/>
    <cellStyle name=" _철근운반비_구내도로 및 배수(단가)_계장-견적서_계장-견적서(re.1)_믿음견적(8월)-믿음부사장님 계약(내부자료)" xfId="1737"/>
    <cellStyle name=" _철근운반비_구내도로 및 배수(단가)_계장-견적서_믿음견적(8월)-믿음부사장님 계약(내부자료)" xfId="1738"/>
    <cellStyle name=" _철근운반비_구내도로 및 배수(단가)_공사비집계표(품의용)" xfId="1739"/>
    <cellStyle name=" _철근운반비_구내도로 및 배수(단가)_공사비집계표(품의용) 2" xfId="1740"/>
    <cellStyle name=" _철근운반비_구내도로 및 배수(단가)_공사비집계표(품의용)_BREAKDOWN OF BID PRICE(ARCH 20070305)_ysj_070727(1)" xfId="1741"/>
    <cellStyle name=" _철근운반비_구내도로 및 배수(단가)_공사비집계표(품의용)_건축_시공비_ 070404_ysj_070727" xfId="1742"/>
    <cellStyle name=" _철근운반비_구내도로 및 배수(단가)_공사비집계표(품의용)_계장-견적서" xfId="1743"/>
    <cellStyle name=" _철근운반비_구내도로 및 배수(단가)_공사비집계표(품의용)_계장-견적서_계장-견적서(re.1)" xfId="1744"/>
    <cellStyle name=" _철근운반비_구내도로 및 배수(단가)_공사비집계표(품의용)_계장-견적서_계장-견적서(re.1)_믿음견적(8월)-믿음부사장님 계약(내부자료)" xfId="1745"/>
    <cellStyle name=" _철근운반비_구내도로 및 배수(단가)_공사비집계표(품의용)_계장-견적서_믿음견적(8월)-믿음부사장님 계약(내부자료)" xfId="1746"/>
    <cellStyle name=" _철근운반비_구내도로 및 배수(단가)_공사비집계표(품의용)_믿음견적(8월)-믿음부사장님 계약(내부자료)" xfId="1747"/>
    <cellStyle name=" _철근운반비_구내도로 및 배수(단가)_공사비집계표(품의용)_범진이란견적_최종실행" xfId="1748"/>
    <cellStyle name=" _철근운반비_구내도로 및 배수(단가)_믿음견적(8월)-믿음부사장님 계약(내부자료)" xfId="1749"/>
    <cellStyle name=" _철근운반비_구내도로 및 배수(단가)_범진이란견적_최종실행" xfId="1750"/>
    <cellStyle name=" _철근운반비_구내도로 및 배수(단가)_추가품셈1-박" xfId="1751"/>
    <cellStyle name=" _철근운반비_구내도로 및 배수(단가)_추가품셈1-박 2" xfId="1752"/>
    <cellStyle name=" _철근운반비_구내도로 및 배수(단가)_추가품셈1-박_BREAKDOWN OF BID PRICE(ARCH 20070305)_ysj_070727(1)" xfId="1753"/>
    <cellStyle name=" _철근운반비_구내도로 및 배수(단가)_추가품셈1-박_건축_시공비_ 070404_ysj_070727" xfId="1754"/>
    <cellStyle name=" _철근운반비_구내도로 및 배수(단가)_추가품셈1-박_범진이란견적_최종실행" xfId="1755"/>
    <cellStyle name=" _철근운반비_믿음견적(8월)-믿음부사장님 계약(내부자료)" xfId="1756"/>
    <cellStyle name=" _철근운반비_범진이란견적_최종실행" xfId="1757"/>
    <cellStyle name=" _철근운반비_옥외탱크및기기기초(단가)" xfId="1758"/>
    <cellStyle name=" _철근운반비_옥외탱크및기기기초(단가) 2" xfId="1759"/>
    <cellStyle name=" _철근운반비_옥외탱크및기기기초(단가)_BREAKDOWN OF BID PRICE(ARCH 20070305)_ysj_070727(1)" xfId="1760"/>
    <cellStyle name=" _철근운반비_옥외탱크및기기기초(단가)_건축_시공비_ 070404_ysj_070727" xfId="1761"/>
    <cellStyle name=" _철근운반비_옥외탱크및기기기초(단가)_계장-견적서" xfId="1762"/>
    <cellStyle name=" _철근운반비_옥외탱크및기기기초(단가)_계장-견적서_계장-견적서(re.1)" xfId="1763"/>
    <cellStyle name=" _철근운반비_옥외탱크및기기기초(단가)_계장-견적서_계장-견적서(re.1)_믿음견적(8월)-믿음부사장님 계약(내부자료)" xfId="1764"/>
    <cellStyle name=" _철근운반비_옥외탱크및기기기초(단가)_계장-견적서_믿음견적(8월)-믿음부사장님 계약(내부자료)" xfId="1765"/>
    <cellStyle name=" _철근운반비_옥외탱크및기기기초(단가)_공사비집계표(품의용)" xfId="1766"/>
    <cellStyle name=" _철근운반비_옥외탱크및기기기초(단가)_공사비집계표(품의용) 2" xfId="1767"/>
    <cellStyle name=" _철근운반비_옥외탱크및기기기초(단가)_공사비집계표(품의용)_BREAKDOWN OF BID PRICE(ARCH 20070305)_ysj_070727(1)" xfId="1768"/>
    <cellStyle name=" _철근운반비_옥외탱크및기기기초(단가)_공사비집계표(품의용)_건축_시공비_ 070404_ysj_070727" xfId="1769"/>
    <cellStyle name=" _철근운반비_옥외탱크및기기기초(단가)_공사비집계표(품의용)_계장-견적서" xfId="1770"/>
    <cellStyle name=" _철근운반비_옥외탱크및기기기초(단가)_공사비집계표(품의용)_계장-견적서_계장-견적서(re.1)" xfId="1771"/>
    <cellStyle name=" _철근운반비_옥외탱크및기기기초(단가)_공사비집계표(품의용)_계장-견적서_계장-견적서(re.1)_믿음견적(8월)-믿음부사장님 계약(내부자료)" xfId="1772"/>
    <cellStyle name=" _철근운반비_옥외탱크및기기기초(단가)_공사비집계표(품의용)_계장-견적서_믿음견적(8월)-믿음부사장님 계약(내부자료)" xfId="1773"/>
    <cellStyle name=" _철근운반비_옥외탱크및기기기초(단가)_공사비집계표(품의용)_믿음견적(8월)-믿음부사장님 계약(내부자료)" xfId="1774"/>
    <cellStyle name=" _철근운반비_옥외탱크및기기기초(단가)_공사비집계표(품의용)_범진이란견적_최종실행" xfId="1775"/>
    <cellStyle name=" _철근운반비_옥외탱크및기기기초(단가)_믿음견적(8월)-믿음부사장님 계약(내부자료)" xfId="1776"/>
    <cellStyle name=" _철근운반비_옥외탱크및기기기초(단가)_범진이란견적_최종실행" xfId="1777"/>
    <cellStyle name=" _철근운반비_추가품셈1-박" xfId="1778"/>
    <cellStyle name=" _철근운반비_추가품셈1-박 2" xfId="1779"/>
    <cellStyle name=" _철근운반비_추가품셈1-박_BREAKDOWN OF BID PRICE(ARCH 20070305)_ysj_070727(1)" xfId="1780"/>
    <cellStyle name=" _철근운반비_추가품셈1-박_건축_시공비_ 070404_ysj_070727" xfId="1781"/>
    <cellStyle name=" _철근운반비_추가품셈1-박_범진이란견적_최종실행" xfId="1782"/>
    <cellStyle name=" _콘크리트품" xfId="1783"/>
    <cellStyle name=" _태안7,8 건설공사(기계분야_계약)-1" xfId="1784"/>
    <cellStyle name=" _태안7,8 건설공사(제어분야_계약)" xfId="1785"/>
    <cellStyle name=" _터빈발전기기초(단가)" xfId="1786"/>
    <cellStyle name=" _터빈발전기기초(단가) 2" xfId="1787"/>
    <cellStyle name=" _터빈발전기기초(단가)_AC-05옥내기기기초" xfId="1788"/>
    <cellStyle name=" _터빈발전기기초(단가)_AC-05옥내기기기초 2" xfId="1789"/>
    <cellStyle name=" _터빈발전기기초(단가)_AC-05옥내기기기초_BREAKDOWN OF BID PRICE(ARCH 20070305)_ysj_070727(1)" xfId="1790"/>
    <cellStyle name=" _터빈발전기기초(단가)_AC-05옥내기기기초_pkg별설계가집계(태안7.8호기)" xfId="1791"/>
    <cellStyle name=" _터빈발전기기초(단가)_AC-05옥내기기기초_건축_시공비_ 070404_ysj_070727" xfId="1792"/>
    <cellStyle name=" _터빈발전기기초(단가)_AC-05옥내기기기초_건축보령7,8(총액확정)" xfId="1793"/>
    <cellStyle name=" _터빈발전기기초(단가)_AC-05옥내기기기초_계장-견적서" xfId="1794"/>
    <cellStyle name=" _터빈발전기기초(단가)_AC-05옥내기기기초_계장-견적서_계장-견적서(re.1)" xfId="1795"/>
    <cellStyle name=" _터빈발전기기초(단가)_AC-05옥내기기기초_계장-견적서_계장-견적서(re.1)_믿음견적(8월)-믿음부사장님 계약(내부자료)" xfId="1796"/>
    <cellStyle name=" _터빈발전기기초(단가)_AC-05옥내기기기초_계장-견적서_믿음견적(8월)-믿음부사장님 계약(내부자료)" xfId="1797"/>
    <cellStyle name=" _터빈발전기기초(단가)_AC-05옥내기기기초_믿음견적(8월)-믿음부사장님 계약(내부자료)" xfId="1798"/>
    <cellStyle name=" _터빈발전기기초(단가)_AC-05옥내기기기초_범진이란견적_최종실행" xfId="1799"/>
    <cellStyle name=" _터빈발전기기초(단가)_AC-05옥내기기기초_실행예산" xfId="1800"/>
    <cellStyle name=" _터빈발전기기초(단가)_BREAKDOWN OF BID PRICE(ARCH 20070305)_ysj_070727(1)" xfId="1801"/>
    <cellStyle name=" _터빈발전기기초(단가)_pkg별설계가집계(태안7.8호기)" xfId="1802"/>
    <cellStyle name=" _터빈발전기기초(단가)_건축_시공비_ 070404_ysj_070727" xfId="1803"/>
    <cellStyle name=" _터빈발전기기초(단가)_건축보령7,8(총액확정)" xfId="1804"/>
    <cellStyle name=" _터빈발전기기초(단가)_계장-견적서" xfId="1805"/>
    <cellStyle name=" _터빈발전기기초(단가)_계장-견적서_계장-견적서(re.1)" xfId="1806"/>
    <cellStyle name=" _터빈발전기기초(단가)_계장-견적서_계장-견적서(re.1)_믿음견적(8월)-믿음부사장님 계약(내부자료)" xfId="1807"/>
    <cellStyle name=" _터빈발전기기초(단가)_계장-견적서_믿음견적(8월)-믿음부사장님 계약(내부자료)" xfId="1808"/>
    <cellStyle name=" _터빈발전기기초(단가)_믿음견적(8월)-믿음부사장님 계약(내부자료)" xfId="1809"/>
    <cellStyle name=" _터빈발전기기초(단가)_범진이란견적_최종실행" xfId="1810"/>
    <cellStyle name=" _터빈발전기기초(단가)_실행예산" xfId="1811"/>
    <cellStyle name=" _품셈" xfId="1812"/>
    <cellStyle name=" _품셈 2" xfId="1813"/>
    <cellStyle name=" _품셈_329전기설비기초-비교" xfId="1814"/>
    <cellStyle name=" _품셈_7,8물량반영-전기설비기초0224" xfId="1815"/>
    <cellStyle name=" _품셈_AC-01터빈주제어및보일러기초" xfId="1816"/>
    <cellStyle name=" _품셈_AC-01터빈주제어및보일러기초_건축보령7,8(총액확정)" xfId="1817"/>
    <cellStyle name=" _품셈_AC-01터빈주제어및보일러기초_실행예산" xfId="1818"/>
    <cellStyle name=" _품셈_AC-04터빈발전기기초" xfId="1819"/>
    <cellStyle name=" _품셈_AC-04터빈발전기기초_건축보령7,8(총액확정)" xfId="1820"/>
    <cellStyle name=" _품셈_AC-04터빈발전기기초_실행예산" xfId="1821"/>
    <cellStyle name=" _품셈_AC-05옥내기기기초" xfId="1822"/>
    <cellStyle name=" _품셈_AC-05옥내기기기초 2" xfId="1823"/>
    <cellStyle name=" _품셈_AC-05옥내기기기초_BREAKDOWN OF BID PRICE(ARCH 20070305)_ysj_070727(1)" xfId="1824"/>
    <cellStyle name=" _품셈_AC-05옥내기기기초_pkg별설계가집계(태안7.8호기)" xfId="1825"/>
    <cellStyle name=" _품셈_AC-05옥내기기기초_건축_시공비_ 070404_ysj_070727" xfId="1826"/>
    <cellStyle name=" _품셈_AC-05옥내기기기초_건축보령7,8(총액확정)" xfId="1827"/>
    <cellStyle name=" _품셈_AC-05옥내기기기초_계장-견적서" xfId="1828"/>
    <cellStyle name=" _품셈_AC-05옥내기기기초_계장-견적서_계장-견적서(re.1)" xfId="1829"/>
    <cellStyle name=" _품셈_AC-05옥내기기기초_계장-견적서_계장-견적서(re.1)_믿음견적(8월)-믿음부사장님 계약(내부자료)" xfId="1830"/>
    <cellStyle name=" _품셈_AC-05옥내기기기초_계장-견적서_믿음견적(8월)-믿음부사장님 계약(내부자료)" xfId="1831"/>
    <cellStyle name=" _품셈_AC-05옥내기기기초_믿음견적(8월)-믿음부사장님 계약(내부자료)" xfId="1832"/>
    <cellStyle name=" _품셈_AC-05옥내기기기초_범진이란견적_최종실행" xfId="1833"/>
    <cellStyle name=" _품셈_AC-05옥내기기기초_실행예산" xfId="1834"/>
    <cellStyle name=" _품셈_AC-07용수환경건물" xfId="1835"/>
    <cellStyle name=" _품셈_AC-08염소주입실" xfId="1836"/>
    <cellStyle name=" _품셈_AC-09석탄취급제어건물" xfId="1837"/>
    <cellStyle name=" _품셈_AC-12보안시설" xfId="1838"/>
    <cellStyle name=" _품셈_BREAKDOWN OF BID PRICE(ARCH 20070305)_ysj_070727(1)" xfId="1839"/>
    <cellStyle name=" _품셈_pkg별설계가집계(태안7.8호기)" xfId="1840"/>
    <cellStyle name=" _품셈_건축_시공비_ 070404_ysj_070727" xfId="1841"/>
    <cellStyle name=" _품셈_건축보령7,8(총액확정)" xfId="1842"/>
    <cellStyle name=" _품셈_계장-견적서" xfId="1843"/>
    <cellStyle name=" _품셈_계장-견적서_계장-견적서(re.1)" xfId="1844"/>
    <cellStyle name=" _품셈_계장-견적서_계장-견적서(re.1)_믿음견적(8월)-믿음부사장님 계약(내부자료)" xfId="1845"/>
    <cellStyle name=" _품셈_계장-견적서_믿음견적(8월)-믿음부사장님 계약(내부자료)" xfId="1846"/>
    <cellStyle name=" _품셈_구내도로 및 배수(단가)" xfId="1847"/>
    <cellStyle name=" _품셈_구내도로 및 배수-비교" xfId="1848"/>
    <cellStyle name=" _품셈_냉각수배수로-비교" xfId="1849"/>
    <cellStyle name=" _품셈_냉각수취수펌프구조물-비교" xfId="1850"/>
    <cellStyle name=" _품셈_믿음견적(8월)-믿음부사장님 계약(내부자료)" xfId="1851"/>
    <cellStyle name=" _품셈_범진이란견적_최종실행" xfId="1852"/>
    <cellStyle name=" _품셈_본관기초굴착(CC-01)최종(입찰용)" xfId="1853"/>
    <cellStyle name=" _품셈_본관기초굴착(단가)" xfId="1854"/>
    <cellStyle name=" _품셈_본관기초굴착(단가)-비교" xfId="1855"/>
    <cellStyle name=" _품셈_석탄취급설비기초-비교" xfId="1856"/>
    <cellStyle name=" _품셈_실행예산" xfId="1857"/>
    <cellStyle name=" _품셈_영흥#3,4 배수로축조공사(CC-03)최종(입찰용)" xfId="1858"/>
    <cellStyle name=" _품셈_영흥#3,4 옥내기기기초(AC-05)" xfId="1859"/>
    <cellStyle name=" _품셈_영흥#3,4터빈발전기기초공사(AC-04)" xfId="1860"/>
    <cellStyle name=" _품셈_영흥#3,4터빈발전기기초공사(AC-04) 2" xfId="1861"/>
    <cellStyle name=" _품셈_영흥#3,4터빈발전기기초공사(AC-04)_BREAKDOWN OF BID PRICE(ARCH 20070305)_ysj_070727(1)" xfId="1862"/>
    <cellStyle name=" _품셈_영흥#3,4터빈발전기기초공사(AC-04)_건축_시공비_ 070404_ysj_070727" xfId="1863"/>
    <cellStyle name=" _품셈_영흥#3,4터빈발전기기초공사(AC-04)_범진이란견적_최종실행" xfId="1864"/>
    <cellStyle name=" _품셈_옥외탱크기초-비교" xfId="1865"/>
    <cellStyle name=" _품셈_옥외탱크및기기기초(단가)" xfId="1866"/>
    <cellStyle name=" _품셈_전기설비기초-FF" xfId="1867"/>
    <cellStyle name=" _품셈_조경(final)-비교" xfId="1868"/>
    <cellStyle name=" _품셈_철근운반비" xfId="1869"/>
    <cellStyle name=" _품셈_철근운반비 2" xfId="1870"/>
    <cellStyle name=" _품셈_철근운반비_7,8물량반영-전기설비기초0224" xfId="1871"/>
    <cellStyle name=" _품셈_철근운반비_7,8물량반영-전기설비기초0224 2" xfId="1872"/>
    <cellStyle name=" _품셈_철근운반비_7,8물량반영-전기설비기초0224_BREAKDOWN OF BID PRICE(ARCH 20070305)_ysj_070727(1)" xfId="1873"/>
    <cellStyle name=" _품셈_철근운반비_7,8물량반영-전기설비기초0224_건축_시공비_ 070404_ysj_070727" xfId="1874"/>
    <cellStyle name=" _품셈_철근운반비_7,8물량반영-전기설비기초0224_계장-견적서" xfId="1875"/>
    <cellStyle name=" _품셈_철근운반비_7,8물량반영-전기설비기초0224_계장-견적서_계장-견적서(re.1)" xfId="1876"/>
    <cellStyle name=" _품셈_철근운반비_7,8물량반영-전기설비기초0224_계장-견적서_계장-견적서(re.1)_믿음견적(8월)-믿음부사장님 계약(내부자료)" xfId="1877"/>
    <cellStyle name=" _품셈_철근운반비_7,8물량반영-전기설비기초0224_계장-견적서_믿음견적(8월)-믿음부사장님 계약(내부자료)" xfId="1878"/>
    <cellStyle name=" _품셈_철근운반비_7,8물량반영-전기설비기초0224_공사비집계표(품의용)" xfId="1879"/>
    <cellStyle name=" _품셈_철근운반비_7,8물량반영-전기설비기초0224_공사비집계표(품의용) 2" xfId="1880"/>
    <cellStyle name=" _품셈_철근운반비_7,8물량반영-전기설비기초0224_공사비집계표(품의용)_BREAKDOWN OF BID PRICE(ARCH 20070305)_ysj_070727(1)" xfId="1881"/>
    <cellStyle name=" _품셈_철근운반비_7,8물량반영-전기설비기초0224_공사비집계표(품의용)_건축_시공비_ 070404_ysj_070727" xfId="1882"/>
    <cellStyle name=" _품셈_철근운반비_7,8물량반영-전기설비기초0224_공사비집계표(품의용)_계장-견적서" xfId="1883"/>
    <cellStyle name=" _품셈_철근운반비_7,8물량반영-전기설비기초0224_공사비집계표(품의용)_계장-견적서_계장-견적서(re.1)" xfId="1884"/>
    <cellStyle name=" _품셈_철근운반비_7,8물량반영-전기설비기초0224_공사비집계표(품의용)_계장-견적서_계장-견적서(re.1)_믿음견적(8월)-믿음부사장님 계약(내부자료)" xfId="1885"/>
    <cellStyle name=" _품셈_철근운반비_7,8물량반영-전기설비기초0224_공사비집계표(품의용)_계장-견적서_믿음견적(8월)-믿음부사장님 계약(내부자료)" xfId="1886"/>
    <cellStyle name=" _품셈_철근운반비_7,8물량반영-전기설비기초0224_공사비집계표(품의용)_믿음견적(8월)-믿음부사장님 계약(내부자료)" xfId="1887"/>
    <cellStyle name=" _품셈_철근운반비_7,8물량반영-전기설비기초0224_공사비집계표(품의용)_범진이란견적_최종실행" xfId="1888"/>
    <cellStyle name=" _품셈_철근운반비_7,8물량반영-전기설비기초0224_믿음견적(8월)-믿음부사장님 계약(내부자료)" xfId="1889"/>
    <cellStyle name=" _품셈_철근운반비_7,8물량반영-전기설비기초0224_범진이란견적_최종실행" xfId="1890"/>
    <cellStyle name=" _품셈_철근운반비_BREAKDOWN OF BID PRICE(ARCH 20070305)_ysj_070727(1)" xfId="1891"/>
    <cellStyle name=" _품셈_철근운반비_건축_시공비_ 070404_ysj_070727" xfId="1892"/>
    <cellStyle name=" _품셈_철근운반비_계장-견적서" xfId="1893"/>
    <cellStyle name=" _품셈_철근운반비_계장-견적서_계장-견적서(re.1)" xfId="1894"/>
    <cellStyle name=" _품셈_철근운반비_계장-견적서_계장-견적서(re.1)_믿음견적(8월)-믿음부사장님 계약(내부자료)" xfId="1895"/>
    <cellStyle name=" _품셈_철근운반비_계장-견적서_믿음견적(8월)-믿음부사장님 계약(내부자료)" xfId="1896"/>
    <cellStyle name=" _품셈_철근운반비_공사비집계표(품의용)" xfId="1897"/>
    <cellStyle name=" _품셈_철근운반비_공사비집계표(품의용) 2" xfId="1898"/>
    <cellStyle name=" _품셈_철근운반비_공사비집계표(품의용)_BREAKDOWN OF BID PRICE(ARCH 20070305)_ysj_070727(1)" xfId="1899"/>
    <cellStyle name=" _품셈_철근운반비_공사비집계표(품의용)_건축_시공비_ 070404_ysj_070727" xfId="1900"/>
    <cellStyle name=" _품셈_철근운반비_공사비집계표(품의용)_계장-견적서" xfId="1901"/>
    <cellStyle name=" _품셈_철근운반비_공사비집계표(품의용)_계장-견적서_계장-견적서(re.1)" xfId="1902"/>
    <cellStyle name=" _품셈_철근운반비_공사비집계표(품의용)_계장-견적서_계장-견적서(re.1)_믿음견적(8월)-믿음부사장님 계약(내부자료)" xfId="1903"/>
    <cellStyle name=" _품셈_철근운반비_공사비집계표(품의용)_계장-견적서_믿음견적(8월)-믿음부사장님 계약(내부자료)" xfId="1904"/>
    <cellStyle name=" _품셈_철근운반비_공사비집계표(품의용)_믿음견적(8월)-믿음부사장님 계약(내부자료)" xfId="1905"/>
    <cellStyle name=" _품셈_철근운반비_공사비집계표(품의용)_범진이란견적_최종실행" xfId="1906"/>
    <cellStyle name=" _품셈_철근운반비_구내도로 및 배수(단가)" xfId="1907"/>
    <cellStyle name=" _품셈_철근운반비_구내도로 및 배수(단가) 2" xfId="1908"/>
    <cellStyle name=" _품셈_철근운반비_구내도로 및 배수(단가)_BREAKDOWN OF BID PRICE(ARCH 20070305)_ysj_070727(1)" xfId="1909"/>
    <cellStyle name=" _품셈_철근운반비_구내도로 및 배수(단가)_건축_시공비_ 070404_ysj_070727" xfId="1910"/>
    <cellStyle name=" _품셈_철근운반비_구내도로 및 배수(단가)_계장-견적서" xfId="1911"/>
    <cellStyle name=" _품셈_철근운반비_구내도로 및 배수(단가)_계장-견적서_계장-견적서(re.1)" xfId="1912"/>
    <cellStyle name=" _품셈_철근운반비_구내도로 및 배수(단가)_계장-견적서_계장-견적서(re.1)_믿음견적(8월)-믿음부사장님 계약(내부자료)" xfId="1913"/>
    <cellStyle name=" _품셈_철근운반비_구내도로 및 배수(단가)_계장-견적서_믿음견적(8월)-믿음부사장님 계약(내부자료)" xfId="1914"/>
    <cellStyle name=" _품셈_철근운반비_구내도로 및 배수(단가)_공사비집계표(품의용)" xfId="1915"/>
    <cellStyle name=" _품셈_철근운반비_구내도로 및 배수(단가)_공사비집계표(품의용) 2" xfId="1916"/>
    <cellStyle name=" _품셈_철근운반비_구내도로 및 배수(단가)_공사비집계표(품의용)_BREAKDOWN OF BID PRICE(ARCH 20070305)_ysj_070727(1)" xfId="1917"/>
    <cellStyle name=" _품셈_철근운반비_구내도로 및 배수(단가)_공사비집계표(품의용)_건축_시공비_ 070404_ysj_070727" xfId="1918"/>
    <cellStyle name=" _품셈_철근운반비_구내도로 및 배수(단가)_공사비집계표(품의용)_계장-견적서" xfId="1919"/>
    <cellStyle name=" _품셈_철근운반비_구내도로 및 배수(단가)_공사비집계표(품의용)_계장-견적서_계장-견적서(re.1)" xfId="1920"/>
    <cellStyle name=" _품셈_철근운반비_구내도로 및 배수(단가)_공사비집계표(품의용)_계장-견적서_계장-견적서(re.1)_믿음견적(8월)-믿음부사장님 계약(내부자료)" xfId="1921"/>
    <cellStyle name=" _품셈_철근운반비_구내도로 및 배수(단가)_공사비집계표(품의용)_계장-견적서_믿음견적(8월)-믿음부사장님 계약(내부자료)" xfId="1922"/>
    <cellStyle name=" _품셈_철근운반비_구내도로 및 배수(단가)_공사비집계표(품의용)_믿음견적(8월)-믿음부사장님 계약(내부자료)" xfId="1923"/>
    <cellStyle name=" _품셈_철근운반비_구내도로 및 배수(단가)_공사비집계표(품의용)_범진이란견적_최종실행" xfId="1924"/>
    <cellStyle name=" _품셈_철근운반비_구내도로 및 배수(단가)_믿음견적(8월)-믿음부사장님 계약(내부자료)" xfId="1925"/>
    <cellStyle name=" _품셈_철근운반비_구내도로 및 배수(단가)_범진이란견적_최종실행" xfId="1926"/>
    <cellStyle name=" _품셈_철근운반비_구내도로 및 배수(단가)_추가품셈1-박" xfId="1927"/>
    <cellStyle name=" _품셈_철근운반비_구내도로 및 배수(단가)_추가품셈1-박 2" xfId="1928"/>
    <cellStyle name=" _품셈_철근운반비_구내도로 및 배수(단가)_추가품셈1-박_BREAKDOWN OF BID PRICE(ARCH 20070305)_ysj_070727(1)" xfId="1929"/>
    <cellStyle name=" _품셈_철근운반비_구내도로 및 배수(단가)_추가품셈1-박_건축_시공비_ 070404_ysj_070727" xfId="1930"/>
    <cellStyle name=" _품셈_철근운반비_구내도로 및 배수(단가)_추가품셈1-박_범진이란견적_최종실행" xfId="1931"/>
    <cellStyle name=" _품셈_철근운반비_믿음견적(8월)-믿음부사장님 계약(내부자료)" xfId="1932"/>
    <cellStyle name=" _품셈_철근운반비_범진이란견적_최종실행" xfId="1933"/>
    <cellStyle name=" _품셈_철근운반비_옥외탱크및기기기초(단가)" xfId="1934"/>
    <cellStyle name=" _품셈_철근운반비_옥외탱크및기기기초(단가) 2" xfId="1935"/>
    <cellStyle name=" _품셈_철근운반비_옥외탱크및기기기초(단가)_BREAKDOWN OF BID PRICE(ARCH 20070305)_ysj_070727(1)" xfId="1936"/>
    <cellStyle name=" _품셈_철근운반비_옥외탱크및기기기초(단가)_건축_시공비_ 070404_ysj_070727" xfId="1937"/>
    <cellStyle name=" _품셈_철근운반비_옥외탱크및기기기초(단가)_계장-견적서" xfId="1938"/>
    <cellStyle name=" _품셈_철근운반비_옥외탱크및기기기초(단가)_계장-견적서_계장-견적서(re.1)" xfId="1939"/>
    <cellStyle name=" _품셈_철근운반비_옥외탱크및기기기초(단가)_계장-견적서_계장-견적서(re.1)_믿음견적(8월)-믿음부사장님 계약(내부자료)" xfId="1940"/>
    <cellStyle name=" _품셈_철근운반비_옥외탱크및기기기초(단가)_계장-견적서_믿음견적(8월)-믿음부사장님 계약(내부자료)" xfId="1941"/>
    <cellStyle name=" _품셈_철근운반비_옥외탱크및기기기초(단가)_공사비집계표(품의용)" xfId="1942"/>
    <cellStyle name=" _품셈_철근운반비_옥외탱크및기기기초(단가)_공사비집계표(품의용) 2" xfId="1943"/>
    <cellStyle name=" _품셈_철근운반비_옥외탱크및기기기초(단가)_공사비집계표(품의용)_BREAKDOWN OF BID PRICE(ARCH 20070305)_ysj_070727(1)" xfId="1944"/>
    <cellStyle name=" _품셈_철근운반비_옥외탱크및기기기초(단가)_공사비집계표(품의용)_건축_시공비_ 070404_ysj_070727" xfId="1945"/>
    <cellStyle name=" _품셈_철근운반비_옥외탱크및기기기초(단가)_공사비집계표(품의용)_계장-견적서" xfId="1946"/>
    <cellStyle name=" _품셈_철근운반비_옥외탱크및기기기초(단가)_공사비집계표(품의용)_계장-견적서_계장-견적서(re.1)" xfId="1947"/>
    <cellStyle name=" _품셈_철근운반비_옥외탱크및기기기초(단가)_공사비집계표(품의용)_계장-견적서_계장-견적서(re.1)_믿음견적(8월)-믿음부사장님 계약(내부자료)" xfId="1948"/>
    <cellStyle name=" _품셈_철근운반비_옥외탱크및기기기초(단가)_공사비집계표(품의용)_계장-견적서_믿음견적(8월)-믿음부사장님 계약(내부자료)" xfId="1949"/>
    <cellStyle name=" _품셈_철근운반비_옥외탱크및기기기초(단가)_공사비집계표(품의용)_믿음견적(8월)-믿음부사장님 계약(내부자료)" xfId="1950"/>
    <cellStyle name=" _품셈_철근운반비_옥외탱크및기기기초(단가)_공사비집계표(품의용)_범진이란견적_최종실행" xfId="1951"/>
    <cellStyle name=" _품셈_철근운반비_옥외탱크및기기기초(단가)_믿음견적(8월)-믿음부사장님 계약(내부자료)" xfId="1952"/>
    <cellStyle name=" _품셈_철근운반비_옥외탱크및기기기초(단가)_범진이란견적_최종실행" xfId="1953"/>
    <cellStyle name=" _품셈_철근운반비_추가품셈1-박" xfId="1954"/>
    <cellStyle name=" _품셈_철근운반비_추가품셈1-박 2" xfId="1955"/>
    <cellStyle name=" _품셈_철근운반비_추가품셈1-박_BREAKDOWN OF BID PRICE(ARCH 20070305)_ysj_070727(1)" xfId="1956"/>
    <cellStyle name=" _품셈_철근운반비_추가품셈1-박_건축_시공비_ 070404_ysj_070727" xfId="1957"/>
    <cellStyle name=" _품셈_철근운반비_추가품셈1-박_범진이란견적_최종실행" xfId="1958"/>
    <cellStyle name=" _품셈_태안7,8 건설공사(기계분야_계약)-1" xfId="1959"/>
    <cellStyle name=" _품셈_태안7,8 건설공사(제어분야_계약)" xfId="1960"/>
    <cellStyle name=" _품질관리비" xfId="1961"/>
    <cellStyle name=" _품질관리비산출" xfId="1962"/>
    <cellStyle name=" _현가화기준" xfId="1963"/>
    <cellStyle name="_x000c_ōᅺb0ōᆊbXōᆚbōᆪb¨ōᆺb섄ōᇊb섰ōᇚb셌ōᇪb셨ōᇺb손ōሊbÌōሚbôōሪbŀōሺbŨōቊbƀōቚb솴ōቪb쇌ōቺb쇬ōኊb숄ōኚb술ōኪbƜōኺbƸōዊbǜōዚbǸōዪbɄō" xfId="1964"/>
    <cellStyle name="_x000d_&#10;JournalTemplate=C:\COMFO\CTALK\JOURSTD.TPL_x000d_&#10;LbStateAddress=3 3 0 251 1 89 2 311_x000d_&#10;LbStateJou" xfId="1965"/>
    <cellStyle name="_x000d_$" xfId="1966"/>
    <cellStyle name="_x000d_;&amp;?;" xfId="1967"/>
    <cellStyle name="&quot;" xfId="1968"/>
    <cellStyle name="&quot; 2" xfId="1969"/>
    <cellStyle name="&quot; 3" xfId="1970"/>
    <cellStyle name="&quot; 4" xfId="1971"/>
    <cellStyle name="&quot; 5" xfId="1972"/>
    <cellStyle name="&quot;_china" xfId="1973"/>
    <cellStyle name="&quot;_china 2" xfId="1974"/>
    <cellStyle name="&quot;_china 3" xfId="1975"/>
    <cellStyle name="&quot;_china 4" xfId="1976"/>
    <cellStyle name="&quot;_china 5" xfId="1977"/>
    <cellStyle name="&quot;Percent&quot;" xfId="1978"/>
    <cellStyle name="#,##0" xfId="1979"/>
    <cellStyle name="#,##0 10" xfId="1980"/>
    <cellStyle name="#,##0 10 2" xfId="1981"/>
    <cellStyle name="#,##0 11" xfId="1982"/>
    <cellStyle name="#,##0 11 2" xfId="1983"/>
    <cellStyle name="#,##0 12" xfId="1984"/>
    <cellStyle name="#,##0 12 2" xfId="1985"/>
    <cellStyle name="#,##0 13" xfId="1986"/>
    <cellStyle name="#,##0 2" xfId="1987"/>
    <cellStyle name="#,##0 2 2" xfId="1988"/>
    <cellStyle name="#,##0 2 2 2" xfId="1989"/>
    <cellStyle name="#,##0 2 3" xfId="1990"/>
    <cellStyle name="#,##0 2 3 2" xfId="1991"/>
    <cellStyle name="#,##0 2 4" xfId="1992"/>
    <cellStyle name="#,##0 2 4 2" xfId="1993"/>
    <cellStyle name="#,##0 2 5" xfId="1994"/>
    <cellStyle name="#,##0 2 5 2" xfId="1995"/>
    <cellStyle name="#,##0 2 6" xfId="1996"/>
    <cellStyle name="#,##0 2 6 2" xfId="1997"/>
    <cellStyle name="#,##0 2 7" xfId="1998"/>
    <cellStyle name="#,##0 3" xfId="1999"/>
    <cellStyle name="#,##0 3 2" xfId="2000"/>
    <cellStyle name="#,##0 3 2 2" xfId="2001"/>
    <cellStyle name="#,##0 3 3" xfId="2002"/>
    <cellStyle name="#,##0 3 3 2" xfId="2003"/>
    <cellStyle name="#,##0 3 4" xfId="2004"/>
    <cellStyle name="#,##0 3 4 2" xfId="2005"/>
    <cellStyle name="#,##0 3 5" xfId="2006"/>
    <cellStyle name="#,##0 3 5 2" xfId="2007"/>
    <cellStyle name="#,##0 3 6" xfId="2008"/>
    <cellStyle name="#,##0 3 6 2" xfId="2009"/>
    <cellStyle name="#,##0 3 7" xfId="2010"/>
    <cellStyle name="#,##0 4" xfId="2011"/>
    <cellStyle name="#,##0 4 2" xfId="2012"/>
    <cellStyle name="#,##0 5" xfId="2013"/>
    <cellStyle name="#,##0 5 2" xfId="2014"/>
    <cellStyle name="#,##0 6" xfId="2015"/>
    <cellStyle name="#,##0 6 2" xfId="2016"/>
    <cellStyle name="#,##0 7" xfId="2017"/>
    <cellStyle name="#,##0 7 2" xfId="2018"/>
    <cellStyle name="#,##0 8" xfId="2019"/>
    <cellStyle name="#,##0 8 2" xfId="2020"/>
    <cellStyle name="#,##0 9" xfId="2021"/>
    <cellStyle name="#,##0 9 2" xfId="2022"/>
    <cellStyle name="$" xfId="2023"/>
    <cellStyle name="$_db진흥" xfId="2024"/>
    <cellStyle name="$_SE40" xfId="2025"/>
    <cellStyle name="$_견적2" xfId="2026"/>
    <cellStyle name="$_기아" xfId="2027"/>
    <cellStyle name="%(+,-,0)" xfId="2028"/>
    <cellStyle name="&amp;A" xfId="2029"/>
    <cellStyle name="(##.00)" xfId="2030"/>
    <cellStyle name="(△콤마)" xfId="2031"/>
    <cellStyle name="(3)" xfId="2032"/>
    <cellStyle name="(백분율)" xfId="2033"/>
    <cellStyle name="(콤마)" xfId="2034"/>
    <cellStyle name="(표준)" xfId="2035"/>
    <cellStyle name="(표준) 10" xfId="2036"/>
    <cellStyle name="(표준) 10 2" xfId="2037"/>
    <cellStyle name="(표준) 10 3" xfId="2038"/>
    <cellStyle name="(표준) 11" xfId="2039"/>
    <cellStyle name="(표준) 11 2" xfId="2040"/>
    <cellStyle name="(표준) 11 3" xfId="2041"/>
    <cellStyle name="(표준) 12" xfId="2042"/>
    <cellStyle name="(표준) 12 2" xfId="2043"/>
    <cellStyle name="(표준) 12 3" xfId="2044"/>
    <cellStyle name="(표준) 13" xfId="2045"/>
    <cellStyle name="(표준) 13 2" xfId="2046"/>
    <cellStyle name="(표준) 13 3" xfId="2047"/>
    <cellStyle name="(표준) 14" xfId="2048"/>
    <cellStyle name="(표준) 14 2" xfId="2049"/>
    <cellStyle name="(표준) 14 3" xfId="2050"/>
    <cellStyle name="(표준) 15" xfId="2051"/>
    <cellStyle name="(표준) 15 2" xfId="2052"/>
    <cellStyle name="(표준) 15 3" xfId="2053"/>
    <cellStyle name="(표준) 16" xfId="2054"/>
    <cellStyle name="(표준) 16 2" xfId="2055"/>
    <cellStyle name="(표준) 16 3" xfId="2056"/>
    <cellStyle name="(표준) 17" xfId="2057"/>
    <cellStyle name="(표준) 18" xfId="2058"/>
    <cellStyle name="(표준) 2" xfId="2059"/>
    <cellStyle name="(표준) 2 2" xfId="2060"/>
    <cellStyle name="(표준) 2 3" xfId="2061"/>
    <cellStyle name="(표준) 3" xfId="2062"/>
    <cellStyle name="(표준) 3 2" xfId="2063"/>
    <cellStyle name="(표준) 3 3" xfId="2064"/>
    <cellStyle name="(표준) 4" xfId="2065"/>
    <cellStyle name="(표준) 4 2" xfId="2066"/>
    <cellStyle name="(표준) 4 3" xfId="2067"/>
    <cellStyle name="(표준) 5" xfId="2068"/>
    <cellStyle name="(표준) 5 2" xfId="2069"/>
    <cellStyle name="(표준) 5 3" xfId="2070"/>
    <cellStyle name="(표준) 6" xfId="2071"/>
    <cellStyle name="(표준) 6 2" xfId="2072"/>
    <cellStyle name="(표준) 6 3" xfId="2073"/>
    <cellStyle name="(표준) 7" xfId="2074"/>
    <cellStyle name="(표준) 7 2" xfId="2075"/>
    <cellStyle name="(표준) 7 3" xfId="2076"/>
    <cellStyle name="(표준) 8" xfId="2077"/>
    <cellStyle name="(표준) 8 2" xfId="2078"/>
    <cellStyle name="(표준) 8 3" xfId="2079"/>
    <cellStyle name="(표준) 9" xfId="2080"/>
    <cellStyle name="(표준) 9 2" xfId="2081"/>
    <cellStyle name="(표준) 9 3" xfId="2082"/>
    <cellStyle name=",." xfId="2083"/>
    <cellStyle name="､@ｯ・BQSUM" xfId="2084"/>
    <cellStyle name="､@ｯ・BQSUM 2" xfId="2085"/>
    <cellStyle name="､@ｯ・BQSUM(D)" xfId="2086"/>
    <cellStyle name="､@ｯ・BQSUM(D) 2" xfId="2087"/>
    <cellStyle name="､@ｯ・BQSUM_426-Bill Of Item VACorig" xfId="2088"/>
    <cellStyle name="､d､ﾀｦ・BQSUM" xfId="2089"/>
    <cellStyle name="､d､ﾀｦ・BQSUM 2" xfId="2090"/>
    <cellStyle name="､d､ﾀｦ・BQSUM(D)" xfId="2091"/>
    <cellStyle name="､d､ﾀｦ・BQSUM(D) 2" xfId="2092"/>
    <cellStyle name="､d､ﾀｦ・BQSUM_BQ ROHM-Genset (rev.1)" xfId="2093"/>
    <cellStyle name=";;;" xfId="2094"/>
    <cellStyle name="?" xfId="2095"/>
    <cellStyle name="? ??" xfId="2096"/>
    <cellStyle name="? ?? 2" xfId="2097"/>
    <cellStyle name="?(2)" xfId="2098"/>
    <cellStyle name="??" xfId="2099"/>
    <cellStyle name="?_x0001_?" xfId="2100"/>
    <cellStyle name="??                          " xfId="2101"/>
    <cellStyle name="?? ?? ?????" xfId="2102"/>
    <cellStyle name="?? ???" xfId="2103"/>
    <cellStyle name="?? [0.00]_ Att. 1- Cover" xfId="2104"/>
    <cellStyle name="?? [0]" xfId="2105"/>
    <cellStyle name="?? [0] 10" xfId="2106"/>
    <cellStyle name="?? [0] 11" xfId="2107"/>
    <cellStyle name="?? [0] 12" xfId="2108"/>
    <cellStyle name="?? [0] 13" xfId="2109"/>
    <cellStyle name="?? [0] 14" xfId="2110"/>
    <cellStyle name="?? [0] 15" xfId="2111"/>
    <cellStyle name="?? [0] 16" xfId="2112"/>
    <cellStyle name="?? [0] 17" xfId="2113"/>
    <cellStyle name="?? [0] 18" xfId="2114"/>
    <cellStyle name="?? [0] 19" xfId="2115"/>
    <cellStyle name="?? [0] 2" xfId="2116"/>
    <cellStyle name="?? [0] 20" xfId="2117"/>
    <cellStyle name="?? [0] 21" xfId="2118"/>
    <cellStyle name="?? [0] 22" xfId="2119"/>
    <cellStyle name="?? [0] 3" xfId="2120"/>
    <cellStyle name="?? [0] 4" xfId="2121"/>
    <cellStyle name="?? [0] 5" xfId="2122"/>
    <cellStyle name="?? [0] 6" xfId="2123"/>
    <cellStyle name="?? [0] 7" xfId="2124"/>
    <cellStyle name="?? [0] 8" xfId="2125"/>
    <cellStyle name="?? [0] 9" xfId="2126"/>
    <cellStyle name="?? 1" xfId="2127"/>
    <cellStyle name="?? 10" xfId="2128"/>
    <cellStyle name="?? 11" xfId="2129"/>
    <cellStyle name="?? 12" xfId="2130"/>
    <cellStyle name="?? 13" xfId="2131"/>
    <cellStyle name="?? 14" xfId="2132"/>
    <cellStyle name="?? 15" xfId="2133"/>
    <cellStyle name="?? 16" xfId="2134"/>
    <cellStyle name="?? 17" xfId="2135"/>
    <cellStyle name="?? 18" xfId="2136"/>
    <cellStyle name="?? 19" xfId="2137"/>
    <cellStyle name="?? 2" xfId="2138"/>
    <cellStyle name="?? 20" xfId="2139"/>
    <cellStyle name="?? 21" xfId="2140"/>
    <cellStyle name="?? 22" xfId="2141"/>
    <cellStyle name="?? 3" xfId="2142"/>
    <cellStyle name="?? 4" xfId="2143"/>
    <cellStyle name="?? 5" xfId="2144"/>
    <cellStyle name="?? 6" xfId="2145"/>
    <cellStyle name="?? 7" xfId="2146"/>
    <cellStyle name="?? 8" xfId="2147"/>
    <cellStyle name="?? 9" xfId="2148"/>
    <cellStyle name="??&amp;" xfId="2149"/>
    <cellStyle name="??&amp;O" xfId="2150"/>
    <cellStyle name="??&amp;O?" xfId="2151"/>
    <cellStyle name="??&amp;O?&amp;" xfId="2152"/>
    <cellStyle name="??&amp;O?&amp;H" xfId="2153"/>
    <cellStyle name="??&amp;O?&amp;H?" xfId="2154"/>
    <cellStyle name="??&amp;O?&amp;H?_x0008_" xfId="2155"/>
    <cellStyle name="??&amp;O?&amp;H?_x0008__x000f_" xfId="2156"/>
    <cellStyle name="??&amp;O?&amp;H?_x0008__x000f__x0007_" xfId="2157"/>
    <cellStyle name="??&amp;O?&amp;H?_x0008_?" xfId="2158"/>
    <cellStyle name="??&amp;O?&amp;H?_x0008__x000f__x0007_?" xfId="2159"/>
    <cellStyle name="??&amp;O?&amp;H?_x0008__x000f__x0007_?_x0007_" xfId="2160"/>
    <cellStyle name="??&amp;O?&amp;H?_x0008__x000f__x0007_?_x0007__x0001_" xfId="2161"/>
    <cellStyle name="??&amp;O?&amp;H?_x0008__x000f__x0007_?_x0007__x0001__x0001_" xfId="2162"/>
    <cellStyle name="??&amp;O?&amp;H?_x0008__x000f__x0007_?_x0007__x0001__x0001_ 2" xfId="2163"/>
    <cellStyle name="??&amp;O?&amp;H?_x0008__x000f__x0007_?_x0007__x0001__x0001_ 2 2" xfId="2164"/>
    <cellStyle name="??&amp;O?&amp;H?_x0008__x000f__x0007_?_x0007__x0001__x0001_ 3" xfId="2165"/>
    <cellStyle name="??&amp;O?&amp;H?_x0008__x000f__x0007_?_x0007__x0001__x0001_ 4" xfId="2166"/>
    <cellStyle name="??&amp;O?&amp;H?_x0008__x000f__x0007_?_x0007__x0001__x0001_ 5" xfId="2167"/>
    <cellStyle name="??&amp;O?&amp;H?_x0008__x000f__x0007_?_x0007__x0001__x0001_ 6" xfId="2168"/>
    <cellStyle name="??&amp;O?&amp;H?_x0008__x000f__x0007_?_x0007__x0001__x0001_ 7" xfId="2169"/>
    <cellStyle name="??&amp;O?&amp;H?_x0008__x000f__x0007_?_x0007__x0001__x0001_ 8" xfId="2170"/>
    <cellStyle name="??&amp;O?&amp;H?_x0008__x000f__x0007_?_x0007__x0001__x0001_ 9" xfId="2171"/>
    <cellStyle name="??&amp;O?&amp;H?_x0008_??" xfId="2172"/>
    <cellStyle name="??&amp;O?&amp;H?_x0008_??_x0007_" xfId="2173"/>
    <cellStyle name="??&amp;O?&amp;H?_x0008_??_x0007__x0001_" xfId="2174"/>
    <cellStyle name="??&amp;O?&amp;H?_x0008_??_x0007__x0001__x0001_" xfId="2175"/>
    <cellStyle name="??&amp;O?&amp;H?_x0008_??_x0007__x0001__x0001_ 2" xfId="2176"/>
    <cellStyle name="??&amp;O?&amp;H?_x0008_??_x0007__x0001__x0001_ 2 2" xfId="2177"/>
    <cellStyle name="??&amp;O?&amp;H?_x0008_??_x0007__x0001__x0001_ 3" xfId="2178"/>
    <cellStyle name="??&amp;O?&amp;H?_x0008_??_x0007__x0001__x0001_ 4" xfId="2179"/>
    <cellStyle name="??&amp;O?&amp;H?_x0008_??_x0007__x0001__x0001_ 5" xfId="2180"/>
    <cellStyle name="??&amp;O?&amp;H?_x0008_??_x0007__x0001__x0001_ 6" xfId="2181"/>
    <cellStyle name="??&amp;O?&amp;H?_x0008_??_x0007__x0001__x0001_ 7" xfId="2182"/>
    <cellStyle name="??&amp;O?&amp;H?_x0008_??_x0007__x0001__x0001_ 8" xfId="2183"/>
    <cellStyle name="??&amp;O?&amp;H?_x0008_??_x0007__x0001__x0001_ 9" xfId="2184"/>
    <cellStyle name="??&amp;O?&amp;H?_x0008_??_MGF-MH-011-BOQ_for_HVAC_Plumbing_System_0428" xfId="2185"/>
    <cellStyle name="??&amp;O?&amp;H?_x0008__x000f__x0007_?_x0007__x0001__x0001__KPA(II) Revamping PJ- ITB Clarification" xfId="2186"/>
    <cellStyle name="??&amp;O?&amp;H?_x0008_?_견적" xfId="2187"/>
    <cellStyle name="??&amp;O?&amp;H?_MGF-MH-011-BOQ_for_HVAC_Plumbing_System_0428" xfId="2188"/>
    <cellStyle name="??&amp;O?&amp;H?_x0008__MGF-MH-011-BOQ_for_HVAC_Plumbing_System_0428" xfId="2189"/>
    <cellStyle name="??&amp;O?&amp;H_MGF-MH-011-BOQ_for_HVAC_Plumbing_System_0428" xfId="2190"/>
    <cellStyle name="??&amp;O?_견적" xfId="2191"/>
    <cellStyle name="??&amp;O_1 cost sheet-3%" xfId="2192"/>
    <cellStyle name="??&amp;쏗?뷐9_x0008__x0011__x0007_?_x0007__x0001__x0001_" xfId="2193"/>
    <cellStyle name="??(R)" xfId="2194"/>
    <cellStyle name="???" xfId="2195"/>
    <cellStyle name="??? ?" xfId="2196"/>
    <cellStyle name="???­ [0]_INQUIRY ¿?¾÷?ß?ø " xfId="2197"/>
    <cellStyle name="?_x001d_??%U©÷u&amp;H©÷9_x0008_? s&#10;_x0007__x0001__x0001_" xfId="2198"/>
    <cellStyle name="?_x001d_??%U²u&amp;H²9_x0008_? s&#10;_x0007__x0001__x0001_" xfId="2199"/>
    <cellStyle name="????" xfId="2200"/>
    <cellStyle name="???? ??" xfId="2201"/>
    <cellStyle name="???? [0.00]_12???????" xfId="2202"/>
    <cellStyle name="?????" xfId="2203"/>
    <cellStyle name="??????" xfId="2204"/>
    <cellStyle name="???????" xfId="2205"/>
    <cellStyle name="????????????" xfId="2206"/>
    <cellStyle name="???????????????????????????????????????????????????????????|??E" xfId="2207"/>
    <cellStyle name="???????_BILL" xfId="2208"/>
    <cellStyle name="?????_AG_SpecialItem" xfId="2209"/>
    <cellStyle name="????_??????" xfId="2210"/>
    <cellStyle name="????0" xfId="2211"/>
    <cellStyle name="????1" xfId="2212"/>
    <cellStyle name="????2" xfId="2213"/>
    <cellStyle name="???[0]_?? DI" xfId="2214"/>
    <cellStyle name="???_??" xfId="2215"/>
    <cellStyle name="???­_INQUIRY ¿?¾÷?ß?ø " xfId="2216"/>
    <cellStyle name="???0" xfId="2217"/>
    <cellStyle name="???1" xfId="2218"/>
    <cellStyle name="???2" xfId="2219"/>
    <cellStyle name="???3" xfId="2220"/>
    <cellStyle name="???4" xfId="2221"/>
    <cellStyle name="???5" xfId="2222"/>
    <cellStyle name="???6" xfId="2223"/>
    <cellStyle name="???Ø_??°???(2¿?) " xfId="2224"/>
    <cellStyle name="??[0]_BRE" xfId="2225"/>
    <cellStyle name="??_ ???? FLOW " xfId="2226"/>
    <cellStyle name="??A? [0]_laroux_1_¸???™? " xfId="2227"/>
    <cellStyle name="??A?_laroux_1_¸???™? " xfId="2228"/>
    <cellStyle name="?_BM_civil Rev(1) (11(1)(1).27)_seaboard" xfId="2229"/>
    <cellStyle name="?_MGF-MH-011-BOQ_for_HVAC_Plumbing_System_0428" xfId="2230"/>
    <cellStyle name="?¡±¢¥?_?¨ù??¢´¢¥_¢¬???¢â? " xfId="2231"/>
    <cellStyle name="?”´?_?¼??¤´_¸???™? " xfId="2232"/>
    <cellStyle name="?…?a唇?e [0.00]_?\拶?A?\氏・A?U・" xfId="2233"/>
    <cellStyle name="?…?a唇?e_?\拶?A?\氏・A?U・" xfId="2234"/>
    <cellStyle name="?ðÇ%U?&amp;H?_x0008_?s&#10;_x0007__x0001__x0001_" xfId="2235"/>
    <cellStyle name="?Ê?Ý_ALL LIST" xfId="2236"/>
    <cellStyle name="?Þ¸¶ [0]_INQUIRY ¿?¾÷?ß?ø " xfId="2237"/>
    <cellStyle name="?Þ¸¶_INQUIRY ¿?¾÷?ß?ø " xfId="2238"/>
    <cellStyle name="?W??_ANX3BB01" xfId="2239"/>
    <cellStyle name="?W?_laroux" xfId="2240"/>
    <cellStyle name="?W準_?\拶?A?\氏・A?U・" xfId="2241"/>
    <cellStyle name="?귽긣깑" xfId="2242"/>
    <cellStyle name="?렑띙귒궻긪귽긬?깏깛긏" xfId="2243"/>
    <cellStyle name="?曹%" xfId="2244"/>
    <cellStyle name="?曹%U?&amp;H?_x0008_?s&#10;_x0007__x0001__x0001_" xfId="2245"/>
    <cellStyle name="?潮%뾁?둃u_x0008_??_x0007__x0001__x0001_" xfId="2246"/>
    <cellStyle name="?珠??? " xfId="2247"/>
    <cellStyle name="?珠???  10" xfId="2248"/>
    <cellStyle name="?珠???  2" xfId="2249"/>
    <cellStyle name="?珠???  2 2" xfId="2250"/>
    <cellStyle name="?珠???  3" xfId="2251"/>
    <cellStyle name="?珠???  4" xfId="2252"/>
    <cellStyle name="?珠???  5" xfId="2253"/>
    <cellStyle name="?珠???  6" xfId="2254"/>
    <cellStyle name="?珠???  7" xfId="2255"/>
    <cellStyle name="?珠???  8" xfId="2256"/>
    <cellStyle name="?珠???  9" xfId="2257"/>
    <cellStyle name="?霖_??何喊 ?拌 " xfId="2258"/>
    <cellStyle name="[0]_Chi phÝ kh¸c_V" xfId="2259"/>
    <cellStyle name="_(11-6)2001중장기계획(총괄)1" xfId="2260"/>
    <cellStyle name="_(11-6)2001중장기계획(총괄)1_4단계예산서" xfId="2261"/>
    <cellStyle name="_~MF2110" xfId="2262"/>
    <cellStyle name="_~MF2110_4단계예산서" xfId="2263"/>
    <cellStyle name="_~MF373C" xfId="2264"/>
    <cellStyle name="_~MF373C_4단계예산서" xfId="2265"/>
    <cellStyle name="_´Ü°¡Ç¥" xfId="2266"/>
    <cellStyle name="_0" xfId="2267"/>
    <cellStyle name="_0.전체수량총괄집계" xfId="2268"/>
    <cellStyle name="_0_Book1" xfId="2269"/>
    <cellStyle name="_0_MatchcastLifting" xfId="2270"/>
    <cellStyle name="_0_MatchcastLifting_LiftingCar" xfId="2271"/>
    <cellStyle name="_0_MatchcastLifting-1" xfId="2272"/>
    <cellStyle name="_0_MatchcastLifting-3" xfId="2273"/>
    <cellStyle name="_0_MatchcastLifting-4" xfId="2274"/>
    <cellStyle name="_0_MatchcastLifting-5" xfId="2275"/>
    <cellStyle name="_0_Small Segment Lifting-Report10April" xfId="2276"/>
    <cellStyle name="_0_Small Segment Lifting-Report10April_LiftingCar" xfId="2277"/>
    <cellStyle name="_0_Small Segment Lifting-ReportTypeA" xfId="2278"/>
    <cellStyle name="_0_Small Segment Lifting-ReportTypeA_LiftingCar" xfId="2279"/>
    <cellStyle name="_0_springs" xfId="2280"/>
    <cellStyle name="_0_springs_Book1" xfId="2281"/>
    <cellStyle name="_0_springs_MatchcastLifting" xfId="2282"/>
    <cellStyle name="_0_springs_MatchcastLifting_LiftingCar" xfId="2283"/>
    <cellStyle name="_0_springs_MatchcastLifting-1" xfId="2284"/>
    <cellStyle name="_0_springs_MatchcastLifting-3" xfId="2285"/>
    <cellStyle name="_0_springs_MatchcastLifting-4" xfId="2286"/>
    <cellStyle name="_0_springs_MatchcastLifting-5" xfId="2287"/>
    <cellStyle name="_0_springs_Small Segment Lifting-Report10April" xfId="2288"/>
    <cellStyle name="_0_springs_Small Segment Lifting-Report10April_LiftingCar" xfId="2289"/>
    <cellStyle name="_0_springs_Small Segment Lifting-ReportTypeA" xfId="2290"/>
    <cellStyle name="_0_springs_Small Segment Lifting-ReportTypeA_LiftingCar" xfId="2291"/>
    <cellStyle name="_001 공사현황" xfId="2292"/>
    <cellStyle name="_004 BOM for Mechnical Erection" xfId="2293"/>
    <cellStyle name="_005 BOM for Piping Erection" xfId="2294"/>
    <cellStyle name="_01. SITE PREPARATION" xfId="2295"/>
    <cellStyle name="_01_Add_Civil_Works_ficc_1" xfId="2296"/>
    <cellStyle name="_0126_Final_Agreed_Price_Breakdown" xfId="2297"/>
    <cellStyle name="_02. ACCESS ROAD" xfId="2298"/>
    <cellStyle name="_050701-가설Panel 제작 및 설치" xfId="2299"/>
    <cellStyle name="_06. TR AREA" xfId="2300"/>
    <cellStyle name="_060623-HDEC-Shuaiba North Cogen-Demolition BLDG" xfId="2301"/>
    <cellStyle name="_1.2.3 전력구맨홀구조물공" xfId="2302"/>
    <cellStyle name="_1.맨홀공(토공수량)" xfId="2303"/>
    <cellStyle name="_11. WATER TREATMENT AREA" xfId="2304"/>
    <cellStyle name="_13_시행예상_철골_완" xfId="2305"/>
    <cellStyle name="_2_2_토목예산" xfId="2306"/>
    <cellStyle name="_2_3_건축예산" xfId="2307"/>
    <cellStyle name="_2001년만" xfId="2308"/>
    <cellStyle name="_2001년만_(11-6)2001중장기계획(총괄)1" xfId="2309"/>
    <cellStyle name="_2001년만_(11-6)2001중장기계획(총괄)1_4단계예산서" xfId="2310"/>
    <cellStyle name="_2001년만_~MF1128" xfId="2311"/>
    <cellStyle name="_2001년만_~MF1128_(11-6)2001중장기계획(총괄)1" xfId="2312"/>
    <cellStyle name="_2001년만_~MF1128_(11-6)2001중장기계획(총괄)1_4단계예산서" xfId="2313"/>
    <cellStyle name="_2001년만_~MF1128_~MF2110" xfId="2314"/>
    <cellStyle name="_2001년만_~MF1128_~MF2110_4단계예산서" xfId="2315"/>
    <cellStyle name="_2001년만_~MF1128_~MF373C" xfId="2316"/>
    <cellStyle name="_2001년만_~MF1128_~MF373C_4단계예산서" xfId="2317"/>
    <cellStyle name="_2001년만_~MF1128_2001예산배정액 및 내역2" xfId="2318"/>
    <cellStyle name="_2001년만_~MF1128_2001예산배정액 및 내역2_4단계예산서" xfId="2319"/>
    <cellStyle name="_2001년만_~MF1128_4단계예산서" xfId="2320"/>
    <cellStyle name="_2001년만_~MF2110" xfId="2321"/>
    <cellStyle name="_2001년만_~MF2110_4단계예산서" xfId="2322"/>
    <cellStyle name="_2001년만_~MF373C" xfId="2323"/>
    <cellStyle name="_2001년만_~MF373C_4단계예산서" xfId="2324"/>
    <cellStyle name="_2001년만_2001예산배정액 및 내역2" xfId="2325"/>
    <cellStyle name="_2001년만_2001예산배정액 및 내역2_4단계예산서" xfId="2326"/>
    <cellStyle name="_2001년만_4단계예산서" xfId="2327"/>
    <cellStyle name="_2001예산배정액 및 내역" xfId="2328"/>
    <cellStyle name="_2001예산배정액 및 내역_4단계예산서" xfId="2329"/>
    <cellStyle name="_2001예산배정액 및 내역2" xfId="2330"/>
    <cellStyle name="_2001예산배정액 및 내역2_4단계예산서" xfId="2331"/>
    <cellStyle name="_20030218144011020-E1C865BF" xfId="2332"/>
    <cellStyle name="_2004.4.14-금호건설(남해화학)" xfId="2333"/>
    <cellStyle name="_20061117报价（INDOSAT 3G项目）-Gaojianmin" xfId="2334"/>
    <cellStyle name="_2-4.상반기실적부문별요약" xfId="2335"/>
    <cellStyle name="_2-4.상반기실적부문별요약(표지및목차포함)" xfId="2336"/>
    <cellStyle name="_2-4.상반기실적부문별요약(표지및목차포함)_1" xfId="2337"/>
    <cellStyle name="_2-4.상반기실적부문별요약_1" xfId="2338"/>
    <cellStyle name="_3.맨홀공(구조물)" xfId="2339"/>
    <cellStyle name="_329전기설비기초-비교" xfId="2340"/>
    <cellStyle name="_3월 개설과정리스트_수주과정 제외" xfId="2341"/>
    <cellStyle name="_3태국GSPP2AREA" xfId="2342"/>
    <cellStyle name="_4. BOILER AREA" xfId="2343"/>
    <cellStyle name="_4단계예산서" xfId="2344"/>
    <cellStyle name="_5옹벽공" xfId="2345"/>
    <cellStyle name="_5옹벽공_1.2.3 전력구맨홀구조물공" xfId="2346"/>
    <cellStyle name="_5옹벽공_1.맨홀공(토공수량)" xfId="2347"/>
    <cellStyle name="_5옹벽공_3.맨홀공(구조물)" xfId="2348"/>
    <cellStyle name="_5옹벽공_개착공(가시설)" xfId="2349"/>
    <cellStyle name="_5옹벽공_맨홀" xfId="2350"/>
    <cellStyle name="_5옹벽공_맨홀_2.맨홀공(가시설)" xfId="2351"/>
    <cellStyle name="_5옹벽공_맨홀_맨홀" xfId="2352"/>
    <cellStyle name="_5옹벽공_맨홀구조물공" xfId="2353"/>
    <cellStyle name="_5옹벽공_맨홀구조물공_1.2.3 전력구맨홀구조물공" xfId="2354"/>
    <cellStyle name="_5옹벽공_맨홀구조물공_집수정구조물공" xfId="2355"/>
    <cellStyle name="_5옹벽공_맨홀구조물공_집수정구조물공_구조물공" xfId="2356"/>
    <cellStyle name="_5옹벽공_맨홀구조물공_집수정구조물공_맨홀구조물공" xfId="2357"/>
    <cellStyle name="_5옹벽공_맨홀구조물공_집수정구조물공_부지정지구조물공" xfId="2358"/>
    <cellStyle name="_5옹벽공_맨홀구조물공_집수정구조물공_부지정지배수구조물공" xfId="2359"/>
    <cellStyle name="_5옹벽공_맨홀구조물공_집수정구조물공_사면보호구조물공" xfId="2360"/>
    <cellStyle name="_5옹벽공_맨홀구조물공_집수정구조물공_전력구구조물공" xfId="2361"/>
    <cellStyle name="_5옹벽공_수량산출서" xfId="2362"/>
    <cellStyle name="_5옹벽공_수량산출서_1.2.3 전력구맨홀구조물공" xfId="2363"/>
    <cellStyle name="_5옹벽공_수량산출서_1.맨홀공(토공수량)" xfId="2364"/>
    <cellStyle name="_5옹벽공_수량산출서_개착공(가시설)" xfId="2365"/>
    <cellStyle name="_5옹벽공_수량산출서_집수정구조물공" xfId="2366"/>
    <cellStyle name="_5옹벽공_수량산출서_집수정구조물공_구조물공" xfId="2367"/>
    <cellStyle name="_5옹벽공_수량산출서_집수정구조물공_맨홀구조물공" xfId="2368"/>
    <cellStyle name="_5옹벽공_수량산출서_집수정구조물공_부지정지구조물공" xfId="2369"/>
    <cellStyle name="_5옹벽공_수량산출서_집수정구조물공_부지정지배수구조물공" xfId="2370"/>
    <cellStyle name="_5옹벽공_수량산출서_집수정구조물공_사면보호구조물공" xfId="2371"/>
    <cellStyle name="_5옹벽공_수량산출서_집수정구조물공_전력구구조물공" xfId="2372"/>
    <cellStyle name="_5옹벽공_집수정구조물공" xfId="2373"/>
    <cellStyle name="_5옹벽공_집수정구조물공_구조물공" xfId="2374"/>
    <cellStyle name="_5옹벽공_집수정구조물공_맨홀구조물공" xfId="2375"/>
    <cellStyle name="_5옹벽공_집수정구조물공_부지정지구조물공" xfId="2376"/>
    <cellStyle name="_5옹벽공_집수정구조물공_부지정지배수구조물공" xfId="2377"/>
    <cellStyle name="_5옹벽공_집수정구조물공_사면보호구조물공" xfId="2378"/>
    <cellStyle name="_5옹벽공_집수정구조물공_전력구구조물공" xfId="2379"/>
    <cellStyle name="_6. TR AREA" xfId="2380"/>
    <cellStyle name="_6.Dike Stair(별도합산할 것)" xfId="2381"/>
    <cellStyle name="_'99상반기경영개선활동결과(게시용)" xfId="2382"/>
    <cellStyle name="_AB Rev-23272931" xfId="2383"/>
    <cellStyle name="_AB Rev-23272931_LiftingCar" xfId="2384"/>
    <cellStyle name="_AC-13  fence 수량산출서" xfId="2385"/>
    <cellStyle name="_ALAT-BU-SPP-CIPUTARA" xfId="2386"/>
    <cellStyle name="_ALAT-BU-SPP-CIPUTARA_1" xfId="2387"/>
    <cellStyle name="_ALAT-BU-SPP-CIPUTARA-ok" xfId="2388"/>
    <cellStyle name="_ALAT-BU-SPP-CIPUTARA-ok_1" xfId="2389"/>
    <cellStyle name="_ALAT-BU-SPP-GRIYANIAGA" xfId="2390"/>
    <cellStyle name="_ALAT-BU-SPP-GRIYANIAGA_1" xfId="2391"/>
    <cellStyle name="_AMO1" xfId="2392"/>
    <cellStyle name="_Analisa RAP awal N (version 2)r1" xfId="2393"/>
    <cellStyle name="_Analisa RAP awal N (version 2)r1_1" xfId="2394"/>
    <cellStyle name="_Analisa RAP awal N (version 2)r1_2" xfId="2395"/>
    <cellStyle name="_Analisa RAP awal N (version 2)r3" xfId="2396"/>
    <cellStyle name="_Analisa RAP awal N (version 2)r3_1" xfId="2397"/>
    <cellStyle name="_Analisa RAP awal N (version 2)r3_2" xfId="2398"/>
    <cellStyle name="_analisa RAP r1" xfId="2399"/>
    <cellStyle name="_analisa RAP r1_1" xfId="2400"/>
    <cellStyle name="_Analisa RAP r7" xfId="2401"/>
    <cellStyle name="_Analisa RAP r7_1" xfId="2402"/>
    <cellStyle name="_Anchor" xfId="2403"/>
    <cellStyle name="_Anchor_LiftingCar" xfId="2404"/>
    <cellStyle name="_Annex II-A MAY4 PRICING SCHEDULE_2006-5-4_TelkomselVersion" xfId="2405"/>
    <cellStyle name="_Annex II-A MAY4 PRICING SCHEDULE_2006-5-4_TelkomselVersion_Annex 1 Bill of Quantity (SACME Works) - 10 Aug 07" xfId="2406"/>
    <cellStyle name="_Annex II-A MAY4 PRICING SCHEDULE_2006-5-4_TelkomselVersion_Annex 1 Bill of Quantity (SACME Works) - Compile" xfId="2407"/>
    <cellStyle name="_Annex II-A MAY4 PRICING SCHEDULE_2006-5-4_TelkomselVersion_Annex 1 Bill of Quantity (SACME Works) - Compile - rev2" xfId="2408"/>
    <cellStyle name="_Annex II-A MAY4 PRICING SCHEDULE_2006-5-4_TelkomselVersion_Annex 2-C - Unit Price list CME" xfId="2409"/>
    <cellStyle name="_Annex II-A MAY4 PRICING SCHEDULE_2006-5-4_TelkomselVersion_Annex 2-C - Unit Price list CME (Final)" xfId="2410"/>
    <cellStyle name="_Annex II-A MAY4 PRICING SCHEDULE_2006-5-4_TelkomselVersion_Annex 2-C - Unit Price list CME1" xfId="2411"/>
    <cellStyle name="_Annex II-A MAY4 PRICING SCHEDULE_2006-5-4_TelkomselVersion_Annex 4-10 SITAC &amp; CME BoQ" xfId="2412"/>
    <cellStyle name="_Annex II-A MAY4 PRICING SCHEDULE_2006-5-4_TelkomselVersion_Benchmark Price" xfId="2413"/>
    <cellStyle name="_Annex II-A MAY4 PRICING SCHEDULE_2006-5-4_TelkomselVersion_BOQ - SST 42 m New Light (NL)" xfId="2414"/>
    <cellStyle name="_Annex II-A MAY4 PRICING SCHEDULE_2006-5-4_TelkomselVersion_Copy of Annex 2-C - Unit Price list CME 20070815(CEG)" xfId="2415"/>
    <cellStyle name="_Annex II-A MAY4 PRICING SCHEDULE_2006-5-4_TelkomselVersion_Telkomsel - Unit Price list CME (2008-09-12)" xfId="2416"/>
    <cellStyle name="_Annex II-A MAY4 PRICING SCHEDULE_2006-5-4_TelkomselVersion_TSEL BOQ PER SITE MODEL 18 JULY 2007" xfId="2417"/>
    <cellStyle name="_Annex II-A MAY4 PRICING SCHEDULE_2006-7-11_4 CONFIDENTIAL 06-11-08 HLU 2 start 06-07-21_3 C&amp;A" xfId="2418"/>
    <cellStyle name="_Annex II-A MAY4 PRICING SCHEDULE_2006-7-11_4 CONFIDENTIAL 06-11-08 HLU 2 start 06-07-21_3 C&amp;A_Annex 1 Bill of Quantity (SACME Works) - 10 Aug 07" xfId="2419"/>
    <cellStyle name="_Annex II-A MAY4 PRICING SCHEDULE_2006-7-11_4 CONFIDENTIAL 06-11-08 HLU 2 start 06-07-21_3 C&amp;A_Annex 1 Bill of Quantity (SACME Works) - Compile" xfId="2420"/>
    <cellStyle name="_Annex II-A MAY4 PRICING SCHEDULE_2006-7-11_4 CONFIDENTIAL 06-11-08 HLU 2 start 06-07-21_3 C&amp;A_Annex 1 Bill of Quantity (SACME Works) - Compile - rev2" xfId="2421"/>
    <cellStyle name="_Annex II-A MAY4 PRICING SCHEDULE_2006-7-11_4 CONFIDENTIAL 06-11-08 HLU 2 start 06-07-21_3 C&amp;A_Annex 2-C - Unit Price list CME" xfId="2422"/>
    <cellStyle name="_Annex II-A MAY4 PRICING SCHEDULE_2006-7-11_4 CONFIDENTIAL 06-11-08 HLU 2 start 06-07-21_3 C&amp;A_Annex 2-C - Unit Price list CME (Final)" xfId="2423"/>
    <cellStyle name="_Annex II-A MAY4 PRICING SCHEDULE_2006-7-11_4 CONFIDENTIAL 06-11-08 HLU 2 start 06-07-21_3 C&amp;A_Annex 2-C - Unit Price list CME1" xfId="2424"/>
    <cellStyle name="_Annex II-A MAY4 PRICING SCHEDULE_2006-7-11_4 CONFIDENTIAL 06-11-08 HLU 2 start 06-07-21_3 C&amp;A_Annex 4-10 SITAC &amp; CME BoQ" xfId="2425"/>
    <cellStyle name="_Annex II-A MAY4 PRICING SCHEDULE_2006-7-11_4 CONFIDENTIAL 06-11-08 HLU 2 start 06-07-21_3 C&amp;A_Benchmark Price" xfId="2426"/>
    <cellStyle name="_Annex II-A MAY4 PRICING SCHEDULE_2006-7-11_4 CONFIDENTIAL 06-11-08 HLU 2 start 06-07-21_3 C&amp;A_BOQ - SST 42 m New Light (NL)" xfId="2427"/>
    <cellStyle name="_Annex II-A MAY4 PRICING SCHEDULE_2006-7-11_4 CONFIDENTIAL 06-11-08 HLU 2 start 06-07-21_3 C&amp;A_Copy of Annex 2-C - Unit Price list CME 20070815(CEG)" xfId="2428"/>
    <cellStyle name="_Annex II-A MAY4 PRICING SCHEDULE_2006-7-11_4 CONFIDENTIAL 06-11-08 HLU 2 start 06-07-21_3 C&amp;A_Telkomsel - Unit Price list CME (2008-09-12)" xfId="2429"/>
    <cellStyle name="_Annex II-A MAY4 PRICING SCHEDULE_2006-7-11_4 CONFIDENTIAL 06-11-08 HLU 2 start 06-07-21_3 C&amp;A_TSEL BOQ PER SITE MODEL 18 JULY 2007" xfId="2430"/>
    <cellStyle name="_Appl SW" xfId="2431"/>
    <cellStyle name="_Bag Filter" xfId="2432"/>
    <cellStyle name="_Bag Filter_MPP_BM_civil(Rev.1)" xfId="2433"/>
    <cellStyle name="_Bag Filter_MPP_BM_civil(Rev.1)-11.19" xfId="2434"/>
    <cellStyle name="_Bag Filter_SC2081 Piping BOQ_new" xfId="2435"/>
    <cellStyle name="_Bag Filter_SC2081 Piping BOQ_new_MPP_BM_civil(Rev.1)" xfId="2436"/>
    <cellStyle name="_Bag Filter_SC2081 Piping BOQ_new_MPP_BM_civil(Rev.1)-11.19" xfId="2437"/>
    <cellStyle name="_Bag Filter_SC2081 Piping BOQ_new_사본 - MPP_BM_civil(Rev.1)" xfId="2438"/>
    <cellStyle name="_Bag Filter_사본 - MPP_BM_civil(Rev.1)" xfId="2439"/>
    <cellStyle name="_Bang Chi tieu (2)" xfId="2440"/>
    <cellStyle name="_BASF Change실행20021211" xfId="2441"/>
    <cellStyle name="_BASF TDI(변경)실행20021211" xfId="2442"/>
    <cellStyle name="_BM TOTAL" xfId="2443"/>
    <cellStyle name="_BM_civil Rev(1) (11(1)(1).27)_seaboard" xfId="2444"/>
    <cellStyle name="_Book1" xfId="2445"/>
    <cellStyle name="_Book1_1" xfId="2446"/>
    <cellStyle name="_Book1_6.Dike Stair(별도합산할 것)" xfId="2447"/>
    <cellStyle name="_Book1_빌딩별내역서검토(기준견적Rev.8)" xfId="2448"/>
    <cellStyle name="_Book2" xfId="2449"/>
    <cellStyle name="_Book2_Vietnam CSVC Project -Indirect Cost-Rev2" xfId="2450"/>
    <cellStyle name="_Book2_Vietnam CSVC Project-12Mar2010-Rev Quo" xfId="2451"/>
    <cellStyle name="_Book3" xfId="2452"/>
    <cellStyle name="_BOQ" xfId="2453"/>
    <cellStyle name="_boq and pricing table" xfId="2454"/>
    <cellStyle name="_BoQ Gedung Badan Pemeriksa Keuangan Jakarta ME 290708 R7 Redisign" xfId="2455"/>
    <cellStyle name="_BoQ SACME - HCPT Project 29 Sep'091-COST" xfId="2456"/>
    <cellStyle name="_BoQ Telkomsel - Java" xfId="2457"/>
    <cellStyle name="_BOQ(Hang Lung)" xfId="2458"/>
    <cellStyle name="_BOQ(Hang Lung-rev1)" xfId="2459"/>
    <cellStyle name="_BOQ_1" xfId="2460"/>
    <cellStyle name="_BOQ_1_Book3" xfId="2461"/>
    <cellStyle name="_BOQ_1_Book4" xfId="2462"/>
    <cellStyle name="_BOQ_1_Makro FP (BM)" xfId="2463"/>
    <cellStyle name="_BOQ_1_Makro FP (BM)_Book3" xfId="2464"/>
    <cellStyle name="_BOQ_1_Makro FP (BM)_Book4" xfId="2465"/>
    <cellStyle name="_BOQ_1_Makro FP (BM)_QATIF-Costing" xfId="2466"/>
    <cellStyle name="_BOQ_1_Makro FP (BM)_Structural Steel Fabrication-updated (Dec. 04,2000)" xfId="2467"/>
    <cellStyle name="_BOQ_1_MS-Cost" xfId="2468"/>
    <cellStyle name="_BOQ_1_MS-Cost_Book3" xfId="2469"/>
    <cellStyle name="_BOQ_1_MS-Cost_Book4" xfId="2470"/>
    <cellStyle name="_BOQ_1_MS-Cost_QATIF-Costing" xfId="2471"/>
    <cellStyle name="_BOQ_1_MS-Cost_Structural Steel Fabrication-updated (Dec. 04,2000)" xfId="2472"/>
    <cellStyle name="_BOQ_1_QATIF-Costing" xfId="2473"/>
    <cellStyle name="_BOQ+MEP palangkaraya-TATA" xfId="2474"/>
    <cellStyle name="_BQ HOTEL SUTAN RAJA TENDER" xfId="2475"/>
    <cellStyle name="_BQ TN. ABANG BLOK B R1  PL-PK 30-12-08 QTT AGS PL" xfId="2476"/>
    <cellStyle name="_BQ.Hotel PASIR ME 020109-R1" xfId="2477"/>
    <cellStyle name="_BQ+Hit. Lt 10, atap (Dago 27-06-2007 )" xfId="2478"/>
    <cellStyle name="_BQ+Hit. SDA (24072007)" xfId="2479"/>
    <cellStyle name="_BQ1 19 jan 08 FINAL" xfId="2480"/>
    <cellStyle name="_BQ-ARS- SDA2" xfId="2481"/>
    <cellStyle name="_CG4RXHW_prices_28102004" xfId="2482"/>
    <cellStyle name="_Compile NTS2-BOQ - ceiling price from Yenny" xfId="2483"/>
    <cellStyle name="_Copy of Analisa RAP R11ef" xfId="2484"/>
    <cellStyle name="_Copy of Analisa RAP R11ef_1" xfId="2485"/>
    <cellStyle name="_Copy of Analisa RAP R11ef_2" xfId="2486"/>
    <cellStyle name="_Daf- 05 PL+FF 19dec07-final (28Jan'08)" xfId="2487"/>
    <cellStyle name="_DED RUSUNAWA DAN PSU UDAYANA" xfId="2488"/>
    <cellStyle name="_Detail_토목_완" xfId="2489"/>
    <cellStyle name="_DHU 제작 설치 공사" xfId="2490"/>
    <cellStyle name="_DIRECT-CONT" xfId="2491"/>
    <cellStyle name="_Draft of PO 3G by TT 04082006 Rev PA3" xfId="2492"/>
    <cellStyle name="_DSN-P-FS04-TW(EK)_1400ton Overhead Crane Report Korean11" xfId="2493"/>
    <cellStyle name="_DSN-P-FS04-TW(EK)_1400ton Overhead Crane Report Korean11_Book1" xfId="2494"/>
    <cellStyle name="_DSN-P-FS04-TW(EK)_1400ton Overhead Crane Report Korean11_DSN-P-FS04-TW(EK)_1400ton Overhead Crane Report Korean15 Iw" xfId="2495"/>
    <cellStyle name="_DSN-P-FS04-TW(EK)_1400ton Overhead Crane Report Korean11_DSN-P-FS04-TW(EK)_1400ton Overhead Crane Report Korean15 Iw_0" xfId="2496"/>
    <cellStyle name="_DSN-P-FS04-TW(EK)_1400ton Overhead Crane Report Korean11_DSN-P-FS04-TW(EK)_1400ton Overhead Crane Report Korean15 Iw_0_Book1" xfId="2497"/>
    <cellStyle name="_DSN-P-FS04-TW(EK)_1400ton Overhead Crane Report Korean11_DSN-P-FS04-TW(EK)_1400ton Overhead Crane Report Korean15 Iw_0_MatchcastLifting" xfId="2498"/>
    <cellStyle name="_DSN-P-FS04-TW(EK)_1400ton Overhead Crane Report Korean11_DSN-P-FS04-TW(EK)_1400ton Overhead Crane Report Korean15 Iw_0_MatchcastLifting_LiftingCar" xfId="2499"/>
    <cellStyle name="_DSN-P-FS04-TW(EK)_1400ton Overhead Crane Report Korean11_DSN-P-FS04-TW(EK)_1400ton Overhead Crane Report Korean15 Iw_0_MatchcastLifting-1" xfId="2500"/>
    <cellStyle name="_DSN-P-FS04-TW(EK)_1400ton Overhead Crane Report Korean11_DSN-P-FS04-TW(EK)_1400ton Overhead Crane Report Korean15 Iw_0_MatchcastLifting-3" xfId="2501"/>
    <cellStyle name="_DSN-P-FS04-TW(EK)_1400ton Overhead Crane Report Korean11_DSN-P-FS04-TW(EK)_1400ton Overhead Crane Report Korean15 Iw_0_MatchcastLifting-4" xfId="2502"/>
    <cellStyle name="_DSN-P-FS04-TW(EK)_1400ton Overhead Crane Report Korean11_DSN-P-FS04-TW(EK)_1400ton Overhead Crane Report Korean15 Iw_0_MatchcastLifting-5" xfId="2503"/>
    <cellStyle name="_DSN-P-FS04-TW(EK)_1400ton Overhead Crane Report Korean11_DSN-P-FS04-TW(EK)_1400ton Overhead Crane Report Korean15 Iw_0_Small Segment Lifting-Report10April" xfId="2504"/>
    <cellStyle name="_DSN-P-FS04-TW(EK)_1400ton Overhead Crane Report Korean11_DSN-P-FS04-TW(EK)_1400ton Overhead Crane Report Korean15 Iw_0_Small Segment Lifting-Report10April_LiftingCar" xfId="2505"/>
    <cellStyle name="_DSN-P-FS04-TW(EK)_1400ton Overhead Crane Report Korean11_DSN-P-FS04-TW(EK)_1400ton Overhead Crane Report Korean15 Iw_0_Small Segment Lifting-ReportTypeA" xfId="2506"/>
    <cellStyle name="_DSN-P-FS04-TW(EK)_1400ton Overhead Crane Report Korean11_DSN-P-FS04-TW(EK)_1400ton Overhead Crane Report Korean15 Iw_0_Small Segment Lifting-ReportTypeA_LiftingCar" xfId="2507"/>
    <cellStyle name="_DSN-P-FS04-TW(EK)_1400ton Overhead Crane Report Korean11_DSN-P-FS04-TW(EK)_1400ton Overhead Crane Report Korean15 Iw_0_springs" xfId="2508"/>
    <cellStyle name="_DSN-P-FS04-TW(EK)_1400ton Overhead Crane Report Korean11_DSN-P-FS04-TW(EK)_1400ton Overhead Crane Report Korean15 Iw_0_springs_Book1" xfId="2509"/>
    <cellStyle name="_DSN-P-FS04-TW(EK)_1400ton Overhead Crane Report Korean11_DSN-P-FS04-TW(EK)_1400ton Overhead Crane Report Korean15 Iw_0_springs_MatchcastLifting" xfId="2510"/>
    <cellStyle name="_DSN-P-FS04-TW(EK)_1400ton Overhead Crane Report Korean11_DSN-P-FS04-TW(EK)_1400ton Overhead Crane Report Korean15 Iw_0_springs_MatchcastLifting_LiftingCar" xfId="2511"/>
    <cellStyle name="_DSN-P-FS04-TW(EK)_1400ton Overhead Crane Report Korean11_DSN-P-FS04-TW(EK)_1400ton Overhead Crane Report Korean15 Iw_0_springs_MatchcastLifting-1" xfId="2512"/>
    <cellStyle name="_DSN-P-FS04-TW(EK)_1400ton Overhead Crane Report Korean11_DSN-P-FS04-TW(EK)_1400ton Overhead Crane Report Korean15 Iw_0_springs_MatchcastLifting-3" xfId="2513"/>
    <cellStyle name="_DSN-P-FS04-TW(EK)_1400ton Overhead Crane Report Korean11_DSN-P-FS04-TW(EK)_1400ton Overhead Crane Report Korean15 Iw_0_springs_MatchcastLifting-4" xfId="2514"/>
    <cellStyle name="_DSN-P-FS04-TW(EK)_1400ton Overhead Crane Report Korean11_DSN-P-FS04-TW(EK)_1400ton Overhead Crane Report Korean15 Iw_0_springs_MatchcastLifting-5" xfId="2515"/>
    <cellStyle name="_DSN-P-FS04-TW(EK)_1400ton Overhead Crane Report Korean11_DSN-P-FS04-TW(EK)_1400ton Overhead Crane Report Korean15 Iw_0_springs_Small Segment Lifting-Report10April" xfId="2516"/>
    <cellStyle name="_DSN-P-FS04-TW(EK)_1400ton Overhead Crane Report Korean11_DSN-P-FS04-TW(EK)_1400ton Overhead Crane Report Korean15 Iw_0_springs_Small Segment Lifting-Report10April_LiftingCar" xfId="2517"/>
    <cellStyle name="_DSN-P-FS04-TW(EK)_1400ton Overhead Crane Report Korean11_DSN-P-FS04-TW(EK)_1400ton Overhead Crane Report Korean15 Iw_0_springs_Small Segment Lifting-ReportTypeA" xfId="2518"/>
    <cellStyle name="_DSN-P-FS04-TW(EK)_1400ton Overhead Crane Report Korean11_DSN-P-FS04-TW(EK)_1400ton Overhead Crane Report Korean15 Iw_0_springs_Small Segment Lifting-ReportTypeA_LiftingCar" xfId="2519"/>
    <cellStyle name="_DSN-P-FS04-TW(EK)_1400ton Overhead Crane Report Korean11_DSN-P-FS04-TW(EK)_1400ton Overhead Crane Report Korean15 Iw_Book1" xfId="2520"/>
    <cellStyle name="_DSN-P-FS04-TW(EK)_1400ton Overhead Crane Report Korean11_DSN-P-FS04-TW(EK)_1400ton Overhead Crane Report Korean15 Iw_MatchcastLifting" xfId="2521"/>
    <cellStyle name="_DSN-P-FS04-TW(EK)_1400ton Overhead Crane Report Korean11_DSN-P-FS04-TW(EK)_1400ton Overhead Crane Report Korean15 Iw_MatchcastLifting_LiftingCar" xfId="2522"/>
    <cellStyle name="_DSN-P-FS04-TW(EK)_1400ton Overhead Crane Report Korean11_DSN-P-FS04-TW(EK)_1400ton Overhead Crane Report Korean15 Iw_MatchcastLifting-1" xfId="2523"/>
    <cellStyle name="_DSN-P-FS04-TW(EK)_1400ton Overhead Crane Report Korean11_DSN-P-FS04-TW(EK)_1400ton Overhead Crane Report Korean15 Iw_MatchcastLifting-3" xfId="2524"/>
    <cellStyle name="_DSN-P-FS04-TW(EK)_1400ton Overhead Crane Report Korean11_DSN-P-FS04-TW(EK)_1400ton Overhead Crane Report Korean15 Iw_MatchcastLifting-4" xfId="2525"/>
    <cellStyle name="_DSN-P-FS04-TW(EK)_1400ton Overhead Crane Report Korean11_DSN-P-FS04-TW(EK)_1400ton Overhead Crane Report Korean15 Iw_MatchcastLifting-5" xfId="2526"/>
    <cellStyle name="_DSN-P-FS04-TW(EK)_1400ton Overhead Crane Report Korean11_DSN-P-FS04-TW(EK)_1400ton Overhead Crane Report Korean15 Iw_Small Segment Lifting-Report10April" xfId="2527"/>
    <cellStyle name="_DSN-P-FS04-TW(EK)_1400ton Overhead Crane Report Korean11_DSN-P-FS04-TW(EK)_1400ton Overhead Crane Report Korean15 Iw_Small Segment Lifting-Report10April_LiftingCar" xfId="2528"/>
    <cellStyle name="_DSN-P-FS04-TW(EK)_1400ton Overhead Crane Report Korean11_DSN-P-FS04-TW(EK)_1400ton Overhead Crane Report Korean15 Iw_Small Segment Lifting-ReportTypeA" xfId="2529"/>
    <cellStyle name="_DSN-P-FS04-TW(EK)_1400ton Overhead Crane Report Korean11_DSN-P-FS04-TW(EK)_1400ton Overhead Crane Report Korean15 Iw_Small Segment Lifting-ReportTypeA_LiftingCar" xfId="2530"/>
    <cellStyle name="_DSN-P-FS04-TW(EK)_1400ton Overhead Crane Report Korean11_DSN-P-FS04-TW(EK)_1400ton Overhead Crane Report Korean15 Me" xfId="2531"/>
    <cellStyle name="_DSN-P-FS04-TW(EK)_1400ton Overhead Crane Report Korean11_DSN-P-FS04-TW(EK)_1400ton Overhead Crane Report Korean15 Me_0" xfId="2532"/>
    <cellStyle name="_DSN-P-FS04-TW(EK)_1400ton Overhead Crane Report Korean11_DSN-P-FS04-TW(EK)_1400ton Overhead Crane Report Korean15 Me_0_Book1" xfId="2533"/>
    <cellStyle name="_DSN-P-FS04-TW(EK)_1400ton Overhead Crane Report Korean11_DSN-P-FS04-TW(EK)_1400ton Overhead Crane Report Korean15 Me_0_MatchcastLifting" xfId="2534"/>
    <cellStyle name="_DSN-P-FS04-TW(EK)_1400ton Overhead Crane Report Korean11_DSN-P-FS04-TW(EK)_1400ton Overhead Crane Report Korean15 Me_0_MatchcastLifting_LiftingCar" xfId="2535"/>
    <cellStyle name="_DSN-P-FS04-TW(EK)_1400ton Overhead Crane Report Korean11_DSN-P-FS04-TW(EK)_1400ton Overhead Crane Report Korean15 Me_0_MatchcastLifting-1" xfId="2536"/>
    <cellStyle name="_DSN-P-FS04-TW(EK)_1400ton Overhead Crane Report Korean11_DSN-P-FS04-TW(EK)_1400ton Overhead Crane Report Korean15 Me_0_MatchcastLifting-3" xfId="2537"/>
    <cellStyle name="_DSN-P-FS04-TW(EK)_1400ton Overhead Crane Report Korean11_DSN-P-FS04-TW(EK)_1400ton Overhead Crane Report Korean15 Me_0_MatchcastLifting-4" xfId="2538"/>
    <cellStyle name="_DSN-P-FS04-TW(EK)_1400ton Overhead Crane Report Korean11_DSN-P-FS04-TW(EK)_1400ton Overhead Crane Report Korean15 Me_0_MatchcastLifting-5" xfId="2539"/>
    <cellStyle name="_DSN-P-FS04-TW(EK)_1400ton Overhead Crane Report Korean11_DSN-P-FS04-TW(EK)_1400ton Overhead Crane Report Korean15 Me_0_Small Segment Lifting-Report10April" xfId="2540"/>
    <cellStyle name="_DSN-P-FS04-TW(EK)_1400ton Overhead Crane Report Korean11_DSN-P-FS04-TW(EK)_1400ton Overhead Crane Report Korean15 Me_0_Small Segment Lifting-Report10April_LiftingCar" xfId="2541"/>
    <cellStyle name="_DSN-P-FS04-TW(EK)_1400ton Overhead Crane Report Korean11_DSN-P-FS04-TW(EK)_1400ton Overhead Crane Report Korean15 Me_0_Small Segment Lifting-ReportTypeA" xfId="2542"/>
    <cellStyle name="_DSN-P-FS04-TW(EK)_1400ton Overhead Crane Report Korean11_DSN-P-FS04-TW(EK)_1400ton Overhead Crane Report Korean15 Me_0_Small Segment Lifting-ReportTypeA_LiftingCar" xfId="2543"/>
    <cellStyle name="_DSN-P-FS04-TW(EK)_1400ton Overhead Crane Report Korean11_DSN-P-FS04-TW(EK)_1400ton Overhead Crane Report Korean15 Me_0_springs" xfId="2544"/>
    <cellStyle name="_DSN-P-FS04-TW(EK)_1400ton Overhead Crane Report Korean11_DSN-P-FS04-TW(EK)_1400ton Overhead Crane Report Korean15 Me_0_springs_Book1" xfId="2545"/>
    <cellStyle name="_DSN-P-FS04-TW(EK)_1400ton Overhead Crane Report Korean11_DSN-P-FS04-TW(EK)_1400ton Overhead Crane Report Korean15 Me_0_springs_MatchcastLifting" xfId="2546"/>
    <cellStyle name="_DSN-P-FS04-TW(EK)_1400ton Overhead Crane Report Korean11_DSN-P-FS04-TW(EK)_1400ton Overhead Crane Report Korean15 Me_0_springs_MatchcastLifting_LiftingCar" xfId="2547"/>
    <cellStyle name="_DSN-P-FS04-TW(EK)_1400ton Overhead Crane Report Korean11_DSN-P-FS04-TW(EK)_1400ton Overhead Crane Report Korean15 Me_0_springs_MatchcastLifting-1" xfId="2548"/>
    <cellStyle name="_DSN-P-FS04-TW(EK)_1400ton Overhead Crane Report Korean11_DSN-P-FS04-TW(EK)_1400ton Overhead Crane Report Korean15 Me_0_springs_MatchcastLifting-3" xfId="2549"/>
    <cellStyle name="_DSN-P-FS04-TW(EK)_1400ton Overhead Crane Report Korean11_DSN-P-FS04-TW(EK)_1400ton Overhead Crane Report Korean15 Me_0_springs_MatchcastLifting-4" xfId="2550"/>
    <cellStyle name="_DSN-P-FS04-TW(EK)_1400ton Overhead Crane Report Korean11_DSN-P-FS04-TW(EK)_1400ton Overhead Crane Report Korean15 Me_0_springs_MatchcastLifting-5" xfId="2551"/>
    <cellStyle name="_DSN-P-FS04-TW(EK)_1400ton Overhead Crane Report Korean11_DSN-P-FS04-TW(EK)_1400ton Overhead Crane Report Korean15 Me_0_springs_Small Segment Lifting-Report10April" xfId="2552"/>
    <cellStyle name="_DSN-P-FS04-TW(EK)_1400ton Overhead Crane Report Korean11_DSN-P-FS04-TW(EK)_1400ton Overhead Crane Report Korean15 Me_0_springs_Small Segment Lifting-Report10April_LiftingCar" xfId="2553"/>
    <cellStyle name="_DSN-P-FS04-TW(EK)_1400ton Overhead Crane Report Korean11_DSN-P-FS04-TW(EK)_1400ton Overhead Crane Report Korean15 Me_0_springs_Small Segment Lifting-ReportTypeA" xfId="2554"/>
    <cellStyle name="_DSN-P-FS04-TW(EK)_1400ton Overhead Crane Report Korean11_DSN-P-FS04-TW(EK)_1400ton Overhead Crane Report Korean15 Me_0_springs_Small Segment Lifting-ReportTypeA_LiftingCar" xfId="2555"/>
    <cellStyle name="_DSN-P-FS04-TW(EK)_1400ton Overhead Crane Report Korean11_DSN-P-FS04-TW(EK)_1400ton Overhead Crane Report Korean15 Me_Book1" xfId="2556"/>
    <cellStyle name="_DSN-P-FS04-TW(EK)_1400ton Overhead Crane Report Korean11_DSN-P-FS04-TW(EK)_1400ton Overhead Crane Report Korean15 Me_MatchcastLifting" xfId="2557"/>
    <cellStyle name="_DSN-P-FS04-TW(EK)_1400ton Overhead Crane Report Korean11_DSN-P-FS04-TW(EK)_1400ton Overhead Crane Report Korean15 Me_MatchcastLifting_LiftingCar" xfId="2558"/>
    <cellStyle name="_DSN-P-FS04-TW(EK)_1400ton Overhead Crane Report Korean11_DSN-P-FS04-TW(EK)_1400ton Overhead Crane Report Korean15 Me_MatchcastLifting-1" xfId="2559"/>
    <cellStyle name="_DSN-P-FS04-TW(EK)_1400ton Overhead Crane Report Korean11_DSN-P-FS04-TW(EK)_1400ton Overhead Crane Report Korean15 Me_MatchcastLifting-3" xfId="2560"/>
    <cellStyle name="_DSN-P-FS04-TW(EK)_1400ton Overhead Crane Report Korean11_DSN-P-FS04-TW(EK)_1400ton Overhead Crane Report Korean15 Me_MatchcastLifting-4" xfId="2561"/>
    <cellStyle name="_DSN-P-FS04-TW(EK)_1400ton Overhead Crane Report Korean11_DSN-P-FS04-TW(EK)_1400ton Overhead Crane Report Korean15 Me_MatchcastLifting-5" xfId="2562"/>
    <cellStyle name="_DSN-P-FS04-TW(EK)_1400ton Overhead Crane Report Korean11_DSN-P-FS04-TW(EK)_1400ton Overhead Crane Report Korean15 Me_Small Segment Lifting-Report10April" xfId="2563"/>
    <cellStyle name="_DSN-P-FS04-TW(EK)_1400ton Overhead Crane Report Korean11_DSN-P-FS04-TW(EK)_1400ton Overhead Crane Report Korean15 Me_Small Segment Lifting-Report10April_LiftingCar" xfId="2564"/>
    <cellStyle name="_DSN-P-FS04-TW(EK)_1400ton Overhead Crane Report Korean11_DSN-P-FS04-TW(EK)_1400ton Overhead Crane Report Korean15 Me_Small Segment Lifting-ReportTypeA" xfId="2565"/>
    <cellStyle name="_DSN-P-FS04-TW(EK)_1400ton Overhead Crane Report Korean11_DSN-P-FS04-TW(EK)_1400ton Overhead Crane Report Korean15 Me_Small Segment Lifting-ReportTypeA_LiftingCar" xfId="2566"/>
    <cellStyle name="_DSN-P-FS04-TW(EK)_1400ton Overhead Crane Report Korean11_DSN-P-FS04-TW(EK)_1400ton Overhead Crane Report Korean15 R" xfId="2567"/>
    <cellStyle name="_DSN-P-FS04-TW(EK)_1400ton Overhead Crane Report Korean11_DSN-P-FS04-TW(EK)_1400ton Overhead Crane Report Korean15 R_0" xfId="2568"/>
    <cellStyle name="_DSN-P-FS04-TW(EK)_1400ton Overhead Crane Report Korean11_DSN-P-FS04-TW(EK)_1400ton Overhead Crane Report Korean15 R_0_Book1" xfId="2569"/>
    <cellStyle name="_DSN-P-FS04-TW(EK)_1400ton Overhead Crane Report Korean11_DSN-P-FS04-TW(EK)_1400ton Overhead Crane Report Korean15 R_0_MatchcastLifting" xfId="2570"/>
    <cellStyle name="_DSN-P-FS04-TW(EK)_1400ton Overhead Crane Report Korean11_DSN-P-FS04-TW(EK)_1400ton Overhead Crane Report Korean15 R_0_MatchcastLifting_LiftingCar" xfId="2571"/>
    <cellStyle name="_DSN-P-FS04-TW(EK)_1400ton Overhead Crane Report Korean11_DSN-P-FS04-TW(EK)_1400ton Overhead Crane Report Korean15 R_0_MatchcastLifting-1" xfId="2572"/>
    <cellStyle name="_DSN-P-FS04-TW(EK)_1400ton Overhead Crane Report Korean11_DSN-P-FS04-TW(EK)_1400ton Overhead Crane Report Korean15 R_0_MatchcastLifting-3" xfId="2573"/>
    <cellStyle name="_DSN-P-FS04-TW(EK)_1400ton Overhead Crane Report Korean11_DSN-P-FS04-TW(EK)_1400ton Overhead Crane Report Korean15 R_0_MatchcastLifting-4" xfId="2574"/>
    <cellStyle name="_DSN-P-FS04-TW(EK)_1400ton Overhead Crane Report Korean11_DSN-P-FS04-TW(EK)_1400ton Overhead Crane Report Korean15 R_0_MatchcastLifting-5" xfId="2575"/>
    <cellStyle name="_DSN-P-FS04-TW(EK)_1400ton Overhead Crane Report Korean11_DSN-P-FS04-TW(EK)_1400ton Overhead Crane Report Korean15 R_0_Small Segment Lifting-Report10April" xfId="2576"/>
    <cellStyle name="_DSN-P-FS04-TW(EK)_1400ton Overhead Crane Report Korean11_DSN-P-FS04-TW(EK)_1400ton Overhead Crane Report Korean15 R_0_Small Segment Lifting-Report10April_LiftingCar" xfId="2577"/>
    <cellStyle name="_DSN-P-FS04-TW(EK)_1400ton Overhead Crane Report Korean11_DSN-P-FS04-TW(EK)_1400ton Overhead Crane Report Korean15 R_0_Small Segment Lifting-ReportTypeA" xfId="2578"/>
    <cellStyle name="_DSN-P-FS04-TW(EK)_1400ton Overhead Crane Report Korean11_DSN-P-FS04-TW(EK)_1400ton Overhead Crane Report Korean15 R_0_Small Segment Lifting-ReportTypeA_LiftingCar" xfId="2579"/>
    <cellStyle name="_DSN-P-FS04-TW(EK)_1400ton Overhead Crane Report Korean11_DSN-P-FS04-TW(EK)_1400ton Overhead Crane Report Korean15 R_0_springs" xfId="2580"/>
    <cellStyle name="_DSN-P-FS04-TW(EK)_1400ton Overhead Crane Report Korean11_DSN-P-FS04-TW(EK)_1400ton Overhead Crane Report Korean15 R_0_springs_Book1" xfId="2581"/>
    <cellStyle name="_DSN-P-FS04-TW(EK)_1400ton Overhead Crane Report Korean11_DSN-P-FS04-TW(EK)_1400ton Overhead Crane Report Korean15 R_0_springs_MatchcastLifting" xfId="2582"/>
    <cellStyle name="_DSN-P-FS04-TW(EK)_1400ton Overhead Crane Report Korean11_DSN-P-FS04-TW(EK)_1400ton Overhead Crane Report Korean15 R_0_springs_MatchcastLifting_LiftingCar" xfId="2583"/>
    <cellStyle name="_DSN-P-FS04-TW(EK)_1400ton Overhead Crane Report Korean11_DSN-P-FS04-TW(EK)_1400ton Overhead Crane Report Korean15 R_0_springs_MatchcastLifting-1" xfId="2584"/>
    <cellStyle name="_DSN-P-FS04-TW(EK)_1400ton Overhead Crane Report Korean11_DSN-P-FS04-TW(EK)_1400ton Overhead Crane Report Korean15 R_0_springs_MatchcastLifting-3" xfId="2585"/>
    <cellStyle name="_DSN-P-FS04-TW(EK)_1400ton Overhead Crane Report Korean11_DSN-P-FS04-TW(EK)_1400ton Overhead Crane Report Korean15 R_0_springs_MatchcastLifting-4" xfId="2586"/>
    <cellStyle name="_DSN-P-FS04-TW(EK)_1400ton Overhead Crane Report Korean11_DSN-P-FS04-TW(EK)_1400ton Overhead Crane Report Korean15 R_0_springs_MatchcastLifting-5" xfId="2587"/>
    <cellStyle name="_DSN-P-FS04-TW(EK)_1400ton Overhead Crane Report Korean11_DSN-P-FS04-TW(EK)_1400ton Overhead Crane Report Korean15 R_0_springs_Small Segment Lifting-Report10April" xfId="2588"/>
    <cellStyle name="_DSN-P-FS04-TW(EK)_1400ton Overhead Crane Report Korean11_DSN-P-FS04-TW(EK)_1400ton Overhead Crane Report Korean15 R_0_springs_Small Segment Lifting-Report10April_LiftingCar" xfId="2589"/>
    <cellStyle name="_DSN-P-FS04-TW(EK)_1400ton Overhead Crane Report Korean11_DSN-P-FS04-TW(EK)_1400ton Overhead Crane Report Korean15 R_0_springs_Small Segment Lifting-ReportTypeA" xfId="2590"/>
    <cellStyle name="_DSN-P-FS04-TW(EK)_1400ton Overhead Crane Report Korean11_DSN-P-FS04-TW(EK)_1400ton Overhead Crane Report Korean15 R_0_springs_Small Segment Lifting-ReportTypeA_LiftingCar" xfId="2591"/>
    <cellStyle name="_DSN-P-FS04-TW(EK)_1400ton Overhead Crane Report Korean11_DSN-P-FS04-TW(EK)_1400ton Overhead Crane Report Korean15 R_Book1" xfId="2592"/>
    <cellStyle name="_DSN-P-FS04-TW(EK)_1400ton Overhead Crane Report Korean11_DSN-P-FS04-TW(EK)_1400ton Overhead Crane Report Korean15 R_MatchcastLifting" xfId="2593"/>
    <cellStyle name="_DSN-P-FS04-TW(EK)_1400ton Overhead Crane Report Korean11_DSN-P-FS04-TW(EK)_1400ton Overhead Crane Report Korean15 R_MatchcastLifting_LiftingCar" xfId="2594"/>
    <cellStyle name="_DSN-P-FS04-TW(EK)_1400ton Overhead Crane Report Korean11_DSN-P-FS04-TW(EK)_1400ton Overhead Crane Report Korean15 R_MatchcastLifting-1" xfId="2595"/>
    <cellStyle name="_DSN-P-FS04-TW(EK)_1400ton Overhead Crane Report Korean11_DSN-P-FS04-TW(EK)_1400ton Overhead Crane Report Korean15 R_MatchcastLifting-3" xfId="2596"/>
    <cellStyle name="_DSN-P-FS04-TW(EK)_1400ton Overhead Crane Report Korean11_DSN-P-FS04-TW(EK)_1400ton Overhead Crane Report Korean15 R_MatchcastLifting-4" xfId="2597"/>
    <cellStyle name="_DSN-P-FS04-TW(EK)_1400ton Overhead Crane Report Korean11_DSN-P-FS04-TW(EK)_1400ton Overhead Crane Report Korean15 R_MatchcastLifting-5" xfId="2598"/>
    <cellStyle name="_DSN-P-FS04-TW(EK)_1400ton Overhead Crane Report Korean11_DSN-P-FS04-TW(EK)_1400ton Overhead Crane Report Korean15 R_Small Segment Lifting-Report10April" xfId="2599"/>
    <cellStyle name="_DSN-P-FS04-TW(EK)_1400ton Overhead Crane Report Korean11_DSN-P-FS04-TW(EK)_1400ton Overhead Crane Report Korean15 R_Small Segment Lifting-Report10April_LiftingCar" xfId="2600"/>
    <cellStyle name="_DSN-P-FS04-TW(EK)_1400ton Overhead Crane Report Korean11_DSN-P-FS04-TW(EK)_1400ton Overhead Crane Report Korean15 R_Small Segment Lifting-ReportTypeA" xfId="2601"/>
    <cellStyle name="_DSN-P-FS04-TW(EK)_1400ton Overhead Crane Report Korean11_DSN-P-FS04-TW(EK)_1400ton Overhead Crane Report Korean15 R_Small Segment Lifting-ReportTypeA_LiftingCar" xfId="2602"/>
    <cellStyle name="_DSN-P-FS04-TW(EK)_1400ton Overhead Crane Report Korean11_MatchcastLifting" xfId="2603"/>
    <cellStyle name="_DSN-P-FS04-TW(EK)_1400ton Overhead Crane Report Korean11_MatchcastLifting_LiftingCar" xfId="2604"/>
    <cellStyle name="_DSN-P-FS04-TW(EK)_1400ton Overhead Crane Report Korean11_MatchcastLifting-1" xfId="2605"/>
    <cellStyle name="_DSN-P-FS04-TW(EK)_1400ton Overhead Crane Report Korean11_MatchcastLifting-3" xfId="2606"/>
    <cellStyle name="_DSN-P-FS04-TW(EK)_1400ton Overhead Crane Report Korean11_MatchcastLifting-4" xfId="2607"/>
    <cellStyle name="_DSN-P-FS04-TW(EK)_1400ton Overhead Crane Report Korean11_MatchcastLifting-5" xfId="2608"/>
    <cellStyle name="_DSN-P-FS04-TW(EK)_1400ton Overhead Crane Report Korean11_Small Segment Lifting-Report10April" xfId="2609"/>
    <cellStyle name="_DSN-P-FS04-TW(EK)_1400ton Overhead Crane Report Korean11_Small Segment Lifting-Report10April_LiftingCar" xfId="2610"/>
    <cellStyle name="_DSN-P-FS04-TW(EK)_1400ton Overhead Crane Report Korean11_Small Segment Lifting-ReportTypeA" xfId="2611"/>
    <cellStyle name="_DSN-P-FS04-TW(EK)_1400ton Overhead Crane Report Korean11_Small Segment Lifting-ReportTypeA_LiftingCar" xfId="2612"/>
    <cellStyle name="_DSN-P-FS04-TW(EK)_1400ton Overhead Crane Report Korean11_springs" xfId="2613"/>
    <cellStyle name="_DSN-P-FS04-TW(EK)_1400ton Overhead Crane Report Korean11_springs_Book1" xfId="2614"/>
    <cellStyle name="_DSN-P-FS04-TW(EK)_1400ton Overhead Crane Report Korean11_springs_MatchcastLifting" xfId="2615"/>
    <cellStyle name="_DSN-P-FS04-TW(EK)_1400ton Overhead Crane Report Korean11_springs_MatchcastLifting_LiftingCar" xfId="2616"/>
    <cellStyle name="_DSN-P-FS04-TW(EK)_1400ton Overhead Crane Report Korean11_springs_MatchcastLifting-1" xfId="2617"/>
    <cellStyle name="_DSN-P-FS04-TW(EK)_1400ton Overhead Crane Report Korean11_springs_MatchcastLifting-3" xfId="2618"/>
    <cellStyle name="_DSN-P-FS04-TW(EK)_1400ton Overhead Crane Report Korean11_springs_MatchcastLifting-4" xfId="2619"/>
    <cellStyle name="_DSN-P-FS04-TW(EK)_1400ton Overhead Crane Report Korean11_springs_MatchcastLifting-5" xfId="2620"/>
    <cellStyle name="_DSN-P-FS04-TW(EK)_1400ton Overhead Crane Report Korean11_springs_Small Segment Lifting-Report10April" xfId="2621"/>
    <cellStyle name="_DSN-P-FS04-TW(EK)_1400ton Overhead Crane Report Korean11_springs_Small Segment Lifting-Report10April_LiftingCar" xfId="2622"/>
    <cellStyle name="_DSN-P-FS04-TW(EK)_1400ton Overhead Crane Report Korean11_springs_Small Segment Lifting-ReportTypeA" xfId="2623"/>
    <cellStyle name="_DSN-P-FS04-TW(EK)_1400ton Overhead Crane Report Korean11_springs_Small Segment Lifting-ReportTypeA_LiftingCar" xfId="2624"/>
    <cellStyle name="_FF Pipe 자재비" xfId="2625"/>
    <cellStyle name="_Final Version BOQ with Price" xfId="2626"/>
    <cellStyle name="_Final Version BOQ with Price_Annex 1 Bill of Quantity (SACME Works) - 10 Aug 07" xfId="2627"/>
    <cellStyle name="_Final Version BOQ with Price_Annex 1 Bill of Quantity (SACME Works) - Compile" xfId="2628"/>
    <cellStyle name="_Final Version BOQ with Price_Annex 1 Bill of Quantity (SACME Works) - Compile - rev2" xfId="2629"/>
    <cellStyle name="_Final Version BOQ with Price_Annex 2-C - Unit Price list CME" xfId="2630"/>
    <cellStyle name="_Final Version BOQ with Price_Annex 2-C - Unit Price list CME (Final)" xfId="2631"/>
    <cellStyle name="_Final Version BOQ with Price_Annex 2-C - Unit Price list CME1" xfId="2632"/>
    <cellStyle name="_Final Version BOQ with Price_Annex 4-10 SITAC &amp; CME BoQ" xfId="2633"/>
    <cellStyle name="_Final Version BOQ with Price_Benchmark Price" xfId="2634"/>
    <cellStyle name="_Final Version BOQ with Price_BOQ - SST 42 m New Light (NL)" xfId="2635"/>
    <cellStyle name="_Final Version BOQ with Price_Copy of Annex 2-C - Unit Price list CME 20070815(CEG)" xfId="2636"/>
    <cellStyle name="_Final Version BOQ with Price_Telkomsel - Unit Price list CME (2008-09-12)" xfId="2637"/>
    <cellStyle name="_Final Version BOQ with Price_TSEL BOQ PER SITE MODEL 18 JULY 2007" xfId="2638"/>
    <cellStyle name="_HCPT-Huawei BoQ shopping list-1015" xfId="2639"/>
    <cellStyle name="_Hit. Hotel Sutan Raja Minahasa (MYO)" xfId="2640"/>
    <cellStyle name="_Hit. Lantai - 1" xfId="2641"/>
    <cellStyle name="_KGF-외부BOQ-건축-Rev.B-LSTK01-081002" xfId="2642"/>
    <cellStyle name="_MatchcastLifting" xfId="2643"/>
    <cellStyle name="_MatchcastLifting_LiftingCar" xfId="2644"/>
    <cellStyle name="_MatchcastLifting-1" xfId="2645"/>
    <cellStyle name="_MatchcastLifting-3" xfId="2646"/>
    <cellStyle name="_MatchcastLifting-4" xfId="2647"/>
    <cellStyle name="_MatchcastLifting-5" xfId="2648"/>
    <cellStyle name="_Nokia" xfId="2649"/>
    <cellStyle name="_Nokia Telkomsel IVDRS -3G RFP Sizing for Island Breakdowns-v2 2" xfId="2650"/>
    <cellStyle name="_Nokia_Annex 1 Bill of Quantity (SACME Works) - 10 Aug 07" xfId="2651"/>
    <cellStyle name="_Nokia_Annex 1 Bill of Quantity (SACME Works) - Compile" xfId="2652"/>
    <cellStyle name="_Nokia_Annex 1 Bill of Quantity (SACME Works) - Compile - rev2" xfId="2653"/>
    <cellStyle name="_Nokia_Annex 2-C - Unit Price list CME" xfId="2654"/>
    <cellStyle name="_Nokia_Annex 2-C - Unit Price list CME (Final)" xfId="2655"/>
    <cellStyle name="_Nokia_Annex 2-C - Unit Price list CME1" xfId="2656"/>
    <cellStyle name="_Nokia_Annex 4-10 SITAC &amp; CME BoQ" xfId="2657"/>
    <cellStyle name="_Nokia_Benchmark Price" xfId="2658"/>
    <cellStyle name="_Nokia_BOQ - SST 42 m New Light (NL)" xfId="2659"/>
    <cellStyle name="_Nokia_Copy of Annex 2-C - Unit Price list CME 20070815(CEG)" xfId="2660"/>
    <cellStyle name="_Nokia_Telkomsel - Unit Price list CME (2008-09-12)" xfId="2661"/>
    <cellStyle name="_Nokia_TSEL BOQ PER SITE MODEL 18 JULY 2007" xfId="2662"/>
    <cellStyle name="_PO#10 EqTI revBP - 8 June 2006 - Reviewed by Planning &amp; BP &amp; TAT (Rev MJ&amp;BP 14.06.06)" xfId="2663"/>
    <cellStyle name="_Portal Fame Dec19" xfId="2664"/>
    <cellStyle name="_Portal Fame Dec19_Book1" xfId="2665"/>
    <cellStyle name="_Portal Fame Dec19_DSN-P-FS04-TW(EK)_1400ton Overhead Crane Report Korean15 Iw" xfId="2666"/>
    <cellStyle name="_Portal Fame Dec19_DSN-P-FS04-TW(EK)_1400ton Overhead Crane Report Korean15 Iw_0" xfId="2667"/>
    <cellStyle name="_Portal Fame Dec19_DSN-P-FS04-TW(EK)_1400ton Overhead Crane Report Korean15 Iw_0_Book1" xfId="2668"/>
    <cellStyle name="_Portal Fame Dec19_DSN-P-FS04-TW(EK)_1400ton Overhead Crane Report Korean15 Iw_0_MatchcastLifting" xfId="2669"/>
    <cellStyle name="_Portal Fame Dec19_DSN-P-FS04-TW(EK)_1400ton Overhead Crane Report Korean15 Iw_0_MatchcastLifting_LiftingCar" xfId="2670"/>
    <cellStyle name="_Portal Fame Dec19_DSN-P-FS04-TW(EK)_1400ton Overhead Crane Report Korean15 Iw_0_MatchcastLifting-1" xfId="2671"/>
    <cellStyle name="_Portal Fame Dec19_DSN-P-FS04-TW(EK)_1400ton Overhead Crane Report Korean15 Iw_0_MatchcastLifting-3" xfId="2672"/>
    <cellStyle name="_Portal Fame Dec19_DSN-P-FS04-TW(EK)_1400ton Overhead Crane Report Korean15 Iw_0_MatchcastLifting-4" xfId="2673"/>
    <cellStyle name="_Portal Fame Dec19_DSN-P-FS04-TW(EK)_1400ton Overhead Crane Report Korean15 Iw_0_MatchcastLifting-5" xfId="2674"/>
    <cellStyle name="_Portal Fame Dec19_DSN-P-FS04-TW(EK)_1400ton Overhead Crane Report Korean15 Iw_0_Small Segment Lifting-Report10April" xfId="2675"/>
    <cellStyle name="_Portal Fame Dec19_DSN-P-FS04-TW(EK)_1400ton Overhead Crane Report Korean15 Iw_0_Small Segment Lifting-Report10April_LiftingCar" xfId="2676"/>
    <cellStyle name="_Portal Fame Dec19_DSN-P-FS04-TW(EK)_1400ton Overhead Crane Report Korean15 Iw_0_Small Segment Lifting-ReportTypeA" xfId="2677"/>
    <cellStyle name="_Portal Fame Dec19_DSN-P-FS04-TW(EK)_1400ton Overhead Crane Report Korean15 Iw_0_Small Segment Lifting-ReportTypeA_LiftingCar" xfId="2678"/>
    <cellStyle name="_Portal Fame Dec19_DSN-P-FS04-TW(EK)_1400ton Overhead Crane Report Korean15 Iw_0_springs" xfId="2679"/>
    <cellStyle name="_Portal Fame Dec19_DSN-P-FS04-TW(EK)_1400ton Overhead Crane Report Korean15 Iw_0_springs_Book1" xfId="2680"/>
    <cellStyle name="_Portal Fame Dec19_DSN-P-FS04-TW(EK)_1400ton Overhead Crane Report Korean15 Iw_0_springs_MatchcastLifting" xfId="2681"/>
    <cellStyle name="_Portal Fame Dec19_DSN-P-FS04-TW(EK)_1400ton Overhead Crane Report Korean15 Iw_0_springs_MatchcastLifting_LiftingCar" xfId="2682"/>
    <cellStyle name="_Portal Fame Dec19_DSN-P-FS04-TW(EK)_1400ton Overhead Crane Report Korean15 Iw_0_springs_MatchcastLifting-1" xfId="2683"/>
    <cellStyle name="_Portal Fame Dec19_DSN-P-FS04-TW(EK)_1400ton Overhead Crane Report Korean15 Iw_0_springs_MatchcastLifting-3" xfId="2684"/>
    <cellStyle name="_Portal Fame Dec19_DSN-P-FS04-TW(EK)_1400ton Overhead Crane Report Korean15 Iw_0_springs_MatchcastLifting-4" xfId="2685"/>
    <cellStyle name="_Portal Fame Dec19_DSN-P-FS04-TW(EK)_1400ton Overhead Crane Report Korean15 Iw_0_springs_MatchcastLifting-5" xfId="2686"/>
    <cellStyle name="_Portal Fame Dec19_DSN-P-FS04-TW(EK)_1400ton Overhead Crane Report Korean15 Iw_0_springs_Small Segment Lifting-Report10April" xfId="2687"/>
    <cellStyle name="_Portal Fame Dec19_DSN-P-FS04-TW(EK)_1400ton Overhead Crane Report Korean15 Iw_0_springs_Small Segment Lifting-Report10April_LiftingCar" xfId="2688"/>
    <cellStyle name="_Portal Fame Dec19_DSN-P-FS04-TW(EK)_1400ton Overhead Crane Report Korean15 Iw_0_springs_Small Segment Lifting-ReportTypeA" xfId="2689"/>
    <cellStyle name="_Portal Fame Dec19_DSN-P-FS04-TW(EK)_1400ton Overhead Crane Report Korean15 Iw_0_springs_Small Segment Lifting-ReportTypeA_LiftingCar" xfId="2690"/>
    <cellStyle name="_Portal Fame Dec19_DSN-P-FS04-TW(EK)_1400ton Overhead Crane Report Korean15 Iw_Book1" xfId="2691"/>
    <cellStyle name="_Portal Fame Dec19_DSN-P-FS04-TW(EK)_1400ton Overhead Crane Report Korean15 Iw_MatchcastLifting" xfId="2692"/>
    <cellStyle name="_Portal Fame Dec19_DSN-P-FS04-TW(EK)_1400ton Overhead Crane Report Korean15 Iw_MatchcastLifting_LiftingCar" xfId="2693"/>
    <cellStyle name="_Portal Fame Dec19_DSN-P-FS04-TW(EK)_1400ton Overhead Crane Report Korean15 Iw_MatchcastLifting-1" xfId="2694"/>
    <cellStyle name="_Portal Fame Dec19_DSN-P-FS04-TW(EK)_1400ton Overhead Crane Report Korean15 Iw_MatchcastLifting-3" xfId="2695"/>
    <cellStyle name="_Portal Fame Dec19_DSN-P-FS04-TW(EK)_1400ton Overhead Crane Report Korean15 Iw_MatchcastLifting-4" xfId="2696"/>
    <cellStyle name="_Portal Fame Dec19_DSN-P-FS04-TW(EK)_1400ton Overhead Crane Report Korean15 Iw_MatchcastLifting-5" xfId="2697"/>
    <cellStyle name="_Portal Fame Dec19_DSN-P-FS04-TW(EK)_1400ton Overhead Crane Report Korean15 Iw_Small Segment Lifting-Report10April" xfId="2698"/>
    <cellStyle name="_Portal Fame Dec19_DSN-P-FS04-TW(EK)_1400ton Overhead Crane Report Korean15 Iw_Small Segment Lifting-Report10April_LiftingCar" xfId="2699"/>
    <cellStyle name="_Portal Fame Dec19_DSN-P-FS04-TW(EK)_1400ton Overhead Crane Report Korean15 Iw_Small Segment Lifting-ReportTypeA" xfId="2700"/>
    <cellStyle name="_Portal Fame Dec19_DSN-P-FS04-TW(EK)_1400ton Overhead Crane Report Korean15 Iw_Small Segment Lifting-ReportTypeA_LiftingCar" xfId="2701"/>
    <cellStyle name="_Portal Fame Dec19_DSN-P-FS04-TW(EK)_1400ton Overhead Crane Report Korean15 Me" xfId="2702"/>
    <cellStyle name="_Portal Fame Dec19_DSN-P-FS04-TW(EK)_1400ton Overhead Crane Report Korean15 Me_0" xfId="2703"/>
    <cellStyle name="_Portal Fame Dec19_DSN-P-FS04-TW(EK)_1400ton Overhead Crane Report Korean15 Me_0_Book1" xfId="2704"/>
    <cellStyle name="_Portal Fame Dec19_DSN-P-FS04-TW(EK)_1400ton Overhead Crane Report Korean15 Me_0_MatchcastLifting" xfId="2705"/>
    <cellStyle name="_Portal Fame Dec19_DSN-P-FS04-TW(EK)_1400ton Overhead Crane Report Korean15 Me_0_MatchcastLifting_LiftingCar" xfId="2706"/>
    <cellStyle name="_Portal Fame Dec19_DSN-P-FS04-TW(EK)_1400ton Overhead Crane Report Korean15 Me_0_MatchcastLifting-1" xfId="2707"/>
    <cellStyle name="_Portal Fame Dec19_DSN-P-FS04-TW(EK)_1400ton Overhead Crane Report Korean15 Me_0_MatchcastLifting-3" xfId="2708"/>
    <cellStyle name="_Portal Fame Dec19_DSN-P-FS04-TW(EK)_1400ton Overhead Crane Report Korean15 Me_0_MatchcastLifting-4" xfId="2709"/>
    <cellStyle name="_Portal Fame Dec19_DSN-P-FS04-TW(EK)_1400ton Overhead Crane Report Korean15 Me_0_MatchcastLifting-5" xfId="2710"/>
    <cellStyle name="_Portal Fame Dec19_DSN-P-FS04-TW(EK)_1400ton Overhead Crane Report Korean15 Me_0_Small Segment Lifting-Report10April" xfId="2711"/>
    <cellStyle name="_Portal Fame Dec19_DSN-P-FS04-TW(EK)_1400ton Overhead Crane Report Korean15 Me_0_Small Segment Lifting-Report10April_LiftingCar" xfId="2712"/>
    <cellStyle name="_Portal Fame Dec19_DSN-P-FS04-TW(EK)_1400ton Overhead Crane Report Korean15 Me_0_Small Segment Lifting-ReportTypeA" xfId="2713"/>
    <cellStyle name="_Portal Fame Dec19_DSN-P-FS04-TW(EK)_1400ton Overhead Crane Report Korean15 Me_0_Small Segment Lifting-ReportTypeA_LiftingCar" xfId="2714"/>
    <cellStyle name="_Portal Fame Dec19_DSN-P-FS04-TW(EK)_1400ton Overhead Crane Report Korean15 Me_0_springs" xfId="2715"/>
    <cellStyle name="_Portal Fame Dec19_DSN-P-FS04-TW(EK)_1400ton Overhead Crane Report Korean15 Me_0_springs_Book1" xfId="2716"/>
    <cellStyle name="_Portal Fame Dec19_DSN-P-FS04-TW(EK)_1400ton Overhead Crane Report Korean15 Me_0_springs_MatchcastLifting" xfId="2717"/>
    <cellStyle name="_Portal Fame Dec19_DSN-P-FS04-TW(EK)_1400ton Overhead Crane Report Korean15 Me_0_springs_MatchcastLifting_LiftingCar" xfId="2718"/>
    <cellStyle name="_Portal Fame Dec19_DSN-P-FS04-TW(EK)_1400ton Overhead Crane Report Korean15 Me_0_springs_MatchcastLifting-1" xfId="2719"/>
    <cellStyle name="_Portal Fame Dec19_DSN-P-FS04-TW(EK)_1400ton Overhead Crane Report Korean15 Me_0_springs_MatchcastLifting-3" xfId="2720"/>
    <cellStyle name="_Portal Fame Dec19_DSN-P-FS04-TW(EK)_1400ton Overhead Crane Report Korean15 Me_0_springs_MatchcastLifting-4" xfId="2721"/>
    <cellStyle name="_Portal Fame Dec19_DSN-P-FS04-TW(EK)_1400ton Overhead Crane Report Korean15 Me_0_springs_MatchcastLifting-5" xfId="2722"/>
    <cellStyle name="_Portal Fame Dec19_DSN-P-FS04-TW(EK)_1400ton Overhead Crane Report Korean15 Me_0_springs_Small Segment Lifting-Report10April" xfId="2723"/>
    <cellStyle name="_Portal Fame Dec19_DSN-P-FS04-TW(EK)_1400ton Overhead Crane Report Korean15 Me_0_springs_Small Segment Lifting-Report10April_LiftingCar" xfId="2724"/>
    <cellStyle name="_Portal Fame Dec19_DSN-P-FS04-TW(EK)_1400ton Overhead Crane Report Korean15 Me_0_springs_Small Segment Lifting-ReportTypeA" xfId="2725"/>
    <cellStyle name="_Portal Fame Dec19_DSN-P-FS04-TW(EK)_1400ton Overhead Crane Report Korean15 Me_0_springs_Small Segment Lifting-ReportTypeA_LiftingCar" xfId="2726"/>
    <cellStyle name="_Portal Fame Dec19_DSN-P-FS04-TW(EK)_1400ton Overhead Crane Report Korean15 Me_Book1" xfId="2727"/>
    <cellStyle name="_Portal Fame Dec19_DSN-P-FS04-TW(EK)_1400ton Overhead Crane Report Korean15 Me_MatchcastLifting" xfId="2728"/>
    <cellStyle name="_Portal Fame Dec19_DSN-P-FS04-TW(EK)_1400ton Overhead Crane Report Korean15 Me_MatchcastLifting_LiftingCar" xfId="2729"/>
    <cellStyle name="_Portal Fame Dec19_DSN-P-FS04-TW(EK)_1400ton Overhead Crane Report Korean15 Me_MatchcastLifting-1" xfId="2730"/>
    <cellStyle name="_Portal Fame Dec19_DSN-P-FS04-TW(EK)_1400ton Overhead Crane Report Korean15 Me_MatchcastLifting-3" xfId="2731"/>
    <cellStyle name="_Portal Fame Dec19_DSN-P-FS04-TW(EK)_1400ton Overhead Crane Report Korean15 Me_MatchcastLifting-4" xfId="2732"/>
    <cellStyle name="_Portal Fame Dec19_DSN-P-FS04-TW(EK)_1400ton Overhead Crane Report Korean15 Me_MatchcastLifting-5" xfId="2733"/>
    <cellStyle name="_Portal Fame Dec19_DSN-P-FS04-TW(EK)_1400ton Overhead Crane Report Korean15 Me_Small Segment Lifting-Report10April" xfId="2734"/>
    <cellStyle name="_Portal Fame Dec19_DSN-P-FS04-TW(EK)_1400ton Overhead Crane Report Korean15 Me_Small Segment Lifting-Report10April_LiftingCar" xfId="2735"/>
    <cellStyle name="_Portal Fame Dec19_DSN-P-FS04-TW(EK)_1400ton Overhead Crane Report Korean15 Me_Small Segment Lifting-ReportTypeA" xfId="2736"/>
    <cellStyle name="_Portal Fame Dec19_DSN-P-FS04-TW(EK)_1400ton Overhead Crane Report Korean15 Me_Small Segment Lifting-ReportTypeA_LiftingCar" xfId="2737"/>
    <cellStyle name="_Portal Fame Dec19_DSN-P-FS04-TW(EK)_1400ton Overhead Crane Report Korean15 R" xfId="2738"/>
    <cellStyle name="_Portal Fame Dec19_DSN-P-FS04-TW(EK)_1400ton Overhead Crane Report Korean15 R_0" xfId="2739"/>
    <cellStyle name="_Portal Fame Dec19_DSN-P-FS04-TW(EK)_1400ton Overhead Crane Report Korean15 R_0_Book1" xfId="2740"/>
    <cellStyle name="_Portal Fame Dec19_DSN-P-FS04-TW(EK)_1400ton Overhead Crane Report Korean15 R_0_MatchcastLifting" xfId="2741"/>
    <cellStyle name="_Portal Fame Dec19_DSN-P-FS04-TW(EK)_1400ton Overhead Crane Report Korean15 R_0_MatchcastLifting_LiftingCar" xfId="2742"/>
    <cellStyle name="_Portal Fame Dec19_DSN-P-FS04-TW(EK)_1400ton Overhead Crane Report Korean15 R_0_MatchcastLifting-1" xfId="2743"/>
    <cellStyle name="_Portal Fame Dec19_DSN-P-FS04-TW(EK)_1400ton Overhead Crane Report Korean15 R_0_MatchcastLifting-3" xfId="2744"/>
    <cellStyle name="_Portal Fame Dec19_DSN-P-FS04-TW(EK)_1400ton Overhead Crane Report Korean15 R_0_MatchcastLifting-4" xfId="2745"/>
    <cellStyle name="_Portal Fame Dec19_DSN-P-FS04-TW(EK)_1400ton Overhead Crane Report Korean15 R_0_MatchcastLifting-5" xfId="2746"/>
    <cellStyle name="_Portal Fame Dec19_DSN-P-FS04-TW(EK)_1400ton Overhead Crane Report Korean15 R_0_Small Segment Lifting-Report10April" xfId="2747"/>
    <cellStyle name="_Portal Fame Dec19_DSN-P-FS04-TW(EK)_1400ton Overhead Crane Report Korean15 R_0_Small Segment Lifting-Report10April_LiftingCar" xfId="2748"/>
    <cellStyle name="_Portal Fame Dec19_DSN-P-FS04-TW(EK)_1400ton Overhead Crane Report Korean15 R_0_Small Segment Lifting-ReportTypeA" xfId="2749"/>
    <cellStyle name="_Portal Fame Dec19_DSN-P-FS04-TW(EK)_1400ton Overhead Crane Report Korean15 R_0_Small Segment Lifting-ReportTypeA_LiftingCar" xfId="2750"/>
    <cellStyle name="_Portal Fame Dec19_DSN-P-FS04-TW(EK)_1400ton Overhead Crane Report Korean15 R_0_springs" xfId="2751"/>
    <cellStyle name="_Portal Fame Dec19_DSN-P-FS04-TW(EK)_1400ton Overhead Crane Report Korean15 R_0_springs_Book1" xfId="2752"/>
    <cellStyle name="_Portal Fame Dec19_DSN-P-FS04-TW(EK)_1400ton Overhead Crane Report Korean15 R_0_springs_MatchcastLifting" xfId="2753"/>
    <cellStyle name="_Portal Fame Dec19_DSN-P-FS04-TW(EK)_1400ton Overhead Crane Report Korean15 R_0_springs_MatchcastLifting_LiftingCar" xfId="2754"/>
    <cellStyle name="_Portal Fame Dec19_DSN-P-FS04-TW(EK)_1400ton Overhead Crane Report Korean15 R_0_springs_MatchcastLifting-1" xfId="2755"/>
    <cellStyle name="_Portal Fame Dec19_DSN-P-FS04-TW(EK)_1400ton Overhead Crane Report Korean15 R_0_springs_MatchcastLifting-3" xfId="2756"/>
    <cellStyle name="_Portal Fame Dec19_DSN-P-FS04-TW(EK)_1400ton Overhead Crane Report Korean15 R_0_springs_MatchcastLifting-4" xfId="2757"/>
    <cellStyle name="_Portal Fame Dec19_DSN-P-FS04-TW(EK)_1400ton Overhead Crane Report Korean15 R_0_springs_MatchcastLifting-5" xfId="2758"/>
    <cellStyle name="_Portal Fame Dec19_DSN-P-FS04-TW(EK)_1400ton Overhead Crane Report Korean15 R_0_springs_Small Segment Lifting-Report10April" xfId="2759"/>
    <cellStyle name="_Portal Fame Dec19_DSN-P-FS04-TW(EK)_1400ton Overhead Crane Report Korean15 R_0_springs_Small Segment Lifting-Report10April_LiftingCar" xfId="2760"/>
    <cellStyle name="_Portal Fame Dec19_DSN-P-FS04-TW(EK)_1400ton Overhead Crane Report Korean15 R_0_springs_Small Segment Lifting-ReportTypeA" xfId="2761"/>
    <cellStyle name="_Portal Fame Dec19_DSN-P-FS04-TW(EK)_1400ton Overhead Crane Report Korean15 R_0_springs_Small Segment Lifting-ReportTypeA_LiftingCar" xfId="2762"/>
    <cellStyle name="_Portal Fame Dec19_DSN-P-FS04-TW(EK)_1400ton Overhead Crane Report Korean15 R_Book1" xfId="2763"/>
    <cellStyle name="_Portal Fame Dec19_DSN-P-FS04-TW(EK)_1400ton Overhead Crane Report Korean15 R_MatchcastLifting" xfId="2764"/>
    <cellStyle name="_Portal Fame Dec19_DSN-P-FS04-TW(EK)_1400ton Overhead Crane Report Korean15 R_MatchcastLifting_LiftingCar" xfId="2765"/>
    <cellStyle name="_Portal Fame Dec19_DSN-P-FS04-TW(EK)_1400ton Overhead Crane Report Korean15 R_MatchcastLifting-1" xfId="2766"/>
    <cellStyle name="_Portal Fame Dec19_DSN-P-FS04-TW(EK)_1400ton Overhead Crane Report Korean15 R_MatchcastLifting-3" xfId="2767"/>
    <cellStyle name="_Portal Fame Dec19_DSN-P-FS04-TW(EK)_1400ton Overhead Crane Report Korean15 R_MatchcastLifting-4" xfId="2768"/>
    <cellStyle name="_Portal Fame Dec19_DSN-P-FS04-TW(EK)_1400ton Overhead Crane Report Korean15 R_MatchcastLifting-5" xfId="2769"/>
    <cellStyle name="_Portal Fame Dec19_DSN-P-FS04-TW(EK)_1400ton Overhead Crane Report Korean15 R_Small Segment Lifting-Report10April" xfId="2770"/>
    <cellStyle name="_Portal Fame Dec19_DSN-P-FS04-TW(EK)_1400ton Overhead Crane Report Korean15 R_Small Segment Lifting-Report10April_LiftingCar" xfId="2771"/>
    <cellStyle name="_Portal Fame Dec19_DSN-P-FS04-TW(EK)_1400ton Overhead Crane Report Korean15 R_Small Segment Lifting-ReportTypeA" xfId="2772"/>
    <cellStyle name="_Portal Fame Dec19_DSN-P-FS04-TW(EK)_1400ton Overhead Crane Report Korean15 R_Small Segment Lifting-ReportTypeA_LiftingCar" xfId="2773"/>
    <cellStyle name="_Portal Fame Dec19_MatchcastLifting" xfId="2774"/>
    <cellStyle name="_Portal Fame Dec19_MatchcastLifting_LiftingCar" xfId="2775"/>
    <cellStyle name="_Portal Fame Dec19_MatchcastLifting-1" xfId="2776"/>
    <cellStyle name="_Portal Fame Dec19_MatchcastLifting-3" xfId="2777"/>
    <cellStyle name="_Portal Fame Dec19_MatchcastLifting-4" xfId="2778"/>
    <cellStyle name="_Portal Fame Dec19_MatchcastLifting-5" xfId="2779"/>
    <cellStyle name="_Portal Fame Dec19_Punching (Rev01)" xfId="2780"/>
    <cellStyle name="_Portal Fame Dec19_Punching (Rev01)_0" xfId="2781"/>
    <cellStyle name="_Portal Fame Dec19_Punching (Rev01)_0_Book1" xfId="2782"/>
    <cellStyle name="_Portal Fame Dec19_Punching (Rev01)_0_MatchcastLifting" xfId="2783"/>
    <cellStyle name="_Portal Fame Dec19_Punching (Rev01)_0_MatchcastLifting_LiftingCar" xfId="2784"/>
    <cellStyle name="_Portal Fame Dec19_Punching (Rev01)_0_MatchcastLifting-1" xfId="2785"/>
    <cellStyle name="_Portal Fame Dec19_Punching (Rev01)_0_MatchcastLifting-3" xfId="2786"/>
    <cellStyle name="_Portal Fame Dec19_Punching (Rev01)_0_MatchcastLifting-4" xfId="2787"/>
    <cellStyle name="_Portal Fame Dec19_Punching (Rev01)_0_MatchcastLifting-5" xfId="2788"/>
    <cellStyle name="_Portal Fame Dec19_Punching (Rev01)_0_Small Segment Lifting-Report10April" xfId="2789"/>
    <cellStyle name="_Portal Fame Dec19_Punching (Rev01)_0_Small Segment Lifting-Report10April_LiftingCar" xfId="2790"/>
    <cellStyle name="_Portal Fame Dec19_Punching (Rev01)_0_Small Segment Lifting-ReportTypeA" xfId="2791"/>
    <cellStyle name="_Portal Fame Dec19_Punching (Rev01)_0_Small Segment Lifting-ReportTypeA_LiftingCar" xfId="2792"/>
    <cellStyle name="_Portal Fame Dec19_Punching (Rev01)_0_springs" xfId="2793"/>
    <cellStyle name="_Portal Fame Dec19_Punching (Rev01)_0_springs_Book1" xfId="2794"/>
    <cellStyle name="_Portal Fame Dec19_Punching (Rev01)_0_springs_MatchcastLifting" xfId="2795"/>
    <cellStyle name="_Portal Fame Dec19_Punching (Rev01)_0_springs_MatchcastLifting_LiftingCar" xfId="2796"/>
    <cellStyle name="_Portal Fame Dec19_Punching (Rev01)_0_springs_MatchcastLifting-1" xfId="2797"/>
    <cellStyle name="_Portal Fame Dec19_Punching (Rev01)_0_springs_MatchcastLifting-3" xfId="2798"/>
    <cellStyle name="_Portal Fame Dec19_Punching (Rev01)_0_springs_MatchcastLifting-4" xfId="2799"/>
    <cellStyle name="_Portal Fame Dec19_Punching (Rev01)_0_springs_MatchcastLifting-5" xfId="2800"/>
    <cellStyle name="_Portal Fame Dec19_Punching (Rev01)_0_springs_Small Segment Lifting-Report10April" xfId="2801"/>
    <cellStyle name="_Portal Fame Dec19_Punching (Rev01)_0_springs_Small Segment Lifting-Report10April_LiftingCar" xfId="2802"/>
    <cellStyle name="_Portal Fame Dec19_Punching (Rev01)_0_springs_Small Segment Lifting-ReportTypeA" xfId="2803"/>
    <cellStyle name="_Portal Fame Dec19_Punching (Rev01)_0_springs_Small Segment Lifting-ReportTypeA_LiftingCar" xfId="2804"/>
    <cellStyle name="_Portal Fame Dec19_Punching (Rev01)_Book1" xfId="2805"/>
    <cellStyle name="_Portal Fame Dec19_Punching (Rev01)_MatchcastLifting" xfId="2806"/>
    <cellStyle name="_Portal Fame Dec19_Punching (Rev01)_MatchcastLifting_LiftingCar" xfId="2807"/>
    <cellStyle name="_Portal Fame Dec19_Punching (Rev01)_MatchcastLifting-1" xfId="2808"/>
    <cellStyle name="_Portal Fame Dec19_Punching (Rev01)_MatchcastLifting-3" xfId="2809"/>
    <cellStyle name="_Portal Fame Dec19_Punching (Rev01)_MatchcastLifting-4" xfId="2810"/>
    <cellStyle name="_Portal Fame Dec19_Punching (Rev01)_MatchcastLifting-5" xfId="2811"/>
    <cellStyle name="_Portal Fame Dec19_Punching (Rev01)_Small Segment Lifting-Report10April" xfId="2812"/>
    <cellStyle name="_Portal Fame Dec19_Punching (Rev01)_Small Segment Lifting-Report10April_LiftingCar" xfId="2813"/>
    <cellStyle name="_Portal Fame Dec19_Punching (Rev01)_Small Segment Lifting-ReportTypeA" xfId="2814"/>
    <cellStyle name="_Portal Fame Dec19_Punching (Rev01)_Small Segment Lifting-ReportTypeA_LiftingCar" xfId="2815"/>
    <cellStyle name="_Portal Fame Dec19_Small Segment Lifting-Report10April" xfId="2816"/>
    <cellStyle name="_Portal Fame Dec19_Small Segment Lifting-Report10April_LiftingCar" xfId="2817"/>
    <cellStyle name="_Portal Fame Dec19_Small Segment Lifting-ReportTypeA" xfId="2818"/>
    <cellStyle name="_Portal Fame Dec19_Small Segment Lifting-ReportTypeA_LiftingCar" xfId="2819"/>
    <cellStyle name="_Portal Fame Dec19_springs" xfId="2820"/>
    <cellStyle name="_Portal Fame Dec19_springs_Book1" xfId="2821"/>
    <cellStyle name="_Portal Fame Dec19_springs_MatchcastLifting" xfId="2822"/>
    <cellStyle name="_Portal Fame Dec19_springs_MatchcastLifting_LiftingCar" xfId="2823"/>
    <cellStyle name="_Portal Fame Dec19_springs_MatchcastLifting-1" xfId="2824"/>
    <cellStyle name="_Portal Fame Dec19_springs_MatchcastLifting-3" xfId="2825"/>
    <cellStyle name="_Portal Fame Dec19_springs_MatchcastLifting-4" xfId="2826"/>
    <cellStyle name="_Portal Fame Dec19_springs_MatchcastLifting-5" xfId="2827"/>
    <cellStyle name="_Portal Fame Dec19_springs_Small Segment Lifting-Report10April" xfId="2828"/>
    <cellStyle name="_Portal Fame Dec19_springs_Small Segment Lifting-Report10April_LiftingCar" xfId="2829"/>
    <cellStyle name="_Portal Fame Dec19_springs_Small Segment Lifting-ReportTypeA" xfId="2830"/>
    <cellStyle name="_Portal Fame Dec19_springs_Small Segment Lifting-ReportTypeA_LiftingCar" xfId="2831"/>
    <cellStyle name="_Portal Fame Dec19-Rev" xfId="2832"/>
    <cellStyle name="_Portal Fame Dec19-Rev_Book1" xfId="2833"/>
    <cellStyle name="_Portal Fame Dec19-Rev_DSN-P-FS04-TW(EK)_1400ton Overhead Crane Report Korean15 Iw" xfId="2834"/>
    <cellStyle name="_Portal Fame Dec19-Rev_DSN-P-FS04-TW(EK)_1400ton Overhead Crane Report Korean15 Iw_0" xfId="2835"/>
    <cellStyle name="_Portal Fame Dec19-Rev_DSN-P-FS04-TW(EK)_1400ton Overhead Crane Report Korean15 Iw_0_Book1" xfId="2836"/>
    <cellStyle name="_Portal Fame Dec19-Rev_DSN-P-FS04-TW(EK)_1400ton Overhead Crane Report Korean15 Iw_0_MatchcastLifting" xfId="2837"/>
    <cellStyle name="_Portal Fame Dec19-Rev_DSN-P-FS04-TW(EK)_1400ton Overhead Crane Report Korean15 Iw_0_MatchcastLifting_LiftingCar" xfId="2838"/>
    <cellStyle name="_Portal Fame Dec19-Rev_DSN-P-FS04-TW(EK)_1400ton Overhead Crane Report Korean15 Iw_0_MatchcastLifting-1" xfId="2839"/>
    <cellStyle name="_Portal Fame Dec19-Rev_DSN-P-FS04-TW(EK)_1400ton Overhead Crane Report Korean15 Iw_0_MatchcastLifting-3" xfId="2840"/>
    <cellStyle name="_Portal Fame Dec19-Rev_DSN-P-FS04-TW(EK)_1400ton Overhead Crane Report Korean15 Iw_0_MatchcastLifting-4" xfId="2841"/>
    <cellStyle name="_Portal Fame Dec19-Rev_DSN-P-FS04-TW(EK)_1400ton Overhead Crane Report Korean15 Iw_0_MatchcastLifting-5" xfId="2842"/>
    <cellStyle name="_Portal Fame Dec19-Rev_DSN-P-FS04-TW(EK)_1400ton Overhead Crane Report Korean15 Iw_0_Small Segment Lifting-Report10April" xfId="2843"/>
    <cellStyle name="_Portal Fame Dec19-Rev_DSN-P-FS04-TW(EK)_1400ton Overhead Crane Report Korean15 Iw_0_Small Segment Lifting-Report10April_LiftingCar" xfId="2844"/>
    <cellStyle name="_Portal Fame Dec19-Rev_DSN-P-FS04-TW(EK)_1400ton Overhead Crane Report Korean15 Iw_0_Small Segment Lifting-ReportTypeA" xfId="2845"/>
    <cellStyle name="_Portal Fame Dec19-Rev_DSN-P-FS04-TW(EK)_1400ton Overhead Crane Report Korean15 Iw_0_Small Segment Lifting-ReportTypeA_LiftingCar" xfId="2846"/>
    <cellStyle name="_Portal Fame Dec19-Rev_DSN-P-FS04-TW(EK)_1400ton Overhead Crane Report Korean15 Iw_0_springs" xfId="2847"/>
    <cellStyle name="_Portal Fame Dec19-Rev_DSN-P-FS04-TW(EK)_1400ton Overhead Crane Report Korean15 Iw_0_springs_Book1" xfId="2848"/>
    <cellStyle name="_Portal Fame Dec19-Rev_DSN-P-FS04-TW(EK)_1400ton Overhead Crane Report Korean15 Iw_0_springs_MatchcastLifting" xfId="2849"/>
    <cellStyle name="_Portal Fame Dec19-Rev_DSN-P-FS04-TW(EK)_1400ton Overhead Crane Report Korean15 Iw_0_springs_MatchcastLifting_LiftingCar" xfId="2850"/>
    <cellStyle name="_Portal Fame Dec19-Rev_DSN-P-FS04-TW(EK)_1400ton Overhead Crane Report Korean15 Iw_0_springs_MatchcastLifting-1" xfId="2851"/>
    <cellStyle name="_Portal Fame Dec19-Rev_DSN-P-FS04-TW(EK)_1400ton Overhead Crane Report Korean15 Iw_0_springs_MatchcastLifting-3" xfId="2852"/>
    <cellStyle name="_Portal Fame Dec19-Rev_DSN-P-FS04-TW(EK)_1400ton Overhead Crane Report Korean15 Iw_0_springs_MatchcastLifting-4" xfId="2853"/>
    <cellStyle name="_Portal Fame Dec19-Rev_DSN-P-FS04-TW(EK)_1400ton Overhead Crane Report Korean15 Iw_0_springs_MatchcastLifting-5" xfId="2854"/>
    <cellStyle name="_Portal Fame Dec19-Rev_DSN-P-FS04-TW(EK)_1400ton Overhead Crane Report Korean15 Iw_0_springs_Small Segment Lifting-Report10April" xfId="2855"/>
    <cellStyle name="_Portal Fame Dec19-Rev_DSN-P-FS04-TW(EK)_1400ton Overhead Crane Report Korean15 Iw_0_springs_Small Segment Lifting-Report10April_LiftingCar" xfId="2856"/>
    <cellStyle name="_Portal Fame Dec19-Rev_DSN-P-FS04-TW(EK)_1400ton Overhead Crane Report Korean15 Iw_0_springs_Small Segment Lifting-ReportTypeA" xfId="2857"/>
    <cellStyle name="_Portal Fame Dec19-Rev_DSN-P-FS04-TW(EK)_1400ton Overhead Crane Report Korean15 Iw_0_springs_Small Segment Lifting-ReportTypeA_LiftingCar" xfId="2858"/>
    <cellStyle name="_Portal Fame Dec19-Rev_DSN-P-FS04-TW(EK)_1400ton Overhead Crane Report Korean15 Iw_Book1" xfId="2859"/>
    <cellStyle name="_Portal Fame Dec19-Rev_DSN-P-FS04-TW(EK)_1400ton Overhead Crane Report Korean15 Iw_MatchcastLifting" xfId="2860"/>
    <cellStyle name="_Portal Fame Dec19-Rev_DSN-P-FS04-TW(EK)_1400ton Overhead Crane Report Korean15 Iw_MatchcastLifting_LiftingCar" xfId="2861"/>
    <cellStyle name="_Portal Fame Dec19-Rev_DSN-P-FS04-TW(EK)_1400ton Overhead Crane Report Korean15 Iw_MatchcastLifting-1" xfId="2862"/>
    <cellStyle name="_Portal Fame Dec19-Rev_DSN-P-FS04-TW(EK)_1400ton Overhead Crane Report Korean15 Iw_MatchcastLifting-3" xfId="2863"/>
    <cellStyle name="_Portal Fame Dec19-Rev_DSN-P-FS04-TW(EK)_1400ton Overhead Crane Report Korean15 Iw_MatchcastLifting-4" xfId="2864"/>
    <cellStyle name="_Portal Fame Dec19-Rev_DSN-P-FS04-TW(EK)_1400ton Overhead Crane Report Korean15 Iw_MatchcastLifting-5" xfId="2865"/>
    <cellStyle name="_Portal Fame Dec19-Rev_DSN-P-FS04-TW(EK)_1400ton Overhead Crane Report Korean15 Iw_Small Segment Lifting-Report10April" xfId="2866"/>
    <cellStyle name="_Portal Fame Dec19-Rev_DSN-P-FS04-TW(EK)_1400ton Overhead Crane Report Korean15 Iw_Small Segment Lifting-Report10April_LiftingCar" xfId="2867"/>
    <cellStyle name="_Portal Fame Dec19-Rev_DSN-P-FS04-TW(EK)_1400ton Overhead Crane Report Korean15 Iw_Small Segment Lifting-ReportTypeA" xfId="2868"/>
    <cellStyle name="_Portal Fame Dec19-Rev_DSN-P-FS04-TW(EK)_1400ton Overhead Crane Report Korean15 Iw_Small Segment Lifting-ReportTypeA_LiftingCar" xfId="2869"/>
    <cellStyle name="_Portal Fame Dec19-Rev_DSN-P-FS04-TW(EK)_1400ton Overhead Crane Report Korean15 Me" xfId="2870"/>
    <cellStyle name="_Portal Fame Dec19-Rev_DSN-P-FS04-TW(EK)_1400ton Overhead Crane Report Korean15 Me_0" xfId="2871"/>
    <cellStyle name="_Portal Fame Dec19-Rev_DSN-P-FS04-TW(EK)_1400ton Overhead Crane Report Korean15 Me_0_Book1" xfId="2872"/>
    <cellStyle name="_Portal Fame Dec19-Rev_DSN-P-FS04-TW(EK)_1400ton Overhead Crane Report Korean15 Me_0_MatchcastLifting" xfId="2873"/>
    <cellStyle name="_Portal Fame Dec19-Rev_DSN-P-FS04-TW(EK)_1400ton Overhead Crane Report Korean15 Me_0_MatchcastLifting_LiftingCar" xfId="2874"/>
    <cellStyle name="_Portal Fame Dec19-Rev_DSN-P-FS04-TW(EK)_1400ton Overhead Crane Report Korean15 Me_0_MatchcastLifting-1" xfId="2875"/>
    <cellStyle name="_Portal Fame Dec19-Rev_DSN-P-FS04-TW(EK)_1400ton Overhead Crane Report Korean15 Me_0_MatchcastLifting-3" xfId="2876"/>
    <cellStyle name="_Portal Fame Dec19-Rev_DSN-P-FS04-TW(EK)_1400ton Overhead Crane Report Korean15 Me_0_MatchcastLifting-4" xfId="2877"/>
    <cellStyle name="_Portal Fame Dec19-Rev_DSN-P-FS04-TW(EK)_1400ton Overhead Crane Report Korean15 Me_0_MatchcastLifting-5" xfId="2878"/>
    <cellStyle name="_Portal Fame Dec19-Rev_DSN-P-FS04-TW(EK)_1400ton Overhead Crane Report Korean15 Me_0_Small Segment Lifting-Report10April" xfId="2879"/>
    <cellStyle name="_Portal Fame Dec19-Rev_DSN-P-FS04-TW(EK)_1400ton Overhead Crane Report Korean15 Me_0_Small Segment Lifting-Report10April_LiftingCar" xfId="2880"/>
    <cellStyle name="_Portal Fame Dec19-Rev_DSN-P-FS04-TW(EK)_1400ton Overhead Crane Report Korean15 Me_0_Small Segment Lifting-ReportTypeA" xfId="2881"/>
    <cellStyle name="_Portal Fame Dec19-Rev_DSN-P-FS04-TW(EK)_1400ton Overhead Crane Report Korean15 Me_0_Small Segment Lifting-ReportTypeA_LiftingCar" xfId="2882"/>
    <cellStyle name="_Portal Fame Dec19-Rev_DSN-P-FS04-TW(EK)_1400ton Overhead Crane Report Korean15 Me_0_springs" xfId="2883"/>
    <cellStyle name="_Portal Fame Dec19-Rev_DSN-P-FS04-TW(EK)_1400ton Overhead Crane Report Korean15 Me_0_springs_Book1" xfId="2884"/>
    <cellStyle name="_Portal Fame Dec19-Rev_DSN-P-FS04-TW(EK)_1400ton Overhead Crane Report Korean15 Me_0_springs_MatchcastLifting" xfId="2885"/>
    <cellStyle name="_Portal Fame Dec19-Rev_DSN-P-FS04-TW(EK)_1400ton Overhead Crane Report Korean15 Me_0_springs_MatchcastLifting_LiftingCar" xfId="2886"/>
    <cellStyle name="_Portal Fame Dec19-Rev_DSN-P-FS04-TW(EK)_1400ton Overhead Crane Report Korean15 Me_0_springs_MatchcastLifting-1" xfId="2887"/>
    <cellStyle name="_Portal Fame Dec19-Rev_DSN-P-FS04-TW(EK)_1400ton Overhead Crane Report Korean15 Me_0_springs_MatchcastLifting-3" xfId="2888"/>
    <cellStyle name="_Portal Fame Dec19-Rev_DSN-P-FS04-TW(EK)_1400ton Overhead Crane Report Korean15 Me_0_springs_MatchcastLifting-4" xfId="2889"/>
    <cellStyle name="_Portal Fame Dec19-Rev_DSN-P-FS04-TW(EK)_1400ton Overhead Crane Report Korean15 Me_0_springs_MatchcastLifting-5" xfId="2890"/>
    <cellStyle name="_Portal Fame Dec19-Rev_DSN-P-FS04-TW(EK)_1400ton Overhead Crane Report Korean15 Me_0_springs_Small Segment Lifting-Report10April" xfId="2891"/>
    <cellStyle name="_Portal Fame Dec19-Rev_DSN-P-FS04-TW(EK)_1400ton Overhead Crane Report Korean15 Me_0_springs_Small Segment Lifting-Report10April_LiftingCar" xfId="2892"/>
    <cellStyle name="_Portal Fame Dec19-Rev_DSN-P-FS04-TW(EK)_1400ton Overhead Crane Report Korean15 Me_0_springs_Small Segment Lifting-ReportTypeA" xfId="2893"/>
    <cellStyle name="_Portal Fame Dec19-Rev_DSN-P-FS04-TW(EK)_1400ton Overhead Crane Report Korean15 Me_0_springs_Small Segment Lifting-ReportTypeA_LiftingCar" xfId="2894"/>
    <cellStyle name="_Portal Fame Dec19-Rev_DSN-P-FS04-TW(EK)_1400ton Overhead Crane Report Korean15 Me_Book1" xfId="2895"/>
    <cellStyle name="_Portal Fame Dec19-Rev_DSN-P-FS04-TW(EK)_1400ton Overhead Crane Report Korean15 Me_MatchcastLifting" xfId="2896"/>
    <cellStyle name="_Portal Fame Dec19-Rev_DSN-P-FS04-TW(EK)_1400ton Overhead Crane Report Korean15 Me_MatchcastLifting_LiftingCar" xfId="2897"/>
    <cellStyle name="_Portal Fame Dec19-Rev_DSN-P-FS04-TW(EK)_1400ton Overhead Crane Report Korean15 Me_MatchcastLifting-1" xfId="2898"/>
    <cellStyle name="_Portal Fame Dec19-Rev_DSN-P-FS04-TW(EK)_1400ton Overhead Crane Report Korean15 Me_MatchcastLifting-3" xfId="2899"/>
    <cellStyle name="_Portal Fame Dec19-Rev_DSN-P-FS04-TW(EK)_1400ton Overhead Crane Report Korean15 Me_MatchcastLifting-4" xfId="2900"/>
    <cellStyle name="_Portal Fame Dec19-Rev_DSN-P-FS04-TW(EK)_1400ton Overhead Crane Report Korean15 Me_MatchcastLifting-5" xfId="2901"/>
    <cellStyle name="_Portal Fame Dec19-Rev_DSN-P-FS04-TW(EK)_1400ton Overhead Crane Report Korean15 Me_Small Segment Lifting-Report10April" xfId="2902"/>
    <cellStyle name="_Portal Fame Dec19-Rev_DSN-P-FS04-TW(EK)_1400ton Overhead Crane Report Korean15 Me_Small Segment Lifting-Report10April_LiftingCar" xfId="2903"/>
    <cellStyle name="_Portal Fame Dec19-Rev_DSN-P-FS04-TW(EK)_1400ton Overhead Crane Report Korean15 Me_Small Segment Lifting-ReportTypeA" xfId="2904"/>
    <cellStyle name="_Portal Fame Dec19-Rev_DSN-P-FS04-TW(EK)_1400ton Overhead Crane Report Korean15 Me_Small Segment Lifting-ReportTypeA_LiftingCar" xfId="2905"/>
    <cellStyle name="_Portal Fame Dec19-Rev_DSN-P-FS04-TW(EK)_1400ton Overhead Crane Report Korean15 R" xfId="2906"/>
    <cellStyle name="_Portal Fame Dec19-Rev_DSN-P-FS04-TW(EK)_1400ton Overhead Crane Report Korean15 R_0" xfId="2907"/>
    <cellStyle name="_Portal Fame Dec19-Rev_DSN-P-FS04-TW(EK)_1400ton Overhead Crane Report Korean15 R_0_Book1" xfId="2908"/>
    <cellStyle name="_Portal Fame Dec19-Rev_DSN-P-FS04-TW(EK)_1400ton Overhead Crane Report Korean15 R_0_MatchcastLifting" xfId="2909"/>
    <cellStyle name="_Portal Fame Dec19-Rev_DSN-P-FS04-TW(EK)_1400ton Overhead Crane Report Korean15 R_0_MatchcastLifting_LiftingCar" xfId="2910"/>
    <cellStyle name="_Portal Fame Dec19-Rev_DSN-P-FS04-TW(EK)_1400ton Overhead Crane Report Korean15 R_0_MatchcastLifting-1" xfId="2911"/>
    <cellStyle name="_Portal Fame Dec19-Rev_DSN-P-FS04-TW(EK)_1400ton Overhead Crane Report Korean15 R_0_MatchcastLifting-3" xfId="2912"/>
    <cellStyle name="_Portal Fame Dec19-Rev_DSN-P-FS04-TW(EK)_1400ton Overhead Crane Report Korean15 R_0_MatchcastLifting-4" xfId="2913"/>
    <cellStyle name="_Portal Fame Dec19-Rev_DSN-P-FS04-TW(EK)_1400ton Overhead Crane Report Korean15 R_0_MatchcastLifting-5" xfId="2914"/>
    <cellStyle name="_Portal Fame Dec19-Rev_DSN-P-FS04-TW(EK)_1400ton Overhead Crane Report Korean15 R_0_Small Segment Lifting-Report10April" xfId="2915"/>
    <cellStyle name="_Portal Fame Dec19-Rev_DSN-P-FS04-TW(EK)_1400ton Overhead Crane Report Korean15 R_0_Small Segment Lifting-Report10April_LiftingCar" xfId="2916"/>
    <cellStyle name="_Portal Fame Dec19-Rev_DSN-P-FS04-TW(EK)_1400ton Overhead Crane Report Korean15 R_0_Small Segment Lifting-ReportTypeA" xfId="2917"/>
    <cellStyle name="_Portal Fame Dec19-Rev_DSN-P-FS04-TW(EK)_1400ton Overhead Crane Report Korean15 R_0_Small Segment Lifting-ReportTypeA_LiftingCar" xfId="2918"/>
    <cellStyle name="_Portal Fame Dec19-Rev_DSN-P-FS04-TW(EK)_1400ton Overhead Crane Report Korean15 R_0_springs" xfId="2919"/>
    <cellStyle name="_Portal Fame Dec19-Rev_DSN-P-FS04-TW(EK)_1400ton Overhead Crane Report Korean15 R_0_springs_Book1" xfId="2920"/>
    <cellStyle name="_Portal Fame Dec19-Rev_DSN-P-FS04-TW(EK)_1400ton Overhead Crane Report Korean15 R_0_springs_MatchcastLifting" xfId="2921"/>
    <cellStyle name="_Portal Fame Dec19-Rev_DSN-P-FS04-TW(EK)_1400ton Overhead Crane Report Korean15 R_0_springs_MatchcastLifting_LiftingCar" xfId="2922"/>
    <cellStyle name="_Portal Fame Dec19-Rev_DSN-P-FS04-TW(EK)_1400ton Overhead Crane Report Korean15 R_0_springs_MatchcastLifting-1" xfId="2923"/>
    <cellStyle name="_Portal Fame Dec19-Rev_DSN-P-FS04-TW(EK)_1400ton Overhead Crane Report Korean15 R_0_springs_MatchcastLifting-3" xfId="2924"/>
    <cellStyle name="_Portal Fame Dec19-Rev_DSN-P-FS04-TW(EK)_1400ton Overhead Crane Report Korean15 R_0_springs_MatchcastLifting-4" xfId="2925"/>
    <cellStyle name="_Portal Fame Dec19-Rev_DSN-P-FS04-TW(EK)_1400ton Overhead Crane Report Korean15 R_0_springs_MatchcastLifting-5" xfId="2926"/>
    <cellStyle name="_Portal Fame Dec19-Rev_DSN-P-FS04-TW(EK)_1400ton Overhead Crane Report Korean15 R_0_springs_Small Segment Lifting-Report10April" xfId="2927"/>
    <cellStyle name="_Portal Fame Dec19-Rev_DSN-P-FS04-TW(EK)_1400ton Overhead Crane Report Korean15 R_0_springs_Small Segment Lifting-Report10April_LiftingCar" xfId="2928"/>
    <cellStyle name="_Portal Fame Dec19-Rev_DSN-P-FS04-TW(EK)_1400ton Overhead Crane Report Korean15 R_0_springs_Small Segment Lifting-ReportTypeA" xfId="2929"/>
    <cellStyle name="_Portal Fame Dec19-Rev_DSN-P-FS04-TW(EK)_1400ton Overhead Crane Report Korean15 R_0_springs_Small Segment Lifting-ReportTypeA_LiftingCar" xfId="2930"/>
    <cellStyle name="_Portal Fame Dec19-Rev_DSN-P-FS04-TW(EK)_1400ton Overhead Crane Report Korean15 R_Book1" xfId="2931"/>
    <cellStyle name="_Portal Fame Dec19-Rev_DSN-P-FS04-TW(EK)_1400ton Overhead Crane Report Korean15 R_MatchcastLifting" xfId="2932"/>
    <cellStyle name="_Portal Fame Dec19-Rev_DSN-P-FS04-TW(EK)_1400ton Overhead Crane Report Korean15 R_MatchcastLifting_LiftingCar" xfId="2933"/>
    <cellStyle name="_Portal Fame Dec19-Rev_DSN-P-FS04-TW(EK)_1400ton Overhead Crane Report Korean15 R_MatchcastLifting-1" xfId="2934"/>
    <cellStyle name="_Portal Fame Dec19-Rev_DSN-P-FS04-TW(EK)_1400ton Overhead Crane Report Korean15 R_MatchcastLifting-3" xfId="2935"/>
    <cellStyle name="_Portal Fame Dec19-Rev_DSN-P-FS04-TW(EK)_1400ton Overhead Crane Report Korean15 R_MatchcastLifting-4" xfId="2936"/>
    <cellStyle name="_Portal Fame Dec19-Rev_DSN-P-FS04-TW(EK)_1400ton Overhead Crane Report Korean15 R_MatchcastLifting-5" xfId="2937"/>
    <cellStyle name="_Portal Fame Dec19-Rev_DSN-P-FS04-TW(EK)_1400ton Overhead Crane Report Korean15 R_Small Segment Lifting-Report10April" xfId="2938"/>
    <cellStyle name="_Portal Fame Dec19-Rev_DSN-P-FS04-TW(EK)_1400ton Overhead Crane Report Korean15 R_Small Segment Lifting-Report10April_LiftingCar" xfId="2939"/>
    <cellStyle name="_Portal Fame Dec19-Rev_DSN-P-FS04-TW(EK)_1400ton Overhead Crane Report Korean15 R_Small Segment Lifting-ReportTypeA" xfId="2940"/>
    <cellStyle name="_Portal Fame Dec19-Rev_DSN-P-FS04-TW(EK)_1400ton Overhead Crane Report Korean15 R_Small Segment Lifting-ReportTypeA_LiftingCar" xfId="2941"/>
    <cellStyle name="_Portal Fame Dec19-Rev_MatchcastLifting" xfId="2942"/>
    <cellStyle name="_Portal Fame Dec19-Rev_MatchcastLifting_LiftingCar" xfId="2943"/>
    <cellStyle name="_Portal Fame Dec19-Rev_MatchcastLifting-1" xfId="2944"/>
    <cellStyle name="_Portal Fame Dec19-Rev_MatchcastLifting-3" xfId="2945"/>
    <cellStyle name="_Portal Fame Dec19-Rev_MatchcastLifting-4" xfId="2946"/>
    <cellStyle name="_Portal Fame Dec19-Rev_MatchcastLifting-5" xfId="2947"/>
    <cellStyle name="_Portal Fame Dec19-Rev_Punching (Rev01)" xfId="2948"/>
    <cellStyle name="_Portal Fame Dec19-Rev_Punching (Rev01)_0" xfId="2949"/>
    <cellStyle name="_Portal Fame Dec19-Rev_Punching (Rev01)_0_Book1" xfId="2950"/>
    <cellStyle name="_Portal Fame Dec19-Rev_Punching (Rev01)_0_MatchcastLifting" xfId="2951"/>
    <cellStyle name="_Portal Fame Dec19-Rev_Punching (Rev01)_0_MatchcastLifting_LiftingCar" xfId="2952"/>
    <cellStyle name="_Portal Fame Dec19-Rev_Punching (Rev01)_0_MatchcastLifting-1" xfId="2953"/>
    <cellStyle name="_Portal Fame Dec19-Rev_Punching (Rev01)_0_MatchcastLifting-3" xfId="2954"/>
    <cellStyle name="_Portal Fame Dec19-Rev_Punching (Rev01)_0_MatchcastLifting-4" xfId="2955"/>
    <cellStyle name="_Portal Fame Dec19-Rev_Punching (Rev01)_0_MatchcastLifting-5" xfId="2956"/>
    <cellStyle name="_Portal Fame Dec19-Rev_Punching (Rev01)_0_Small Segment Lifting-Report10April" xfId="2957"/>
    <cellStyle name="_Portal Fame Dec19-Rev_Punching (Rev01)_0_Small Segment Lifting-Report10April_LiftingCar" xfId="2958"/>
    <cellStyle name="_Portal Fame Dec19-Rev_Punching (Rev01)_0_Small Segment Lifting-ReportTypeA" xfId="2959"/>
    <cellStyle name="_Portal Fame Dec19-Rev_Punching (Rev01)_0_Small Segment Lifting-ReportTypeA_LiftingCar" xfId="2960"/>
    <cellStyle name="_Portal Fame Dec19-Rev_Punching (Rev01)_0_springs" xfId="2961"/>
    <cellStyle name="_Portal Fame Dec19-Rev_Punching (Rev01)_0_springs_Book1" xfId="2962"/>
    <cellStyle name="_Portal Fame Dec19-Rev_Punching (Rev01)_0_springs_MatchcastLifting" xfId="2963"/>
    <cellStyle name="_Portal Fame Dec19-Rev_Punching (Rev01)_0_springs_MatchcastLifting_LiftingCar" xfId="2964"/>
    <cellStyle name="_Portal Fame Dec19-Rev_Punching (Rev01)_0_springs_MatchcastLifting-1" xfId="2965"/>
    <cellStyle name="_Portal Fame Dec19-Rev_Punching (Rev01)_0_springs_MatchcastLifting-3" xfId="2966"/>
    <cellStyle name="_Portal Fame Dec19-Rev_Punching (Rev01)_0_springs_MatchcastLifting-4" xfId="2967"/>
    <cellStyle name="_Portal Fame Dec19-Rev_Punching (Rev01)_0_springs_MatchcastLifting-5" xfId="2968"/>
    <cellStyle name="_Portal Fame Dec19-Rev_Punching (Rev01)_0_springs_Small Segment Lifting-Report10April" xfId="2969"/>
    <cellStyle name="_Portal Fame Dec19-Rev_Punching (Rev01)_0_springs_Small Segment Lifting-Report10April_LiftingCar" xfId="2970"/>
    <cellStyle name="_Portal Fame Dec19-Rev_Punching (Rev01)_0_springs_Small Segment Lifting-ReportTypeA" xfId="2971"/>
    <cellStyle name="_Portal Fame Dec19-Rev_Punching (Rev01)_0_springs_Small Segment Lifting-ReportTypeA_LiftingCar" xfId="2972"/>
    <cellStyle name="_Portal Fame Dec19-Rev_Punching (Rev01)_Book1" xfId="2973"/>
    <cellStyle name="_Portal Fame Dec19-Rev_Punching (Rev01)_MatchcastLifting" xfId="2974"/>
    <cellStyle name="_Portal Fame Dec19-Rev_Punching (Rev01)_MatchcastLifting_LiftingCar" xfId="2975"/>
    <cellStyle name="_Portal Fame Dec19-Rev_Punching (Rev01)_MatchcastLifting-1" xfId="2976"/>
    <cellStyle name="_Portal Fame Dec19-Rev_Punching (Rev01)_MatchcastLifting-3" xfId="2977"/>
    <cellStyle name="_Portal Fame Dec19-Rev_Punching (Rev01)_MatchcastLifting-4" xfId="2978"/>
    <cellStyle name="_Portal Fame Dec19-Rev_Punching (Rev01)_MatchcastLifting-5" xfId="2979"/>
    <cellStyle name="_Portal Fame Dec19-Rev_Punching (Rev01)_Small Segment Lifting-Report10April" xfId="2980"/>
    <cellStyle name="_Portal Fame Dec19-Rev_Punching (Rev01)_Small Segment Lifting-Report10April_LiftingCar" xfId="2981"/>
    <cellStyle name="_Portal Fame Dec19-Rev_Punching (Rev01)_Small Segment Lifting-ReportTypeA" xfId="2982"/>
    <cellStyle name="_Portal Fame Dec19-Rev_Punching (Rev01)_Small Segment Lifting-ReportTypeA_LiftingCar" xfId="2983"/>
    <cellStyle name="_Portal Fame Dec19-Rev_Small Segment Lifting-Report10April" xfId="2984"/>
    <cellStyle name="_Portal Fame Dec19-Rev_Small Segment Lifting-Report10April_LiftingCar" xfId="2985"/>
    <cellStyle name="_Portal Fame Dec19-Rev_Small Segment Lifting-ReportTypeA" xfId="2986"/>
    <cellStyle name="_Portal Fame Dec19-Rev_Small Segment Lifting-ReportTypeA_LiftingCar" xfId="2987"/>
    <cellStyle name="_Portal Fame Dec19-Rev_springs" xfId="2988"/>
    <cellStyle name="_Portal Fame Dec19-Rev_springs_Book1" xfId="2989"/>
    <cellStyle name="_Portal Fame Dec19-Rev_springs_MatchcastLifting" xfId="2990"/>
    <cellStyle name="_Portal Fame Dec19-Rev_springs_MatchcastLifting_LiftingCar" xfId="2991"/>
    <cellStyle name="_Portal Fame Dec19-Rev_springs_MatchcastLifting-1" xfId="2992"/>
    <cellStyle name="_Portal Fame Dec19-Rev_springs_MatchcastLifting-3" xfId="2993"/>
    <cellStyle name="_Portal Fame Dec19-Rev_springs_MatchcastLifting-4" xfId="2994"/>
    <cellStyle name="_Portal Fame Dec19-Rev_springs_MatchcastLifting-5" xfId="2995"/>
    <cellStyle name="_Portal Fame Dec19-Rev_springs_Small Segment Lifting-Report10April" xfId="2996"/>
    <cellStyle name="_Portal Fame Dec19-Rev_springs_Small Segment Lifting-Report10April_LiftingCar" xfId="2997"/>
    <cellStyle name="_Portal Fame Dec19-Rev_springs_Small Segment Lifting-ReportTypeA" xfId="2998"/>
    <cellStyle name="_Portal Fame Dec19-Rev_springs_Small Segment Lifting-ReportTypeA_LiftingCar" xfId="2999"/>
    <cellStyle name="_Price Schedule for Libya NC41 Project_350_MAIL" xfId="3000"/>
    <cellStyle name="_PT. ISPATINDO NEW ( 0802'08 )" xfId="3001"/>
    <cellStyle name="_QDC - BOQ HUAWEI-TELKOMSEL Java_FINAL" xfId="3002"/>
    <cellStyle name="_QDC - BOQ HUAWEI-TELKOMSEL_Submission#1_QDC 9 Jan'09" xfId="3003"/>
    <cellStyle name="_RAB SDA4  24.07.07-Buat P' Agus" xfId="3004"/>
    <cellStyle name="_RAB_pertamina" xfId="3005"/>
    <cellStyle name="_RAP TAMBAHAN" xfId="3006"/>
    <cellStyle name="_RAP TAMBAHAN r6" xfId="3007"/>
    <cellStyle name="_RAP TAMBAHAN r6_1" xfId="3008"/>
    <cellStyle name="_RAP TAMBAHAN r6_2" xfId="3009"/>
    <cellStyle name="_RAP TAMBAHAN_1" xfId="3010"/>
    <cellStyle name="_Rc-1-aLT" xfId="3011"/>
    <cellStyle name="_RC-wismaIII-DISK" xfId="3012"/>
    <cellStyle name="_Report ABW Curing" xfId="3013"/>
    <cellStyle name="_Report ABW Curing_LiftingCar" xfId="3014"/>
    <cellStyle name="_Section-Calculation" xfId="3015"/>
    <cellStyle name="_Section-Calculation_(Connet Beam)Section-Calculation-070124" xfId="3016"/>
    <cellStyle name="_Section-Calculation_(Connet Beam)Section-Calculation-070125" xfId="3017"/>
    <cellStyle name="_Section-Calculation_Section-Calculation-070124" xfId="3018"/>
    <cellStyle name="_SH6-7160 오창 광학2동 1층 라미실 변경공사(061017)" xfId="3019"/>
    <cellStyle name="_SH6-7167 오창 광학1동 SAMPLE 재단실 장비반입구 공사" xfId="3020"/>
    <cellStyle name="_shed bolt" xfId="3021"/>
    <cellStyle name="_shed bolt_LiftingCar" xfId="3022"/>
    <cellStyle name="_Sheet1" xfId="3023"/>
    <cellStyle name="_Shelter_Works" xfId="3024"/>
    <cellStyle name="_Smal Segment Lifting" xfId="3025"/>
    <cellStyle name="_Smal Segment Lifting_LiftingCar" xfId="3026"/>
    <cellStyle name="_Smal Segment Lifting_Section-Calculation" xfId="3027"/>
    <cellStyle name="_Smal Segment Lifting_Section-Calculation_(Connet Beam)Section-Calculation-070124" xfId="3028"/>
    <cellStyle name="_Smal Segment Lifting_Section-Calculation_(Connet Beam)Section-Calculation-070125" xfId="3029"/>
    <cellStyle name="_Smal Segment Lifting_Section-Calculation_Section-Calculation-070124" xfId="3030"/>
    <cellStyle name="_Smal Segment Lifting_Small Segment Lifting-Report Rev Me" xfId="3031"/>
    <cellStyle name="_Smal Segment Lifting_Small Segment Lifting-Report Rev Me_Book1" xfId="3032"/>
    <cellStyle name="_Smal Segment Lifting_Small Segment Lifting-Report Rev Me_MatchcastLifting" xfId="3033"/>
    <cellStyle name="_Smal Segment Lifting_Small Segment Lifting-Report Rev Me_MatchcastLifting_LiftingCar" xfId="3034"/>
    <cellStyle name="_Smal Segment Lifting_Small Segment Lifting-Report Rev Me_MatchcastLifting-1" xfId="3035"/>
    <cellStyle name="_Smal Segment Lifting_Small Segment Lifting-Report Rev Me_MatchcastLifting-3" xfId="3036"/>
    <cellStyle name="_Smal Segment Lifting_Small Segment Lifting-Report Rev Me_MatchcastLifting-4" xfId="3037"/>
    <cellStyle name="_Smal Segment Lifting_Small Segment Lifting-Report Rev Me_MatchcastLifting-5" xfId="3038"/>
    <cellStyle name="_Smal Segment Lifting_Small Segment Lifting-Report Rev Me_Small Segment Lifting-Report10April" xfId="3039"/>
    <cellStyle name="_Smal Segment Lifting_Small Segment Lifting-Report Rev Me_Small Segment Lifting-Report10April_LiftingCar" xfId="3040"/>
    <cellStyle name="_Smal Segment Lifting_Small Segment Lifting-Report Rev Me_Small Segment Lifting-ReportTypeA" xfId="3041"/>
    <cellStyle name="_Smal Segment Lifting_Small Segment Lifting-Report Rev Me_Small Segment Lifting-ReportTypeA_LiftingCar" xfId="3042"/>
    <cellStyle name="_Small Segment Lifting-01" xfId="3043"/>
    <cellStyle name="_Small Segment Lifting-01_LiftingCar" xfId="3044"/>
    <cellStyle name="_Small Segment Lifting-01_Section-Calculation" xfId="3045"/>
    <cellStyle name="_Small Segment Lifting-01_Section-Calculation_(Connet Beam)Section-Calculation-070124" xfId="3046"/>
    <cellStyle name="_Small Segment Lifting-01_Section-Calculation_(Connet Beam)Section-Calculation-070125" xfId="3047"/>
    <cellStyle name="_Small Segment Lifting-01_Section-Calculation_Section-Calculation-070124" xfId="3048"/>
    <cellStyle name="_Small Segment Lifting-01_Small Segment Lifting-Report Rev Me" xfId="3049"/>
    <cellStyle name="_Small Segment Lifting-01_Small Segment Lifting-Report Rev Me_Book1" xfId="3050"/>
    <cellStyle name="_Small Segment Lifting-01_Small Segment Lifting-Report Rev Me_MatchcastLifting" xfId="3051"/>
    <cellStyle name="_Small Segment Lifting-01_Small Segment Lifting-Report Rev Me_MatchcastLifting_LiftingCar" xfId="3052"/>
    <cellStyle name="_Small Segment Lifting-01_Small Segment Lifting-Report Rev Me_MatchcastLifting-1" xfId="3053"/>
    <cellStyle name="_Small Segment Lifting-01_Small Segment Lifting-Report Rev Me_MatchcastLifting-3" xfId="3054"/>
    <cellStyle name="_Small Segment Lifting-01_Small Segment Lifting-Report Rev Me_MatchcastLifting-4" xfId="3055"/>
    <cellStyle name="_Small Segment Lifting-01_Small Segment Lifting-Report Rev Me_MatchcastLifting-5" xfId="3056"/>
    <cellStyle name="_Small Segment Lifting-01_Small Segment Lifting-Report Rev Me_Small Segment Lifting-Report10April" xfId="3057"/>
    <cellStyle name="_Small Segment Lifting-01_Small Segment Lifting-Report Rev Me_Small Segment Lifting-Report10April_LiftingCar" xfId="3058"/>
    <cellStyle name="_Small Segment Lifting-01_Small Segment Lifting-Report Rev Me_Small Segment Lifting-ReportTypeA" xfId="3059"/>
    <cellStyle name="_Small Segment Lifting-01_Small Segment Lifting-Report Rev Me_Small Segment Lifting-ReportTypeA_LiftingCar" xfId="3060"/>
    <cellStyle name="_Small Segment Lifting-02" xfId="3061"/>
    <cellStyle name="_Small Segment Lifting-02_LiftingCar" xfId="3062"/>
    <cellStyle name="_Small Segment Lifting-02_Section-Calculation" xfId="3063"/>
    <cellStyle name="_Small Segment Lifting-02_Section-Calculation_(Connet Beam)Section-Calculation-070124" xfId="3064"/>
    <cellStyle name="_Small Segment Lifting-02_Section-Calculation_(Connet Beam)Section-Calculation-070125" xfId="3065"/>
    <cellStyle name="_Small Segment Lifting-02_Section-Calculation_Section-Calculation-070124" xfId="3066"/>
    <cellStyle name="_Small Segment Lifting-02_Small Segment Lifting-Report Rev Me" xfId="3067"/>
    <cellStyle name="_Small Segment Lifting-02_Small Segment Lifting-Report Rev Me_Book1" xfId="3068"/>
    <cellStyle name="_Small Segment Lifting-02_Small Segment Lifting-Report Rev Me_MatchcastLifting" xfId="3069"/>
    <cellStyle name="_Small Segment Lifting-02_Small Segment Lifting-Report Rev Me_MatchcastLifting_LiftingCar" xfId="3070"/>
    <cellStyle name="_Small Segment Lifting-02_Small Segment Lifting-Report Rev Me_MatchcastLifting-1" xfId="3071"/>
    <cellStyle name="_Small Segment Lifting-02_Small Segment Lifting-Report Rev Me_MatchcastLifting-3" xfId="3072"/>
    <cellStyle name="_Small Segment Lifting-02_Small Segment Lifting-Report Rev Me_MatchcastLifting-4" xfId="3073"/>
    <cellStyle name="_Small Segment Lifting-02_Small Segment Lifting-Report Rev Me_MatchcastLifting-5" xfId="3074"/>
    <cellStyle name="_Small Segment Lifting-02_Small Segment Lifting-Report Rev Me_Small Segment Lifting-Report10April" xfId="3075"/>
    <cellStyle name="_Small Segment Lifting-02_Small Segment Lifting-Report Rev Me_Small Segment Lifting-Report10April_LiftingCar" xfId="3076"/>
    <cellStyle name="_Small Segment Lifting-02_Small Segment Lifting-Report Rev Me_Small Segment Lifting-ReportTypeA" xfId="3077"/>
    <cellStyle name="_Small Segment Lifting-02_Small Segment Lifting-Report Rev Me_Small Segment Lifting-ReportTypeA_LiftingCar" xfId="3078"/>
    <cellStyle name="_Small Segment Lifting-07" xfId="3079"/>
    <cellStyle name="_Small Segment Lifting-07_LiftingCar" xfId="3080"/>
    <cellStyle name="_Small Segment Lifting-07_Section-Calculation" xfId="3081"/>
    <cellStyle name="_Small Segment Lifting-07_Section-Calculation_(Connet Beam)Section-Calculation-070124" xfId="3082"/>
    <cellStyle name="_Small Segment Lifting-07_Section-Calculation_(Connet Beam)Section-Calculation-070125" xfId="3083"/>
    <cellStyle name="_Small Segment Lifting-07_Section-Calculation_Section-Calculation-070124" xfId="3084"/>
    <cellStyle name="_Small Segment Lifting-07_Small Segment Lifting-Report Rev Me" xfId="3085"/>
    <cellStyle name="_Small Segment Lifting-07_Small Segment Lifting-Report Rev Me_Book1" xfId="3086"/>
    <cellStyle name="_Small Segment Lifting-07_Small Segment Lifting-Report Rev Me_MatchcastLifting" xfId="3087"/>
    <cellStyle name="_Small Segment Lifting-07_Small Segment Lifting-Report Rev Me_MatchcastLifting_LiftingCar" xfId="3088"/>
    <cellStyle name="_Small Segment Lifting-07_Small Segment Lifting-Report Rev Me_MatchcastLifting-1" xfId="3089"/>
    <cellStyle name="_Small Segment Lifting-07_Small Segment Lifting-Report Rev Me_MatchcastLifting-3" xfId="3090"/>
    <cellStyle name="_Small Segment Lifting-07_Small Segment Lifting-Report Rev Me_MatchcastLifting-4" xfId="3091"/>
    <cellStyle name="_Small Segment Lifting-07_Small Segment Lifting-Report Rev Me_MatchcastLifting-5" xfId="3092"/>
    <cellStyle name="_Small Segment Lifting-07_Small Segment Lifting-Report Rev Me_Small Segment Lifting-Report10April" xfId="3093"/>
    <cellStyle name="_Small Segment Lifting-07_Small Segment Lifting-Report Rev Me_Small Segment Lifting-Report10April_LiftingCar" xfId="3094"/>
    <cellStyle name="_Small Segment Lifting-07_Small Segment Lifting-Report Rev Me_Small Segment Lifting-ReportTypeA" xfId="3095"/>
    <cellStyle name="_Small Segment Lifting-07_Small Segment Lifting-Report Rev Me_Small Segment Lifting-ReportTypeA_LiftingCar" xfId="3096"/>
    <cellStyle name="_Small Segment Lifting-08" xfId="3097"/>
    <cellStyle name="_Small Segment Lifting-08_LiftingCar" xfId="3098"/>
    <cellStyle name="_Small Segment Lifting-08_Section-Calculation" xfId="3099"/>
    <cellStyle name="_Small Segment Lifting-08_Section-Calculation_(Connet Beam)Section-Calculation-070124" xfId="3100"/>
    <cellStyle name="_Small Segment Lifting-08_Section-Calculation_(Connet Beam)Section-Calculation-070125" xfId="3101"/>
    <cellStyle name="_Small Segment Lifting-08_Section-Calculation_Section-Calculation-070124" xfId="3102"/>
    <cellStyle name="_Small Segment Lifting-08_Small Segment Lifting-Report Rev Me" xfId="3103"/>
    <cellStyle name="_Small Segment Lifting-08_Small Segment Lifting-Report Rev Me_Book1" xfId="3104"/>
    <cellStyle name="_Small Segment Lifting-08_Small Segment Lifting-Report Rev Me_MatchcastLifting" xfId="3105"/>
    <cellStyle name="_Small Segment Lifting-08_Small Segment Lifting-Report Rev Me_MatchcastLifting_LiftingCar" xfId="3106"/>
    <cellStyle name="_Small Segment Lifting-08_Small Segment Lifting-Report Rev Me_MatchcastLifting-1" xfId="3107"/>
    <cellStyle name="_Small Segment Lifting-08_Small Segment Lifting-Report Rev Me_MatchcastLifting-3" xfId="3108"/>
    <cellStyle name="_Small Segment Lifting-08_Small Segment Lifting-Report Rev Me_MatchcastLifting-4" xfId="3109"/>
    <cellStyle name="_Small Segment Lifting-08_Small Segment Lifting-Report Rev Me_MatchcastLifting-5" xfId="3110"/>
    <cellStyle name="_Small Segment Lifting-08_Small Segment Lifting-Report Rev Me_Small Segment Lifting-Report10April" xfId="3111"/>
    <cellStyle name="_Small Segment Lifting-08_Small Segment Lifting-Report Rev Me_Small Segment Lifting-Report10April_LiftingCar" xfId="3112"/>
    <cellStyle name="_Small Segment Lifting-08_Small Segment Lifting-Report Rev Me_Small Segment Lifting-ReportTypeA" xfId="3113"/>
    <cellStyle name="_Small Segment Lifting-08_Small Segment Lifting-Report Rev Me_Small Segment Lifting-ReportTypeA_LiftingCar" xfId="3114"/>
    <cellStyle name="_Small Segment Lifting-10" xfId="3115"/>
    <cellStyle name="_Small Segment Lifting-10_LiftingCar" xfId="3116"/>
    <cellStyle name="_Small Segment Lifting-10_Section-Calculation" xfId="3117"/>
    <cellStyle name="_Small Segment Lifting-10_Section-Calculation_(Connet Beam)Section-Calculation-070124" xfId="3118"/>
    <cellStyle name="_Small Segment Lifting-10_Section-Calculation_(Connet Beam)Section-Calculation-070125" xfId="3119"/>
    <cellStyle name="_Small Segment Lifting-10_Section-Calculation_Section-Calculation-070124" xfId="3120"/>
    <cellStyle name="_Small Segment Lifting-10_Small Segment Lifting-Report Rev Me" xfId="3121"/>
    <cellStyle name="_Small Segment Lifting-10_Small Segment Lifting-Report Rev Me_Book1" xfId="3122"/>
    <cellStyle name="_Small Segment Lifting-10_Small Segment Lifting-Report Rev Me_MatchcastLifting" xfId="3123"/>
    <cellStyle name="_Small Segment Lifting-10_Small Segment Lifting-Report Rev Me_MatchcastLifting_LiftingCar" xfId="3124"/>
    <cellStyle name="_Small Segment Lifting-10_Small Segment Lifting-Report Rev Me_MatchcastLifting-1" xfId="3125"/>
    <cellStyle name="_Small Segment Lifting-10_Small Segment Lifting-Report Rev Me_MatchcastLifting-3" xfId="3126"/>
    <cellStyle name="_Small Segment Lifting-10_Small Segment Lifting-Report Rev Me_MatchcastLifting-4" xfId="3127"/>
    <cellStyle name="_Small Segment Lifting-10_Small Segment Lifting-Report Rev Me_MatchcastLifting-5" xfId="3128"/>
    <cellStyle name="_Small Segment Lifting-10_Small Segment Lifting-Report Rev Me_Small Segment Lifting-Report10April" xfId="3129"/>
    <cellStyle name="_Small Segment Lifting-10_Small Segment Lifting-Report Rev Me_Small Segment Lifting-Report10April_LiftingCar" xfId="3130"/>
    <cellStyle name="_Small Segment Lifting-10_Small Segment Lifting-Report Rev Me_Small Segment Lifting-ReportTypeA" xfId="3131"/>
    <cellStyle name="_Small Segment Lifting-10_Small Segment Lifting-Report Rev Me_Small Segment Lifting-ReportTypeA_LiftingCar" xfId="3132"/>
    <cellStyle name="_Small Segment Lifting-11" xfId="3133"/>
    <cellStyle name="_Small Segment Lifting-11_LiftingCar" xfId="3134"/>
    <cellStyle name="_Small Segment Lifting-11_Small Segment Lifting-Report Rev Me" xfId="3135"/>
    <cellStyle name="_Small Segment Lifting-11_Small Segment Lifting-Report Rev Me_Book1" xfId="3136"/>
    <cellStyle name="_Small Segment Lifting-11_Small Segment Lifting-Report Rev Me_MatchcastLifting" xfId="3137"/>
    <cellStyle name="_Small Segment Lifting-11_Small Segment Lifting-Report Rev Me_MatchcastLifting_LiftingCar" xfId="3138"/>
    <cellStyle name="_Small Segment Lifting-11_Small Segment Lifting-Report Rev Me_MatchcastLifting-1" xfId="3139"/>
    <cellStyle name="_Small Segment Lifting-11_Small Segment Lifting-Report Rev Me_MatchcastLifting-3" xfId="3140"/>
    <cellStyle name="_Small Segment Lifting-11_Small Segment Lifting-Report Rev Me_MatchcastLifting-4" xfId="3141"/>
    <cellStyle name="_Small Segment Lifting-11_Small Segment Lifting-Report Rev Me_MatchcastLifting-5" xfId="3142"/>
    <cellStyle name="_Small Segment Lifting-11_Small Segment Lifting-Report Rev Me_Small Segment Lifting-Report10April" xfId="3143"/>
    <cellStyle name="_Small Segment Lifting-11_Small Segment Lifting-Report Rev Me_Small Segment Lifting-Report10April_LiftingCar" xfId="3144"/>
    <cellStyle name="_Small Segment Lifting-11_Small Segment Lifting-Report Rev Me_Small Segment Lifting-ReportTypeA" xfId="3145"/>
    <cellStyle name="_Small Segment Lifting-11_Small Segment Lifting-Report Rev Me_Small Segment Lifting-ReportTypeA_LiftingCar" xfId="3146"/>
    <cellStyle name="_Small Segment Lifting-cover" xfId="3147"/>
    <cellStyle name="_Small Segment Lifting-cover_LiftingCar" xfId="3148"/>
    <cellStyle name="_Small Segment Lifting-cover_Section-Calculation" xfId="3149"/>
    <cellStyle name="_Small Segment Lifting-cover_Section-Calculation_(Connet Beam)Section-Calculation-070124" xfId="3150"/>
    <cellStyle name="_Small Segment Lifting-cover_Section-Calculation_(Connet Beam)Section-Calculation-070125" xfId="3151"/>
    <cellStyle name="_Small Segment Lifting-cover_Section-Calculation_Section-Calculation-070124" xfId="3152"/>
    <cellStyle name="_Small Segment Lifting-cover_Small Segment Lifting-Report Rev Me" xfId="3153"/>
    <cellStyle name="_Small Segment Lifting-cover_Small Segment Lifting-Report Rev Me_Book1" xfId="3154"/>
    <cellStyle name="_Small Segment Lifting-cover_Small Segment Lifting-Report Rev Me_MatchcastLifting" xfId="3155"/>
    <cellStyle name="_Small Segment Lifting-cover_Small Segment Lifting-Report Rev Me_MatchcastLifting_LiftingCar" xfId="3156"/>
    <cellStyle name="_Small Segment Lifting-cover_Small Segment Lifting-Report Rev Me_MatchcastLifting-1" xfId="3157"/>
    <cellStyle name="_Small Segment Lifting-cover_Small Segment Lifting-Report Rev Me_MatchcastLifting-3" xfId="3158"/>
    <cellStyle name="_Small Segment Lifting-cover_Small Segment Lifting-Report Rev Me_MatchcastLifting-4" xfId="3159"/>
    <cellStyle name="_Small Segment Lifting-cover_Small Segment Lifting-Report Rev Me_MatchcastLifting-5" xfId="3160"/>
    <cellStyle name="_Small Segment Lifting-cover_Small Segment Lifting-Report Rev Me_Small Segment Lifting-Report10April" xfId="3161"/>
    <cellStyle name="_Small Segment Lifting-cover_Small Segment Lifting-Report Rev Me_Small Segment Lifting-Report10April_LiftingCar" xfId="3162"/>
    <cellStyle name="_Small Segment Lifting-cover_Small Segment Lifting-Report Rev Me_Small Segment Lifting-ReportTypeA" xfId="3163"/>
    <cellStyle name="_Small Segment Lifting-cover_Small Segment Lifting-Report Rev Me_Small Segment Lifting-ReportTypeA_LiftingCar" xfId="3164"/>
    <cellStyle name="_Small Segment Lifting-Report10April" xfId="3165"/>
    <cellStyle name="_Small Segment Lifting-Report10April_LiftingCar" xfId="3166"/>
    <cellStyle name="_Small Segment Lifting-ReportTypeA" xfId="3167"/>
    <cellStyle name="_Small Segment Lifting-ReportTypeA_LiftingCar" xfId="3168"/>
    <cellStyle name="_SPVR" xfId="3169"/>
    <cellStyle name="_SubmitBoqIndosatVIGTrial-20061110" xfId="3170"/>
    <cellStyle name="_TA Orange GPRS Expansion" xfId="3171"/>
    <cellStyle name="_Telkomsel 3G BoQ summary 31072006 Rev A" xfId="3172"/>
    <cellStyle name="_Telkomsel 3G BoQ summary 31072006 Rev A_Annex 1 Bill of Quantity (SACME Works) - 10 Aug 07" xfId="3173"/>
    <cellStyle name="_Telkomsel 3G BoQ summary 31072006 Rev A_Annex 1 Bill of Quantity (SACME Works) - Compile" xfId="3174"/>
    <cellStyle name="_Telkomsel 3G BoQ summary 31072006 Rev A_Annex 1 Bill of Quantity (SACME Works) - Compile - rev2" xfId="3175"/>
    <cellStyle name="_Telkomsel 3G BoQ summary 31072006 Rev A_Annex 2-C - Unit Price list CME" xfId="3176"/>
    <cellStyle name="_Telkomsel 3G BoQ summary 31072006 Rev A_Annex 2-C - Unit Price list CME (Final)" xfId="3177"/>
    <cellStyle name="_Telkomsel 3G BoQ summary 31072006 Rev A_Annex 2-C - Unit Price list CME1" xfId="3178"/>
    <cellStyle name="_Telkomsel 3G BoQ summary 31072006 Rev A_Annex 4-10 SITAC &amp; CME BoQ" xfId="3179"/>
    <cellStyle name="_Telkomsel 3G BoQ summary 31072006 Rev A_Benchmark Price" xfId="3180"/>
    <cellStyle name="_Telkomsel 3G BoQ summary 31072006 Rev A_BOQ - SST 42 m New Light (NL)" xfId="3181"/>
    <cellStyle name="_Telkomsel 3G BoQ summary 31072006 Rev A_Copy of Annex 2-C - Unit Price list CME 20070815(CEG)" xfId="3182"/>
    <cellStyle name="_Telkomsel 3G BoQ summary 31072006 Rev A_Telkomsel - Unit Price list CME (2008-09-12)" xfId="3183"/>
    <cellStyle name="_Telkomsel 3G BoQ summary 31072006 Rev A_TSEL BOQ PER SITE MODEL 18 JULY 2007" xfId="3184"/>
    <cellStyle name="_Telkomsel Pricing for IMSR2 PoC LMS PS One_system 2006 03 24 V2" xfId="3185"/>
    <cellStyle name="_TPI" xfId="3186"/>
    <cellStyle name="_TPI (Shuaiba)" xfId="3187"/>
    <cellStyle name="_Training of Owner's Staff_shuaiba north" xfId="3188"/>
    <cellStyle name="_Training of Owner's Staff_shuaiba north (3)" xfId="3189"/>
    <cellStyle name="_UIN (NEW)" xfId="3190"/>
    <cellStyle name="_updated sheets for transaction based pricing" xfId="3191"/>
    <cellStyle name="_VALVE" xfId="3192"/>
    <cellStyle name="_Vol. Bapelkes blok C ( Myo 07.12.07)" xfId="3193"/>
    <cellStyle name="_Vol. Precast" xfId="3194"/>
    <cellStyle name="_WAGE RATE (E-LNG) Draft" xfId="3195"/>
    <cellStyle name="_WAGE RATE(Fujairah F2 IWPP)" xfId="3196"/>
    <cellStyle name="_Weld Sheet No-19R" xfId="3197"/>
    <cellStyle name="_Weld Sheet No-19R_LiftingCar" xfId="3198"/>
    <cellStyle name="_Worksheet in Response to Clarification Meeting Day 1 &amp; 2" xfId="3199"/>
    <cellStyle name="_WP CSB (2) Report" xfId="3200"/>
    <cellStyle name="_WP CSB (2) Report_LiftingCar" xfId="3201"/>
    <cellStyle name="_WP Viaduct Add Bent Type Report" xfId="3202"/>
    <cellStyle name="_WP Viaduct Add Bent Type Report_LiftingCar" xfId="3203"/>
    <cellStyle name="_WP Viaduct Add Bent Type Rev Sheet 8-16A-17" xfId="3204"/>
    <cellStyle name="_WP Viaduct Add Bent Type Rev Sheet 8-16A-17_LiftingCar" xfId="3205"/>
    <cellStyle name="_WP Viaduct Finger Report" xfId="3206"/>
    <cellStyle name="_WP Viaduct Finger Report Rev" xfId="3207"/>
    <cellStyle name="_WP Viaduct Finger Report Rev_LiftingCar" xfId="3208"/>
    <cellStyle name="_WP Viaduct Finger Report_LiftingCar" xfId="3209"/>
    <cellStyle name="_WSD2000-Puncing Shear Method - Revisi 02" xfId="3210"/>
    <cellStyle name="_WSD2000-Puncing Shear Method - Revisi 02_Book1" xfId="3211"/>
    <cellStyle name="_WSD2000-Puncing Shear Method - Revisi 02_DSN-P-FS04-TW(EK)_1400ton Overhead Crane Report Korean15 Iw" xfId="3212"/>
    <cellStyle name="_WSD2000-Puncing Shear Method - Revisi 02_DSN-P-FS04-TW(EK)_1400ton Overhead Crane Report Korean15 Iw_0" xfId="3213"/>
    <cellStyle name="_WSD2000-Puncing Shear Method - Revisi 02_DSN-P-FS04-TW(EK)_1400ton Overhead Crane Report Korean15 Iw_0_Book1" xfId="3214"/>
    <cellStyle name="_WSD2000-Puncing Shear Method - Revisi 02_DSN-P-FS04-TW(EK)_1400ton Overhead Crane Report Korean15 Iw_0_MatchcastLifting" xfId="3215"/>
    <cellStyle name="_WSD2000-Puncing Shear Method - Revisi 02_DSN-P-FS04-TW(EK)_1400ton Overhead Crane Report Korean15 Iw_0_MatchcastLifting_LiftingCar" xfId="3216"/>
    <cellStyle name="_WSD2000-Puncing Shear Method - Revisi 02_DSN-P-FS04-TW(EK)_1400ton Overhead Crane Report Korean15 Iw_0_MatchcastLifting-1" xfId="3217"/>
    <cellStyle name="_WSD2000-Puncing Shear Method - Revisi 02_DSN-P-FS04-TW(EK)_1400ton Overhead Crane Report Korean15 Iw_0_MatchcastLifting-3" xfId="3218"/>
    <cellStyle name="_WSD2000-Puncing Shear Method - Revisi 02_DSN-P-FS04-TW(EK)_1400ton Overhead Crane Report Korean15 Iw_0_MatchcastLifting-4" xfId="3219"/>
    <cellStyle name="_WSD2000-Puncing Shear Method - Revisi 02_DSN-P-FS04-TW(EK)_1400ton Overhead Crane Report Korean15 Iw_0_MatchcastLifting-5" xfId="3220"/>
    <cellStyle name="_WSD2000-Puncing Shear Method - Revisi 02_DSN-P-FS04-TW(EK)_1400ton Overhead Crane Report Korean15 Iw_0_Small Segment Lifting-Report10April" xfId="3221"/>
    <cellStyle name="_WSD2000-Puncing Shear Method - Revisi 02_DSN-P-FS04-TW(EK)_1400ton Overhead Crane Report Korean15 Iw_0_Small Segment Lifting-Report10April_LiftingCar" xfId="3222"/>
    <cellStyle name="_WSD2000-Puncing Shear Method - Revisi 02_DSN-P-FS04-TW(EK)_1400ton Overhead Crane Report Korean15 Iw_0_Small Segment Lifting-ReportTypeA" xfId="3223"/>
    <cellStyle name="_WSD2000-Puncing Shear Method - Revisi 02_DSN-P-FS04-TW(EK)_1400ton Overhead Crane Report Korean15 Iw_0_Small Segment Lifting-ReportTypeA_LiftingCar" xfId="3224"/>
    <cellStyle name="_WSD2000-Puncing Shear Method - Revisi 02_DSN-P-FS04-TW(EK)_1400ton Overhead Crane Report Korean15 Iw_0_springs" xfId="3225"/>
    <cellStyle name="_WSD2000-Puncing Shear Method - Revisi 02_DSN-P-FS04-TW(EK)_1400ton Overhead Crane Report Korean15 Iw_0_springs_Book1" xfId="3226"/>
    <cellStyle name="_WSD2000-Puncing Shear Method - Revisi 02_DSN-P-FS04-TW(EK)_1400ton Overhead Crane Report Korean15 Iw_0_springs_MatchcastLifting" xfId="3227"/>
    <cellStyle name="_WSD2000-Puncing Shear Method - Revisi 02_DSN-P-FS04-TW(EK)_1400ton Overhead Crane Report Korean15 Iw_0_springs_MatchcastLifting_LiftingCar" xfId="3228"/>
    <cellStyle name="_WSD2000-Puncing Shear Method - Revisi 02_DSN-P-FS04-TW(EK)_1400ton Overhead Crane Report Korean15 Iw_0_springs_MatchcastLifting-1" xfId="3229"/>
    <cellStyle name="_WSD2000-Puncing Shear Method - Revisi 02_DSN-P-FS04-TW(EK)_1400ton Overhead Crane Report Korean15 Iw_0_springs_MatchcastLifting-3" xfId="3230"/>
    <cellStyle name="_WSD2000-Puncing Shear Method - Revisi 02_DSN-P-FS04-TW(EK)_1400ton Overhead Crane Report Korean15 Iw_0_springs_MatchcastLifting-4" xfId="3231"/>
    <cellStyle name="_WSD2000-Puncing Shear Method - Revisi 02_DSN-P-FS04-TW(EK)_1400ton Overhead Crane Report Korean15 Iw_0_springs_MatchcastLifting-5" xfId="3232"/>
    <cellStyle name="_WSD2000-Puncing Shear Method - Revisi 02_DSN-P-FS04-TW(EK)_1400ton Overhead Crane Report Korean15 Iw_0_springs_Small Segment Lifting-Report10April" xfId="3233"/>
    <cellStyle name="_WSD2000-Puncing Shear Method - Revisi 02_DSN-P-FS04-TW(EK)_1400ton Overhead Crane Report Korean15 Iw_0_springs_Small Segment Lifting-Report10April_LiftingCar" xfId="3234"/>
    <cellStyle name="_WSD2000-Puncing Shear Method - Revisi 02_DSN-P-FS04-TW(EK)_1400ton Overhead Crane Report Korean15 Iw_0_springs_Small Segment Lifting-ReportTypeA" xfId="3235"/>
    <cellStyle name="_WSD2000-Puncing Shear Method - Revisi 02_DSN-P-FS04-TW(EK)_1400ton Overhead Crane Report Korean15 Iw_0_springs_Small Segment Lifting-ReportTypeA_LiftingCar" xfId="3236"/>
    <cellStyle name="_WSD2000-Puncing Shear Method - Revisi 02_DSN-P-FS04-TW(EK)_1400ton Overhead Crane Report Korean15 Iw_Book1" xfId="3237"/>
    <cellStyle name="_WSD2000-Puncing Shear Method - Revisi 02_DSN-P-FS04-TW(EK)_1400ton Overhead Crane Report Korean15 Iw_MatchcastLifting" xfId="3238"/>
    <cellStyle name="_WSD2000-Puncing Shear Method - Revisi 02_DSN-P-FS04-TW(EK)_1400ton Overhead Crane Report Korean15 Iw_MatchcastLifting_LiftingCar" xfId="3239"/>
    <cellStyle name="_WSD2000-Puncing Shear Method - Revisi 02_DSN-P-FS04-TW(EK)_1400ton Overhead Crane Report Korean15 Iw_MatchcastLifting-1" xfId="3240"/>
    <cellStyle name="_WSD2000-Puncing Shear Method - Revisi 02_DSN-P-FS04-TW(EK)_1400ton Overhead Crane Report Korean15 Iw_MatchcastLifting-3" xfId="3241"/>
    <cellStyle name="_WSD2000-Puncing Shear Method - Revisi 02_DSN-P-FS04-TW(EK)_1400ton Overhead Crane Report Korean15 Iw_MatchcastLifting-4" xfId="3242"/>
    <cellStyle name="_WSD2000-Puncing Shear Method - Revisi 02_DSN-P-FS04-TW(EK)_1400ton Overhead Crane Report Korean15 Iw_MatchcastLifting-5" xfId="3243"/>
    <cellStyle name="_WSD2000-Puncing Shear Method - Revisi 02_DSN-P-FS04-TW(EK)_1400ton Overhead Crane Report Korean15 Iw_Small Segment Lifting-Report10April" xfId="3244"/>
    <cellStyle name="_WSD2000-Puncing Shear Method - Revisi 02_DSN-P-FS04-TW(EK)_1400ton Overhead Crane Report Korean15 Iw_Small Segment Lifting-Report10April_LiftingCar" xfId="3245"/>
    <cellStyle name="_WSD2000-Puncing Shear Method - Revisi 02_DSN-P-FS04-TW(EK)_1400ton Overhead Crane Report Korean15 Iw_Small Segment Lifting-ReportTypeA" xfId="3246"/>
    <cellStyle name="_WSD2000-Puncing Shear Method - Revisi 02_DSN-P-FS04-TW(EK)_1400ton Overhead Crane Report Korean15 Iw_Small Segment Lifting-ReportTypeA_LiftingCar" xfId="3247"/>
    <cellStyle name="_WSD2000-Puncing Shear Method - Revisi 02_DSN-P-FS04-TW(EK)_1400ton Overhead Crane Report Korean15 Me" xfId="3248"/>
    <cellStyle name="_WSD2000-Puncing Shear Method - Revisi 02_DSN-P-FS04-TW(EK)_1400ton Overhead Crane Report Korean15 Me_0" xfId="3249"/>
    <cellStyle name="_WSD2000-Puncing Shear Method - Revisi 02_DSN-P-FS04-TW(EK)_1400ton Overhead Crane Report Korean15 Me_0_Book1" xfId="3250"/>
    <cellStyle name="_WSD2000-Puncing Shear Method - Revisi 02_DSN-P-FS04-TW(EK)_1400ton Overhead Crane Report Korean15 Me_0_MatchcastLifting" xfId="3251"/>
    <cellStyle name="_WSD2000-Puncing Shear Method - Revisi 02_DSN-P-FS04-TW(EK)_1400ton Overhead Crane Report Korean15 Me_0_MatchcastLifting_LiftingCar" xfId="3252"/>
    <cellStyle name="_WSD2000-Puncing Shear Method - Revisi 02_DSN-P-FS04-TW(EK)_1400ton Overhead Crane Report Korean15 Me_0_MatchcastLifting-1" xfId="3253"/>
    <cellStyle name="_WSD2000-Puncing Shear Method - Revisi 02_DSN-P-FS04-TW(EK)_1400ton Overhead Crane Report Korean15 Me_0_MatchcastLifting-3" xfId="3254"/>
    <cellStyle name="_WSD2000-Puncing Shear Method - Revisi 02_DSN-P-FS04-TW(EK)_1400ton Overhead Crane Report Korean15 Me_0_MatchcastLifting-4" xfId="3255"/>
    <cellStyle name="_WSD2000-Puncing Shear Method - Revisi 02_DSN-P-FS04-TW(EK)_1400ton Overhead Crane Report Korean15 Me_0_MatchcastLifting-5" xfId="3256"/>
    <cellStyle name="_WSD2000-Puncing Shear Method - Revisi 02_DSN-P-FS04-TW(EK)_1400ton Overhead Crane Report Korean15 Me_0_Small Segment Lifting-Report10April" xfId="3257"/>
    <cellStyle name="_WSD2000-Puncing Shear Method - Revisi 02_DSN-P-FS04-TW(EK)_1400ton Overhead Crane Report Korean15 Me_0_Small Segment Lifting-Report10April_LiftingCar" xfId="3258"/>
    <cellStyle name="_WSD2000-Puncing Shear Method - Revisi 02_DSN-P-FS04-TW(EK)_1400ton Overhead Crane Report Korean15 Me_0_Small Segment Lifting-ReportTypeA" xfId="3259"/>
    <cellStyle name="_WSD2000-Puncing Shear Method - Revisi 02_DSN-P-FS04-TW(EK)_1400ton Overhead Crane Report Korean15 Me_0_Small Segment Lifting-ReportTypeA_LiftingCar" xfId="3260"/>
    <cellStyle name="_WSD2000-Puncing Shear Method - Revisi 02_DSN-P-FS04-TW(EK)_1400ton Overhead Crane Report Korean15 Me_0_springs" xfId="3261"/>
    <cellStyle name="_WSD2000-Puncing Shear Method - Revisi 02_DSN-P-FS04-TW(EK)_1400ton Overhead Crane Report Korean15 Me_0_springs_Book1" xfId="3262"/>
    <cellStyle name="_WSD2000-Puncing Shear Method - Revisi 02_DSN-P-FS04-TW(EK)_1400ton Overhead Crane Report Korean15 Me_0_springs_MatchcastLifting" xfId="3263"/>
    <cellStyle name="_WSD2000-Puncing Shear Method - Revisi 02_DSN-P-FS04-TW(EK)_1400ton Overhead Crane Report Korean15 Me_0_springs_MatchcastLifting_LiftingCar" xfId="3264"/>
    <cellStyle name="_WSD2000-Puncing Shear Method - Revisi 02_DSN-P-FS04-TW(EK)_1400ton Overhead Crane Report Korean15 Me_0_springs_MatchcastLifting-1" xfId="3265"/>
    <cellStyle name="_WSD2000-Puncing Shear Method - Revisi 02_DSN-P-FS04-TW(EK)_1400ton Overhead Crane Report Korean15 Me_0_springs_MatchcastLifting-3" xfId="3266"/>
    <cellStyle name="_WSD2000-Puncing Shear Method - Revisi 02_DSN-P-FS04-TW(EK)_1400ton Overhead Crane Report Korean15 Me_0_springs_MatchcastLifting-4" xfId="3267"/>
    <cellStyle name="_WSD2000-Puncing Shear Method - Revisi 02_DSN-P-FS04-TW(EK)_1400ton Overhead Crane Report Korean15 Me_0_springs_MatchcastLifting-5" xfId="3268"/>
    <cellStyle name="_WSD2000-Puncing Shear Method - Revisi 02_DSN-P-FS04-TW(EK)_1400ton Overhead Crane Report Korean15 Me_0_springs_Small Segment Lifting-Report10April" xfId="3269"/>
    <cellStyle name="_WSD2000-Puncing Shear Method - Revisi 02_DSN-P-FS04-TW(EK)_1400ton Overhead Crane Report Korean15 Me_0_springs_Small Segment Lifting-Report10April_LiftingCar" xfId="3270"/>
    <cellStyle name="_WSD2000-Puncing Shear Method - Revisi 02_DSN-P-FS04-TW(EK)_1400ton Overhead Crane Report Korean15 Me_0_springs_Small Segment Lifting-ReportTypeA" xfId="3271"/>
    <cellStyle name="_WSD2000-Puncing Shear Method - Revisi 02_DSN-P-FS04-TW(EK)_1400ton Overhead Crane Report Korean15 Me_0_springs_Small Segment Lifting-ReportTypeA_LiftingCar" xfId="3272"/>
    <cellStyle name="_WSD2000-Puncing Shear Method - Revisi 02_DSN-P-FS04-TW(EK)_1400ton Overhead Crane Report Korean15 Me_Book1" xfId="3273"/>
    <cellStyle name="_WSD2000-Puncing Shear Method - Revisi 02_DSN-P-FS04-TW(EK)_1400ton Overhead Crane Report Korean15 Me_MatchcastLifting" xfId="3274"/>
    <cellStyle name="_WSD2000-Puncing Shear Method - Revisi 02_DSN-P-FS04-TW(EK)_1400ton Overhead Crane Report Korean15 Me_MatchcastLifting_LiftingCar" xfId="3275"/>
    <cellStyle name="_WSD2000-Puncing Shear Method - Revisi 02_DSN-P-FS04-TW(EK)_1400ton Overhead Crane Report Korean15 Me_MatchcastLifting-1" xfId="3276"/>
    <cellStyle name="_WSD2000-Puncing Shear Method - Revisi 02_DSN-P-FS04-TW(EK)_1400ton Overhead Crane Report Korean15 Me_MatchcastLifting-3" xfId="3277"/>
    <cellStyle name="_WSD2000-Puncing Shear Method - Revisi 02_DSN-P-FS04-TW(EK)_1400ton Overhead Crane Report Korean15 Me_MatchcastLifting-4" xfId="3278"/>
    <cellStyle name="_WSD2000-Puncing Shear Method - Revisi 02_DSN-P-FS04-TW(EK)_1400ton Overhead Crane Report Korean15 Me_MatchcastLifting-5" xfId="3279"/>
    <cellStyle name="_WSD2000-Puncing Shear Method - Revisi 02_DSN-P-FS04-TW(EK)_1400ton Overhead Crane Report Korean15 Me_Small Segment Lifting-Report10April" xfId="3280"/>
    <cellStyle name="_WSD2000-Puncing Shear Method - Revisi 02_DSN-P-FS04-TW(EK)_1400ton Overhead Crane Report Korean15 Me_Small Segment Lifting-Report10April_LiftingCar" xfId="3281"/>
    <cellStyle name="_WSD2000-Puncing Shear Method - Revisi 02_DSN-P-FS04-TW(EK)_1400ton Overhead Crane Report Korean15 Me_Small Segment Lifting-ReportTypeA" xfId="3282"/>
    <cellStyle name="_WSD2000-Puncing Shear Method - Revisi 02_DSN-P-FS04-TW(EK)_1400ton Overhead Crane Report Korean15 Me_Small Segment Lifting-ReportTypeA_LiftingCar" xfId="3283"/>
    <cellStyle name="_WSD2000-Puncing Shear Method - Revisi 02_DSN-P-FS04-TW(EK)_1400ton Overhead Crane Report Korean15 R" xfId="3284"/>
    <cellStyle name="_WSD2000-Puncing Shear Method - Revisi 02_DSN-P-FS04-TW(EK)_1400ton Overhead Crane Report Korean15 R_0" xfId="3285"/>
    <cellStyle name="_WSD2000-Puncing Shear Method - Revisi 02_DSN-P-FS04-TW(EK)_1400ton Overhead Crane Report Korean15 R_0_Book1" xfId="3286"/>
    <cellStyle name="_WSD2000-Puncing Shear Method - Revisi 02_DSN-P-FS04-TW(EK)_1400ton Overhead Crane Report Korean15 R_0_MatchcastLifting" xfId="3287"/>
    <cellStyle name="_WSD2000-Puncing Shear Method - Revisi 02_DSN-P-FS04-TW(EK)_1400ton Overhead Crane Report Korean15 R_0_MatchcastLifting_LiftingCar" xfId="3288"/>
    <cellStyle name="_WSD2000-Puncing Shear Method - Revisi 02_DSN-P-FS04-TW(EK)_1400ton Overhead Crane Report Korean15 R_0_MatchcastLifting-1" xfId="3289"/>
    <cellStyle name="_WSD2000-Puncing Shear Method - Revisi 02_DSN-P-FS04-TW(EK)_1400ton Overhead Crane Report Korean15 R_0_MatchcastLifting-3" xfId="3290"/>
    <cellStyle name="_WSD2000-Puncing Shear Method - Revisi 02_DSN-P-FS04-TW(EK)_1400ton Overhead Crane Report Korean15 R_0_MatchcastLifting-4" xfId="3291"/>
    <cellStyle name="_WSD2000-Puncing Shear Method - Revisi 02_DSN-P-FS04-TW(EK)_1400ton Overhead Crane Report Korean15 R_0_MatchcastLifting-5" xfId="3292"/>
    <cellStyle name="_WSD2000-Puncing Shear Method - Revisi 02_DSN-P-FS04-TW(EK)_1400ton Overhead Crane Report Korean15 R_0_Small Segment Lifting-Report10April" xfId="3293"/>
    <cellStyle name="_WSD2000-Puncing Shear Method - Revisi 02_DSN-P-FS04-TW(EK)_1400ton Overhead Crane Report Korean15 R_0_Small Segment Lifting-Report10April_LiftingCar" xfId="3294"/>
    <cellStyle name="_WSD2000-Puncing Shear Method - Revisi 02_DSN-P-FS04-TW(EK)_1400ton Overhead Crane Report Korean15 R_0_Small Segment Lifting-ReportTypeA" xfId="3295"/>
    <cellStyle name="_WSD2000-Puncing Shear Method - Revisi 02_DSN-P-FS04-TW(EK)_1400ton Overhead Crane Report Korean15 R_0_Small Segment Lifting-ReportTypeA_LiftingCar" xfId="3296"/>
    <cellStyle name="_WSD2000-Puncing Shear Method - Revisi 02_DSN-P-FS04-TW(EK)_1400ton Overhead Crane Report Korean15 R_0_springs" xfId="3297"/>
    <cellStyle name="_WSD2000-Puncing Shear Method - Revisi 02_DSN-P-FS04-TW(EK)_1400ton Overhead Crane Report Korean15 R_0_springs_Book1" xfId="3298"/>
    <cellStyle name="_WSD2000-Puncing Shear Method - Revisi 02_DSN-P-FS04-TW(EK)_1400ton Overhead Crane Report Korean15 R_0_springs_MatchcastLifting" xfId="3299"/>
    <cellStyle name="_WSD2000-Puncing Shear Method - Revisi 02_DSN-P-FS04-TW(EK)_1400ton Overhead Crane Report Korean15 R_0_springs_MatchcastLifting_LiftingCar" xfId="3300"/>
    <cellStyle name="_WSD2000-Puncing Shear Method - Revisi 02_DSN-P-FS04-TW(EK)_1400ton Overhead Crane Report Korean15 R_0_springs_MatchcastLifting-1" xfId="3301"/>
    <cellStyle name="_WSD2000-Puncing Shear Method - Revisi 02_DSN-P-FS04-TW(EK)_1400ton Overhead Crane Report Korean15 R_0_springs_MatchcastLifting-3" xfId="3302"/>
    <cellStyle name="_WSD2000-Puncing Shear Method - Revisi 02_DSN-P-FS04-TW(EK)_1400ton Overhead Crane Report Korean15 R_0_springs_MatchcastLifting-4" xfId="3303"/>
    <cellStyle name="_WSD2000-Puncing Shear Method - Revisi 02_DSN-P-FS04-TW(EK)_1400ton Overhead Crane Report Korean15 R_0_springs_MatchcastLifting-5" xfId="3304"/>
    <cellStyle name="_WSD2000-Puncing Shear Method - Revisi 02_DSN-P-FS04-TW(EK)_1400ton Overhead Crane Report Korean15 R_0_springs_Small Segment Lifting-Report10April" xfId="3305"/>
    <cellStyle name="_WSD2000-Puncing Shear Method - Revisi 02_DSN-P-FS04-TW(EK)_1400ton Overhead Crane Report Korean15 R_0_springs_Small Segment Lifting-Report10April_LiftingCar" xfId="3306"/>
    <cellStyle name="_WSD2000-Puncing Shear Method - Revisi 02_DSN-P-FS04-TW(EK)_1400ton Overhead Crane Report Korean15 R_0_springs_Small Segment Lifting-ReportTypeA" xfId="3307"/>
    <cellStyle name="_WSD2000-Puncing Shear Method - Revisi 02_DSN-P-FS04-TW(EK)_1400ton Overhead Crane Report Korean15 R_0_springs_Small Segment Lifting-ReportTypeA_LiftingCar" xfId="3308"/>
    <cellStyle name="_WSD2000-Puncing Shear Method - Revisi 02_DSN-P-FS04-TW(EK)_1400ton Overhead Crane Report Korean15 R_Book1" xfId="3309"/>
    <cellStyle name="_WSD2000-Puncing Shear Method - Revisi 02_DSN-P-FS04-TW(EK)_1400ton Overhead Crane Report Korean15 R_MatchcastLifting" xfId="3310"/>
    <cellStyle name="_WSD2000-Puncing Shear Method - Revisi 02_DSN-P-FS04-TW(EK)_1400ton Overhead Crane Report Korean15 R_MatchcastLifting_LiftingCar" xfId="3311"/>
    <cellStyle name="_WSD2000-Puncing Shear Method - Revisi 02_DSN-P-FS04-TW(EK)_1400ton Overhead Crane Report Korean15 R_MatchcastLifting-1" xfId="3312"/>
    <cellStyle name="_WSD2000-Puncing Shear Method - Revisi 02_DSN-P-FS04-TW(EK)_1400ton Overhead Crane Report Korean15 R_MatchcastLifting-3" xfId="3313"/>
    <cellStyle name="_WSD2000-Puncing Shear Method - Revisi 02_DSN-P-FS04-TW(EK)_1400ton Overhead Crane Report Korean15 R_MatchcastLifting-4" xfId="3314"/>
    <cellStyle name="_WSD2000-Puncing Shear Method - Revisi 02_DSN-P-FS04-TW(EK)_1400ton Overhead Crane Report Korean15 R_MatchcastLifting-5" xfId="3315"/>
    <cellStyle name="_WSD2000-Puncing Shear Method - Revisi 02_DSN-P-FS04-TW(EK)_1400ton Overhead Crane Report Korean15 R_Small Segment Lifting-Report10April" xfId="3316"/>
    <cellStyle name="_WSD2000-Puncing Shear Method - Revisi 02_DSN-P-FS04-TW(EK)_1400ton Overhead Crane Report Korean15 R_Small Segment Lifting-Report10April_LiftingCar" xfId="3317"/>
    <cellStyle name="_WSD2000-Puncing Shear Method - Revisi 02_DSN-P-FS04-TW(EK)_1400ton Overhead Crane Report Korean15 R_Small Segment Lifting-ReportTypeA" xfId="3318"/>
    <cellStyle name="_WSD2000-Puncing Shear Method - Revisi 02_DSN-P-FS04-TW(EK)_1400ton Overhead Crane Report Korean15 R_Small Segment Lifting-ReportTypeA_LiftingCar" xfId="3319"/>
    <cellStyle name="_WSD2000-Puncing Shear Method - Revisi 02_MatchcastLifting" xfId="3320"/>
    <cellStyle name="_WSD2000-Puncing Shear Method - Revisi 02_MatchcastLifting_LiftingCar" xfId="3321"/>
    <cellStyle name="_WSD2000-Puncing Shear Method - Revisi 02_MatchcastLifting-1" xfId="3322"/>
    <cellStyle name="_WSD2000-Puncing Shear Method - Revisi 02_MatchcastLifting-3" xfId="3323"/>
    <cellStyle name="_WSD2000-Puncing Shear Method - Revisi 02_MatchcastLifting-4" xfId="3324"/>
    <cellStyle name="_WSD2000-Puncing Shear Method - Revisi 02_MatchcastLifting-5" xfId="3325"/>
    <cellStyle name="_WSD2000-Puncing Shear Method - Revisi 02_Punching (Rev01)" xfId="3326"/>
    <cellStyle name="_WSD2000-Puncing Shear Method - Revisi 02_Punching (Rev01)_0" xfId="3327"/>
    <cellStyle name="_WSD2000-Puncing Shear Method - Revisi 02_Punching (Rev01)_0_Book1" xfId="3328"/>
    <cellStyle name="_WSD2000-Puncing Shear Method - Revisi 02_Punching (Rev01)_0_MatchcastLifting" xfId="3329"/>
    <cellStyle name="_WSD2000-Puncing Shear Method - Revisi 02_Punching (Rev01)_0_MatchcastLifting_LiftingCar" xfId="3330"/>
    <cellStyle name="_WSD2000-Puncing Shear Method - Revisi 02_Punching (Rev01)_0_MatchcastLifting-1" xfId="3331"/>
    <cellStyle name="_WSD2000-Puncing Shear Method - Revisi 02_Punching (Rev01)_0_MatchcastLifting-3" xfId="3332"/>
    <cellStyle name="_WSD2000-Puncing Shear Method - Revisi 02_Punching (Rev01)_0_MatchcastLifting-4" xfId="3333"/>
    <cellStyle name="_WSD2000-Puncing Shear Method - Revisi 02_Punching (Rev01)_0_MatchcastLifting-5" xfId="3334"/>
    <cellStyle name="_WSD2000-Puncing Shear Method - Revisi 02_Punching (Rev01)_0_Small Segment Lifting-Report10April" xfId="3335"/>
    <cellStyle name="_WSD2000-Puncing Shear Method - Revisi 02_Punching (Rev01)_0_Small Segment Lifting-Report10April_LiftingCar" xfId="3336"/>
    <cellStyle name="_WSD2000-Puncing Shear Method - Revisi 02_Punching (Rev01)_0_Small Segment Lifting-ReportTypeA" xfId="3337"/>
    <cellStyle name="_WSD2000-Puncing Shear Method - Revisi 02_Punching (Rev01)_0_Small Segment Lifting-ReportTypeA_LiftingCar" xfId="3338"/>
    <cellStyle name="_WSD2000-Puncing Shear Method - Revisi 02_Punching (Rev01)_0_springs" xfId="3339"/>
    <cellStyle name="_WSD2000-Puncing Shear Method - Revisi 02_Punching (Rev01)_0_springs_Book1" xfId="3340"/>
    <cellStyle name="_WSD2000-Puncing Shear Method - Revisi 02_Punching (Rev01)_0_springs_MatchcastLifting" xfId="3341"/>
    <cellStyle name="_WSD2000-Puncing Shear Method - Revisi 02_Punching (Rev01)_0_springs_MatchcastLifting_LiftingCar" xfId="3342"/>
    <cellStyle name="_WSD2000-Puncing Shear Method - Revisi 02_Punching (Rev01)_0_springs_MatchcastLifting-1" xfId="3343"/>
    <cellStyle name="_WSD2000-Puncing Shear Method - Revisi 02_Punching (Rev01)_0_springs_MatchcastLifting-3" xfId="3344"/>
    <cellStyle name="_WSD2000-Puncing Shear Method - Revisi 02_Punching (Rev01)_0_springs_MatchcastLifting-4" xfId="3345"/>
    <cellStyle name="_WSD2000-Puncing Shear Method - Revisi 02_Punching (Rev01)_0_springs_MatchcastLifting-5" xfId="3346"/>
    <cellStyle name="_WSD2000-Puncing Shear Method - Revisi 02_Punching (Rev01)_0_springs_Small Segment Lifting-Report10April" xfId="3347"/>
    <cellStyle name="_WSD2000-Puncing Shear Method - Revisi 02_Punching (Rev01)_0_springs_Small Segment Lifting-Report10April_LiftingCar" xfId="3348"/>
    <cellStyle name="_WSD2000-Puncing Shear Method - Revisi 02_Punching (Rev01)_0_springs_Small Segment Lifting-ReportTypeA" xfId="3349"/>
    <cellStyle name="_WSD2000-Puncing Shear Method - Revisi 02_Punching (Rev01)_0_springs_Small Segment Lifting-ReportTypeA_LiftingCar" xfId="3350"/>
    <cellStyle name="_WSD2000-Puncing Shear Method - Revisi 02_Punching (Rev01)_Book1" xfId="3351"/>
    <cellStyle name="_WSD2000-Puncing Shear Method - Revisi 02_Punching (Rev01)_MatchcastLifting" xfId="3352"/>
    <cellStyle name="_WSD2000-Puncing Shear Method - Revisi 02_Punching (Rev01)_MatchcastLifting_LiftingCar" xfId="3353"/>
    <cellStyle name="_WSD2000-Puncing Shear Method - Revisi 02_Punching (Rev01)_MatchcastLifting-1" xfId="3354"/>
    <cellStyle name="_WSD2000-Puncing Shear Method - Revisi 02_Punching (Rev01)_MatchcastLifting-3" xfId="3355"/>
    <cellStyle name="_WSD2000-Puncing Shear Method - Revisi 02_Punching (Rev01)_MatchcastLifting-4" xfId="3356"/>
    <cellStyle name="_WSD2000-Puncing Shear Method - Revisi 02_Punching (Rev01)_MatchcastLifting-5" xfId="3357"/>
    <cellStyle name="_WSD2000-Puncing Shear Method - Revisi 02_Punching (Rev01)_Small Segment Lifting-Report10April" xfId="3358"/>
    <cellStyle name="_WSD2000-Puncing Shear Method - Revisi 02_Punching (Rev01)_Small Segment Lifting-Report10April_LiftingCar" xfId="3359"/>
    <cellStyle name="_WSD2000-Puncing Shear Method - Revisi 02_Punching (Rev01)_Small Segment Lifting-ReportTypeA" xfId="3360"/>
    <cellStyle name="_WSD2000-Puncing Shear Method - Revisi 02_Punching (Rev01)_Small Segment Lifting-ReportTypeA_LiftingCar" xfId="3361"/>
    <cellStyle name="_WSD2000-Puncing Shear Method - Revisi 02_Small Segment Lifting-Report10April" xfId="3362"/>
    <cellStyle name="_WSD2000-Puncing Shear Method - Revisi 02_Small Segment Lifting-Report10April_LiftingCar" xfId="3363"/>
    <cellStyle name="_WSD2000-Puncing Shear Method - Revisi 02_Small Segment Lifting-ReportTypeA" xfId="3364"/>
    <cellStyle name="_WSD2000-Puncing Shear Method - Revisi 02_Small Segment Lifting-ReportTypeA_LiftingCar" xfId="3365"/>
    <cellStyle name="_WSD2000-Puncing Shear Method - Revisi 02_springs" xfId="3366"/>
    <cellStyle name="_WSD2000-Puncing Shear Method - Revisi 02_springs_Book1" xfId="3367"/>
    <cellStyle name="_WSD2000-Puncing Shear Method - Revisi 02_springs_MatchcastLifting" xfId="3368"/>
    <cellStyle name="_WSD2000-Puncing Shear Method - Revisi 02_springs_MatchcastLifting_LiftingCar" xfId="3369"/>
    <cellStyle name="_WSD2000-Puncing Shear Method - Revisi 02_springs_MatchcastLifting-1" xfId="3370"/>
    <cellStyle name="_WSD2000-Puncing Shear Method - Revisi 02_springs_MatchcastLifting-3" xfId="3371"/>
    <cellStyle name="_WSD2000-Puncing Shear Method - Revisi 02_springs_MatchcastLifting-4" xfId="3372"/>
    <cellStyle name="_WSD2000-Puncing Shear Method - Revisi 02_springs_MatchcastLifting-5" xfId="3373"/>
    <cellStyle name="_WSD2000-Puncing Shear Method - Revisi 02_springs_Small Segment Lifting-Report10April" xfId="3374"/>
    <cellStyle name="_WSD2000-Puncing Shear Method - Revisi 02_springs_Small Segment Lifting-Report10April_LiftingCar" xfId="3375"/>
    <cellStyle name="_WSD2000-Puncing Shear Method - Revisi 02_springs_Small Segment Lifting-ReportTypeA" xfId="3376"/>
    <cellStyle name="_WSD2000-Puncing Shear Method - Revisi 02_springs_Small Segment Lifting-ReportTypeA_LiftingCar" xfId="3377"/>
    <cellStyle name="_간지" xfId="3378"/>
    <cellStyle name="_간지_추가품셈1-박" xfId="3379"/>
    <cellStyle name="_건축예산" xfId="3380"/>
    <cellStyle name="_견적양식(가로)" xfId="3381"/>
    <cellStyle name="_결재서1" xfId="3382"/>
    <cellStyle name="_결재서1_1" xfId="3383"/>
    <cellStyle name="_결재서1_2" xfId="3384"/>
    <cellStyle name="_구내도로 및 배수-비교" xfId="3385"/>
    <cellStyle name="_기계 자재비(발담적용)" xfId="3386"/>
    <cellStyle name="_기계시공비(발담조정 적용)" xfId="3387"/>
    <cellStyle name="_냉각수배수로-비교" xfId="3388"/>
    <cellStyle name="_냉각수취수펌프구조물-비교" xfId="3389"/>
    <cellStyle name="_단가표" xfId="3390"/>
    <cellStyle name="_물량비교(정산)" xfId="3391"/>
    <cellStyle name="_미란트취하" xfId="3392"/>
    <cellStyle name="_본관기초굴착(단가)" xfId="3393"/>
    <cellStyle name="_본관기초굴착(단가)-비교" xfId="3394"/>
    <cellStyle name="_부산복합화력설계서(조경)" xfId="3395"/>
    <cellStyle name="_사급자재단가산출" xfId="3396"/>
    <cellStyle name="_사급자재단가산출_추가품셈1-박" xfId="3397"/>
    <cellStyle name="_사급재료비및운반비" xfId="3398"/>
    <cellStyle name="_사급재료비및운반비_AC-05옥내기기기초" xfId="3399"/>
    <cellStyle name="_사급재료비및운반비_터빈발전기기초(단가)" xfId="3400"/>
    <cellStyle name="_사급재료비및운반비_터빈발전기기초(단가)_1" xfId="3401"/>
    <cellStyle name="_사급재료비및운반비_터빈발전기기초(단가)_1_AC-05옥내기기기초" xfId="3402"/>
    <cellStyle name="_사급재료비및운반비_터빈발전기기초(단가)_AC-05옥내기기기초" xfId="3403"/>
    <cellStyle name="_석탄취급설비기초-비교" xfId="3404"/>
    <cellStyle name="_설계명세서" xfId="3405"/>
    <cellStyle name="_수량및 단가 산출내용표" xfId="3406"/>
    <cellStyle name="_수량및 단가 산출내용표_AC-05옥내기기기초" xfId="3407"/>
    <cellStyle name="_수량및 단가 산출내용표_추가품셈1-박" xfId="3408"/>
    <cellStyle name="_옥외탱크기초-비교" xfId="3409"/>
    <cellStyle name="_율촌현장조직표" xfId="3410"/>
    <cellStyle name="_인원계획표 " xfId="3411"/>
    <cellStyle name="_인원계획표 _적격 " xfId="3412"/>
    <cellStyle name="_입찰표지 " xfId="3413"/>
    <cellStyle name="_장비계획2" xfId="3414"/>
    <cellStyle name="_적격 " xfId="3415"/>
    <cellStyle name="_적격(화산) " xfId="3416"/>
    <cellStyle name="_전기설비기초-FF" xfId="3417"/>
    <cellStyle name="_총괄공사대갑 " xfId="3418"/>
    <cellStyle name="_총괄표(2006 Apr 13)" xfId="3419"/>
    <cellStyle name="_태안7,8 건설공사(기계분야_계약)-1" xfId="3420"/>
    <cellStyle name="_태안7,8 건설공사(제어분야_계약)" xfId="3421"/>
    <cellStyle name="_터빈발전기기초(단가)" xfId="3422"/>
    <cellStyle name="_터빈발전기기초(단가)_AC-05옥내기기기초" xfId="3423"/>
    <cellStyle name="_토목예산" xfId="3424"/>
    <cellStyle name="_품셈" xfId="3425"/>
    <cellStyle name="_품셈_AC-05옥내기기기초" xfId="3426"/>
    <cellStyle name="_품셈_조경(final)-비교" xfId="3427"/>
    <cellStyle name="_품질관리비산출" xfId="3428"/>
    <cellStyle name="_하도변경품의_FICC" xfId="3429"/>
    <cellStyle name="¡" xfId="3430"/>
    <cellStyle name="¡ " xfId="3431"/>
    <cellStyle name="¡_20030218144011020-E1C865BF" xfId="3432"/>
    <cellStyle name="¡_20030218144011020-E1C865BF_AC-05옥내기기기초" xfId="3433"/>
    <cellStyle name="¡_329전기설비기초-비교" xfId="3434"/>
    <cellStyle name="¡_냉각수배수로-비교" xfId="3435"/>
    <cellStyle name="¡_냉각수취수펌프구조물-비교" xfId="3436"/>
    <cellStyle name="¡_사급재료비및운반비" xfId="3437"/>
    <cellStyle name="¡_사급재료비및운반비_AC-05옥내기기기초" xfId="3438"/>
    <cellStyle name="¡_사급재료비및운반비_터빈발전기기초(단가)" xfId="3439"/>
    <cellStyle name="¡_사급재료비및운반비_터빈발전기기초(단가)_1" xfId="3440"/>
    <cellStyle name="¡_사급재료비및운반비_터빈발전기기초(단가)_1_AC-05옥내기기기초" xfId="3441"/>
    <cellStyle name="¡_사급재료비및운반비_터빈발전기기초(단가)_AC-05옥내기기기초" xfId="3442"/>
    <cellStyle name="¡_석탄취급설비기초-비교" xfId="3443"/>
    <cellStyle name="¡_설계명세서" xfId="3444"/>
    <cellStyle name="¡_수량및 단가 산출내용표" xfId="3445"/>
    <cellStyle name="¡_수량및 단가 산출내용표_AC-05옥내기기기초" xfId="3446"/>
    <cellStyle name="¡_수량및 단가 산출내용표_추가품셈1-박" xfId="3447"/>
    <cellStyle name="¡_옥외탱크기초-비교" xfId="3448"/>
    <cellStyle name="¡_전기설비기초-FF" xfId="3449"/>
    <cellStyle name="¡_추가품셈1-박" xfId="3450"/>
    <cellStyle name="¡_터빈발전기기초(단가)" xfId="3451"/>
    <cellStyle name="¡_터빈발전기기초(단가)_AC-05옥내기기기초" xfId="3452"/>
    <cellStyle name="¡§i" xfId="3453"/>
    <cellStyle name="¡ër" xfId="3454"/>
    <cellStyle name="¨i" xfId="3455"/>
    <cellStyle name="¨ïo" xfId="3456"/>
    <cellStyle name="’E‰Y [0.00]_?\拶?A?\氏・A?U・" xfId="3457"/>
    <cellStyle name="’Ê‰Ý [0.00]_ˆ¥A‚Æ•\†‚Æ–ÚŸ" xfId="3458"/>
    <cellStyle name="’E‰Y [0.00]_addhp (2)" xfId="3459"/>
    <cellStyle name="’Ê‰Ý [0.00]_addhp (2)" xfId="3460"/>
    <cellStyle name="’E‰Y [0.00]_addhp (2) 2" xfId="3461"/>
    <cellStyle name="’Ê‰Ý [0.00]_addhp (2) 2" xfId="3462"/>
    <cellStyle name="’E‰Y [0.00]_addhp (2)_BQ ROHM-Genset (rev.1)" xfId="3463"/>
    <cellStyle name="’Ê‰Ý [0.00]_addhp (2)_BQ ROHM-Genset (rev.1)" xfId="3464"/>
    <cellStyle name="’E‰Y [0.00]_Alternative NetBQ" xfId="3465"/>
    <cellStyle name="’Ê‰Ý [0.00]_Alternative NetBQ" xfId="3466"/>
    <cellStyle name="’E‰Y [0.00]_BQ" xfId="3467"/>
    <cellStyle name="’Ê‰Ý [0.00]_BQ" xfId="3468"/>
    <cellStyle name="’E‰Y [0.00]_BQ (2)" xfId="3469"/>
    <cellStyle name="’Ê‰Ý [0.00]_BQ (2)" xfId="3470"/>
    <cellStyle name="’E‰Y [0.00]_BQ (2) 2" xfId="3471"/>
    <cellStyle name="’Ê‰Ý [0.00]_BQ (2) 2" xfId="3472"/>
    <cellStyle name="’E‰Y [0.00]_BQ (2)_BQ ROHM-Genset (rev.1)" xfId="3473"/>
    <cellStyle name="’Ê‰Ý [0.00]_BQ (2)_BQ ROHM-Genset (rev.1)" xfId="3474"/>
    <cellStyle name="’E‰Y [0.00]_BQ 2" xfId="3475"/>
    <cellStyle name="’Ê‰Ý [0.00]_BQ 2" xfId="3476"/>
    <cellStyle name="’E‰Y [0.00]_BQ(2)" xfId="3477"/>
    <cellStyle name="’Ê‰Ý [0.00]_BQ(2)" xfId="3478"/>
    <cellStyle name="’E‰Y [0.00]_BQ(2) 2" xfId="3479"/>
    <cellStyle name="’Ê‰Ý [0.00]_BQ(2) 2" xfId="3480"/>
    <cellStyle name="’E‰Y [0.00]_BQ(2)_BQ ROHM-Genset (rev.1)" xfId="3481"/>
    <cellStyle name="’Ê‰Ý [0.00]_BQ(2)_BQ ROHM-Genset (rev.1)" xfId="3482"/>
    <cellStyle name="’E‰Y [0.00]_BQ_BQ ROHM-Genset (rev.1)" xfId="3483"/>
    <cellStyle name="’Ê‰Ý [0.00]_BQ_BQ ROHM-Genset (rev.1)" xfId="3484"/>
    <cellStyle name="’E‰Y [0.00]_BQ2" xfId="3485"/>
    <cellStyle name="’Ê‰Ý [0.00]_BQ2" xfId="3486"/>
    <cellStyle name="’E‰Y [0.00]_BQ2 2" xfId="3487"/>
    <cellStyle name="’Ê‰Ý [0.00]_BQ2 2" xfId="3488"/>
    <cellStyle name="’E‰Y [0.00]_BQ2_BQ ROHM-Genset (rev.1)" xfId="3489"/>
    <cellStyle name="’Ê‰Ý [0.00]_BQ2_BQ ROHM-Genset (rev.1)" xfId="3490"/>
    <cellStyle name="’E‰Y [0.00]_DRAFT(2)" xfId="3491"/>
    <cellStyle name="’Ê‰Ý [0.00]_DRAFT(2)" xfId="3492"/>
    <cellStyle name="’E‰Y [0.00]_DRAFT(2) 2" xfId="3493"/>
    <cellStyle name="’Ê‰Ý [0.00]_DRAFT(2) 2" xfId="3494"/>
    <cellStyle name="’E‰Y [0.00]_DRAFT(2)_BQ ROHM-Genset (rev.1)" xfId="3495"/>
    <cellStyle name="’Ê‰Ý [0.00]_DRAFT(2)_BQ ROHM-Genset (rev.1)" xfId="3496"/>
    <cellStyle name="’E‰Y [0.00]_external" xfId="3497"/>
    <cellStyle name="’Ê‰Ý [0.00]_external" xfId="3498"/>
    <cellStyle name="’E‰Y [0.00]_external 2" xfId="3499"/>
    <cellStyle name="’Ê‰Ý [0.00]_external 2" xfId="3500"/>
    <cellStyle name="’E‰Y [0.00]_external_BQ ROHM-Genset (rev.1)" xfId="3501"/>
    <cellStyle name="’Ê‰Ý [0.00]_external_BQ ROHM-Genset (rev.1)" xfId="3502"/>
    <cellStyle name="’E‰Y [0.00]_factory" xfId="3503"/>
    <cellStyle name="’Ê‰Ý [0.00]_factory" xfId="3504"/>
    <cellStyle name="’E‰Y [0.00]_factory (2)" xfId="3505"/>
    <cellStyle name="’Ê‰Ý [0.00]_factory (2)" xfId="3506"/>
    <cellStyle name="’E‰Y [0.00]_factory (2) 2" xfId="3507"/>
    <cellStyle name="’Ê‰Ý [0.00]_factory (2) 2" xfId="3508"/>
    <cellStyle name="’E‰Y [0.00]_factory (2)_BQ ROHM-Genset (rev.1)" xfId="3509"/>
    <cellStyle name="’Ê‰Ý [0.00]_factory (2)_BQ ROHM-Genset (rev.1)" xfId="3510"/>
    <cellStyle name="’E‰Y [0.00]_factory 2" xfId="3511"/>
    <cellStyle name="’Ê‰Ý [0.00]_factory 2" xfId="3512"/>
    <cellStyle name="’E‰Y [0.00]_factory_BQ ROHM-Genset (rev.1)" xfId="3513"/>
    <cellStyle name="’Ê‰Ý [0.00]_factory_BQ ROHM-Genset (rev.1)" xfId="3514"/>
    <cellStyle name="’E‰Y [0.00]_futaba" xfId="3515"/>
    <cellStyle name="’Ê‰Ý [0.00]_futaba" xfId="3516"/>
    <cellStyle name="’E‰Y [0.00]_futaba 2" xfId="3517"/>
    <cellStyle name="’Ê‰Ý [0.00]_futaba 2" xfId="3518"/>
    <cellStyle name="’E‰Y [0.00]_futaba_BQ ROHM-Genset (rev.1)" xfId="3519"/>
    <cellStyle name="’Ê‰Ý [0.00]_futaba_BQ ROHM-Genset (rev.1)" xfId="3520"/>
    <cellStyle name="’E‰Y [0.00]_GI WWT" xfId="3521"/>
    <cellStyle name="’Ê‰Ý [0.00]_GI WWT" xfId="3522"/>
    <cellStyle name="’E‰Y [0.00]_GI WWT 2" xfId="3523"/>
    <cellStyle name="’Ê‰Ý [0.00]_GI WWT 2" xfId="3524"/>
    <cellStyle name="’E‰Y [0.00]_GI WWT_BQ ROHM-Genset (rev.1)" xfId="3525"/>
    <cellStyle name="’Ê‰Ý [0.00]_GI WWT_BQ ROHM-Genset (rev.1)" xfId="3526"/>
    <cellStyle name="’E‰Y [0.00]_GI 香Z" xfId="3527"/>
    <cellStyle name="’Ê‰Ý [0.00]_guard house" xfId="3528"/>
    <cellStyle name="’E‰Y [0.00]_laroux" xfId="3529"/>
    <cellStyle name="’Ê‰Ý [0.00]_laroux" xfId="3530"/>
    <cellStyle name="’E‰Y [0.00]_laroux_?c蝕潤e" xfId="3531"/>
    <cellStyle name="’Ê‰Ý [0.00]_laroux_laroux" xfId="3532"/>
    <cellStyle name="’E‰Y [0.00]_laroux_MBQ (2)" xfId="3533"/>
    <cellStyle name="’Ê‰Ý [0.00]_laroux_MBQ (2)" xfId="3534"/>
    <cellStyle name="’E‰Y [0.00]_laroux_Sheet1" xfId="3535"/>
    <cellStyle name="’Ê‰Ý [0.00]_laroux_Sheet1" xfId="3536"/>
    <cellStyle name="’E‰Y [0.00]_laroux_Sheet1 2" xfId="3537"/>
    <cellStyle name="’Ê‰Ý [0.00]_laroux_Sheet1 2" xfId="3538"/>
    <cellStyle name="’E‰Y [0.00]_laroux_Sheet1_BQ ROHM-Genset (rev.1)" xfId="3539"/>
    <cellStyle name="’Ê‰Ý [0.00]_laroux_Sheet1_BQ ROHM-Genset (rev.1)" xfId="3540"/>
    <cellStyle name="’E‰Y [0.00]_M BQ" xfId="3541"/>
    <cellStyle name="’Ê‰Ý [0.00]_M BQ" xfId="3542"/>
    <cellStyle name="’E‰Y [0.00]_M BQ 2" xfId="3543"/>
    <cellStyle name="’Ê‰Ý [0.00]_M BQ 2" xfId="3544"/>
    <cellStyle name="’E‰Y [0.00]_M BQ_BQ ROHM-Genset (rev.1)" xfId="3545"/>
    <cellStyle name="’Ê‰Ý [0.00]_M BQ_BQ ROHM-Genset (rev.1)" xfId="3546"/>
    <cellStyle name="’E‰Y [0.00]_M summary" xfId="3547"/>
    <cellStyle name="’Ê‰Ý [0.00]_M summary" xfId="3548"/>
    <cellStyle name="’E‰Y [0.00]_M summary 2" xfId="3549"/>
    <cellStyle name="’Ê‰Ý [0.00]_M summary 2" xfId="3550"/>
    <cellStyle name="’E‰Y [0.00]_M summary_BQ ROHM-Genset (rev.1)" xfId="3551"/>
    <cellStyle name="’Ê‰Ý [0.00]_M summary_BQ ROHM-Genset (rev.1)" xfId="3552"/>
    <cellStyle name="’E‰Y [0.00]_NETSUMMARYDATA" xfId="3553"/>
    <cellStyle name="’Ê‰Ý [0.00]_NETSUMMARYDATA" xfId="3554"/>
    <cellStyle name="’E‰Y [0.00]_powerhouse" xfId="3555"/>
    <cellStyle name="’Ê‰Ý [0.00]_powerhouse" xfId="3556"/>
    <cellStyle name="’E‰Y [0.00]_powerhouse 2" xfId="3557"/>
    <cellStyle name="’Ê‰Ý [0.00]_powerhouse 2" xfId="3558"/>
    <cellStyle name="’E‰Y [0.00]_powerhouse_BQ ROHM-Genset (rev.1)" xfId="3559"/>
    <cellStyle name="’Ê‰Ý [0.00]_powerhouse_BQ ROHM-Genset (rev.1)" xfId="3560"/>
    <cellStyle name="’E‰Y [0.00]_RC1 " xfId="3561"/>
    <cellStyle name="’Ê‰Ý [0.00]_RC1 " xfId="3562"/>
    <cellStyle name="’E‰Y [0.00]_RC1  2" xfId="3563"/>
    <cellStyle name="’Ê‰Ý [0.00]_RC1  2" xfId="3564"/>
    <cellStyle name="’E‰Y [0.00]_RC1 _BQ ROHM-Genset (rev.1)" xfId="3565"/>
    <cellStyle name="’Ê‰Ý [0.00]_RC1 _BQ ROHM-Genset (rev.1)" xfId="3566"/>
    <cellStyle name="’E‰Y [0.00]_Sheet1" xfId="3567"/>
    <cellStyle name="’Ê‰Ý [0.00]_Sheet1" xfId="3568"/>
    <cellStyle name="’E‰Y [0.00]_Sheet1 2" xfId="3569"/>
    <cellStyle name="’Ê‰Ý [0.00]_Sheet1 2" xfId="3570"/>
    <cellStyle name="’E‰Y [0.00]_Sheet1_BQ ROHM-Genset (rev.1)" xfId="3571"/>
    <cellStyle name="’Ê‰Ý [0.00]_Sheet1_BQ ROHM-Genset (rev.1)" xfId="3572"/>
    <cellStyle name="’E‰Y [0.00]_SQG1" xfId="3573"/>
    <cellStyle name="’Ê‰Ý [0.00]_SQG1" xfId="3574"/>
    <cellStyle name="’E‰Y [0.00]_SQG1 (2)" xfId="3575"/>
    <cellStyle name="’Ê‰Ý [0.00]_SQG1 (2)" xfId="3576"/>
    <cellStyle name="’E‰Y [0.00]_SQG1 (2) 2" xfId="3577"/>
    <cellStyle name="’Ê‰Ý [0.00]_SQG1 (2) 2" xfId="3578"/>
    <cellStyle name="’E‰Y [0.00]_SQG1 (2)_BQ ROHM-Genset (rev.1)" xfId="3579"/>
    <cellStyle name="’Ê‰Ý [0.00]_SQG1 (2)_BQ ROHM-Genset (rev.1)" xfId="3580"/>
    <cellStyle name="’E‰Y [0.00]_SQG1 2" xfId="3581"/>
    <cellStyle name="’Ê‰Ý [0.00]_SQG1 2" xfId="3582"/>
    <cellStyle name="’E‰Y [0.00]_SQG1_BQ ROHM-Genset (rev.1)" xfId="3583"/>
    <cellStyle name="’Ê‰Ý [0.00]_SQG1_BQ ROHM-Genset (rev.1)" xfId="3584"/>
    <cellStyle name="’E‰Y [0.00]_summary" xfId="3585"/>
    <cellStyle name="’Ê‰Ý [0.00]_summary" xfId="3586"/>
    <cellStyle name="’E‰Y [0.00]_summary 2" xfId="3587"/>
    <cellStyle name="’Ê‰Ý [0.00]_summary 2" xfId="3588"/>
    <cellStyle name="’E‰Y [0.00]_Summary of Net alternative" xfId="3589"/>
    <cellStyle name="’Ê‰Ý [0.00]_Summary of Net alternative" xfId="3590"/>
    <cellStyle name="’E‰Y [0.00]_summary_BQ ROHM-Genset (rev.1)" xfId="3591"/>
    <cellStyle name="’Ê‰Ý [0.00]_summary_BQ ROHM-Genset (rev.1)" xfId="3592"/>
    <cellStyle name="’E‰Y [0.00]_集?v?\" xfId="3593"/>
    <cellStyle name="’E‰Y_?\拶?A?\氏・A?U・" xfId="3594"/>
    <cellStyle name="’Ê‰Ý_ˆ¥A‚Æ•\†‚Æ–ÚŸ" xfId="3595"/>
    <cellStyle name="’E‰Y_addhp (2)" xfId="3596"/>
    <cellStyle name="’Ê‰Ý_addhp (2)" xfId="3597"/>
    <cellStyle name="’E‰Y_addhp (2) 2" xfId="3598"/>
    <cellStyle name="’Ê‰Ý_addhp (2) 2" xfId="3599"/>
    <cellStyle name="’E‰Y_addhp (2)_BQ ROHM-Genset (rev.1)" xfId="3600"/>
    <cellStyle name="’Ê‰Ý_addhp (2)_BQ ROHM-Genset (rev.1)" xfId="3601"/>
    <cellStyle name="’E‰Y_Alternative NetBQ" xfId="3602"/>
    <cellStyle name="’Ê‰Ý_Alternative NetBQ" xfId="3603"/>
    <cellStyle name="’E‰Y_BQ" xfId="3604"/>
    <cellStyle name="’Ê‰Ý_BQ" xfId="3605"/>
    <cellStyle name="’E‰Y_BQ (2)" xfId="3606"/>
    <cellStyle name="’Ê‰Ý_BQ (2)" xfId="3607"/>
    <cellStyle name="’E‰Y_BQ (2) 2" xfId="3608"/>
    <cellStyle name="’Ê‰Ý_BQ (2) 2" xfId="3609"/>
    <cellStyle name="’E‰Y_BQ (2)_BQ ROHM-Genset (rev.1)" xfId="3610"/>
    <cellStyle name="’Ê‰Ý_BQ (2)_BQ ROHM-Genset (rev.1)" xfId="3611"/>
    <cellStyle name="’E‰Y_BQ 2" xfId="3612"/>
    <cellStyle name="’Ê‰Ý_BQ 2" xfId="3613"/>
    <cellStyle name="’E‰Y_BQ(2)" xfId="3614"/>
    <cellStyle name="’Ê‰Ý_BQ(2)" xfId="3615"/>
    <cellStyle name="’E‰Y_BQ(2) 2" xfId="3616"/>
    <cellStyle name="’Ê‰Ý_BQ(2) 2" xfId="3617"/>
    <cellStyle name="’E‰Y_BQ(2)_BQ ROHM-Genset (rev.1)" xfId="3618"/>
    <cellStyle name="’Ê‰Ý_BQ(2)_BQ ROHM-Genset (rev.1)" xfId="3619"/>
    <cellStyle name="’E‰Y_BQ_BQ ROHM-Genset (rev.1)" xfId="3620"/>
    <cellStyle name="’Ê‰Ý_BQ_BQ ROHM-Genset (rev.1)" xfId="3621"/>
    <cellStyle name="’E‰Y_BQ2" xfId="3622"/>
    <cellStyle name="’Ê‰Ý_BQ2" xfId="3623"/>
    <cellStyle name="’E‰Y_BQ2 2" xfId="3624"/>
    <cellStyle name="’Ê‰Ý_BQ2 2" xfId="3625"/>
    <cellStyle name="’E‰Y_BQ2_BQ ROHM-Genset (rev.1)" xfId="3626"/>
    <cellStyle name="’Ê‰Ý_BQ2_BQ ROHM-Genset (rev.1)" xfId="3627"/>
    <cellStyle name="’E‰Y_DRAFT(2)" xfId="3628"/>
    <cellStyle name="’Ê‰Ý_DRAFT(2)" xfId="3629"/>
    <cellStyle name="’E‰Y_DRAFT(2) 2" xfId="3630"/>
    <cellStyle name="’Ê‰Ý_DRAFT(2) 2" xfId="3631"/>
    <cellStyle name="’E‰Y_DRAFT(2)_BQ ROHM-Genset (rev.1)" xfId="3632"/>
    <cellStyle name="’Ê‰Ý_DRAFT(2)_BQ ROHM-Genset (rev.1)" xfId="3633"/>
    <cellStyle name="’E‰Y_external" xfId="3634"/>
    <cellStyle name="’Ê‰Ý_external" xfId="3635"/>
    <cellStyle name="’E‰Y_external 2" xfId="3636"/>
    <cellStyle name="’Ê‰Ý_external 2" xfId="3637"/>
    <cellStyle name="’E‰Y_external_BQ ROHM-Genset (rev.1)" xfId="3638"/>
    <cellStyle name="’Ê‰Ý_external_BQ ROHM-Genset (rev.1)" xfId="3639"/>
    <cellStyle name="’E‰Y_factory" xfId="3640"/>
    <cellStyle name="’Ê‰Ý_factory" xfId="3641"/>
    <cellStyle name="’E‰Y_factory (2)" xfId="3642"/>
    <cellStyle name="’Ê‰Ý_factory (2)" xfId="3643"/>
    <cellStyle name="’E‰Y_factory (2) 2" xfId="3644"/>
    <cellStyle name="’Ê‰Ý_factory (2) 2" xfId="3645"/>
    <cellStyle name="’E‰Y_factory (2)_BQ ROHM-Genset (rev.1)" xfId="3646"/>
    <cellStyle name="’Ê‰Ý_factory (2)_BQ ROHM-Genset (rev.1)" xfId="3647"/>
    <cellStyle name="’E‰Y_factory 2" xfId="3648"/>
    <cellStyle name="’Ê‰Ý_factory 2" xfId="3649"/>
    <cellStyle name="’E‰Y_factory_BQ ROHM-Genset (rev.1)" xfId="3650"/>
    <cellStyle name="’Ê‰Ý_factory_BQ ROHM-Genset (rev.1)" xfId="3651"/>
    <cellStyle name="’E‰Y_futaba" xfId="3652"/>
    <cellStyle name="’Ê‰Ý_futaba" xfId="3653"/>
    <cellStyle name="’E‰Y_futaba 2" xfId="3654"/>
    <cellStyle name="’Ê‰Ý_futaba 2" xfId="3655"/>
    <cellStyle name="’E‰Y_futaba_BQ ROHM-Genset (rev.1)" xfId="3656"/>
    <cellStyle name="’Ê‰Ý_futaba_BQ ROHM-Genset (rev.1)" xfId="3657"/>
    <cellStyle name="’E‰Y_GI WWT" xfId="3658"/>
    <cellStyle name="’Ê‰Ý_GI WWT" xfId="3659"/>
    <cellStyle name="’E‰Y_GI WWT 2" xfId="3660"/>
    <cellStyle name="’Ê‰Ý_GI WWT 2" xfId="3661"/>
    <cellStyle name="’E‰Y_GI WWT_BQ ROHM-Genset (rev.1)" xfId="3662"/>
    <cellStyle name="’Ê‰Ý_GI WWT_BQ ROHM-Genset (rev.1)" xfId="3663"/>
    <cellStyle name="’E‰Y_GI 香Z" xfId="3664"/>
    <cellStyle name="’Ê‰Ý_guard house" xfId="3665"/>
    <cellStyle name="’E‰Y_laroux" xfId="3666"/>
    <cellStyle name="’Ê‰Ý_laroux" xfId="3667"/>
    <cellStyle name="’E‰Y_laroux_?c蝕潤e" xfId="3668"/>
    <cellStyle name="’Ê‰Ý_laroux_laroux" xfId="3669"/>
    <cellStyle name="’E‰Y_laroux_MBQ (2)" xfId="3670"/>
    <cellStyle name="’Ê‰Ý_laroux_MBQ (2)" xfId="3671"/>
    <cellStyle name="’E‰Y_laroux_Sheet1" xfId="3672"/>
    <cellStyle name="’Ê‰Ý_laroux_Sheet1" xfId="3673"/>
    <cellStyle name="’E‰Y_laroux_Sheet1 2" xfId="3674"/>
    <cellStyle name="’Ê‰Ý_laroux_Sheet1 2" xfId="3675"/>
    <cellStyle name="’E‰Y_laroux_Sheet1_BQ ROHM-Genset (rev.1)" xfId="3676"/>
    <cellStyle name="’Ê‰Ý_laroux_Sheet1_BQ ROHM-Genset (rev.1)" xfId="3677"/>
    <cellStyle name="’E‰Y_M BQ" xfId="3678"/>
    <cellStyle name="’Ê‰Ý_M BQ" xfId="3679"/>
    <cellStyle name="’E‰Y_M BQ 2" xfId="3680"/>
    <cellStyle name="’Ê‰Ý_M BQ 2" xfId="3681"/>
    <cellStyle name="’E‰Y_M BQ_BQ ROHM-Genset (rev.1)" xfId="3682"/>
    <cellStyle name="’Ê‰Ý_M BQ_BQ ROHM-Genset (rev.1)" xfId="3683"/>
    <cellStyle name="’E‰Y_M summary" xfId="3684"/>
    <cellStyle name="’Ê‰Ý_M summary" xfId="3685"/>
    <cellStyle name="’E‰Y_M summary 2" xfId="3686"/>
    <cellStyle name="’Ê‰Ý_M summary 2" xfId="3687"/>
    <cellStyle name="’E‰Y_M summary_BQ ROHM-Genset (rev.1)" xfId="3688"/>
    <cellStyle name="’Ê‰Ý_M summary_BQ ROHM-Genset (rev.1)" xfId="3689"/>
    <cellStyle name="’E‰Y_NETSUMMARYDATA" xfId="3690"/>
    <cellStyle name="’Ê‰Ý_NETSUMMARYDATA" xfId="3691"/>
    <cellStyle name="’E‰Y_powerhouse" xfId="3692"/>
    <cellStyle name="’Ê‰Ý_powerhouse" xfId="3693"/>
    <cellStyle name="’E‰Y_powerhouse 2" xfId="3694"/>
    <cellStyle name="’Ê‰Ý_powerhouse 2" xfId="3695"/>
    <cellStyle name="’E‰Y_powerhouse_BQ ROHM-Genset (rev.1)" xfId="3696"/>
    <cellStyle name="’Ê‰Ý_powerhouse_BQ ROHM-Genset (rev.1)" xfId="3697"/>
    <cellStyle name="’E‰Y_RC1 " xfId="3698"/>
    <cellStyle name="’Ê‰Ý_RC1 " xfId="3699"/>
    <cellStyle name="’E‰Y_RC1  2" xfId="3700"/>
    <cellStyle name="’Ê‰Ý_RC1  2" xfId="3701"/>
    <cellStyle name="’E‰Y_RC1 _BQ ROHM-Genset (rev.1)" xfId="3702"/>
    <cellStyle name="’Ê‰Ý_RC1 _BQ ROHM-Genset (rev.1)" xfId="3703"/>
    <cellStyle name="’E‰Y_Sheet1" xfId="3704"/>
    <cellStyle name="’Ê‰Ý_Sheet1" xfId="3705"/>
    <cellStyle name="’E‰Y_Sheet1 2" xfId="3706"/>
    <cellStyle name="’Ê‰Ý_Sheet1 2" xfId="3707"/>
    <cellStyle name="’E‰Y_Sheet1_BQ ROHM-Genset (rev.1)" xfId="3708"/>
    <cellStyle name="’Ê‰Ý_Sheet1_BQ ROHM-Genset (rev.1)" xfId="3709"/>
    <cellStyle name="’E‰Y_SQG1" xfId="3710"/>
    <cellStyle name="’Ê‰Ý_SQG1" xfId="3711"/>
    <cellStyle name="’E‰Y_SQG1 (2)" xfId="3712"/>
    <cellStyle name="’Ê‰Ý_SQG1 (2)" xfId="3713"/>
    <cellStyle name="’E‰Y_SQG1 (2) 2" xfId="3714"/>
    <cellStyle name="’Ê‰Ý_SQG1 (2) 2" xfId="3715"/>
    <cellStyle name="’E‰Y_SQG1 (2)_BQ ROHM-Genset (rev.1)" xfId="3716"/>
    <cellStyle name="’Ê‰Ý_SQG1 (2)_BQ ROHM-Genset (rev.1)" xfId="3717"/>
    <cellStyle name="’E‰Y_SQG1 2" xfId="3718"/>
    <cellStyle name="’Ê‰Ý_SQG1 2" xfId="3719"/>
    <cellStyle name="’E‰Y_SQG1_BQ ROHM-Genset (rev.1)" xfId="3720"/>
    <cellStyle name="’Ê‰Ý_SQG1_BQ ROHM-Genset (rev.1)" xfId="3721"/>
    <cellStyle name="’E‰Y_summary" xfId="3722"/>
    <cellStyle name="’Ê‰Ý_summary" xfId="3723"/>
    <cellStyle name="’E‰Y_summary 2" xfId="3724"/>
    <cellStyle name="’Ê‰Ý_summary 2" xfId="3725"/>
    <cellStyle name="’E‰Y_Summary of Net alternative" xfId="3726"/>
    <cellStyle name="’Ê‰Ý_Summary of Net alternative" xfId="3727"/>
    <cellStyle name="’E‰Y_summary_BQ ROHM-Genset (rev.1)" xfId="3728"/>
    <cellStyle name="’Ê‰Ý_summary_BQ ROHM-Genset (rev.1)" xfId="3729"/>
    <cellStyle name="’E‰Y_集?v?\" xfId="3730"/>
    <cellStyle name="‚" xfId="3731"/>
    <cellStyle name="‚ 2" xfId="3732"/>
    <cellStyle name="‚ 2 2" xfId="3733"/>
    <cellStyle name="‚ 3" xfId="3734"/>
    <cellStyle name="‚_0.Bidakara RAP" xfId="3735"/>
    <cellStyle name="‚_062709_opnam juni_rev3" xfId="3736"/>
    <cellStyle name="‚_062709_opnam juni_rev3 2" xfId="3737"/>
    <cellStyle name="‚_08409_opnam juli_R2_cek3" xfId="3738"/>
    <cellStyle name="‚_08409_opnam juli_R2_cek3 2" xfId="3739"/>
    <cellStyle name="‚_1.Cost Plan Bapelkes Depkes Batam 2008. xls" xfId="3740"/>
    <cellStyle name="‚_3.BU - Alat Pakai (Merah)" xfId="3741"/>
    <cellStyle name="‚_AHS PIPA" xfId="3742"/>
    <cellStyle name="‚_AHS_Griya Niaga 2 RV" xfId="3743"/>
    <cellStyle name="‚_ALAT-BU-SPP-CIPUTARA-ok" xfId="3744"/>
    <cellStyle name="‚_ALAT-SPP-BU-BPK" xfId="3745"/>
    <cellStyle name="‚_ALTERNATIF - I KBI (Kyoraku Blow molding)" xfId="3746"/>
    <cellStyle name="‚_ALTERNATIF - I KBI (Kyoraku Blow molding) 2" xfId="3747"/>
    <cellStyle name="‚_ALTERNATIF - I KBI (Kyoraku Blow molding)_BQ-studio-buat kontraktor" xfId="3748"/>
    <cellStyle name="‚_Alternatif#1_Semua Alexindo_Opt_123" xfId="3749"/>
    <cellStyle name="‚_Alternatif#1_Semua Alexindo_Opt_123_rc kantor dinas tanjung pinang 5 lantai" xfId="3750"/>
    <cellStyle name="‚_Analisa Bapelkes Full" xfId="3751"/>
    <cellStyle name="‚_ANALISA BPK DG" xfId="3752"/>
    <cellStyle name="‚_ANALISA BPK DG_Analisa Bapelkes Full" xfId="3753"/>
    <cellStyle name="‚_ANALISA BPK DG_SKBDN Batam" xfId="3754"/>
    <cellStyle name="‚_ANALISA HARGA Mekanikal Dklat" xfId="3755"/>
    <cellStyle name="‚_ANALISA HARGA SATUAN RAB" xfId="3756"/>
    <cellStyle name="‚_Analisa Plumbing &amp; Fire" xfId="3757"/>
    <cellStyle name="‚_analisa rab" xfId="3758"/>
    <cellStyle name="‚_ANALISA RAB_SKBDN Batam" xfId="3759"/>
    <cellStyle name="‚_BACK UP QWT SURFACE EXCAVATION CONDUIT" xfId="3760"/>
    <cellStyle name="‚_BACK UP QWT SURFACE EXCAVATION CONDUIT 2" xfId="3761"/>
    <cellStyle name="‚_Bill of Quantity BPK 03082007" xfId="3762"/>
    <cellStyle name="‚_Bill of Quantity BPK 03082007_Analisa Bapelkes Full" xfId="3763"/>
    <cellStyle name="‚_Book3" xfId="3764"/>
    <cellStyle name="‚_Book3 2" xfId="3765"/>
    <cellStyle name="‚_BoQ Gedung Badan Pemeriksa Keuangan Jakarta MEK" xfId="3766"/>
    <cellStyle name="‚_Boq-ARS &amp; STR - PM" xfId="3767"/>
    <cellStyle name="‚_BQ ACP ALUCOBOND ECO_OPT_RAPP_1" xfId="3768"/>
    <cellStyle name="‚_BQ ACP ALUCOBOND ECO_OPT_RAPP_1_rc kantor dinas tanjung pinang 5 lantai" xfId="3769"/>
    <cellStyle name="‚_BQ ACP ALUCOBOND ECO_OPT_RAPP_1_Realisasi Kontrak Kampar 31 agustus 2009" xfId="3770"/>
    <cellStyle name="‚_BQ ALUM_ALT#1" xfId="3771"/>
    <cellStyle name="‚_BQ Alumn_BPK Bengkulu_3_Komplit" xfId="3772"/>
    <cellStyle name="‚_BQ Alumn_BPK Bengkulu_3_Komplit_rc kantor dinas tanjung pinang 5 lantai" xfId="3773"/>
    <cellStyle name="‚_BQ Facade Astra" xfId="3774"/>
    <cellStyle name="‚_BQ FACADE_Rev#2" xfId="3775"/>
    <cellStyle name="‚_BQ FACADE_Rev#2_rc kantor dinas tanjung pinang 5 lantai" xfId="3776"/>
    <cellStyle name="‚_BQ FACADE_Rev#2_Realisasi Kontrak Kampar 31 agustus 2009" xfId="3777"/>
    <cellStyle name="‚_bq gor bangkinang" xfId="3778"/>
    <cellStyle name="‚_BQ KISI-KISI" xfId="3779"/>
    <cellStyle name="‚_BQ KISI-KISI_rc kantor dinas tanjung pinang 5 lantai" xfId="3780"/>
    <cellStyle name="‚_BQ KUSEN SMA PINTAR" xfId="3781"/>
    <cellStyle name="‚_BQ KUSEN SMA PINTAR_Rev#1_Opt_Abiz_1_rapp" xfId="3782"/>
    <cellStyle name="‚_BQ ME Sebagian R2" xfId="3783"/>
    <cellStyle name="‚_BQ PINTU DAN JENDELA" xfId="3784"/>
    <cellStyle name="‚_BQ PINTU DAN JENDELA_rc kantor dinas tanjung pinang 5 lantai" xfId="3785"/>
    <cellStyle name="‚_BQ Realisasi Kontrak_RAPP" xfId="3786"/>
    <cellStyle name="‚_BQ Realisasi Kontrak_RAPP_rc kantor dinas tanjung pinang 5 lantai" xfId="3787"/>
    <cellStyle name="‚_BQ+Hit. Lt 10, atap (Dago 27-06-2007 )" xfId="3788"/>
    <cellStyle name="‚_BQ-E" xfId="3789"/>
    <cellStyle name="‚_BQ-E 2" xfId="3790"/>
    <cellStyle name="‚_BQ-E_Bq-M-23 August 2004" xfId="3791"/>
    <cellStyle name="‚_BQ-E_Bq-M-23 August 2004 2" xfId="3792"/>
    <cellStyle name="‚_BQ-E_Bq-M-23 August 2004_BQ-studio-buat kontraktor" xfId="3793"/>
    <cellStyle name="‚_BQ-E_BQ-studio-buat kontraktor" xfId="3794"/>
    <cellStyle name="‚_BQ-elec-kiic4(D) " xfId="3795"/>
    <cellStyle name="‚_BQ-elec-kiic4(D)  2" xfId="3796"/>
    <cellStyle name="‚_BQ-elec-kiic4(D) _BQ-studio-buat kontraktor" xfId="3797"/>
    <cellStyle name="‚_Bq-Form Mech ( Baru ) 05" xfId="3798"/>
    <cellStyle name="‚_Bq-Form Mech ( Baru ) 05 2" xfId="3799"/>
    <cellStyle name="‚_Bq-Form Mech ( Baru ) 05_BQ-studio-buat kontraktor" xfId="3800"/>
    <cellStyle name="‚_BQ-Mech. Summitmas II" xfId="3801"/>
    <cellStyle name="‚_BQ-Mech. Summitmas II 2" xfId="3802"/>
    <cellStyle name="‚_BQ-Mech. Summitmas II_BQ-studio-buat kontraktor" xfId="3803"/>
    <cellStyle name="‚_BQ-Moric-Elec (A)" xfId="3804"/>
    <cellStyle name="‚_BQ-Moric-Elec (A) 2" xfId="3805"/>
    <cellStyle name="‚_BQ-Moric-Elec (A)_BQ-studio-buat kontraktor" xfId="3806"/>
    <cellStyle name="‚_BQ-PLB-1" xfId="3807"/>
    <cellStyle name="‚_BQ-PLB-1R2" xfId="3808"/>
    <cellStyle name="‚_BQR1-FIRE FIGHTING" xfId="3809"/>
    <cellStyle name="‚_BQ-SHIBAURA SHEARING" xfId="3810"/>
    <cellStyle name="‚_BQ-SHIBAURA SHEARING 2" xfId="3811"/>
    <cellStyle name="‚_BQ-SHIBAURA SHEARING(Cancel)" xfId="3812"/>
    <cellStyle name="‚_BQ-SHIBAURA SHEARING(Cancel) 2" xfId="3813"/>
    <cellStyle name="‚_BQ-SHIBAURA SHEARING(Cancel)_BQ-studio-buat kontraktor" xfId="3814"/>
    <cellStyle name="‚_BQ-SHIBAURA SHEARING_BQ-studio-buat kontraktor" xfId="3815"/>
    <cellStyle name="‚_BQ-studio-buat kontraktor" xfId="3816"/>
    <cellStyle name="‚_BQ-YAMAHA FLAGSHIP-A" xfId="3817"/>
    <cellStyle name="‚_BQ-YAMAHA FLAGSHIP-A 2" xfId="3818"/>
    <cellStyle name="‚_BQ-YAMAHA FLAGSHIP-A_BQ-studio-buat kontraktor" xfId="3819"/>
    <cellStyle name="‚_BU-Alat-Spp Bapelkes Thp II" xfId="3820"/>
    <cellStyle name="‚_CALC. SHET SHOTCRETE &amp; NEW AREA.MC0%" xfId="3821"/>
    <cellStyle name="‚_CALC. SHET SHOTCRETE &amp; NEW AREA.MC0% 2" xfId="3822"/>
    <cellStyle name="‚_CALC. SHET SHOTCRETE &amp; NEW AREA.MC0% 3" xfId="3823"/>
    <cellStyle name="‚_CALC.NEW AREA DRAINAGE HOLE &amp; ANCHOR BAR" xfId="3824"/>
    <cellStyle name="‚_CALC.NEW AREA DRAINAGE HOLE &amp; ANCHOR BAR 2" xfId="3825"/>
    <cellStyle name="‚_Dephan (YKPP)_Rev#31" xfId="3826"/>
    <cellStyle name="‚_EVALUASI HARGA_OPT" xfId="3827"/>
    <cellStyle name="‚_Expense" xfId="3828"/>
    <cellStyle name="‚_Expense 2" xfId="3829"/>
    <cellStyle name="‚_Expense_BQ-studio-buat kontraktor" xfId="3830"/>
    <cellStyle name="‚_FORM_OPNAM TANAH" xfId="3831"/>
    <cellStyle name="‚_FORM_OPNAM TANAH 2" xfId="3832"/>
    <cellStyle name="‚_FORM_OPNAM TANAH 3" xfId="3833"/>
    <cellStyle name="‚_Harga Material BSD EL R2" xfId="3834"/>
    <cellStyle name="‚_HARGA MATERIAL BSD ENTERTAIMENT R3" xfId="3835"/>
    <cellStyle name="‚_HARGA MATERIAL INDOFARMA" xfId="3836"/>
    <cellStyle name="‚_Hit SKBDN" xfId="3837"/>
    <cellStyle name="‚_Hit. Hotel Sutan Raja Minahasa (MYO)" xfId="3838"/>
    <cellStyle name="‚_Hit. Hotel Sutan Raja Minahasa (MYO)_Analisa Bapelkes Full" xfId="3839"/>
    <cellStyle name="‚_Hit. Lantai - 1" xfId="3840"/>
    <cellStyle name="‚_KONTRAK KAMPAR" xfId="3841"/>
    <cellStyle name="‚_KURVA S (DETAIL TYPE 2)" xfId="3842"/>
    <cellStyle name="‚_Lampiran PLPK CITO WARU" xfId="3843"/>
    <cellStyle name="‚_MAKER LIST" xfId="3844"/>
    <cellStyle name="‚_MAKER LIST 2" xfId="3845"/>
    <cellStyle name="‚_MAKER LIST_BQ-studio-buat kontraktor" xfId="3846"/>
    <cellStyle name="‚_MC-0 BHg1.Ka.1 k Outlet Reservoir      (Approve)" xfId="3847"/>
    <cellStyle name="‚_MC-0 BHg1.Ka.1 k Outlet Reservoir      (Approve) 2" xfId="3848"/>
    <cellStyle name="‚_PEERBANDINGAN CIC ~ PU" xfId="3849"/>
    <cellStyle name="‚_PEERBANDINGAN CIC ~ PU 2" xfId="3850"/>
    <cellStyle name="‚_pek yang di sub kan" xfId="3851"/>
    <cellStyle name="‚_Penawaran harga rumah DPR_Revisi#3_Opt" xfId="3852"/>
    <cellStyle name="‚_Penawaran harga rumah DPR_Revisi#3_Opt_rc kantor dinas tanjung pinang 5 lantai" xfId="3853"/>
    <cellStyle name="‚_Penawaran harga rumah DPR_Revisi#3_Opt_Realisasi Kontrak Kampar 31 agustus 2009" xfId="3854"/>
    <cellStyle name="‚_Plumbing_201107_Volbers" xfId="3855"/>
    <cellStyle name="‚_QUANTITY SURFACE EXC. CONDUIT 3 - 3 GABUNGAN" xfId="3856"/>
    <cellStyle name="‚_QUANTITY SURFACE EXC. CONDUIT 3 - 3 GABUNGAN 2" xfId="3857"/>
    <cellStyle name="‚_QUANTITY SURFACE EXC. CONDUIT 3 - 3 GABUNGAN_1. QWT. SURFACE EXCA. CONDUIT PU" xfId="3858"/>
    <cellStyle name="‚_QUANTITY SURFACE EXC. CONDUIT 3 - 3 GABUNGAN_1. QWT. SURFACE EXCA. CONDUIT PU 2" xfId="3859"/>
    <cellStyle name="‚_QUANTITY SURFACE EXC. CONDUIT 3 - 3 GABUNGAN_Inlet Portal Conduit" xfId="3860"/>
    <cellStyle name="‚_QUANTITY SURFACE EXC. CONDUIT 3 - 3 GABUNGAN_Inlet Portal Conduit 2" xfId="3861"/>
    <cellStyle name="‚_QUANTITY SURFACE EXC. CONDUIT 3 - 3 GABUNGAN_Quantity Portal 1" xfId="3862"/>
    <cellStyle name="‚_QUANTITY SURFACE EXC. CONDUIT 3 - 3 GABUNGAN_Quantity Portal 1 2" xfId="3863"/>
    <cellStyle name="‚_QUANTITY SURFACE EXC. CONDUIT 3 - 3 GABUNGAN_Quantity Portal Rev.1" xfId="3864"/>
    <cellStyle name="‚_QUANTITY SURFACE EXC. CONDUIT 3 - 3 GABUNGAN_Quantity Portal Rev.1 2" xfId="3865"/>
    <cellStyle name="‚_QUANTITY SURFACE EXC. CONDUIT 3 - 3 GABUNGAN_QUANTITY SUPPORTING SYSTEM portal" xfId="3866"/>
    <cellStyle name="‚_QUANTITY SURFACE EXC. CONDUIT 3 - 3 GABUNGAN_QUANTITY SUPPORTING SYSTEM portal 2" xfId="3867"/>
    <cellStyle name="‚_RAB 2007_2008 6,5 M R8" xfId="3868"/>
    <cellStyle name="‚_RAB EE-ELEK BI SMRD" xfId="3869"/>
    <cellStyle name="‚_RAB EE-ELEK BI SMRD 2" xfId="3870"/>
    <cellStyle name="‚_RAB gr PP setelah direvisi  31 okt 07l " xfId="3871"/>
    <cellStyle name="‚_RAB gr PP setelah direvisi  31 okt 07l _ANALISA HARGA SATUAN" xfId="3872"/>
    <cellStyle name="‚_RAB gr PP setelah direvisi  31 okt 07l _BQ ASITEKTUR BTN BATAM dan sipil" xfId="3873"/>
    <cellStyle name="‚_RAB gr PP setelah direvisi  31 okt 07l _c bpk batam 24,5 M" xfId="3874"/>
    <cellStyle name="‚_RAB gr PP setelah direvisi  31 okt 07l _rc bpk batamm" xfId="3875"/>
    <cellStyle name="‚_RAB gr PP setelah direvisi  31 okt 07l _rc bpk batamm_BQ ASITEKTUR BTN BATAM dan sipil" xfId="3876"/>
    <cellStyle name="‚_RAB gr PP setelah direvisi  31 okt 07l _rc bpk batamm_c bpk batam 24,5 M" xfId="3877"/>
    <cellStyle name="‚_RAB gr PP setelah direvisi  31 okt 07l _rc bpk batamm_rc gor dalam kota bangkinang" xfId="3878"/>
    <cellStyle name="‚_RAB gr PP setelah direvisi  31 okt 07l _rc bpk batamm_rc kantor dinas tanjung pinang 5 lantai" xfId="3879"/>
    <cellStyle name="‚_RAB gr PP setelah direvisi  31 okt 07l _rc bpk batamm_rc kantor dinas tanjung pinang 5 lantai R" xfId="3880"/>
    <cellStyle name="‚_RAB gr PP setelah direvisi  31 okt 07l _rc bpk batammm" xfId="3881"/>
    <cellStyle name="‚_RAB gr PP setelah direvisi  31 okt 07l _rc gor dalam kota bangkinang" xfId="3882"/>
    <cellStyle name="‚_RAB gr PP setelah direvisi  31 okt 07l _rc kantor dinas tanjung pinang 5 lantai" xfId="3883"/>
    <cellStyle name="‚_RAB gr PP setelah direvisi  31 okt 07l _rc kantor dinas tanjung pinang 5 lantai R" xfId="3884"/>
    <cellStyle name="‚_RAB gr PP setelah direvisi  31 okt 07l _Rc SIJUNJUNG" xfId="3885"/>
    <cellStyle name="‚_RAB Muru 2010 untuk penawaran cek bersama" xfId="3886"/>
    <cellStyle name="‚_rab proyek bpk" xfId="3887"/>
    <cellStyle name="‚_rab proyek bpk_BQ ASITEKTUR BTN BATAM dan sipil" xfId="3888"/>
    <cellStyle name="‚_rab proyek bpk_c bpk batam 24,5 M" xfId="3889"/>
    <cellStyle name="‚_rab proyek bpk_rc bpk batamm" xfId="3890"/>
    <cellStyle name="‚_rab proyek bpk_rc bpk batamm_BQ ASITEKTUR BTN BATAM dan sipil" xfId="3891"/>
    <cellStyle name="‚_rab proyek bpk_rc bpk batamm_c bpk batam 24,5 M" xfId="3892"/>
    <cellStyle name="‚_rab proyek bpk_rc bpk batamm_rc gor dalam kota bangkinang" xfId="3893"/>
    <cellStyle name="‚_rab proyek bpk_rc bpk batamm_rc kantor dinas tanjung pinang 5 lantai" xfId="3894"/>
    <cellStyle name="‚_rab proyek bpk_rc bpk batamm_rc kantor dinas tanjung pinang 5 lantai R" xfId="3895"/>
    <cellStyle name="‚_rab proyek bpk_rc bpk batammm" xfId="3896"/>
    <cellStyle name="‚_rab proyek bpk_rc gor dalam kota bangkinang" xfId="3897"/>
    <cellStyle name="‚_rab proyek bpk_rc kantor dinas tanjung pinang 5 lantai" xfId="3898"/>
    <cellStyle name="‚_rab proyek bpk_rc kantor dinas tanjung pinang 5 lantai R" xfId="3899"/>
    <cellStyle name="‚_RAB_ELEKTRIKAL_SPORT CENTRE 2008" xfId="3900"/>
    <cellStyle name="‚_RAB_ELEKTRIKAL_SPORT CENTRE 2008 2" xfId="3901"/>
    <cellStyle name="‚_RAB_ELRKTRIKAL_KANTOR DINAS &amp; GUB._Final. R.II, BENAR KABEL TRAY.REV. JACON 30.04.2009xls" xfId="3902"/>
    <cellStyle name="‚_RAB_ELRKTRIKAL_KANTOR DINAS &amp; GUB._Final. R.II, BENAR KABEL TRAY.REV. JACON 30.04.2009xls 2" xfId="3903"/>
    <cellStyle name="‚_RABP FIRE FIGHTING" xfId="3904"/>
    <cellStyle name="‚_RAP_r1" xfId="3905"/>
    <cellStyle name="‚_rc 6 agus 081" xfId="3906"/>
    <cellStyle name="‚_sex" xfId="3907"/>
    <cellStyle name="‚_sex 2" xfId="3908"/>
    <cellStyle name="‚_sex_b1.57.1417.2004(B)" xfId="3909"/>
    <cellStyle name="‚_sex_b1.57.1417.2004(B) 2" xfId="3910"/>
    <cellStyle name="‚_sex_b1.57.1417.2004(B)_Bq-M-23 August 2004" xfId="3911"/>
    <cellStyle name="‚_sex_b1.57.1417.2004(B)_Bq-M-23 August 2004 2" xfId="3912"/>
    <cellStyle name="‚_sex_b1.57.1417.2004(B)_Bq-M-23 August 2004_BQ-studio-buat kontraktor" xfId="3913"/>
    <cellStyle name="‚_sex_b1.57.1417.2004(B)_BQ-studio-buat kontraktor" xfId="3914"/>
    <cellStyle name="‚_sex_Bq-M-23 August 2004" xfId="3915"/>
    <cellStyle name="‚_sex_Bq-M-23 August 2004 2" xfId="3916"/>
    <cellStyle name="‚_sex_Bq-M-23 August 2004_BQ-studio-buat kontraktor" xfId="3917"/>
    <cellStyle name="‚_sex_BQ-studio-buat kontraktor" xfId="3918"/>
    <cellStyle name="‚_SKBDN Batam" xfId="3919"/>
    <cellStyle name="‚_SPESIFIKASI TEKNIS GR" xfId="3920"/>
    <cellStyle name="‚_SPILLWAY_R" xfId="3921"/>
    <cellStyle name="‚_SPILLWAY_R 2" xfId="3922"/>
    <cellStyle name="‚_SPILLWAY_R_062709_opnam juni_rev3" xfId="3923"/>
    <cellStyle name="‚_SPILLWAY_R_062709_opnam juni_rev3 2" xfId="3924"/>
    <cellStyle name="‚_UIN (NEW)" xfId="3925"/>
    <cellStyle name="‚_Vol. Bapelkes blok C ( Myo 07.12.07)" xfId="3926"/>
    <cellStyle name="‚_Vol. Precast" xfId="3927"/>
    <cellStyle name="”n?\旨" xfId="3928"/>
    <cellStyle name="”n?\旨 10" xfId="3929"/>
    <cellStyle name="”n?\旨 10 2" xfId="3930"/>
    <cellStyle name="”n?\旨 11" xfId="3931"/>
    <cellStyle name="”n?\旨 11 2" xfId="3932"/>
    <cellStyle name="”n?\旨 12" xfId="3933"/>
    <cellStyle name="”n?\旨 12 2" xfId="3934"/>
    <cellStyle name="”n?\旨 13" xfId="3935"/>
    <cellStyle name="”n?\旨 13 2" xfId="3936"/>
    <cellStyle name="”n?\旨 14" xfId="3937"/>
    <cellStyle name="”n?\旨 14 2" xfId="3938"/>
    <cellStyle name="”n?\旨 15" xfId="3939"/>
    <cellStyle name="”n?\旨 15 2" xfId="3940"/>
    <cellStyle name="”n?\旨 16" xfId="3941"/>
    <cellStyle name="”n?\旨 16 2" xfId="3942"/>
    <cellStyle name="”n?\旨 17" xfId="3943"/>
    <cellStyle name="”n?\旨 17 2" xfId="3944"/>
    <cellStyle name="”n?\旨 18" xfId="3945"/>
    <cellStyle name="”n?\旨 18 2" xfId="3946"/>
    <cellStyle name="”n?\旨 19" xfId="3947"/>
    <cellStyle name="”n?\旨 19 2" xfId="3948"/>
    <cellStyle name="”n?\旨 2" xfId="3949"/>
    <cellStyle name="”n?\旨 2 10" xfId="3950"/>
    <cellStyle name="”n?\旨 2 10 2" xfId="3951"/>
    <cellStyle name="”n?\旨 2 11" xfId="3952"/>
    <cellStyle name="”n?\旨 2 2" xfId="3953"/>
    <cellStyle name="”n?\旨 2 2 2" xfId="3954"/>
    <cellStyle name="”n?\旨 2 2 2 2" xfId="3955"/>
    <cellStyle name="”n?\旨 2 2 3" xfId="3956"/>
    <cellStyle name="”n?\旨 2 2 3 2" xfId="3957"/>
    <cellStyle name="”n?\旨 2 2 4" xfId="3958"/>
    <cellStyle name="”n?\旨 2 2 4 2" xfId="3959"/>
    <cellStyle name="”n?\旨 2 2 5" xfId="3960"/>
    <cellStyle name="”n?\旨 2 2 5 2" xfId="3961"/>
    <cellStyle name="”n?\旨 2 2 6" xfId="3962"/>
    <cellStyle name="”n?\旨 2 2 6 2" xfId="3963"/>
    <cellStyle name="”n?\旨 2 2 7" xfId="3964"/>
    <cellStyle name="”n?\旨 2 2 7 2" xfId="3965"/>
    <cellStyle name="”n?\旨 2 2 8" xfId="3966"/>
    <cellStyle name="”n?\旨 2 2 8 2" xfId="3967"/>
    <cellStyle name="”n?\旨 2 2 9" xfId="3968"/>
    <cellStyle name="”n?\旨 2 3" xfId="3969"/>
    <cellStyle name="”n?\旨 2 3 2" xfId="3970"/>
    <cellStyle name="”n?\旨 2 4" xfId="3971"/>
    <cellStyle name="”n?\旨 2 4 2" xfId="3972"/>
    <cellStyle name="”n?\旨 2 5" xfId="3973"/>
    <cellStyle name="”n?\旨 2 5 2" xfId="3974"/>
    <cellStyle name="”n?\旨 2 6" xfId="3975"/>
    <cellStyle name="”n?\旨 2 6 2" xfId="3976"/>
    <cellStyle name="”n?\旨 2 7" xfId="3977"/>
    <cellStyle name="”n?\旨 2 7 2" xfId="3978"/>
    <cellStyle name="”n?\旨 2 8" xfId="3979"/>
    <cellStyle name="”n?\旨 2 8 2" xfId="3980"/>
    <cellStyle name="”n?\旨 2 9" xfId="3981"/>
    <cellStyle name="”n?\旨 2 9 2" xfId="3982"/>
    <cellStyle name="”n?\旨 20" xfId="3983"/>
    <cellStyle name="”n?\旨 20 2" xfId="3984"/>
    <cellStyle name="”n?\旨 21" xfId="3985"/>
    <cellStyle name="”n?\旨 21 2" xfId="3986"/>
    <cellStyle name="”n?\旨 22" xfId="3987"/>
    <cellStyle name="”n?\旨 3" xfId="3988"/>
    <cellStyle name="”n?\旨 3 10" xfId="3989"/>
    <cellStyle name="”n?\旨 3 10 2" xfId="3990"/>
    <cellStyle name="”n?\旨 3 11" xfId="3991"/>
    <cellStyle name="”n?\旨 3 2" xfId="3992"/>
    <cellStyle name="”n?\旨 3 2 2" xfId="3993"/>
    <cellStyle name="”n?\旨 3 2 2 2" xfId="3994"/>
    <cellStyle name="”n?\旨 3 2 3" xfId="3995"/>
    <cellStyle name="”n?\旨 3 2 3 2" xfId="3996"/>
    <cellStyle name="”n?\旨 3 2 4" xfId="3997"/>
    <cellStyle name="”n?\旨 3 2 4 2" xfId="3998"/>
    <cellStyle name="”n?\旨 3 2 5" xfId="3999"/>
    <cellStyle name="”n?\旨 3 2 5 2" xfId="4000"/>
    <cellStyle name="”n?\旨 3 2 6" xfId="4001"/>
    <cellStyle name="”n?\旨 3 2 6 2" xfId="4002"/>
    <cellStyle name="”n?\旨 3 2 7" xfId="4003"/>
    <cellStyle name="”n?\旨 3 2 7 2" xfId="4004"/>
    <cellStyle name="”n?\旨 3 2 8" xfId="4005"/>
    <cellStyle name="”n?\旨 3 2 8 2" xfId="4006"/>
    <cellStyle name="”n?\旨 3 2 9" xfId="4007"/>
    <cellStyle name="”n?\旨 3 3" xfId="4008"/>
    <cellStyle name="”n?\旨 3 3 2" xfId="4009"/>
    <cellStyle name="”n?\旨 3 4" xfId="4010"/>
    <cellStyle name="”n?\旨 3 4 2" xfId="4011"/>
    <cellStyle name="”n?\旨 3 5" xfId="4012"/>
    <cellStyle name="”n?\旨 3 5 2" xfId="4013"/>
    <cellStyle name="”n?\旨 3 6" xfId="4014"/>
    <cellStyle name="”n?\旨 3 6 2" xfId="4015"/>
    <cellStyle name="”n?\旨 3 7" xfId="4016"/>
    <cellStyle name="”n?\旨 3 7 2" xfId="4017"/>
    <cellStyle name="”n?\旨 3 8" xfId="4018"/>
    <cellStyle name="”n?\旨 3 8 2" xfId="4019"/>
    <cellStyle name="”n?\旨 3 9" xfId="4020"/>
    <cellStyle name="”n?\旨 3 9 2" xfId="4021"/>
    <cellStyle name="”n?\旨 4" xfId="4022"/>
    <cellStyle name="”n?\旨 4 2" xfId="4023"/>
    <cellStyle name="”n?\旨 4 2 2" xfId="4024"/>
    <cellStyle name="”n?\旨 4 3" xfId="4025"/>
    <cellStyle name="”n?\旨 4 3 2" xfId="4026"/>
    <cellStyle name="”n?\旨 4 4" xfId="4027"/>
    <cellStyle name="”n?\旨 4 4 2" xfId="4028"/>
    <cellStyle name="”n?\旨 4 5" xfId="4029"/>
    <cellStyle name="”n?\旨 4 5 2" xfId="4030"/>
    <cellStyle name="”n?\旨 4 6" xfId="4031"/>
    <cellStyle name="”n?\旨 4 6 2" xfId="4032"/>
    <cellStyle name="”n?\旨 4 7" xfId="4033"/>
    <cellStyle name="”n?\旨 4 7 2" xfId="4034"/>
    <cellStyle name="”n?\旨 4 8" xfId="4035"/>
    <cellStyle name="”n?\旨 4 8 2" xfId="4036"/>
    <cellStyle name="”n?\旨 4 9" xfId="4037"/>
    <cellStyle name="”n?\旨 5" xfId="4038"/>
    <cellStyle name="”n?\旨 5 2" xfId="4039"/>
    <cellStyle name="”n?\旨 6" xfId="4040"/>
    <cellStyle name="”n?\旨 6 2" xfId="4041"/>
    <cellStyle name="”n?\旨 7" xfId="4042"/>
    <cellStyle name="”n?\旨 7 2" xfId="4043"/>
    <cellStyle name="”n?\旨 8" xfId="4044"/>
    <cellStyle name="”n?\旨 8 2" xfId="4045"/>
    <cellStyle name="”n?\旨 9" xfId="4046"/>
    <cellStyle name="”n?\旨 9 2" xfId="4047"/>
    <cellStyle name="”ñ•\¦" xfId="4048"/>
    <cellStyle name="”ñ•\¦ 10" xfId="4049"/>
    <cellStyle name="”ñ•\¦ 10 2" xfId="4050"/>
    <cellStyle name="”ñ•\¦ 11" xfId="4051"/>
    <cellStyle name="”ñ•\¦ 11 2" xfId="4052"/>
    <cellStyle name="”ñ•\¦ 12" xfId="4053"/>
    <cellStyle name="”ñ•\¦ 12 2" xfId="4054"/>
    <cellStyle name="”ñ•\¦ 13" xfId="4055"/>
    <cellStyle name="”ñ•\¦ 13 2" xfId="4056"/>
    <cellStyle name="”ñ•\¦ 14" xfId="4057"/>
    <cellStyle name="”ñ•\¦ 14 2" xfId="4058"/>
    <cellStyle name="”ñ•\¦ 15" xfId="4059"/>
    <cellStyle name="”ñ•\¦ 15 2" xfId="4060"/>
    <cellStyle name="”ñ•\¦ 16" xfId="4061"/>
    <cellStyle name="”ñ•\¦ 16 2" xfId="4062"/>
    <cellStyle name="”ñ•\¦ 17" xfId="4063"/>
    <cellStyle name="”ñ•\¦ 17 2" xfId="4064"/>
    <cellStyle name="”ñ•\¦ 18" xfId="4065"/>
    <cellStyle name="”ñ•\¦ 18 2" xfId="4066"/>
    <cellStyle name="”ñ•\¦ 19" xfId="4067"/>
    <cellStyle name="”ñ•\¦ 19 2" xfId="4068"/>
    <cellStyle name="”ñ•\¦ 2" xfId="4069"/>
    <cellStyle name="”ñ•\¦ 2 10" xfId="4070"/>
    <cellStyle name="”ñ•\¦ 2 10 2" xfId="4071"/>
    <cellStyle name="”ñ•\¦ 2 11" xfId="4072"/>
    <cellStyle name="”ñ•\¦ 2 2" xfId="4073"/>
    <cellStyle name="”ñ•\¦ 2 2 2" xfId="4074"/>
    <cellStyle name="”ñ•\¦ 2 2 2 2" xfId="4075"/>
    <cellStyle name="”ñ•\¦ 2 2 3" xfId="4076"/>
    <cellStyle name="”ñ•\¦ 2 2 3 2" xfId="4077"/>
    <cellStyle name="”ñ•\¦ 2 2 4" xfId="4078"/>
    <cellStyle name="”ñ•\¦ 2 2 4 2" xfId="4079"/>
    <cellStyle name="”ñ•\¦ 2 2 5" xfId="4080"/>
    <cellStyle name="”ñ•\¦ 2 2 5 2" xfId="4081"/>
    <cellStyle name="”ñ•\¦ 2 2 6" xfId="4082"/>
    <cellStyle name="”ñ•\¦ 2 2 6 2" xfId="4083"/>
    <cellStyle name="”ñ•\¦ 2 2 7" xfId="4084"/>
    <cellStyle name="”ñ•\¦ 2 2 7 2" xfId="4085"/>
    <cellStyle name="”ñ•\¦ 2 2 8" xfId="4086"/>
    <cellStyle name="”ñ•\¦ 2 2 8 2" xfId="4087"/>
    <cellStyle name="”ñ•\¦ 2 2 9" xfId="4088"/>
    <cellStyle name="”ñ•\¦ 2 3" xfId="4089"/>
    <cellStyle name="”ñ•\¦ 2 3 2" xfId="4090"/>
    <cellStyle name="”ñ•\¦ 2 4" xfId="4091"/>
    <cellStyle name="”ñ•\¦ 2 4 2" xfId="4092"/>
    <cellStyle name="”ñ•\¦ 2 5" xfId="4093"/>
    <cellStyle name="”ñ•\¦ 2 5 2" xfId="4094"/>
    <cellStyle name="”ñ•\¦ 2 6" xfId="4095"/>
    <cellStyle name="”ñ•\¦ 2 6 2" xfId="4096"/>
    <cellStyle name="”ñ•\¦ 2 7" xfId="4097"/>
    <cellStyle name="”ñ•\¦ 2 7 2" xfId="4098"/>
    <cellStyle name="”ñ•\¦ 2 8" xfId="4099"/>
    <cellStyle name="”ñ•\¦ 2 8 2" xfId="4100"/>
    <cellStyle name="”ñ•\¦ 2 9" xfId="4101"/>
    <cellStyle name="”ñ•\¦ 2 9 2" xfId="4102"/>
    <cellStyle name="”ñ•\¦ 20" xfId="4103"/>
    <cellStyle name="”ñ•\¦ 20 2" xfId="4104"/>
    <cellStyle name="”ñ•\¦ 21" xfId="4105"/>
    <cellStyle name="”ñ•\¦ 21 2" xfId="4106"/>
    <cellStyle name="”ñ•\¦ 22" xfId="4107"/>
    <cellStyle name="”ñ•\¦ 3" xfId="4108"/>
    <cellStyle name="”ñ•\¦ 3 10" xfId="4109"/>
    <cellStyle name="”ñ•\¦ 3 10 2" xfId="4110"/>
    <cellStyle name="”ñ•\¦ 3 11" xfId="4111"/>
    <cellStyle name="”ñ•\¦ 3 2" xfId="4112"/>
    <cellStyle name="”ñ•\¦ 3 2 2" xfId="4113"/>
    <cellStyle name="”ñ•\¦ 3 2 2 2" xfId="4114"/>
    <cellStyle name="”ñ•\¦ 3 2 3" xfId="4115"/>
    <cellStyle name="”ñ•\¦ 3 2 3 2" xfId="4116"/>
    <cellStyle name="”ñ•\¦ 3 2 4" xfId="4117"/>
    <cellStyle name="”ñ•\¦ 3 2 4 2" xfId="4118"/>
    <cellStyle name="”ñ•\¦ 3 2 5" xfId="4119"/>
    <cellStyle name="”ñ•\¦ 3 2 5 2" xfId="4120"/>
    <cellStyle name="”ñ•\¦ 3 2 6" xfId="4121"/>
    <cellStyle name="”ñ•\¦ 3 2 6 2" xfId="4122"/>
    <cellStyle name="”ñ•\¦ 3 2 7" xfId="4123"/>
    <cellStyle name="”ñ•\¦ 3 2 7 2" xfId="4124"/>
    <cellStyle name="”ñ•\¦ 3 2 8" xfId="4125"/>
    <cellStyle name="”ñ•\¦ 3 2 8 2" xfId="4126"/>
    <cellStyle name="”ñ•\¦ 3 2 9" xfId="4127"/>
    <cellStyle name="”ñ•\¦ 3 3" xfId="4128"/>
    <cellStyle name="”ñ•\¦ 3 3 2" xfId="4129"/>
    <cellStyle name="”ñ•\¦ 3 4" xfId="4130"/>
    <cellStyle name="”ñ•\¦ 3 4 2" xfId="4131"/>
    <cellStyle name="”ñ•\¦ 3 5" xfId="4132"/>
    <cellStyle name="”ñ•\¦ 3 5 2" xfId="4133"/>
    <cellStyle name="”ñ•\¦ 3 6" xfId="4134"/>
    <cellStyle name="”ñ•\¦ 3 6 2" xfId="4135"/>
    <cellStyle name="”ñ•\¦ 3 7" xfId="4136"/>
    <cellStyle name="”ñ•\¦ 3 7 2" xfId="4137"/>
    <cellStyle name="”ñ•\¦ 3 8" xfId="4138"/>
    <cellStyle name="”ñ•\¦ 3 8 2" xfId="4139"/>
    <cellStyle name="”ñ•\¦ 3 9" xfId="4140"/>
    <cellStyle name="”ñ•\¦ 3 9 2" xfId="4141"/>
    <cellStyle name="”ñ•\¦ 4" xfId="4142"/>
    <cellStyle name="”ñ•\¦ 4 2" xfId="4143"/>
    <cellStyle name="”ñ•\¦ 4 2 2" xfId="4144"/>
    <cellStyle name="”ñ•\¦ 4 3" xfId="4145"/>
    <cellStyle name="”ñ•\¦ 4 3 2" xfId="4146"/>
    <cellStyle name="”ñ•\¦ 4 4" xfId="4147"/>
    <cellStyle name="”ñ•\¦ 4 4 2" xfId="4148"/>
    <cellStyle name="”ñ•\¦ 4 5" xfId="4149"/>
    <cellStyle name="”ñ•\¦ 4 5 2" xfId="4150"/>
    <cellStyle name="”ñ•\¦ 4 6" xfId="4151"/>
    <cellStyle name="”ñ•\¦ 4 6 2" xfId="4152"/>
    <cellStyle name="”ñ•\¦ 4 7" xfId="4153"/>
    <cellStyle name="”ñ•\¦ 4 7 2" xfId="4154"/>
    <cellStyle name="”ñ•\¦ 4 8" xfId="4155"/>
    <cellStyle name="”ñ•\¦ 4 8 2" xfId="4156"/>
    <cellStyle name="”ñ•\¦ 4 9" xfId="4157"/>
    <cellStyle name="”ñ•\¦ 5" xfId="4158"/>
    <cellStyle name="”ñ•\¦ 5 2" xfId="4159"/>
    <cellStyle name="”ñ•\¦ 6" xfId="4160"/>
    <cellStyle name="”ñ•\¦ 6 2" xfId="4161"/>
    <cellStyle name="”ñ•\¦ 7" xfId="4162"/>
    <cellStyle name="”ñ•\¦ 7 2" xfId="4163"/>
    <cellStyle name="”ñ•\¦ 8" xfId="4164"/>
    <cellStyle name="”ñ•\¦ 8 2" xfId="4165"/>
    <cellStyle name="”ñ•\¦ 9" xfId="4166"/>
    <cellStyle name="”ñ•\¦ 9 2" xfId="4167"/>
    <cellStyle name="„" xfId="4168"/>
    <cellStyle name="„ 2" xfId="4169"/>
    <cellStyle name="„ 2 2" xfId="4170"/>
    <cellStyle name="„ 3" xfId="4171"/>
    <cellStyle name="„_0.Bidakara RAP" xfId="4172"/>
    <cellStyle name="„_062709_opnam juni_rev3" xfId="4173"/>
    <cellStyle name="„_062709_opnam juni_rev3 2" xfId="4174"/>
    <cellStyle name="„_08409_opnam juli_R2_cek3" xfId="4175"/>
    <cellStyle name="„_08409_opnam juli_R2_cek3 2" xfId="4176"/>
    <cellStyle name="„_1.Cost Plan Bapelkes Depkes Batam 2008. xls" xfId="4177"/>
    <cellStyle name="„_3.BU - Alat Pakai (Merah)" xfId="4178"/>
    <cellStyle name="„_AHS PIPA" xfId="4179"/>
    <cellStyle name="„_AHS_Griya Niaga 2 RV" xfId="4180"/>
    <cellStyle name="„_ALAT-BU-SPP-CIPUTARA-ok" xfId="4181"/>
    <cellStyle name="„_ALAT-SPP-BU-BPK" xfId="4182"/>
    <cellStyle name="„_ALTERNATIF - I KBI (Kyoraku Blow molding)" xfId="4183"/>
    <cellStyle name="„_ALTERNATIF - I KBI (Kyoraku Blow molding) 2" xfId="4184"/>
    <cellStyle name="„_ALTERNATIF - I KBI (Kyoraku Blow molding)_BQ-studio-buat kontraktor" xfId="4185"/>
    <cellStyle name="„_Alternatif#1_Semua Alexindo_Opt_123" xfId="4186"/>
    <cellStyle name="„_Alternatif#1_Semua Alexindo_Opt_123_rc kantor dinas tanjung pinang 5 lantai" xfId="4187"/>
    <cellStyle name="„_Analisa Bapelkes Full" xfId="4188"/>
    <cellStyle name="„_ANALISA BPK DG" xfId="4189"/>
    <cellStyle name="„_ANALISA BPK DG_Analisa Bapelkes Full" xfId="4190"/>
    <cellStyle name="„_ANALISA BPK DG_SKBDN Batam" xfId="4191"/>
    <cellStyle name="„_ANALISA HARGA Mekanikal Dklat" xfId="4192"/>
    <cellStyle name="„_ANALISA HARGA SATUAN RAB" xfId="4193"/>
    <cellStyle name="„_Analisa Plumbing &amp; Fire" xfId="4194"/>
    <cellStyle name="„_analisa rab" xfId="4195"/>
    <cellStyle name="„_ANALISA RAB_SKBDN Batam" xfId="4196"/>
    <cellStyle name="„_BACK UP QWT SURFACE EXCAVATION CONDUIT" xfId="4197"/>
    <cellStyle name="„_BACK UP QWT SURFACE EXCAVATION CONDUIT 2" xfId="4198"/>
    <cellStyle name="„_Bill of Quantity BPK 03082007" xfId="4199"/>
    <cellStyle name="„_Bill of Quantity BPK 03082007_Analisa Bapelkes Full" xfId="4200"/>
    <cellStyle name="„_Book3" xfId="4201"/>
    <cellStyle name="„_Book3 2" xfId="4202"/>
    <cellStyle name="„_BoQ Gedung Badan Pemeriksa Keuangan Jakarta MEK" xfId="4203"/>
    <cellStyle name="„_Boq-ARS &amp; STR - PM" xfId="4204"/>
    <cellStyle name="„_BQ ACP ALUCOBOND ECO_OPT_RAPP_1" xfId="4205"/>
    <cellStyle name="„_BQ ACP ALUCOBOND ECO_OPT_RAPP_1_rc kantor dinas tanjung pinang 5 lantai" xfId="4206"/>
    <cellStyle name="„_BQ ACP ALUCOBOND ECO_OPT_RAPP_1_Realisasi Kontrak Kampar 31 agustus 2009" xfId="4207"/>
    <cellStyle name="„_BQ ALUM_ALT#1" xfId="4208"/>
    <cellStyle name="„_BQ Alumn_BPK Bengkulu_3_Komplit" xfId="4209"/>
    <cellStyle name="„_BQ Alumn_BPK Bengkulu_3_Komplit_rc kantor dinas tanjung pinang 5 lantai" xfId="4210"/>
    <cellStyle name="„_BQ Facade Astra" xfId="4211"/>
    <cellStyle name="„_BQ FACADE_Rev#2" xfId="4212"/>
    <cellStyle name="„_BQ FACADE_Rev#2_rc kantor dinas tanjung pinang 5 lantai" xfId="4213"/>
    <cellStyle name="„_BQ FACADE_Rev#2_Realisasi Kontrak Kampar 31 agustus 2009" xfId="4214"/>
    <cellStyle name="„_bq gor bangkinang" xfId="4215"/>
    <cellStyle name="„_BQ KISI-KISI" xfId="4216"/>
    <cellStyle name="„_BQ KISI-KISI_rc kantor dinas tanjung pinang 5 lantai" xfId="4217"/>
    <cellStyle name="„_BQ KUSEN SMA PINTAR" xfId="4218"/>
    <cellStyle name="„_BQ KUSEN SMA PINTAR_Rev#1_Opt_Abiz_1_rapp" xfId="4219"/>
    <cellStyle name="„_BQ ME Sebagian R2" xfId="4220"/>
    <cellStyle name="„_BQ PINTU DAN JENDELA" xfId="4221"/>
    <cellStyle name="„_BQ PINTU DAN JENDELA_rc kantor dinas tanjung pinang 5 lantai" xfId="4222"/>
    <cellStyle name="„_BQ Realisasi Kontrak_RAPP" xfId="4223"/>
    <cellStyle name="„_BQ Realisasi Kontrak_RAPP_rc kantor dinas tanjung pinang 5 lantai" xfId="4224"/>
    <cellStyle name="„_BQ+Hit. Lt 10, atap (Dago 27-06-2007 )" xfId="4225"/>
    <cellStyle name="„_BQ-E" xfId="4226"/>
    <cellStyle name="„_BQ-E 2" xfId="4227"/>
    <cellStyle name="„_BQ-E_Bq-M-23 August 2004" xfId="4228"/>
    <cellStyle name="„_BQ-E_Bq-M-23 August 2004 2" xfId="4229"/>
    <cellStyle name="„_BQ-E_Bq-M-23 August 2004_BQ-studio-buat kontraktor" xfId="4230"/>
    <cellStyle name="„_BQ-E_BQ-studio-buat kontraktor" xfId="4231"/>
    <cellStyle name="„_BQ-elec-kiic4(D) " xfId="4232"/>
    <cellStyle name="„_BQ-elec-kiic4(D)  2" xfId="4233"/>
    <cellStyle name="„_BQ-elec-kiic4(D) _BQ-studio-buat kontraktor" xfId="4234"/>
    <cellStyle name="„_Bq-Form Mech ( Baru ) 05" xfId="4235"/>
    <cellStyle name="„_Bq-Form Mech ( Baru ) 05 2" xfId="4236"/>
    <cellStyle name="„_Bq-Form Mech ( Baru ) 05_BQ-studio-buat kontraktor" xfId="4237"/>
    <cellStyle name="„_BQ-Mech. Summitmas II" xfId="4238"/>
    <cellStyle name="„_BQ-Mech. Summitmas II 2" xfId="4239"/>
    <cellStyle name="„_BQ-Mech. Summitmas II_BQ-studio-buat kontraktor" xfId="4240"/>
    <cellStyle name="„_BQ-Moric-Elec (A)" xfId="4241"/>
    <cellStyle name="„_BQ-Moric-Elec (A) 2" xfId="4242"/>
    <cellStyle name="„_BQ-Moric-Elec (A)_BQ-studio-buat kontraktor" xfId="4243"/>
    <cellStyle name="„_BQ-PLB-1" xfId="4244"/>
    <cellStyle name="„_BQ-PLB-1R2" xfId="4245"/>
    <cellStyle name="„_BQR1-FIRE FIGHTING" xfId="4246"/>
    <cellStyle name="„_BQ-SHIBAURA SHEARING" xfId="4247"/>
    <cellStyle name="„_BQ-SHIBAURA SHEARING 2" xfId="4248"/>
    <cellStyle name="„_BQ-SHIBAURA SHEARING(Cancel)" xfId="4249"/>
    <cellStyle name="„_BQ-SHIBAURA SHEARING(Cancel) 2" xfId="4250"/>
    <cellStyle name="„_BQ-SHIBAURA SHEARING(Cancel)_BQ-studio-buat kontraktor" xfId="4251"/>
    <cellStyle name="„_BQ-SHIBAURA SHEARING_BQ-studio-buat kontraktor" xfId="4252"/>
    <cellStyle name="„_BQ-studio-buat kontraktor" xfId="4253"/>
    <cellStyle name="„_BQ-YAMAHA FLAGSHIP-A" xfId="4254"/>
    <cellStyle name="„_BQ-YAMAHA FLAGSHIP-A 2" xfId="4255"/>
    <cellStyle name="„_BQ-YAMAHA FLAGSHIP-A_BQ-studio-buat kontraktor" xfId="4256"/>
    <cellStyle name="„_BU-Alat-Spp Bapelkes Thp II" xfId="4257"/>
    <cellStyle name="„_CALC. SHET SHOTCRETE &amp; NEW AREA.MC0%" xfId="4258"/>
    <cellStyle name="„_CALC. SHET SHOTCRETE &amp; NEW AREA.MC0% 2" xfId="4259"/>
    <cellStyle name="„_CALC. SHET SHOTCRETE &amp; NEW AREA.MC0% 3" xfId="4260"/>
    <cellStyle name="„_CALC.NEW AREA DRAINAGE HOLE &amp; ANCHOR BAR" xfId="4261"/>
    <cellStyle name="„_CALC.NEW AREA DRAINAGE HOLE &amp; ANCHOR BAR 2" xfId="4262"/>
    <cellStyle name="„_Dephan (YKPP)_Rev#31" xfId="4263"/>
    <cellStyle name="„_EVALUASI HARGA_OPT" xfId="4264"/>
    <cellStyle name="„_Expense" xfId="4265"/>
    <cellStyle name="„_Expense 2" xfId="4266"/>
    <cellStyle name="„_Expense_BQ-studio-buat kontraktor" xfId="4267"/>
    <cellStyle name="„_FORM_OPNAM TANAH" xfId="4268"/>
    <cellStyle name="„_FORM_OPNAM TANAH 2" xfId="4269"/>
    <cellStyle name="„_FORM_OPNAM TANAH 3" xfId="4270"/>
    <cellStyle name="„_Harga Material BSD EL R2" xfId="4271"/>
    <cellStyle name="„_HARGA MATERIAL BSD ENTERTAIMENT R3" xfId="4272"/>
    <cellStyle name="„_HARGA MATERIAL INDOFARMA" xfId="4273"/>
    <cellStyle name="„_Hit SKBDN" xfId="4274"/>
    <cellStyle name="„_Hit. Hotel Sutan Raja Minahasa (MYO)" xfId="4275"/>
    <cellStyle name="„_Hit. Hotel Sutan Raja Minahasa (MYO)_Analisa Bapelkes Full" xfId="4276"/>
    <cellStyle name="„_Hit. Lantai - 1" xfId="4277"/>
    <cellStyle name="„_KONTRAK KAMPAR" xfId="4278"/>
    <cellStyle name="„_KURVA S (DETAIL TYPE 2)" xfId="4279"/>
    <cellStyle name="„_Lampiran PLPK CITO WARU" xfId="4280"/>
    <cellStyle name="„_MAKER LIST" xfId="4281"/>
    <cellStyle name="„_MAKER LIST 2" xfId="4282"/>
    <cellStyle name="„_MAKER LIST_BQ-studio-buat kontraktor" xfId="4283"/>
    <cellStyle name="„_MC-0 BHg1.Ka.1 k Outlet Reservoir      (Approve)" xfId="4284"/>
    <cellStyle name="„_MC-0 BHg1.Ka.1 k Outlet Reservoir      (Approve) 2" xfId="4285"/>
    <cellStyle name="„_PEERBANDINGAN CIC ~ PU" xfId="4286"/>
    <cellStyle name="„_PEERBANDINGAN CIC ~ PU 2" xfId="4287"/>
    <cellStyle name="„_pek yang di sub kan" xfId="4288"/>
    <cellStyle name="„_Penawaran harga rumah DPR_Revisi#3_Opt" xfId="4289"/>
    <cellStyle name="„_Penawaran harga rumah DPR_Revisi#3_Opt_rc kantor dinas tanjung pinang 5 lantai" xfId="4290"/>
    <cellStyle name="„_Penawaran harga rumah DPR_Revisi#3_Opt_Realisasi Kontrak Kampar 31 agustus 2009" xfId="4291"/>
    <cellStyle name="„_Plumbing_201107_Volbers" xfId="4292"/>
    <cellStyle name="„_QUANTITY SURFACE EXC. CONDUIT 3 - 3 GABUNGAN" xfId="4293"/>
    <cellStyle name="„_QUANTITY SURFACE EXC. CONDUIT 3 - 3 GABUNGAN 2" xfId="4294"/>
    <cellStyle name="„_QUANTITY SURFACE EXC. CONDUIT 3 - 3 GABUNGAN_1. QWT. SURFACE EXCA. CONDUIT PU" xfId="4295"/>
    <cellStyle name="„_QUANTITY SURFACE EXC. CONDUIT 3 - 3 GABUNGAN_1. QWT. SURFACE EXCA. CONDUIT PU 2" xfId="4296"/>
    <cellStyle name="„_QUANTITY SURFACE EXC. CONDUIT 3 - 3 GABUNGAN_Inlet Portal Conduit" xfId="4297"/>
    <cellStyle name="„_QUANTITY SURFACE EXC. CONDUIT 3 - 3 GABUNGAN_Inlet Portal Conduit 2" xfId="4298"/>
    <cellStyle name="„_QUANTITY SURFACE EXC. CONDUIT 3 - 3 GABUNGAN_Quantity Portal 1" xfId="4299"/>
    <cellStyle name="„_QUANTITY SURFACE EXC. CONDUIT 3 - 3 GABUNGAN_Quantity Portal 1 2" xfId="4300"/>
    <cellStyle name="„_QUANTITY SURFACE EXC. CONDUIT 3 - 3 GABUNGAN_Quantity Portal Rev.1" xfId="4301"/>
    <cellStyle name="„_QUANTITY SURFACE EXC. CONDUIT 3 - 3 GABUNGAN_Quantity Portal Rev.1 2" xfId="4302"/>
    <cellStyle name="„_QUANTITY SURFACE EXC. CONDUIT 3 - 3 GABUNGAN_QUANTITY SUPPORTING SYSTEM portal" xfId="4303"/>
    <cellStyle name="„_QUANTITY SURFACE EXC. CONDUIT 3 - 3 GABUNGAN_QUANTITY SUPPORTING SYSTEM portal 2" xfId="4304"/>
    <cellStyle name="„_RAB 2007_2008 6,5 M R8" xfId="4305"/>
    <cellStyle name="„_RAB EE-ELEK BI SMRD" xfId="4306"/>
    <cellStyle name="„_RAB EE-ELEK BI SMRD 2" xfId="4307"/>
    <cellStyle name="„_RAB gr PP setelah direvisi  31 okt 07l " xfId="4308"/>
    <cellStyle name="„_RAB gr PP setelah direvisi  31 okt 07l _ANALISA HARGA SATUAN" xfId="4309"/>
    <cellStyle name="„_RAB gr PP setelah direvisi  31 okt 07l _BQ ASITEKTUR BTN BATAM dan sipil" xfId="4310"/>
    <cellStyle name="„_RAB gr PP setelah direvisi  31 okt 07l _c bpk batam 24,5 M" xfId="4311"/>
    <cellStyle name="„_RAB gr PP setelah direvisi  31 okt 07l _rc bpk batamm" xfId="4312"/>
    <cellStyle name="„_RAB gr PP setelah direvisi  31 okt 07l _rc bpk batamm_BQ ASITEKTUR BTN BATAM dan sipil" xfId="4313"/>
    <cellStyle name="„_RAB gr PP setelah direvisi  31 okt 07l _rc bpk batamm_c bpk batam 24,5 M" xfId="4314"/>
    <cellStyle name="„_RAB gr PP setelah direvisi  31 okt 07l _rc bpk batamm_rc gor dalam kota bangkinang" xfId="4315"/>
    <cellStyle name="„_RAB gr PP setelah direvisi  31 okt 07l _rc bpk batamm_rc kantor dinas tanjung pinang 5 lantai" xfId="4316"/>
    <cellStyle name="„_RAB gr PP setelah direvisi  31 okt 07l _rc bpk batamm_rc kantor dinas tanjung pinang 5 lantai R" xfId="4317"/>
    <cellStyle name="„_RAB gr PP setelah direvisi  31 okt 07l _rc bpk batammm" xfId="4318"/>
    <cellStyle name="„_RAB gr PP setelah direvisi  31 okt 07l _rc gor dalam kota bangkinang" xfId="4319"/>
    <cellStyle name="„_RAB gr PP setelah direvisi  31 okt 07l _rc kantor dinas tanjung pinang 5 lantai" xfId="4320"/>
    <cellStyle name="„_RAB gr PP setelah direvisi  31 okt 07l _rc kantor dinas tanjung pinang 5 lantai R" xfId="4321"/>
    <cellStyle name="„_RAB gr PP setelah direvisi  31 okt 07l _Rc SIJUNJUNG" xfId="4322"/>
    <cellStyle name="„_RAB Muru 2010 untuk penawaran cek bersama" xfId="4323"/>
    <cellStyle name="„_rab proyek bpk" xfId="4324"/>
    <cellStyle name="„_rab proyek bpk_BQ ASITEKTUR BTN BATAM dan sipil" xfId="4325"/>
    <cellStyle name="„_rab proyek bpk_c bpk batam 24,5 M" xfId="4326"/>
    <cellStyle name="„_rab proyek bpk_rc bpk batamm" xfId="4327"/>
    <cellStyle name="„_rab proyek bpk_rc bpk batamm_BQ ASITEKTUR BTN BATAM dan sipil" xfId="4328"/>
    <cellStyle name="„_rab proyek bpk_rc bpk batamm_c bpk batam 24,5 M" xfId="4329"/>
    <cellStyle name="„_rab proyek bpk_rc bpk batamm_rc gor dalam kota bangkinang" xfId="4330"/>
    <cellStyle name="„_rab proyek bpk_rc bpk batamm_rc kantor dinas tanjung pinang 5 lantai" xfId="4331"/>
    <cellStyle name="„_rab proyek bpk_rc bpk batamm_rc kantor dinas tanjung pinang 5 lantai R" xfId="4332"/>
    <cellStyle name="„_rab proyek bpk_rc bpk batammm" xfId="4333"/>
    <cellStyle name="„_rab proyek bpk_rc gor dalam kota bangkinang" xfId="4334"/>
    <cellStyle name="„_rab proyek bpk_rc kantor dinas tanjung pinang 5 lantai" xfId="4335"/>
    <cellStyle name="„_rab proyek bpk_rc kantor dinas tanjung pinang 5 lantai R" xfId="4336"/>
    <cellStyle name="„_RAB_ELEKTRIKAL_SPORT CENTRE 2008" xfId="4337"/>
    <cellStyle name="„_RAB_ELEKTRIKAL_SPORT CENTRE 2008 2" xfId="4338"/>
    <cellStyle name="„_RAB_ELRKTRIKAL_KANTOR DINAS &amp; GUB._Final. R.II, BENAR KABEL TRAY.REV. JACON 30.04.2009xls" xfId="4339"/>
    <cellStyle name="„_RAB_ELRKTRIKAL_KANTOR DINAS &amp; GUB._Final. R.II, BENAR KABEL TRAY.REV. JACON 30.04.2009xls 2" xfId="4340"/>
    <cellStyle name="„_RABP FIRE FIGHTING" xfId="4341"/>
    <cellStyle name="„_RAP_r1" xfId="4342"/>
    <cellStyle name="„_rc 6 agus 081" xfId="4343"/>
    <cellStyle name="„_sex" xfId="4344"/>
    <cellStyle name="„_sex 2" xfId="4345"/>
    <cellStyle name="„_sex_b1.57.1417.2004(B)" xfId="4346"/>
    <cellStyle name="„_sex_b1.57.1417.2004(B) 2" xfId="4347"/>
    <cellStyle name="„_sex_b1.57.1417.2004(B)_Bq-M-23 August 2004" xfId="4348"/>
    <cellStyle name="„_sex_b1.57.1417.2004(B)_Bq-M-23 August 2004 2" xfId="4349"/>
    <cellStyle name="„_sex_b1.57.1417.2004(B)_Bq-M-23 August 2004_BQ-studio-buat kontraktor" xfId="4350"/>
    <cellStyle name="„_sex_b1.57.1417.2004(B)_BQ-studio-buat kontraktor" xfId="4351"/>
    <cellStyle name="„_sex_Bq-M-23 August 2004" xfId="4352"/>
    <cellStyle name="„_sex_Bq-M-23 August 2004 2" xfId="4353"/>
    <cellStyle name="„_sex_Bq-M-23 August 2004_BQ-studio-buat kontraktor" xfId="4354"/>
    <cellStyle name="„_sex_BQ-studio-buat kontraktor" xfId="4355"/>
    <cellStyle name="„_SKBDN Batam" xfId="4356"/>
    <cellStyle name="„_SPESIFIKASI TEKNIS GR" xfId="4357"/>
    <cellStyle name="„_SPILLWAY_R" xfId="4358"/>
    <cellStyle name="„_SPILLWAY_R 2" xfId="4359"/>
    <cellStyle name="„_SPILLWAY_R_062709_opnam juni_rev3" xfId="4360"/>
    <cellStyle name="„_SPILLWAY_R_062709_opnam juni_rev3 2" xfId="4361"/>
    <cellStyle name="„_UIN (NEW)" xfId="4362"/>
    <cellStyle name="„_Vol. Bapelkes blok C ( Myo 07.12.07)" xfId="4363"/>
    <cellStyle name="„_Vol. Precast" xfId="4364"/>
    <cellStyle name="–¢’è‹`" xfId="4365"/>
    <cellStyle name="–¢’è‹` 2" xfId="4366"/>
    <cellStyle name="–¢’è‹` 3" xfId="4367"/>
    <cellStyle name="¢®¡" xfId="4368"/>
    <cellStyle name="¢®e" xfId="4369"/>
    <cellStyle name="¤@?e_TEST-1 " xfId="4370"/>
    <cellStyle name="€" xfId="4371"/>
    <cellStyle name="€ 2" xfId="4372"/>
    <cellStyle name="€ 2 2" xfId="4373"/>
    <cellStyle name="€ 3" xfId="4374"/>
    <cellStyle name="€_062709_opnam juni_rev3" xfId="4375"/>
    <cellStyle name="€_062709_opnam juni_rev3 2" xfId="4376"/>
    <cellStyle name="€_08409_opnam juli_R2_cek3" xfId="4377"/>
    <cellStyle name="€_08409_opnam juli_R2_cek3 2" xfId="4378"/>
    <cellStyle name="€_BACK UP QWT SURFACE EXCAVATION CONDUIT" xfId="4379"/>
    <cellStyle name="€_BACK UP QWT SURFACE EXCAVATION CONDUIT 2" xfId="4380"/>
    <cellStyle name="€_Book3" xfId="4381"/>
    <cellStyle name="€_Book3 2" xfId="4382"/>
    <cellStyle name="€_CALC. SHET SHOTCRETE &amp; NEW AREA.MC0%" xfId="4383"/>
    <cellStyle name="€_CALC. SHET SHOTCRETE &amp; NEW AREA.MC0% 2" xfId="4384"/>
    <cellStyle name="€_CALC. SHET SHOTCRETE &amp; NEW AREA.MC0% 3" xfId="4385"/>
    <cellStyle name="€_CALC.NEW AREA DRAINAGE HOLE &amp; ANCHOR BAR" xfId="4386"/>
    <cellStyle name="€_CALC.NEW AREA DRAINAGE HOLE &amp; ANCHOR BAR 2" xfId="4387"/>
    <cellStyle name="€_FORM_OPNAM TANAH" xfId="4388"/>
    <cellStyle name="€_FORM_OPNAM TANAH 2" xfId="4389"/>
    <cellStyle name="€_FORM_OPNAM TANAH 3" xfId="4390"/>
    <cellStyle name="€_MC-0 BHg1.Ka.1 k Outlet Reservoir      (Approve)" xfId="4391"/>
    <cellStyle name="€_MC-0 BHg1.Ka.1 k Outlet Reservoir      (Approve) 2" xfId="4392"/>
    <cellStyle name="€_PEERBANDINGAN CIC ~ PU" xfId="4393"/>
    <cellStyle name="€_PEERBANDINGAN CIC ~ PU 2" xfId="4394"/>
    <cellStyle name="€_QUANTITY SURFACE EXC. CONDUIT 3 - 3 GABUNGAN" xfId="4395"/>
    <cellStyle name="€_QUANTITY SURFACE EXC. CONDUIT 3 - 3 GABUNGAN 2" xfId="4396"/>
    <cellStyle name="€_QUANTITY SURFACE EXC. CONDUIT 3 - 3 GABUNGAN_1. QWT. SURFACE EXCA. CONDUIT PU" xfId="4397"/>
    <cellStyle name="€_QUANTITY SURFACE EXC. CONDUIT 3 - 3 GABUNGAN_1. QWT. SURFACE EXCA. CONDUIT PU 2" xfId="4398"/>
    <cellStyle name="€_QUANTITY SURFACE EXC. CONDUIT 3 - 3 GABUNGAN_Inlet Portal Conduit" xfId="4399"/>
    <cellStyle name="€_QUANTITY SURFACE EXC. CONDUIT 3 - 3 GABUNGAN_Inlet Portal Conduit 2" xfId="4400"/>
    <cellStyle name="€_QUANTITY SURFACE EXC. CONDUIT 3 - 3 GABUNGAN_Quantity Portal 1" xfId="4401"/>
    <cellStyle name="€_QUANTITY SURFACE EXC. CONDUIT 3 - 3 GABUNGAN_Quantity Portal 1 2" xfId="4402"/>
    <cellStyle name="€_QUANTITY SURFACE EXC. CONDUIT 3 - 3 GABUNGAN_Quantity Portal Rev.1" xfId="4403"/>
    <cellStyle name="€_QUANTITY SURFACE EXC. CONDUIT 3 - 3 GABUNGAN_Quantity Portal Rev.1 2" xfId="4404"/>
    <cellStyle name="€_QUANTITY SURFACE EXC. CONDUIT 3 - 3 GABUNGAN_QUANTITY SUPPORTING SYSTEM portal" xfId="4405"/>
    <cellStyle name="€_QUANTITY SURFACE EXC. CONDUIT 3 - 3 GABUNGAN_QUANTITY SUPPORTING SYSTEM portal 2" xfId="4406"/>
    <cellStyle name="€_RAB Muru 2010 untuk penawaran cek bersama" xfId="4407"/>
    <cellStyle name="€_SPILLWAY_R" xfId="4408"/>
    <cellStyle name="€_SPILLWAY_R 2" xfId="4409"/>
    <cellStyle name="€_SPILLWAY_R_062709_opnam juni_rev3" xfId="4410"/>
    <cellStyle name="€_SPILLWAY_R_062709_opnam juni_rev3 2" xfId="4411"/>
    <cellStyle name="=C:\WINNT\SYSTEM32\COMMAND.COM" xfId="4412"/>
    <cellStyle name="=C:\WINNT\SYSTEM32\COMMAND.COM 2" xfId="4413"/>
    <cellStyle name="=C:\WINNT\SYSTEM32\COMMAND.COM_BOQ for BTS Outdoor Cage 2008-11-26" xfId="4414"/>
    <cellStyle name="=C:\WINNT35\SYSTEM32\COMMAND.COM" xfId="4415"/>
    <cellStyle name="=C:\WINNT35\SYSTEM32\COMMAND.COM 2" xfId="4416"/>
    <cellStyle name="=C:\WINNT35\SYSTEM32\COMMAND.COM 2 2" xfId="4417"/>
    <cellStyle name="©öe" xfId="4418"/>
    <cellStyle name="µÚ¿¡ ¿À´Â ÇÏÀÌÆÛ¸µÅ©" xfId="4419"/>
    <cellStyle name="…" xfId="4420"/>
    <cellStyle name="… 2" xfId="4421"/>
    <cellStyle name="… 2 2" xfId="4422"/>
    <cellStyle name="… 3" xfId="4423"/>
    <cellStyle name="…_0.Bidakara RAP" xfId="4424"/>
    <cellStyle name="…_062709_opnam juni_rev3" xfId="4425"/>
    <cellStyle name="…_062709_opnam juni_rev3 2" xfId="4426"/>
    <cellStyle name="…_08409_opnam juli_R2_cek3" xfId="4427"/>
    <cellStyle name="…_08409_opnam juli_R2_cek3 2" xfId="4428"/>
    <cellStyle name="…_1.Cost Plan Bapelkes Depkes Batam 2008. xls" xfId="4429"/>
    <cellStyle name="…_3.BU - Alat Pakai (Merah)" xfId="4430"/>
    <cellStyle name="…_AHS PIPA" xfId="4431"/>
    <cellStyle name="…_AHS_Griya Niaga 2 RV" xfId="4432"/>
    <cellStyle name="…_ALAT-BU-SPP-CIPUTARA-ok" xfId="4433"/>
    <cellStyle name="…_ALAT-SPP-BU-BPK" xfId="4434"/>
    <cellStyle name="…_ALTERNATIF - I KBI (Kyoraku Blow molding)" xfId="4435"/>
    <cellStyle name="…_ALTERNATIF - I KBI (Kyoraku Blow molding) 2" xfId="4436"/>
    <cellStyle name="…_ALTERNATIF - I KBI (Kyoraku Blow molding)_BQ-studio-buat kontraktor" xfId="4437"/>
    <cellStyle name="…_Alternatif#1_Semua Alexindo_Opt_123" xfId="4438"/>
    <cellStyle name="…_Alternatif#1_Semua Alexindo_Opt_123_rc kantor dinas tanjung pinang 5 lantai" xfId="4439"/>
    <cellStyle name="…_Analisa Bapelkes Full" xfId="4440"/>
    <cellStyle name="…_ANALISA BPK DG" xfId="4441"/>
    <cellStyle name="…_ANALISA BPK DG_Analisa Bapelkes Full" xfId="4442"/>
    <cellStyle name="…_ANALISA BPK DG_SKBDN Batam" xfId="4443"/>
    <cellStyle name="…_ANALISA HARGA Mekanikal Dklat" xfId="4444"/>
    <cellStyle name="…_ANALISA HARGA SATUAN RAB" xfId="4445"/>
    <cellStyle name="…_Analisa Plumbing &amp; Fire" xfId="4446"/>
    <cellStyle name="…_analisa rab" xfId="4447"/>
    <cellStyle name="…_ANALISA RAB_SKBDN Batam" xfId="4448"/>
    <cellStyle name="…_BACK UP QWT SURFACE EXCAVATION CONDUIT" xfId="4449"/>
    <cellStyle name="…_BACK UP QWT SURFACE EXCAVATION CONDUIT 2" xfId="4450"/>
    <cellStyle name="…_Bill of Quantity BPK 03082007" xfId="4451"/>
    <cellStyle name="…_Bill of Quantity BPK 03082007_Analisa Bapelkes Full" xfId="4452"/>
    <cellStyle name="…_Book3" xfId="4453"/>
    <cellStyle name="…_Book3 2" xfId="4454"/>
    <cellStyle name="…_BoQ Gedung Badan Pemeriksa Keuangan Jakarta MEK" xfId="4455"/>
    <cellStyle name="…_Boq-ARS &amp; STR - PM" xfId="4456"/>
    <cellStyle name="…_BQ ACP ALUCOBOND ECO_OPT_RAPP_1" xfId="4457"/>
    <cellStyle name="…_BQ ACP ALUCOBOND ECO_OPT_RAPP_1_rc kantor dinas tanjung pinang 5 lantai" xfId="4458"/>
    <cellStyle name="…_BQ ACP ALUCOBOND ECO_OPT_RAPP_1_Realisasi Kontrak Kampar 31 agustus 2009" xfId="4459"/>
    <cellStyle name="…_BQ ALUM_ALT#1" xfId="4460"/>
    <cellStyle name="…_BQ Alumn_BPK Bengkulu_3_Komplit" xfId="4461"/>
    <cellStyle name="…_BQ Alumn_BPK Bengkulu_3_Komplit_rc kantor dinas tanjung pinang 5 lantai" xfId="4462"/>
    <cellStyle name="…_BQ Facade Astra" xfId="4463"/>
    <cellStyle name="…_BQ FACADE_Rev#2" xfId="4464"/>
    <cellStyle name="…_BQ FACADE_Rev#2_rc kantor dinas tanjung pinang 5 lantai" xfId="4465"/>
    <cellStyle name="…_BQ FACADE_Rev#2_Realisasi Kontrak Kampar 31 agustus 2009" xfId="4466"/>
    <cellStyle name="…_bq gor bangkinang" xfId="4467"/>
    <cellStyle name="…_BQ KISI-KISI" xfId="4468"/>
    <cellStyle name="…_BQ KISI-KISI_rc kantor dinas tanjung pinang 5 lantai" xfId="4469"/>
    <cellStyle name="…_BQ KUSEN SMA PINTAR" xfId="4470"/>
    <cellStyle name="…_BQ KUSEN SMA PINTAR_Rev#1_Opt_Abiz_1_rapp" xfId="4471"/>
    <cellStyle name="…_BQ ME Sebagian R2" xfId="4472"/>
    <cellStyle name="…_BQ PINTU DAN JENDELA" xfId="4473"/>
    <cellStyle name="…_BQ PINTU DAN JENDELA_rc kantor dinas tanjung pinang 5 lantai" xfId="4474"/>
    <cellStyle name="…_BQ Realisasi Kontrak_RAPP" xfId="4475"/>
    <cellStyle name="…_BQ Realisasi Kontrak_RAPP_rc kantor dinas tanjung pinang 5 lantai" xfId="4476"/>
    <cellStyle name="…_BQ+Hit. Lt 10, atap (Dago 27-06-2007 )" xfId="4477"/>
    <cellStyle name="…_BQ-E" xfId="4478"/>
    <cellStyle name="…_BQ-E 2" xfId="4479"/>
    <cellStyle name="…_BQ-E_Bq-M-23 August 2004" xfId="4480"/>
    <cellStyle name="…_BQ-E_Bq-M-23 August 2004 2" xfId="4481"/>
    <cellStyle name="…_BQ-E_Bq-M-23 August 2004_BQ-studio-buat kontraktor" xfId="4482"/>
    <cellStyle name="…_BQ-E_BQ-studio-buat kontraktor" xfId="4483"/>
    <cellStyle name="…_BQ-elec-kiic4(D) " xfId="4484"/>
    <cellStyle name="…_BQ-elec-kiic4(D)  2" xfId="4485"/>
    <cellStyle name="…_BQ-elec-kiic4(D) _BQ-studio-buat kontraktor" xfId="4486"/>
    <cellStyle name="…_Bq-Form Mech ( Baru ) 05" xfId="4487"/>
    <cellStyle name="…_Bq-Form Mech ( Baru ) 05 2" xfId="4488"/>
    <cellStyle name="…_Bq-Form Mech ( Baru ) 05_BQ-studio-buat kontraktor" xfId="4489"/>
    <cellStyle name="…_BQ-Mech. Summitmas II" xfId="4490"/>
    <cellStyle name="…_BQ-Mech. Summitmas II 2" xfId="4491"/>
    <cellStyle name="…_BQ-Mech. Summitmas II_BQ-studio-buat kontraktor" xfId="4492"/>
    <cellStyle name="…_BQ-Moric-Elec (A)" xfId="4493"/>
    <cellStyle name="…_BQ-Moric-Elec (A) 2" xfId="4494"/>
    <cellStyle name="…_BQ-Moric-Elec (A)_BQ-studio-buat kontraktor" xfId="4495"/>
    <cellStyle name="…_BQ-PLB-1" xfId="4496"/>
    <cellStyle name="…_BQ-PLB-1R2" xfId="4497"/>
    <cellStyle name="…_BQR1-FIRE FIGHTING" xfId="4498"/>
    <cellStyle name="…_BQ-SHIBAURA SHEARING" xfId="4499"/>
    <cellStyle name="…_BQ-SHIBAURA SHEARING 2" xfId="4500"/>
    <cellStyle name="…_BQ-SHIBAURA SHEARING(Cancel)" xfId="4501"/>
    <cellStyle name="…_BQ-SHIBAURA SHEARING(Cancel) 2" xfId="4502"/>
    <cellStyle name="…_BQ-SHIBAURA SHEARING(Cancel)_BQ-studio-buat kontraktor" xfId="4503"/>
    <cellStyle name="…_BQ-SHIBAURA SHEARING_BQ-studio-buat kontraktor" xfId="4504"/>
    <cellStyle name="…_BQ-studio-buat kontraktor" xfId="4505"/>
    <cellStyle name="…_BQ-YAMAHA FLAGSHIP-A" xfId="4506"/>
    <cellStyle name="…_BQ-YAMAHA FLAGSHIP-A 2" xfId="4507"/>
    <cellStyle name="…_BQ-YAMAHA FLAGSHIP-A_BQ-studio-buat kontraktor" xfId="4508"/>
    <cellStyle name="…_BU-Alat-Spp Bapelkes Thp II" xfId="4509"/>
    <cellStyle name="…_CALC. SHET SHOTCRETE &amp; NEW AREA.MC0%" xfId="4510"/>
    <cellStyle name="…_CALC. SHET SHOTCRETE &amp; NEW AREA.MC0% 2" xfId="4511"/>
    <cellStyle name="…_CALC. SHET SHOTCRETE &amp; NEW AREA.MC0% 3" xfId="4512"/>
    <cellStyle name="…_CALC.NEW AREA DRAINAGE HOLE &amp; ANCHOR BAR" xfId="4513"/>
    <cellStyle name="…_CALC.NEW AREA DRAINAGE HOLE &amp; ANCHOR BAR 2" xfId="4514"/>
    <cellStyle name="…_Dephan (YKPP)_Rev#31" xfId="4515"/>
    <cellStyle name="…_EVALUASI HARGA_OPT" xfId="4516"/>
    <cellStyle name="…_Expense" xfId="4517"/>
    <cellStyle name="…_Expense 2" xfId="4518"/>
    <cellStyle name="…_Expense_BQ-studio-buat kontraktor" xfId="4519"/>
    <cellStyle name="…_FORM_OPNAM TANAH" xfId="4520"/>
    <cellStyle name="…_FORM_OPNAM TANAH 2" xfId="4521"/>
    <cellStyle name="…_FORM_OPNAM TANAH 3" xfId="4522"/>
    <cellStyle name="…_Harga Material BSD EL R2" xfId="4523"/>
    <cellStyle name="…_HARGA MATERIAL BSD ENTERTAIMENT R3" xfId="4524"/>
    <cellStyle name="…_HARGA MATERIAL INDOFARMA" xfId="4525"/>
    <cellStyle name="…_Hit SKBDN" xfId="4526"/>
    <cellStyle name="…_Hit. Hotel Sutan Raja Minahasa (MYO)" xfId="4527"/>
    <cellStyle name="…_Hit. Hotel Sutan Raja Minahasa (MYO)_Analisa Bapelkes Full" xfId="4528"/>
    <cellStyle name="…_Hit. Lantai - 1" xfId="4529"/>
    <cellStyle name="…_KONTRAK KAMPAR" xfId="4530"/>
    <cellStyle name="…_KURVA S (DETAIL TYPE 2)" xfId="4531"/>
    <cellStyle name="…_Lampiran PLPK CITO WARU" xfId="4532"/>
    <cellStyle name="…_MAKER LIST" xfId="4533"/>
    <cellStyle name="…_MAKER LIST 2" xfId="4534"/>
    <cellStyle name="…_MAKER LIST_BQ-studio-buat kontraktor" xfId="4535"/>
    <cellStyle name="…_MC-0 BHg1.Ka.1 k Outlet Reservoir      (Approve)" xfId="4536"/>
    <cellStyle name="…_MC-0 BHg1.Ka.1 k Outlet Reservoir      (Approve) 2" xfId="4537"/>
    <cellStyle name="…_PEERBANDINGAN CIC ~ PU" xfId="4538"/>
    <cellStyle name="…_PEERBANDINGAN CIC ~ PU 2" xfId="4539"/>
    <cellStyle name="…_pek yang di sub kan" xfId="4540"/>
    <cellStyle name="…_Penawaran harga rumah DPR_Revisi#3_Opt" xfId="4541"/>
    <cellStyle name="…_Penawaran harga rumah DPR_Revisi#3_Opt_rc kantor dinas tanjung pinang 5 lantai" xfId="4542"/>
    <cellStyle name="…_Penawaran harga rumah DPR_Revisi#3_Opt_Realisasi Kontrak Kampar 31 agustus 2009" xfId="4543"/>
    <cellStyle name="…_Plumbing_201107_Volbers" xfId="4544"/>
    <cellStyle name="…_QUANTITY SURFACE EXC. CONDUIT 3 - 3 GABUNGAN" xfId="4545"/>
    <cellStyle name="…_QUANTITY SURFACE EXC. CONDUIT 3 - 3 GABUNGAN 2" xfId="4546"/>
    <cellStyle name="…_QUANTITY SURFACE EXC. CONDUIT 3 - 3 GABUNGAN_1. QWT. SURFACE EXCA. CONDUIT PU" xfId="4547"/>
    <cellStyle name="…_QUANTITY SURFACE EXC. CONDUIT 3 - 3 GABUNGAN_1. QWT. SURFACE EXCA. CONDUIT PU 2" xfId="4548"/>
    <cellStyle name="…_QUANTITY SURFACE EXC. CONDUIT 3 - 3 GABUNGAN_Inlet Portal Conduit" xfId="4549"/>
    <cellStyle name="…_QUANTITY SURFACE EXC. CONDUIT 3 - 3 GABUNGAN_Inlet Portal Conduit 2" xfId="4550"/>
    <cellStyle name="…_QUANTITY SURFACE EXC. CONDUIT 3 - 3 GABUNGAN_Quantity Portal 1" xfId="4551"/>
    <cellStyle name="…_QUANTITY SURFACE EXC. CONDUIT 3 - 3 GABUNGAN_Quantity Portal 1 2" xfId="4552"/>
    <cellStyle name="…_QUANTITY SURFACE EXC. CONDUIT 3 - 3 GABUNGAN_Quantity Portal Rev.1" xfId="4553"/>
    <cellStyle name="…_QUANTITY SURFACE EXC. CONDUIT 3 - 3 GABUNGAN_Quantity Portal Rev.1 2" xfId="4554"/>
    <cellStyle name="…_QUANTITY SURFACE EXC. CONDUIT 3 - 3 GABUNGAN_QUANTITY SUPPORTING SYSTEM portal" xfId="4555"/>
    <cellStyle name="…_QUANTITY SURFACE EXC. CONDUIT 3 - 3 GABUNGAN_QUANTITY SUPPORTING SYSTEM portal 2" xfId="4556"/>
    <cellStyle name="…_RAB 2007_2008 6,5 M R8" xfId="4557"/>
    <cellStyle name="…_RAB EE-ELEK BI SMRD" xfId="4558"/>
    <cellStyle name="…_RAB EE-ELEK BI SMRD 2" xfId="4559"/>
    <cellStyle name="…_RAB gr PP setelah direvisi  31 okt 07l " xfId="4560"/>
    <cellStyle name="…_RAB gr PP setelah direvisi  31 okt 07l _ANALISA HARGA SATUAN" xfId="4561"/>
    <cellStyle name="…_RAB gr PP setelah direvisi  31 okt 07l _BQ ASITEKTUR BTN BATAM dan sipil" xfId="4562"/>
    <cellStyle name="…_RAB gr PP setelah direvisi  31 okt 07l _c bpk batam 24,5 M" xfId="4563"/>
    <cellStyle name="…_RAB gr PP setelah direvisi  31 okt 07l _rc bpk batamm" xfId="4564"/>
    <cellStyle name="…_RAB gr PP setelah direvisi  31 okt 07l _rc bpk batamm_BQ ASITEKTUR BTN BATAM dan sipil" xfId="4565"/>
    <cellStyle name="…_RAB gr PP setelah direvisi  31 okt 07l _rc bpk batamm_c bpk batam 24,5 M" xfId="4566"/>
    <cellStyle name="…_RAB gr PP setelah direvisi  31 okt 07l _rc bpk batamm_rc gor dalam kota bangkinang" xfId="4567"/>
    <cellStyle name="…_RAB gr PP setelah direvisi  31 okt 07l _rc bpk batamm_rc kantor dinas tanjung pinang 5 lantai" xfId="4568"/>
    <cellStyle name="…_RAB gr PP setelah direvisi  31 okt 07l _rc bpk batamm_rc kantor dinas tanjung pinang 5 lantai R" xfId="4569"/>
    <cellStyle name="…_RAB gr PP setelah direvisi  31 okt 07l _rc bpk batammm" xfId="4570"/>
    <cellStyle name="…_RAB gr PP setelah direvisi  31 okt 07l _rc gor dalam kota bangkinang" xfId="4571"/>
    <cellStyle name="…_RAB gr PP setelah direvisi  31 okt 07l _rc kantor dinas tanjung pinang 5 lantai" xfId="4572"/>
    <cellStyle name="…_RAB gr PP setelah direvisi  31 okt 07l _rc kantor dinas tanjung pinang 5 lantai R" xfId="4573"/>
    <cellStyle name="…_RAB gr PP setelah direvisi  31 okt 07l _Rc SIJUNJUNG" xfId="4574"/>
    <cellStyle name="…_RAB Muru 2010 untuk penawaran cek bersama" xfId="4575"/>
    <cellStyle name="…_rab proyek bpk" xfId="4576"/>
    <cellStyle name="…_rab proyek bpk_BQ ASITEKTUR BTN BATAM dan sipil" xfId="4577"/>
    <cellStyle name="…_rab proyek bpk_c bpk batam 24,5 M" xfId="4578"/>
    <cellStyle name="…_rab proyek bpk_rc bpk batamm" xfId="4579"/>
    <cellStyle name="…_rab proyek bpk_rc bpk batamm_BQ ASITEKTUR BTN BATAM dan sipil" xfId="4580"/>
    <cellStyle name="…_rab proyek bpk_rc bpk batamm_c bpk batam 24,5 M" xfId="4581"/>
    <cellStyle name="…_rab proyek bpk_rc bpk batamm_rc gor dalam kota bangkinang" xfId="4582"/>
    <cellStyle name="…_rab proyek bpk_rc bpk batamm_rc kantor dinas tanjung pinang 5 lantai" xfId="4583"/>
    <cellStyle name="…_rab proyek bpk_rc bpk batamm_rc kantor dinas tanjung pinang 5 lantai R" xfId="4584"/>
    <cellStyle name="…_rab proyek bpk_rc bpk batammm" xfId="4585"/>
    <cellStyle name="…_rab proyek bpk_rc gor dalam kota bangkinang" xfId="4586"/>
    <cellStyle name="…_rab proyek bpk_rc kantor dinas tanjung pinang 5 lantai" xfId="4587"/>
    <cellStyle name="…_rab proyek bpk_rc kantor dinas tanjung pinang 5 lantai R" xfId="4588"/>
    <cellStyle name="…_RAB_ELEKTRIKAL_SPORT CENTRE 2008" xfId="4589"/>
    <cellStyle name="…_RAB_ELEKTRIKAL_SPORT CENTRE 2008 2" xfId="4590"/>
    <cellStyle name="…_RAB_ELRKTRIKAL_KANTOR DINAS &amp; GUB._Final. R.II, BENAR KABEL TRAY.REV. JACON 30.04.2009xls" xfId="4591"/>
    <cellStyle name="…_RAB_ELRKTRIKAL_KANTOR DINAS &amp; GUB._Final. R.II, BENAR KABEL TRAY.REV. JACON 30.04.2009xls 2" xfId="4592"/>
    <cellStyle name="…_RABP FIRE FIGHTING" xfId="4593"/>
    <cellStyle name="…_RAP_r1" xfId="4594"/>
    <cellStyle name="…_rc 6 agus 081" xfId="4595"/>
    <cellStyle name="…_sex" xfId="4596"/>
    <cellStyle name="…_sex 2" xfId="4597"/>
    <cellStyle name="…_sex_b1.57.1417.2004(B)" xfId="4598"/>
    <cellStyle name="…_sex_b1.57.1417.2004(B) 2" xfId="4599"/>
    <cellStyle name="…_sex_b1.57.1417.2004(B)_Bq-M-23 August 2004" xfId="4600"/>
    <cellStyle name="…_sex_b1.57.1417.2004(B)_Bq-M-23 August 2004 2" xfId="4601"/>
    <cellStyle name="…_sex_b1.57.1417.2004(B)_Bq-M-23 August 2004_BQ-studio-buat kontraktor" xfId="4602"/>
    <cellStyle name="…_sex_b1.57.1417.2004(B)_BQ-studio-buat kontraktor" xfId="4603"/>
    <cellStyle name="…_sex_Bq-M-23 August 2004" xfId="4604"/>
    <cellStyle name="…_sex_Bq-M-23 August 2004 2" xfId="4605"/>
    <cellStyle name="…_sex_Bq-M-23 August 2004_BQ-studio-buat kontraktor" xfId="4606"/>
    <cellStyle name="…_sex_BQ-studio-buat kontraktor" xfId="4607"/>
    <cellStyle name="…_SKBDN Batam" xfId="4608"/>
    <cellStyle name="…_SPESIFIKASI TEKNIS GR" xfId="4609"/>
    <cellStyle name="…_SPILLWAY_R" xfId="4610"/>
    <cellStyle name="…_SPILLWAY_R 2" xfId="4611"/>
    <cellStyle name="…_SPILLWAY_R_062709_opnam juni_rev3" xfId="4612"/>
    <cellStyle name="…_SPILLWAY_R_062709_opnam juni_rev3 2" xfId="4613"/>
    <cellStyle name="…_UIN (NEW)" xfId="4614"/>
    <cellStyle name="…_Vol. Bapelkes blok C ( Myo 07.12.07)" xfId="4615"/>
    <cellStyle name="…_Vol. Precast" xfId="4616"/>
    <cellStyle name="†" xfId="4617"/>
    <cellStyle name="† 2" xfId="4618"/>
    <cellStyle name="† 2 2" xfId="4619"/>
    <cellStyle name="† 3" xfId="4620"/>
    <cellStyle name="†_0.Bidakara RAP" xfId="4621"/>
    <cellStyle name="†_062709_opnam juni_rev3" xfId="4622"/>
    <cellStyle name="†_062709_opnam juni_rev3 2" xfId="4623"/>
    <cellStyle name="†_08409_opnam juli_R2_cek3" xfId="4624"/>
    <cellStyle name="†_08409_opnam juli_R2_cek3 2" xfId="4625"/>
    <cellStyle name="†_1.Cost Plan Bapelkes Depkes Batam 2008. xls" xfId="4626"/>
    <cellStyle name="†_3.BU - Alat Pakai (Merah)" xfId="4627"/>
    <cellStyle name="†_AHS PIPA" xfId="4628"/>
    <cellStyle name="†_AHS_Griya Niaga 2 RV" xfId="4629"/>
    <cellStyle name="†_ALAT-SPP-BU-BPK" xfId="4630"/>
    <cellStyle name="†_ALTERNATIF - I KBI (Kyoraku Blow molding)" xfId="4631"/>
    <cellStyle name="†_ALTERNATIF - I KBI (Kyoraku Blow molding) 2" xfId="4632"/>
    <cellStyle name="†_ALTERNATIF - I KBI (Kyoraku Blow molding)_BQ-studio-buat kontraktor" xfId="4633"/>
    <cellStyle name="†_Alternatif#1_Semua Alexindo_Opt_123" xfId="4634"/>
    <cellStyle name="†_Alternatif#1_Semua Alexindo_Opt_123_rc kantor dinas tanjung pinang 5 lantai" xfId="4635"/>
    <cellStyle name="†_Analisa Bapelkes Full" xfId="4636"/>
    <cellStyle name="†_ANALISA BPK DG" xfId="4637"/>
    <cellStyle name="†_ANALISA BPK DG_Analisa Bapelkes Full" xfId="4638"/>
    <cellStyle name="†_ANALISA BPK DG_SKBDN Batam" xfId="4639"/>
    <cellStyle name="†_ANALISA HARGA Mekanikal Dklat" xfId="4640"/>
    <cellStyle name="†_ANALISA HARGA SATUAN RAB" xfId="4641"/>
    <cellStyle name="†_Analisa Plumbing &amp; Fire" xfId="4642"/>
    <cellStyle name="†_analisa rab" xfId="4643"/>
    <cellStyle name="†_ANALISA RAB_SKBDN Batam" xfId="4644"/>
    <cellStyle name="†_BACK UP QWT SURFACE EXCAVATION CONDUIT" xfId="4645"/>
    <cellStyle name="†_BACK UP QWT SURFACE EXCAVATION CONDUIT 2" xfId="4646"/>
    <cellStyle name="†_Bill of Quantity BPK 03082007" xfId="4647"/>
    <cellStyle name="†_Bill of Quantity BPK 03082007_Analisa Bapelkes Full" xfId="4648"/>
    <cellStyle name="†_Book3" xfId="4649"/>
    <cellStyle name="†_Book3 2" xfId="4650"/>
    <cellStyle name="†_BoQ Gedung Badan Pemeriksa Keuangan Jakarta MEK" xfId="4651"/>
    <cellStyle name="†_Boq-ARS &amp; STR - PM" xfId="4652"/>
    <cellStyle name="†_BQ ACP ALUCOBOND ECO_OPT_RAPP_1" xfId="4653"/>
    <cellStyle name="†_BQ ACP ALUCOBOND ECO_OPT_RAPP_1_rc kantor dinas tanjung pinang 5 lantai" xfId="4654"/>
    <cellStyle name="†_BQ ACP ALUCOBOND ECO_OPT_RAPP_1_Realisasi Kontrak Kampar 31 agustus 2009" xfId="4655"/>
    <cellStyle name="†_BQ ALUM_ALT#1" xfId="4656"/>
    <cellStyle name="†_BQ Alumn_BPK Bengkulu_3_Komplit" xfId="4657"/>
    <cellStyle name="†_BQ Alumn_BPK Bengkulu_3_Komplit_rc kantor dinas tanjung pinang 5 lantai" xfId="4658"/>
    <cellStyle name="†_BQ Facade Astra" xfId="4659"/>
    <cellStyle name="†_BQ FACADE_Rev#2" xfId="4660"/>
    <cellStyle name="†_BQ FACADE_Rev#2_rc kantor dinas tanjung pinang 5 lantai" xfId="4661"/>
    <cellStyle name="†_BQ FACADE_Rev#2_Realisasi Kontrak Kampar 31 agustus 2009" xfId="4662"/>
    <cellStyle name="†_bq gor bangkinang" xfId="4663"/>
    <cellStyle name="†_BQ KISI-KISI" xfId="4664"/>
    <cellStyle name="†_BQ KISI-KISI_rc kantor dinas tanjung pinang 5 lantai" xfId="4665"/>
    <cellStyle name="†_BQ KUSEN SMA PINTAR" xfId="4666"/>
    <cellStyle name="†_BQ KUSEN SMA PINTAR_Rev#1_Opt_Abiz_1_rapp" xfId="4667"/>
    <cellStyle name="†_BQ ME Sebagian R2" xfId="4668"/>
    <cellStyle name="†_BQ PINTU DAN JENDELA" xfId="4669"/>
    <cellStyle name="†_BQ PINTU DAN JENDELA_rc kantor dinas tanjung pinang 5 lantai" xfId="4670"/>
    <cellStyle name="†_BQ Realisasi Kontrak_RAPP" xfId="4671"/>
    <cellStyle name="†_BQ Realisasi Kontrak_RAPP_rc kantor dinas tanjung pinang 5 lantai" xfId="4672"/>
    <cellStyle name="†_BQ+Hit. Lt 10, atap (Dago 27-06-2007 )" xfId="4673"/>
    <cellStyle name="†_BQ-E" xfId="4674"/>
    <cellStyle name="†_BQ-E 2" xfId="4675"/>
    <cellStyle name="†_BQ-E_Bq-M-23 August 2004" xfId="4676"/>
    <cellStyle name="†_BQ-E_Bq-M-23 August 2004 2" xfId="4677"/>
    <cellStyle name="†_BQ-E_Bq-M-23 August 2004_BQ-studio-buat kontraktor" xfId="4678"/>
    <cellStyle name="†_BQ-E_BQ-studio-buat kontraktor" xfId="4679"/>
    <cellStyle name="†_BQ-elec-kiic4(D) " xfId="4680"/>
    <cellStyle name="†_BQ-elec-kiic4(D)  2" xfId="4681"/>
    <cellStyle name="†_BQ-elec-kiic4(D) _BQ-studio-buat kontraktor" xfId="4682"/>
    <cellStyle name="†_Bq-Form Mech ( Baru ) 05" xfId="4683"/>
    <cellStyle name="†_Bq-Form Mech ( Baru ) 05 2" xfId="4684"/>
    <cellStyle name="†_Bq-Form Mech ( Baru ) 05_BQ-studio-buat kontraktor" xfId="4685"/>
    <cellStyle name="†_BQ-Mech. Summitmas II" xfId="4686"/>
    <cellStyle name="†_BQ-Mech. Summitmas II 2" xfId="4687"/>
    <cellStyle name="†_BQ-Mech. Summitmas II_BQ-studio-buat kontraktor" xfId="4688"/>
    <cellStyle name="†_BQ-Moric-Elec (A)" xfId="4689"/>
    <cellStyle name="†_BQ-Moric-Elec (A) 2" xfId="4690"/>
    <cellStyle name="†_BQ-Moric-Elec (A)_BQ-studio-buat kontraktor" xfId="4691"/>
    <cellStyle name="†_BQ-PLB-1" xfId="4692"/>
    <cellStyle name="†_BQ-PLB-1R2" xfId="4693"/>
    <cellStyle name="†_BQR1-FIRE FIGHTING" xfId="4694"/>
    <cellStyle name="†_BQ-SHIBAURA SHEARING" xfId="4695"/>
    <cellStyle name="†_BQ-SHIBAURA SHEARING 2" xfId="4696"/>
    <cellStyle name="†_BQ-SHIBAURA SHEARING(Cancel)" xfId="4697"/>
    <cellStyle name="†_BQ-SHIBAURA SHEARING(Cancel) 2" xfId="4698"/>
    <cellStyle name="†_BQ-SHIBAURA SHEARING(Cancel)_BQ-studio-buat kontraktor" xfId="4699"/>
    <cellStyle name="†_BQ-SHIBAURA SHEARING_BQ-studio-buat kontraktor" xfId="4700"/>
    <cellStyle name="†_BQ-studio-buat kontraktor" xfId="4701"/>
    <cellStyle name="†_BQ-YAMAHA FLAGSHIP-A" xfId="4702"/>
    <cellStyle name="†_BQ-YAMAHA FLAGSHIP-A 2" xfId="4703"/>
    <cellStyle name="†_BQ-YAMAHA FLAGSHIP-A_BQ-studio-buat kontraktor" xfId="4704"/>
    <cellStyle name="†_BU-Alat-Spp Bapelkes Thp II" xfId="4705"/>
    <cellStyle name="†_CALC. SHET SHOTCRETE &amp; NEW AREA.MC0%" xfId="4706"/>
    <cellStyle name="†_CALC. SHET SHOTCRETE &amp; NEW AREA.MC0% 2" xfId="4707"/>
    <cellStyle name="†_CALC. SHET SHOTCRETE &amp; NEW AREA.MC0% 3" xfId="4708"/>
    <cellStyle name="†_CALC.NEW AREA DRAINAGE HOLE &amp; ANCHOR BAR" xfId="4709"/>
    <cellStyle name="†_CALC.NEW AREA DRAINAGE HOLE &amp; ANCHOR BAR 2" xfId="4710"/>
    <cellStyle name="†_Dephan (YKPP)_Rev#31" xfId="4711"/>
    <cellStyle name="†_EVALUASI HARGA_OPT" xfId="4712"/>
    <cellStyle name="†_Expense" xfId="4713"/>
    <cellStyle name="†_Expense 2" xfId="4714"/>
    <cellStyle name="†_Expense_BQ-studio-buat kontraktor" xfId="4715"/>
    <cellStyle name="†_FORM_OPNAM TANAH" xfId="4716"/>
    <cellStyle name="†_FORM_OPNAM TANAH 2" xfId="4717"/>
    <cellStyle name="†_FORM_OPNAM TANAH 3" xfId="4718"/>
    <cellStyle name="†_Harga Material BSD EL R2" xfId="4719"/>
    <cellStyle name="†_HARGA MATERIAL BSD ENTERTAIMENT R3" xfId="4720"/>
    <cellStyle name="†_HARGA MATERIAL INDOFARMA" xfId="4721"/>
    <cellStyle name="†_Hit SKBDN" xfId="4722"/>
    <cellStyle name="†_Hit. Hotel Sutan Raja Minahasa (MYO)" xfId="4723"/>
    <cellStyle name="†_Hit. Hotel Sutan Raja Minahasa (MYO)_Analisa Bapelkes Full" xfId="4724"/>
    <cellStyle name="†_Hit. Lantai - 1" xfId="4725"/>
    <cellStyle name="†_KONTRAK KAMPAR" xfId="4726"/>
    <cellStyle name="†_KURVA S (DETAIL TYPE 2)" xfId="4727"/>
    <cellStyle name="†_Lampiran PLPK CITO WARU" xfId="4728"/>
    <cellStyle name="†_MAKER LIST" xfId="4729"/>
    <cellStyle name="†_MAKER LIST 2" xfId="4730"/>
    <cellStyle name="†_MAKER LIST_BQ-studio-buat kontraktor" xfId="4731"/>
    <cellStyle name="†_MC-0 BHg1.Ka.1 k Outlet Reservoir      (Approve)" xfId="4732"/>
    <cellStyle name="†_MC-0 BHg1.Ka.1 k Outlet Reservoir      (Approve) 2" xfId="4733"/>
    <cellStyle name="†_PEERBANDINGAN CIC ~ PU" xfId="4734"/>
    <cellStyle name="†_PEERBANDINGAN CIC ~ PU 2" xfId="4735"/>
    <cellStyle name="†_pek yang di sub kan" xfId="4736"/>
    <cellStyle name="†_Penawaran harga rumah DPR_Revisi#3_Opt" xfId="4737"/>
    <cellStyle name="†_Penawaran harga rumah DPR_Revisi#3_Opt_rc kantor dinas tanjung pinang 5 lantai" xfId="4738"/>
    <cellStyle name="†_Penawaran harga rumah DPR_Revisi#3_Opt_Realisasi Kontrak Kampar 31 agustus 2009" xfId="4739"/>
    <cellStyle name="†_Plumbing_201107_Volbers" xfId="4740"/>
    <cellStyle name="†_QUANTITY SURFACE EXC. CONDUIT 3 - 3 GABUNGAN" xfId="4741"/>
    <cellStyle name="†_QUANTITY SURFACE EXC. CONDUIT 3 - 3 GABUNGAN 2" xfId="4742"/>
    <cellStyle name="†_QUANTITY SURFACE EXC. CONDUIT 3 - 3 GABUNGAN_1. QWT. SURFACE EXCA. CONDUIT PU" xfId="4743"/>
    <cellStyle name="†_QUANTITY SURFACE EXC. CONDUIT 3 - 3 GABUNGAN_1. QWT. SURFACE EXCA. CONDUIT PU 2" xfId="4744"/>
    <cellStyle name="†_QUANTITY SURFACE EXC. CONDUIT 3 - 3 GABUNGAN_Inlet Portal Conduit" xfId="4745"/>
    <cellStyle name="†_QUANTITY SURFACE EXC. CONDUIT 3 - 3 GABUNGAN_Inlet Portal Conduit 2" xfId="4746"/>
    <cellStyle name="†_QUANTITY SURFACE EXC. CONDUIT 3 - 3 GABUNGAN_Quantity Portal 1" xfId="4747"/>
    <cellStyle name="†_QUANTITY SURFACE EXC. CONDUIT 3 - 3 GABUNGAN_Quantity Portal 1 2" xfId="4748"/>
    <cellStyle name="†_QUANTITY SURFACE EXC. CONDUIT 3 - 3 GABUNGAN_Quantity Portal Rev.1" xfId="4749"/>
    <cellStyle name="†_QUANTITY SURFACE EXC. CONDUIT 3 - 3 GABUNGAN_Quantity Portal Rev.1 2" xfId="4750"/>
    <cellStyle name="†_QUANTITY SURFACE EXC. CONDUIT 3 - 3 GABUNGAN_QUANTITY SUPPORTING SYSTEM portal" xfId="4751"/>
    <cellStyle name="†_QUANTITY SURFACE EXC. CONDUIT 3 - 3 GABUNGAN_QUANTITY SUPPORTING SYSTEM portal 2" xfId="4752"/>
    <cellStyle name="†_RAB 2007_2008 6,5 M R8" xfId="4753"/>
    <cellStyle name="†_RAB EE-ELEK BI SMRD" xfId="4754"/>
    <cellStyle name="†_RAB EE-ELEK BI SMRD 2" xfId="4755"/>
    <cellStyle name="†_RAB gr PP setelah direvisi  31 okt 07l " xfId="4756"/>
    <cellStyle name="†_RAB gr PP setelah direvisi  31 okt 07l _ANALISA HARGA SATUAN" xfId="4757"/>
    <cellStyle name="†_RAB gr PP setelah direvisi  31 okt 07l _BQ ASITEKTUR BTN BATAM dan sipil" xfId="4758"/>
    <cellStyle name="†_RAB gr PP setelah direvisi  31 okt 07l _c bpk batam 24,5 M" xfId="4759"/>
    <cellStyle name="†_RAB gr PP setelah direvisi  31 okt 07l _rc bpk batamm" xfId="4760"/>
    <cellStyle name="†_RAB gr PP setelah direvisi  31 okt 07l _rc bpk batamm_BQ ASITEKTUR BTN BATAM dan sipil" xfId="4761"/>
    <cellStyle name="†_RAB gr PP setelah direvisi  31 okt 07l _rc bpk batamm_c bpk batam 24,5 M" xfId="4762"/>
    <cellStyle name="†_RAB gr PP setelah direvisi  31 okt 07l _rc bpk batamm_rc gor dalam kota bangkinang" xfId="4763"/>
    <cellStyle name="†_RAB gr PP setelah direvisi  31 okt 07l _rc bpk batamm_rc kantor dinas tanjung pinang 5 lantai" xfId="4764"/>
    <cellStyle name="†_RAB gr PP setelah direvisi  31 okt 07l _rc bpk batamm_rc kantor dinas tanjung pinang 5 lantai R" xfId="4765"/>
    <cellStyle name="†_RAB gr PP setelah direvisi  31 okt 07l _rc bpk batammm" xfId="4766"/>
    <cellStyle name="†_RAB gr PP setelah direvisi  31 okt 07l _rc gor dalam kota bangkinang" xfId="4767"/>
    <cellStyle name="†_RAB gr PP setelah direvisi  31 okt 07l _rc kantor dinas tanjung pinang 5 lantai" xfId="4768"/>
    <cellStyle name="†_RAB gr PP setelah direvisi  31 okt 07l _rc kantor dinas tanjung pinang 5 lantai R" xfId="4769"/>
    <cellStyle name="†_RAB gr PP setelah direvisi  31 okt 07l _Rc SIJUNJUNG" xfId="4770"/>
    <cellStyle name="†_RAB Muru 2010 untuk penawaran cek bersama" xfId="4771"/>
    <cellStyle name="†_rab proyek bpk" xfId="4772"/>
    <cellStyle name="†_rab proyek bpk_BQ ASITEKTUR BTN BATAM dan sipil" xfId="4773"/>
    <cellStyle name="†_rab proyek bpk_c bpk batam 24,5 M" xfId="4774"/>
    <cellStyle name="†_rab proyek bpk_rc bpk batamm" xfId="4775"/>
    <cellStyle name="†_rab proyek bpk_rc bpk batamm_BQ ASITEKTUR BTN BATAM dan sipil" xfId="4776"/>
    <cellStyle name="†_rab proyek bpk_rc bpk batamm_c bpk batam 24,5 M" xfId="4777"/>
    <cellStyle name="†_rab proyek bpk_rc bpk batamm_rc gor dalam kota bangkinang" xfId="4778"/>
    <cellStyle name="†_rab proyek bpk_rc bpk batamm_rc kantor dinas tanjung pinang 5 lantai" xfId="4779"/>
    <cellStyle name="†_rab proyek bpk_rc bpk batamm_rc kantor dinas tanjung pinang 5 lantai R" xfId="4780"/>
    <cellStyle name="†_rab proyek bpk_rc bpk batammm" xfId="4781"/>
    <cellStyle name="†_rab proyek bpk_rc gor dalam kota bangkinang" xfId="4782"/>
    <cellStyle name="†_rab proyek bpk_rc kantor dinas tanjung pinang 5 lantai" xfId="4783"/>
    <cellStyle name="†_rab proyek bpk_rc kantor dinas tanjung pinang 5 lantai R" xfId="4784"/>
    <cellStyle name="†_RAB_ELEKTRIKAL_SPORT CENTRE 2008" xfId="4785"/>
    <cellStyle name="†_RAB_ELEKTRIKAL_SPORT CENTRE 2008 2" xfId="4786"/>
    <cellStyle name="†_RAB_ELRKTRIKAL_KANTOR DINAS &amp; GUB._Final. R.II, BENAR KABEL TRAY.REV. JACON 30.04.2009xls" xfId="4787"/>
    <cellStyle name="†_RAB_ELRKTRIKAL_KANTOR DINAS &amp; GUB._Final. R.II, BENAR KABEL TRAY.REV. JACON 30.04.2009xls 2" xfId="4788"/>
    <cellStyle name="†_RABP FIRE FIGHTING" xfId="4789"/>
    <cellStyle name="†_RAP_r1" xfId="4790"/>
    <cellStyle name="†_rc 6 agus 081" xfId="4791"/>
    <cellStyle name="†_sex" xfId="4792"/>
    <cellStyle name="†_sex 2" xfId="4793"/>
    <cellStyle name="†_sex_b1.57.1417.2004(B)" xfId="4794"/>
    <cellStyle name="†_sex_b1.57.1417.2004(B) 2" xfId="4795"/>
    <cellStyle name="†_sex_b1.57.1417.2004(B)_Bq-M-23 August 2004" xfId="4796"/>
    <cellStyle name="†_sex_b1.57.1417.2004(B)_Bq-M-23 August 2004 2" xfId="4797"/>
    <cellStyle name="†_sex_b1.57.1417.2004(B)_Bq-M-23 August 2004_BQ-studio-buat kontraktor" xfId="4798"/>
    <cellStyle name="†_sex_b1.57.1417.2004(B)_BQ-studio-buat kontraktor" xfId="4799"/>
    <cellStyle name="†_sex_Bq-M-23 August 2004" xfId="4800"/>
    <cellStyle name="†_sex_Bq-M-23 August 2004 2" xfId="4801"/>
    <cellStyle name="†_sex_Bq-M-23 August 2004_BQ-studio-buat kontraktor" xfId="4802"/>
    <cellStyle name="†_sex_BQ-studio-buat kontraktor" xfId="4803"/>
    <cellStyle name="†_SKBDN Batam" xfId="4804"/>
    <cellStyle name="†_SPESIFIKASI TEKNIS GR" xfId="4805"/>
    <cellStyle name="†_SPILLWAY_R" xfId="4806"/>
    <cellStyle name="†_SPILLWAY_R 2" xfId="4807"/>
    <cellStyle name="†_SPILLWAY_R_062709_opnam juni_rev3" xfId="4808"/>
    <cellStyle name="†_SPILLWAY_R_062709_opnam juni_rev3 2" xfId="4809"/>
    <cellStyle name="†_UIN (NEW)" xfId="4810"/>
    <cellStyle name="†_Vol. Bapelkes blok C ( Myo 07.12.07)" xfId="4811"/>
    <cellStyle name="†_Vol. Precast" xfId="4812"/>
    <cellStyle name="‡" xfId="4813"/>
    <cellStyle name="‡ - Style1" xfId="4814"/>
    <cellStyle name="‡ 2" xfId="4815"/>
    <cellStyle name="‡ 2 2" xfId="4816"/>
    <cellStyle name="‡ 3" xfId="4817"/>
    <cellStyle name="‡_0.Bidakara RAP" xfId="4818"/>
    <cellStyle name="‡_1. QWT. SURFACE EXCA. CONDUIT PU" xfId="4819"/>
    <cellStyle name="‡_1. QWT. SURFACE EXCA. CONDUIT PU 2" xfId="4820"/>
    <cellStyle name="‡_1.Cost Plan Bapelkes Depkes Batam 2008. xls" xfId="4821"/>
    <cellStyle name="‡_3.BU - Alat Pakai (Merah)" xfId="4822"/>
    <cellStyle name="‡_AHS PIPA" xfId="4823"/>
    <cellStyle name="‡_AHS_Griya Niaga 2 RV" xfId="4824"/>
    <cellStyle name="‡_ALAT-BU-SPP-CIPUTARA-ok" xfId="4825"/>
    <cellStyle name="‡_ALAT-SPP-BU-BPK" xfId="4826"/>
    <cellStyle name="‡_ALTERNATIF - I KBI (Kyoraku Blow molding)" xfId="4827"/>
    <cellStyle name="‡_ALTERNATIF - I KBI (Kyoraku Blow molding)_BQ-studio-buat kontraktor" xfId="4828"/>
    <cellStyle name="‡_Alternatif#1_Semua Alexindo_Opt_123" xfId="4829"/>
    <cellStyle name="‡_Alternatif#1_Semua Alexindo_Opt_123_rc kantor dinas tanjung pinang 5 lantai" xfId="4830"/>
    <cellStyle name="‡_Analisa Bapelkes Full" xfId="4831"/>
    <cellStyle name="‡_ANALISA BPK DG" xfId="4832"/>
    <cellStyle name="‡_ANALISA BPK DG_Analisa Bapelkes Full" xfId="4833"/>
    <cellStyle name="‡_ANALISA BPK DG_SKBDN Batam" xfId="4834"/>
    <cellStyle name="‡_ANALISA HARGA Mekanikal Dklat" xfId="4835"/>
    <cellStyle name="‡_ANALISA HARGA SATUAN RAB" xfId="4836"/>
    <cellStyle name="‡_Analisa Plumbing &amp; Fire" xfId="4837"/>
    <cellStyle name="‡_analisa rab" xfId="4838"/>
    <cellStyle name="‡_ANALISA RAB_SKBDN Batam" xfId="4839"/>
    <cellStyle name="‡_AUTO2000" xfId="4840"/>
    <cellStyle name="‡_AUTO2000_BQ &amp; An Pds Gdg - KIM I" xfId="4841"/>
    <cellStyle name="‡_AUTO2000_BQ &amp; An Pds Gdg - KIM I_GALIAN C" xfId="4842"/>
    <cellStyle name="‡_AUTO2000_BQ &amp; An Pds Gdg - KIM I_Pen- Kodja Revisi 02 November 2009 (Rev 11-11-09)" xfId="4843"/>
    <cellStyle name="‡_AUTO2000_BQ &amp; An Pds Gdg - KIM I_Pen- Kodja Revisi 27 JAN 2010" xfId="4844"/>
    <cellStyle name="‡_AUTO2000_BQ &amp; An Pds Gdg - KIM I_RAB Kodja Revisi 22 feb 2010" xfId="4845"/>
    <cellStyle name="‡_AUTO2000_BQ &amp; An Pds Gdg - KIM I_RAB Kodja Revisi 23 feb 2010, revisi analisa" xfId="4846"/>
    <cellStyle name="‡_AUTO2000_BQ &amp; An Pondasi SEP &amp; WAREHOUSE-KIM I (R-0)" xfId="4847"/>
    <cellStyle name="‡_AUTO2000_BQ &amp; An Pondasi SEP &amp; WAREHOUSE-KIM I (R-0)_GALIAN C" xfId="4848"/>
    <cellStyle name="‡_AUTO2000_BQ &amp; An Pondasi SEP &amp; WAREHOUSE-KIM I (R-0)_Pen- Kodja Revisi 02 November 2009 (Rev 11-11-09)" xfId="4849"/>
    <cellStyle name="‡_AUTO2000_BQ &amp; An Pondasi SEP &amp; WAREHOUSE-KIM I (R-0)_Pen- Kodja Revisi 27 JAN 2010" xfId="4850"/>
    <cellStyle name="‡_AUTO2000_BQ &amp; An Pondasi SEP &amp; WAREHOUSE-KIM I (R-0)_RAB Kodja Revisi 22 feb 2010" xfId="4851"/>
    <cellStyle name="‡_AUTO2000_BQ &amp; An Pondasi SEP &amp; WAREHOUSE-KIM I (R-0)_RAB Kodja Revisi 23 feb 2010, revisi analisa" xfId="4852"/>
    <cellStyle name="‡_AUTO2000_BQ Pabrik Biodiesel MM-Btm" xfId="4853"/>
    <cellStyle name="‡_AUTO2000_BQ Pabrik Biodiesel MM-Btm_GALIAN C" xfId="4854"/>
    <cellStyle name="‡_AUTO2000_BQ Pabrik Biodiesel MM-Btm_Pen- Kodja Revisi 02 November 2009 (Rev 11-11-09)" xfId="4855"/>
    <cellStyle name="‡_AUTO2000_BQ Pabrik Biodiesel MM-Btm_Pen- Kodja Revisi 27 JAN 2010" xfId="4856"/>
    <cellStyle name="‡_AUTO2000_BQ Pabrik Biodiesel MM-Btm_RAB Kodja Revisi 22 feb 2010" xfId="4857"/>
    <cellStyle name="‡_AUTO2000_BQ Pabrik Biodiesel MM-Btm_RAB Kodja Revisi 23 feb 2010, revisi analisa" xfId="4858"/>
    <cellStyle name="‡_AUTO2000_GALIAN C" xfId="4859"/>
    <cellStyle name="‡_AUTO2000_Pen- Kodja Revisi 02 November 2009 (Rev 11-11-09)" xfId="4860"/>
    <cellStyle name="‡_AUTO2000_Pen- Kodja Revisi 27 JAN 2010" xfId="4861"/>
    <cellStyle name="‡_AUTO2000_RAB Kodja Revisi 22 feb 2010" xfId="4862"/>
    <cellStyle name="‡_AUTO2000_RAB Kodja Revisi 23 feb 2010, revisi analisa" xfId="4863"/>
    <cellStyle name="‡_BACK UP QWT SURFACE EXCAVATION CONDUIT" xfId="4864"/>
    <cellStyle name="‡_BACK UP QWT SURFACE EXCAVATION CONDUIT 2" xfId="4865"/>
    <cellStyle name="‡_Bill of Quantity BPK 03082007" xfId="4866"/>
    <cellStyle name="‡_Bill of Quantity BPK 03082007_Analisa Bapelkes Full" xfId="4867"/>
    <cellStyle name="‡_Blue sky Piping tie-in-Package-comb-R1" xfId="4868"/>
    <cellStyle name="‡_Blue sky Piping tie-in-Package-comb-R1_BQ &amp; An Pds Gdg - KIM I" xfId="4869"/>
    <cellStyle name="‡_Blue sky Piping tie-in-Package-comb-R1_BQ &amp; An Pds Gdg - KIM I_GALIAN C" xfId="4870"/>
    <cellStyle name="‡_Blue sky Piping tie-in-Package-comb-R1_BQ &amp; An Pds Gdg - KIM I_Pen- Kodja Revisi 02 November 2009 (Rev 11-11-09)" xfId="4871"/>
    <cellStyle name="‡_Blue sky Piping tie-in-Package-comb-R1_BQ &amp; An Pds Gdg - KIM I_Pen- Kodja Revisi 27 JAN 2010" xfId="4872"/>
    <cellStyle name="‡_Blue sky Piping tie-in-Package-comb-R1_BQ &amp; An Pds Gdg - KIM I_RAB Kodja Revisi 22 feb 2010" xfId="4873"/>
    <cellStyle name="‡_Blue sky Piping tie-in-Package-comb-R1_BQ &amp; An Pds Gdg - KIM I_RAB Kodja Revisi 23 feb 2010, revisi analisa" xfId="4874"/>
    <cellStyle name="‡_Blue sky Piping tie-in-Package-comb-R1_BQ &amp; An Pondasi SEP &amp; WAREHOUSE-KIM I (R-0)" xfId="4875"/>
    <cellStyle name="‡_Blue sky Piping tie-in-Package-comb-R1_BQ &amp; An Pondasi SEP &amp; WAREHOUSE-KIM I (R-0)_GALIAN C" xfId="4876"/>
    <cellStyle name="‡_Blue sky Piping tie-in-Package-comb-R1_BQ &amp; An Pondasi SEP &amp; WAREHOUSE-KIM I (R-0)_Pen- Kodja Revisi 02 November 2009 (Rev 11-11-09)" xfId="4877"/>
    <cellStyle name="‡_Blue sky Piping tie-in-Package-comb-R1_BQ &amp; An Pondasi SEP &amp; WAREHOUSE-KIM I (R-0)_Pen- Kodja Revisi 27 JAN 2010" xfId="4878"/>
    <cellStyle name="‡_Blue sky Piping tie-in-Package-comb-R1_BQ &amp; An Pondasi SEP &amp; WAREHOUSE-KIM I (R-0)_RAB Kodja Revisi 22 feb 2010" xfId="4879"/>
    <cellStyle name="‡_Blue sky Piping tie-in-Package-comb-R1_BQ &amp; An Pondasi SEP &amp; WAREHOUSE-KIM I (R-0)_RAB Kodja Revisi 23 feb 2010, revisi analisa" xfId="4880"/>
    <cellStyle name="‡_Blue sky Piping tie-in-Package-comb-R1_BQ Pabrik Biodiesel MM-Btm" xfId="4881"/>
    <cellStyle name="‡_Blue sky Piping tie-in-Package-comb-R1_BQ Pabrik Biodiesel MM-Btm_GALIAN C" xfId="4882"/>
    <cellStyle name="‡_Blue sky Piping tie-in-Package-comb-R1_BQ Pabrik Biodiesel MM-Btm_Pen- Kodja Revisi 02 November 2009 (Rev 11-11-09)" xfId="4883"/>
    <cellStyle name="‡_Blue sky Piping tie-in-Package-comb-R1_BQ Pabrik Biodiesel MM-Btm_Pen- Kodja Revisi 27 JAN 2010" xfId="4884"/>
    <cellStyle name="‡_Blue sky Piping tie-in-Package-comb-R1_BQ Pabrik Biodiesel MM-Btm_RAB Kodja Revisi 22 feb 2010" xfId="4885"/>
    <cellStyle name="‡_Blue sky Piping tie-in-Package-comb-R1_BQ Pabrik Biodiesel MM-Btm_RAB Kodja Revisi 23 feb 2010, revisi analisa" xfId="4886"/>
    <cellStyle name="‡_Blue sky Piping tie-in-Package-comb-R1_GALIAN C" xfId="4887"/>
    <cellStyle name="‡_Blue sky Piping tie-in-Package-comb-R1_Pen- Kodja Revisi 02 November 2009 (Rev 11-11-09)" xfId="4888"/>
    <cellStyle name="‡_Blue sky Piping tie-in-Package-comb-R1_Pen- Kodja Revisi 27 JAN 2010" xfId="4889"/>
    <cellStyle name="‡_Blue sky Piping tie-in-Package-comb-R1_RAB Kodja Revisi 22 feb 2010" xfId="4890"/>
    <cellStyle name="‡_Blue sky Piping tie-in-Package-comb-R1_RAB Kodja Revisi 23 feb 2010, revisi analisa" xfId="4891"/>
    <cellStyle name="‡_BOOK1" xfId="4892"/>
    <cellStyle name="‡_BOOK1 10" xfId="4893"/>
    <cellStyle name="‡_BOOK1 11" xfId="4894"/>
    <cellStyle name="‡_BOOK1 12" xfId="4895"/>
    <cellStyle name="‡_BOOK1 13" xfId="4896"/>
    <cellStyle name="‡_BOOK1 14" xfId="4897"/>
    <cellStyle name="‡_BOOK1 15" xfId="4898"/>
    <cellStyle name="‡_BOOK1 16" xfId="4899"/>
    <cellStyle name="‡_BOOK1 17" xfId="4900"/>
    <cellStyle name="‡_BOOK1 18" xfId="4901"/>
    <cellStyle name="‡_BOOK1 19" xfId="4902"/>
    <cellStyle name="‡_BOOK1 2" xfId="4903"/>
    <cellStyle name="‡_BOOK1 2 2" xfId="4904"/>
    <cellStyle name="‡_BOOK1 20" xfId="4905"/>
    <cellStyle name="‡_BOOK1 21" xfId="4906"/>
    <cellStyle name="‡_BOOK1 22" xfId="4907"/>
    <cellStyle name="‡_BOOK1 3" xfId="4908"/>
    <cellStyle name="‡_BOOK1 4" xfId="4909"/>
    <cellStyle name="‡_BOOK1 5" xfId="4910"/>
    <cellStyle name="‡_BOOK1 6" xfId="4911"/>
    <cellStyle name="‡_BOOK1 7" xfId="4912"/>
    <cellStyle name="‡_BOOK1 8" xfId="4913"/>
    <cellStyle name="‡_BOOK1 9" xfId="4914"/>
    <cellStyle name="‡_BOOK1_0.Bidakara RAP" xfId="4915"/>
    <cellStyle name="‡_BOOK1_1" xfId="4916"/>
    <cellStyle name="‡_BOOK1_1 2" xfId="4917"/>
    <cellStyle name="‡_BOOK1_1 2 2" xfId="4918"/>
    <cellStyle name="‡_BOOK1_1 3" xfId="4919"/>
    <cellStyle name="‡_BOOK1_1. QWT. SURFACE EXCA. CONDUIT PU" xfId="4920"/>
    <cellStyle name="‡_BOOK1_1. QWT. SURFACE EXCA. CONDUIT PU 2" xfId="4921"/>
    <cellStyle name="‡_BOOK1_1.Cost Plan Bapelkes Depkes Batam 2008. xls" xfId="4922"/>
    <cellStyle name="‡_BOOK1_1_1. QWT. SURFACE EXCA. CONDUIT PU" xfId="4923"/>
    <cellStyle name="‡_BOOK1_1_1. QWT. SURFACE EXCA. CONDUIT PU 2" xfId="4924"/>
    <cellStyle name="‡_BOOK1_1_BACK UP QWT SURFACE EXCAVATION CONDUIT" xfId="4925"/>
    <cellStyle name="‡_BOOK1_1_BACK UP QWT SURFACE EXCAVATION CONDUIT 2" xfId="4926"/>
    <cellStyle name="‡_BOOK1_1_Book3" xfId="4927"/>
    <cellStyle name="‡_BOOK1_1_Book3 2" xfId="4928"/>
    <cellStyle name="‡_BOOK1_1_CALC. SHET SHOTCRETE &amp; NEW AREA.MC0%" xfId="4929"/>
    <cellStyle name="‡_BOOK1_1_CALC. SHET SHOTCRETE &amp; NEW AREA.MC0% 2" xfId="4930"/>
    <cellStyle name="‡_BOOK1_1_CALC. SHET SHOTCRETE &amp; NEW AREA.MC0% 3" xfId="4931"/>
    <cellStyle name="‡_BOOK1_1_CALC.NEW AREA DRAINAGE HOLE &amp; ANCHOR BAR" xfId="4932"/>
    <cellStyle name="‡_BOOK1_1_CALC.NEW AREA DRAINAGE HOLE &amp; ANCHOR BAR 2" xfId="4933"/>
    <cellStyle name="‡_BOOK1_1_FORM_OPNAM TANAH" xfId="4934"/>
    <cellStyle name="‡_BOOK1_1_FORM_OPNAM TANAH 2" xfId="4935"/>
    <cellStyle name="‡_BOOK1_1_FORM_OPNAM TANAH 3" xfId="4936"/>
    <cellStyle name="‡_BOOK1_1_Inlet Portal Conduit" xfId="4937"/>
    <cellStyle name="‡_BOOK1_1_Inlet Portal Conduit 2" xfId="4938"/>
    <cellStyle name="‡_BOOK1_1_MC-0 BHg1.Ka.1 k Outlet Reservoir      (Approve)" xfId="4939"/>
    <cellStyle name="‡_BOOK1_1_MC-0 BHg1.Ka.1 k Outlet Reservoir      (Approve) 2" xfId="4940"/>
    <cellStyle name="‡_BOOK1_1_PEERBANDINGAN CIC ~ PU" xfId="4941"/>
    <cellStyle name="‡_BOOK1_1_PEERBANDINGAN CIC ~ PU 2" xfId="4942"/>
    <cellStyle name="‡_BOOK1_1_Quantity Portal 1" xfId="4943"/>
    <cellStyle name="‡_BOOK1_1_Quantity Portal 1 2" xfId="4944"/>
    <cellStyle name="‡_BOOK1_1_Quantity Portal Rev.1" xfId="4945"/>
    <cellStyle name="‡_BOOK1_1_Quantity Portal Rev.1 2" xfId="4946"/>
    <cellStyle name="‡_BOOK1_1_QUANTITY SUPPORTING SYSTEM portal" xfId="4947"/>
    <cellStyle name="‡_BOOK1_1_QUANTITY SUPPORTING SYSTEM portal 2" xfId="4948"/>
    <cellStyle name="‡_BOOK1_1_RAB Muru 2010 untuk penawaran cek bersama" xfId="4949"/>
    <cellStyle name="‡_BOOK1_2. KANTOR WILAYAH" xfId="4950"/>
    <cellStyle name="‡_BOOK1_2. KANTOR WILAYAH_RAB EE-ELEK BI SMRD" xfId="4951"/>
    <cellStyle name="‡_BOOK1_3.BU - Alat Pakai (Merah)" xfId="4952"/>
    <cellStyle name="‡_BOOK1_AHS PIPA" xfId="4953"/>
    <cellStyle name="‡_BOOK1_AHS_Griya Niaga 2 RV" xfId="4954"/>
    <cellStyle name="‡_BOOK1_ALAT-BU-SPP-CIPUTARA-ok" xfId="4955"/>
    <cellStyle name="‡_BOOK1_ALAT-SPP-BU-BPK" xfId="4956"/>
    <cellStyle name="‡_BOOK1_ALTERNATIF - I KBI (Kyoraku Blow molding)" xfId="4957"/>
    <cellStyle name="‡_BOOK1_ALTERNATIF - I KBI (Kyoraku Blow molding)_BQ-studio-buat kontraktor" xfId="4958"/>
    <cellStyle name="‡_BOOK1_Alternatif#1_Semua Alexindo_Opt_123" xfId="4959"/>
    <cellStyle name="‡_BOOK1_Analisa Bapelkes Full" xfId="4960"/>
    <cellStyle name="‡_BOOK1_ANALISA BPK DG" xfId="4961"/>
    <cellStyle name="‡_BOOK1_ANALISA HARGA Mekanikal Dklat" xfId="4962"/>
    <cellStyle name="‡_BOOK1_ANALISA HARGA SATUAN RAB" xfId="4963"/>
    <cellStyle name="‡_BOOK1_Analisa Plumbing &amp; Fire" xfId="4964"/>
    <cellStyle name="‡_BOOK1_analisa rab" xfId="4965"/>
    <cellStyle name="‡_BOOK1_ANALISA RAB_SKBDN Batam" xfId="4966"/>
    <cellStyle name="‡_BOOK1_BACK UP QWT SURFACE EXCAVATION CONDUIT" xfId="4967"/>
    <cellStyle name="‡_BOOK1_BACK UP QWT SURFACE EXCAVATION CONDUIT 2" xfId="4968"/>
    <cellStyle name="‡_BOOK1_Bill of Quantity BPK 03082007" xfId="4969"/>
    <cellStyle name="‡_BOOK1_Book3" xfId="4970"/>
    <cellStyle name="‡_BOOK1_Book3 2" xfId="4971"/>
    <cellStyle name="‡_BOOK1_BoQ Gedung Badan Pemeriksa Keuangan Jakarta MEK" xfId="4972"/>
    <cellStyle name="‡_BOOK1_Boq-ARS &amp; STR - PM" xfId="4973"/>
    <cellStyle name="‡_BOOK1_BoQ-MEKANIKAL_2007 ~ xx" xfId="4974"/>
    <cellStyle name="‡_BOOK1_BoQ-MEKANIKAL_2007MK280707" xfId="4975"/>
    <cellStyle name="‡_BOOK1_BQ ACP ALUCOBOND ECO_OPT_RAPP_1" xfId="4976"/>
    <cellStyle name="‡_BOOK1_BQ ACP ALUCOBOND ECO_OPT_RAPP_1_Realisasi Kontrak Kampar 31 agustus 2009" xfId="4977"/>
    <cellStyle name="‡_BOOK1_BQ ALUM_ALT#1" xfId="4978"/>
    <cellStyle name="‡_BOOK1_BQ Alumn_BPK Bengkulu_3_Komplit" xfId="4979"/>
    <cellStyle name="‡_BOOK1_BQ Facade Astra" xfId="4980"/>
    <cellStyle name="‡_BOOK1_BQ FACADE_Rev#2" xfId="4981"/>
    <cellStyle name="‡_BOOK1_BQ FACADE_Rev#2_Realisasi Kontrak Kampar 31 agustus 2009" xfId="4982"/>
    <cellStyle name="‡_BOOK1_bq gor bangkinang" xfId="4983"/>
    <cellStyle name="‡_BOOK1_BQ Kantor-Kalbe OTC, Jakarta.xls" xfId="4984"/>
    <cellStyle name="‡_BOOK1_BQ KISI-KISI" xfId="4985"/>
    <cellStyle name="‡_BOOK1_BQ KUSEN SMA PINTAR" xfId="4986"/>
    <cellStyle name="‡_BOOK1_BQ KUSEN SMA PINTAR_Rev#1_Opt_Abiz_1_rapp" xfId="4987"/>
    <cellStyle name="‡_BOOK1_BQ KUSEN TANJUNG PIANNG_EMAIL(2)" xfId="4988"/>
    <cellStyle name="‡_BOOK1_BQ ME Sebagian R2" xfId="4989"/>
    <cellStyle name="‡_BOOK1_BQ PINTU DAN JENDELA" xfId="4990"/>
    <cellStyle name="‡_BOOK1_BQ Realisasi Kontrak_RAPP" xfId="4991"/>
    <cellStyle name="‡_BOOK1_BQ_MEKANIKAL_2008BK3-EMAIL" xfId="4992"/>
    <cellStyle name="‡_BOOK1_BQ+Hit. Lt 10, atap (Dago 27-06-2007 )" xfId="4993"/>
    <cellStyle name="‡_BOOK1_BQ-E" xfId="4994"/>
    <cellStyle name="‡_BOOK1_BQ-E_BQ-studio-buat kontraktor" xfId="4995"/>
    <cellStyle name="‡_BOOK1_BQ-elec-kiic4(D) " xfId="4996"/>
    <cellStyle name="‡_BOOK1_BQ-elec-kiic4(D) _BQ-studio-buat kontraktor" xfId="4997"/>
    <cellStyle name="‡_BOOK1_BQ-FIRE FIGTHING-HTG BERSM-21.11.07" xfId="4998"/>
    <cellStyle name="‡_BOOK1_Bq-Form Mech ( Baru ) 05" xfId="4999"/>
    <cellStyle name="‡_BOOK1_Bq-Form Mech ( Baru ) 05_BQ-studio-buat kontraktor" xfId="5000"/>
    <cellStyle name="‡_BOOK1_BQ-Kalbefarma OTC 29Juni2010.xls" xfId="5001"/>
    <cellStyle name="‡_BOOK1_Bq-M-23 August 2004" xfId="5002"/>
    <cellStyle name="‡_BOOK1_Bq-M-23 August 2004_BQ-studio-buat kontraktor" xfId="5003"/>
    <cellStyle name="‡_BOOK1_BQ-Mech. Summitmas II" xfId="5004"/>
    <cellStyle name="‡_BOOK1_BQ-Mech. Summitmas II_BQ-studio-buat kontraktor" xfId="5005"/>
    <cellStyle name="‡_BOOK1_BQ-Moric-Elec (A)" xfId="5006"/>
    <cellStyle name="‡_BOOK1_BQ-Moric-Elec (A)_BQ-studio-buat kontraktor" xfId="5007"/>
    <cellStyle name="‡_BOOK1_BQ-PermataBank Batam25Jan11.xls" xfId="5008"/>
    <cellStyle name="‡_BOOK1_BQ-PLB-1" xfId="5009"/>
    <cellStyle name="‡_BOOK1_BQ-PLB-1R2" xfId="5010"/>
    <cellStyle name="‡_BOOK1_BQPLFF_DEPKEU" xfId="5011"/>
    <cellStyle name="‡_BOOK1_BQR1-FIRE FIGHTING" xfId="5012"/>
    <cellStyle name="‡_BOOK1_BQ-SHIBAURA SHEARING" xfId="5013"/>
    <cellStyle name="‡_BOOK1_BQ-SHIBAURA SHEARING(Cancel)" xfId="5014"/>
    <cellStyle name="‡_BOOK1_BQ-SHIBAURA SHEARING(Cancel)_BQ-studio-buat kontraktor" xfId="5015"/>
    <cellStyle name="‡_BOOK1_BQ-SHIBAURA SHEARING_BQ-studio-buat kontraktor" xfId="5016"/>
    <cellStyle name="‡_BOOK1_BQ-studio-buat kontraktor" xfId="5017"/>
    <cellStyle name="‡_BOOK1_BQ-YAMAHA FLAGSHIP-A" xfId="5018"/>
    <cellStyle name="‡_BOOK1_BQ-YAMAHA FLAGSHIP-A_BQ-studio-buat kontraktor" xfId="5019"/>
    <cellStyle name="‡_BOOK1_BU-Alat-Spp Bapelkes Thp II" xfId="5020"/>
    <cellStyle name="‡_BOOK1_CALC. SHET SHOTCRETE &amp; NEW AREA.MC0%" xfId="5021"/>
    <cellStyle name="‡_BOOK1_CALC. SHET SHOTCRETE &amp; NEW AREA.MC0% 2" xfId="5022"/>
    <cellStyle name="‡_BOOK1_CALC. SHET SHOTCRETE &amp; NEW AREA.MC0% 3" xfId="5023"/>
    <cellStyle name="‡_BOOK1_CALC.NEW AREA DRAINAGE HOLE &amp; ANCHOR BAR" xfId="5024"/>
    <cellStyle name="‡_BOOK1_CALC.NEW AREA DRAINAGE HOLE &amp; ANCHOR BAR 2" xfId="5025"/>
    <cellStyle name="‡_BOOK1_Dephan (YKPP)_Rev#31" xfId="5026"/>
    <cellStyle name="‡_BOOK1_EE_MEKANIKAL_2007 ~ xx" xfId="5027"/>
    <cellStyle name="‡_BOOK1_EVALUASI HARGA_OPT" xfId="5028"/>
    <cellStyle name="‡_BOOK1_Expense" xfId="5029"/>
    <cellStyle name="‡_BOOK1_Expense_BQ-studio-buat kontraktor" xfId="5030"/>
    <cellStyle name="‡_BOOK1_FORM_OPNAM TANAH" xfId="5031"/>
    <cellStyle name="‡_BOOK1_FORM_OPNAM TANAH 2" xfId="5032"/>
    <cellStyle name="‡_BOOK1_FORM_OPNAM TANAH 3" xfId="5033"/>
    <cellStyle name="‡_BOOK1_Harga Material BSD EL R2" xfId="5034"/>
    <cellStyle name="‡_BOOK1_HARGA MATERIAL BSD ENTERTAIMENT R3" xfId="5035"/>
    <cellStyle name="‡_BOOK1_HARGA MATERIAL INDOFARMA" xfId="5036"/>
    <cellStyle name="‡_BOOK1_Hit SKBDN" xfId="5037"/>
    <cellStyle name="‡_BOOK1_Hit. Hotel Sutan Raja Minahasa (MYO)" xfId="5038"/>
    <cellStyle name="‡_BOOK1_Hit. Lantai - 1" xfId="5039"/>
    <cellStyle name="‡_BOOK1_Inlet Portal Conduit" xfId="5040"/>
    <cellStyle name="‡_BOOK1_Inlet Portal Conduit 2" xfId="5041"/>
    <cellStyle name="‡_BOOK1_KONTRAK KAMPAR" xfId="5042"/>
    <cellStyle name="‡_BOOK1_KURVA S (DETAIL TYPE 2)" xfId="5043"/>
    <cellStyle name="‡_BOOK1_Lampiran PLPK CITO WARU" xfId="5044"/>
    <cellStyle name="‡_BOOK1_MAKER LIST" xfId="5045"/>
    <cellStyle name="‡_BOOK1_MAKER LIST_BQ-studio-buat kontraktor" xfId="5046"/>
    <cellStyle name="‡_BOOK1_MC-0 BHg1.Ka.1 k Outlet Reservoir      (Approve)" xfId="5047"/>
    <cellStyle name="‡_BOOK1_MC-0 BHg1.Ka.1 k Outlet Reservoir      (Approve) 2" xfId="5048"/>
    <cellStyle name="‡_BOOK1_PEERBANDINGAN CIC ~ PU" xfId="5049"/>
    <cellStyle name="‡_BOOK1_PEERBANDINGAN CIC ~ PU 2" xfId="5050"/>
    <cellStyle name="‡_BOOK1_pek yang di sub kan" xfId="5051"/>
    <cellStyle name="‡_BOOK1_Penawaran harga rumah DPR_Revisi#3_Opt" xfId="5052"/>
    <cellStyle name="‡_BOOK1_Penawaran harga rumah DPR_Revisi#3_Opt_Realisasi Kontrak Kampar 31 agustus 2009" xfId="5053"/>
    <cellStyle name="‡_BOOK1_Plumbing_201107_Volbers" xfId="5054"/>
    <cellStyle name="‡_BOOK1_Quantity Portal 1" xfId="5055"/>
    <cellStyle name="‡_BOOK1_Quantity Portal 1 2" xfId="5056"/>
    <cellStyle name="‡_BOOK1_Quantity Portal Rev.1" xfId="5057"/>
    <cellStyle name="‡_BOOK1_Quantity Portal Rev.1 2" xfId="5058"/>
    <cellStyle name="‡_BOOK1_QUANTITY SUPPORTING SYSTEM portal" xfId="5059"/>
    <cellStyle name="‡_BOOK1_QUANTITY SUPPORTING SYSTEM portal 2" xfId="5060"/>
    <cellStyle name="‡_BOOK1_RAB 2007_2008 6,5 M R8" xfId="5061"/>
    <cellStyle name="‡_BOOK1_RAB EE-ELEK BI SMRD" xfId="5062"/>
    <cellStyle name="‡_BOOK1_RAB gr PP setelah direvisi  31 okt 07l " xfId="5063"/>
    <cellStyle name="‡_BOOK1_RAB gr PP setelah direvisi  31 okt 07l _ANALISA HARGA SATUAN" xfId="5064"/>
    <cellStyle name="‡_BOOK1_RAB gr PP setelah direvisi  31 okt 07l _rc bpk batamm" xfId="5065"/>
    <cellStyle name="‡_BOOK1_RAB gr PP setelah direvisi  31 okt 07l _rc bpk batamm_BQ ASITEKTUR BTN BATAM dan sipil" xfId="5066"/>
    <cellStyle name="‡_BOOK1_RAB gr PP setelah direvisi  31 okt 07l _rc bpk batamm_c bpk batam 24,5 M" xfId="5067"/>
    <cellStyle name="‡_BOOK1_RAB gr PP setelah direvisi  31 okt 07l _rc bpk batamm_rc gor dalam kota bangkinang" xfId="5068"/>
    <cellStyle name="‡_BOOK1_RAB gr PP setelah direvisi  31 okt 07l _rc bpk batamm_rc kantor dinas tanjung pinang 5 lantai R" xfId="5069"/>
    <cellStyle name="‡_BOOK1_RAB gr PP setelah direvisi  31 okt 07l _Rc SIJUNJUNG" xfId="5070"/>
    <cellStyle name="‡_BOOK1_RAB Muru 2010 untuk penawaran cek bersama" xfId="5071"/>
    <cellStyle name="‡_BOOK1_rab proyek bpk" xfId="5072"/>
    <cellStyle name="‡_BOOK1_rab proyek bpk_rc bpk batamm" xfId="5073"/>
    <cellStyle name="‡_BOOK1_rab proyek bpk_rc bpk batamm_BQ ASITEKTUR BTN BATAM dan sipil" xfId="5074"/>
    <cellStyle name="‡_BOOK1_rab proyek bpk_rc bpk batamm_c bpk batam 24,5 M" xfId="5075"/>
    <cellStyle name="‡_BOOK1_rab proyek bpk_rc bpk batamm_rc gor dalam kota bangkinang" xfId="5076"/>
    <cellStyle name="‡_BOOK1_rab proyek bpk_rc bpk batamm_rc kantor dinas tanjung pinang 5 lantai R" xfId="5077"/>
    <cellStyle name="‡_BOOK1_RAB RUANG SERBAGUNA" xfId="5078"/>
    <cellStyle name="‡_BOOK1_RAB_DUCT_SRBGN_SETJEN_DEPKEU_020707" xfId="5079"/>
    <cellStyle name="‡_BOOK1_RAB_ELEKTRIKAL_2007" xfId="5080"/>
    <cellStyle name="‡_BOOK1_RAB_ELEKTRIKAL_SPORT CENTRE 2008" xfId="5081"/>
    <cellStyle name="‡_BOOK1_RAB_ELRKTRIKAL_KANTOR DINAS &amp; GUB._Final. R.II, BENAR KABEL TRAY.REV. JACON 30.04.2009xls" xfId="5082"/>
    <cellStyle name="‡_BOOK1_RAB_MEKANIKAL" xfId="5083"/>
    <cellStyle name="‡_BOOK1_RAB_MEKANIKAL_2007" xfId="5084"/>
    <cellStyle name="‡_BOOK1_RAB_MEKANIKAL_2007_2" xfId="5085"/>
    <cellStyle name="‡_BOOK1_RAB_MEKANIKAL_Plumbing_201107_Volbers" xfId="5086"/>
    <cellStyle name="‡_BOOK1_RABP FIRE FIGHTING" xfId="5087"/>
    <cellStyle name="‡_BOOK1_RAP_r1" xfId="5088"/>
    <cellStyle name="‡_BOOK1_Revisi-Kalbefarma OTC 5Jul2010 (2)-3.xls" xfId="5089"/>
    <cellStyle name="‡_BOOK1_Revisi-Kalbefarma OTC 6Jul2010-ME8%.xls" xfId="5090"/>
    <cellStyle name="‡_BOOK1_sex" xfId="5091"/>
    <cellStyle name="‡_BOOK1_sex_b1.57.1417.2004(B)" xfId="5092"/>
    <cellStyle name="‡_BOOK1_sex_b1.57.1417.2004(B)_BQ-studio-buat kontraktor" xfId="5093"/>
    <cellStyle name="‡_BOOK1_sex_BQ-studio-buat kontraktor" xfId="5094"/>
    <cellStyle name="‡_BOOK1_SKBDN Batam" xfId="5095"/>
    <cellStyle name="‡_BOOK1_SPESIFIKASI TEKNIS GR" xfId="5096"/>
    <cellStyle name="‡_BOOK1_UIN (NEW)" xfId="5097"/>
    <cellStyle name="‡_BOOK1_Vol. Bapelkes blok C ( Myo 07.12.07)" xfId="5098"/>
    <cellStyle name="‡_BOOK1_Vol. Precast" xfId="5099"/>
    <cellStyle name="‡_Book3" xfId="5100"/>
    <cellStyle name="‡_Book3 2" xfId="5101"/>
    <cellStyle name="‡_BoQ Gedung Badan Pemeriksa Keuangan Jakarta MEK" xfId="5102"/>
    <cellStyle name="‡_Boq-ARS &amp; STR - PM" xfId="5103"/>
    <cellStyle name="‡_BQ &amp; An Pds Gdg - KIM I" xfId="5104"/>
    <cellStyle name="‡_BQ &amp; An Pds Gdg - KIM I_GALIAN C" xfId="5105"/>
    <cellStyle name="‡_BQ &amp; An Pds Gdg - KIM I_Pen- Kodja Revisi 02 November 2009 (Rev 11-11-09)" xfId="5106"/>
    <cellStyle name="‡_BQ &amp; An Pds Gdg - KIM I_Pen- Kodja Revisi 27 JAN 2010" xfId="5107"/>
    <cellStyle name="‡_BQ &amp; An Pds Gdg - KIM I_RAB Kodja Revisi 22 feb 2010" xfId="5108"/>
    <cellStyle name="‡_BQ &amp; An Pds Gdg - KIM I_RAB Kodja Revisi 23 feb 2010, revisi analisa" xfId="5109"/>
    <cellStyle name="‡_BQ &amp; An Pondasi SEP &amp; WAREHOUSE-KIM I (R-0)" xfId="5110"/>
    <cellStyle name="‡_BQ &amp; An Pondasi SEP &amp; WAREHOUSE-KIM I (R-0)_GALIAN C" xfId="5111"/>
    <cellStyle name="‡_BQ &amp; An Pondasi SEP &amp; WAREHOUSE-KIM I (R-0)_Pen- Kodja Revisi 02 November 2009 (Rev 11-11-09)" xfId="5112"/>
    <cellStyle name="‡_BQ &amp; An Pondasi SEP &amp; WAREHOUSE-KIM I (R-0)_Pen- Kodja Revisi 27 JAN 2010" xfId="5113"/>
    <cellStyle name="‡_BQ &amp; An Pondasi SEP &amp; WAREHOUSE-KIM I (R-0)_RAB Kodja Revisi 22 feb 2010" xfId="5114"/>
    <cellStyle name="‡_BQ &amp; An Pondasi SEP &amp; WAREHOUSE-KIM I (R-0)_RAB Kodja Revisi 23 feb 2010, revisi analisa" xfId="5115"/>
    <cellStyle name="‡_BQ ACP ALUCOBOND ECO_OPT_RAPP_1" xfId="5116"/>
    <cellStyle name="‡_BQ ACP ALUCOBOND ECO_OPT_RAPP_1_rc kantor dinas tanjung pinang 5 lantai" xfId="5117"/>
    <cellStyle name="‡_BQ ACP ALUCOBOND ECO_OPT_RAPP_1_Realisasi Kontrak Kampar 31 agustus 2009" xfId="5118"/>
    <cellStyle name="‡_BQ ALUM_ALT#1" xfId="5119"/>
    <cellStyle name="‡_BQ Alumn_BPK Bengkulu_3_Komplit" xfId="5120"/>
    <cellStyle name="‡_BQ Alumn_BPK Bengkulu_3_Komplit_rc kantor dinas tanjung pinang 5 lantai" xfId="5121"/>
    <cellStyle name="‡_BQ Facade Astra" xfId="5122"/>
    <cellStyle name="‡_BQ FACADE_Rev#2" xfId="5123"/>
    <cellStyle name="‡_BQ FACADE_Rev#2_rc kantor dinas tanjung pinang 5 lantai" xfId="5124"/>
    <cellStyle name="‡_BQ FACADE_Rev#2_Realisasi Kontrak Kampar 31 agustus 2009" xfId="5125"/>
    <cellStyle name="‡_bq gor bangkinang" xfId="5126"/>
    <cellStyle name="‡_BQ KISI-KISI" xfId="5127"/>
    <cellStyle name="‡_BQ KISI-KISI_rc kantor dinas tanjung pinang 5 lantai" xfId="5128"/>
    <cellStyle name="‡_BQ KUSEN SMA PINTAR" xfId="5129"/>
    <cellStyle name="‡_BQ KUSEN SMA PINTAR_Rev#1_Opt_Abiz_1_rapp" xfId="5130"/>
    <cellStyle name="‡_BQ ME Sebagian R2" xfId="5131"/>
    <cellStyle name="‡_BQ Pabrik Biodiesel MM-Btm" xfId="5132"/>
    <cellStyle name="‡_BQ Pabrik Biodiesel MM-Btm_GALIAN C" xfId="5133"/>
    <cellStyle name="‡_BQ Pabrik Biodiesel MM-Btm_Pen- Kodja Revisi 02 November 2009 (Rev 11-11-09)" xfId="5134"/>
    <cellStyle name="‡_BQ Pabrik Biodiesel MM-Btm_Pen- Kodja Revisi 27 JAN 2010" xfId="5135"/>
    <cellStyle name="‡_BQ Pabrik Biodiesel MM-Btm_RAB Kodja Revisi 22 feb 2010" xfId="5136"/>
    <cellStyle name="‡_BQ Pabrik Biodiesel MM-Btm_RAB Kodja Revisi 23 feb 2010, revisi analisa" xfId="5137"/>
    <cellStyle name="‡_BQ PINTU DAN JENDELA" xfId="5138"/>
    <cellStyle name="‡_BQ PINTU DAN JENDELA_rc kantor dinas tanjung pinang 5 lantai" xfId="5139"/>
    <cellStyle name="‡_BQ Realisasi Kontrak_RAPP" xfId="5140"/>
    <cellStyle name="‡_BQ Realisasi Kontrak_RAPP_rc kantor dinas tanjung pinang 5 lantai" xfId="5141"/>
    <cellStyle name="‡_BQ+Hit. Lt 10, atap (Dago 27-06-2007 )" xfId="5142"/>
    <cellStyle name="‡_BQ-E" xfId="5143"/>
    <cellStyle name="‡_BQ-E_Bq-M-23 August 2004" xfId="5144"/>
    <cellStyle name="‡_BQ-E_Bq-M-23 August 2004_BQ-studio-buat kontraktor" xfId="5145"/>
    <cellStyle name="‡_BQ-E_BQ-studio-buat kontraktor" xfId="5146"/>
    <cellStyle name="‡_BQ-elec-kiic4(D) " xfId="5147"/>
    <cellStyle name="‡_BQ-elec-kiic4(D) _BQ-studio-buat kontraktor" xfId="5148"/>
    <cellStyle name="‡_Bq-Form Mech ( Baru ) 05" xfId="5149"/>
    <cellStyle name="‡_Bq-Form Mech ( Baru ) 05_BQ-studio-buat kontraktor" xfId="5150"/>
    <cellStyle name="‡_BQ-Mech. Summitmas II" xfId="5151"/>
    <cellStyle name="‡_BQ-Mech. Summitmas II_BQ-studio-buat kontraktor" xfId="5152"/>
    <cellStyle name="‡_BQ-Moric-Elec (A)" xfId="5153"/>
    <cellStyle name="‡_BQ-Moric-Elec (A)_BQ-studio-buat kontraktor" xfId="5154"/>
    <cellStyle name="‡_BQ-PLB-1" xfId="5155"/>
    <cellStyle name="‡_BQ-PLB-1R2" xfId="5156"/>
    <cellStyle name="‡_BQR1-FIRE FIGHTING" xfId="5157"/>
    <cellStyle name="‡_BQ-SHIBAURA SHEARING" xfId="5158"/>
    <cellStyle name="‡_BQ-SHIBAURA SHEARING(Cancel)" xfId="5159"/>
    <cellStyle name="‡_BQ-SHIBAURA SHEARING(Cancel)_BQ-studio-buat kontraktor" xfId="5160"/>
    <cellStyle name="‡_BQ-SHIBAURA SHEARING_BQ-studio-buat kontraktor" xfId="5161"/>
    <cellStyle name="‡_BQ-studio-buat kontraktor" xfId="5162"/>
    <cellStyle name="‡_BQ-YAMAHA FLAGSHIP-A" xfId="5163"/>
    <cellStyle name="‡_BQ-YAMAHA FLAGSHIP-A_BQ-studio-buat kontraktor" xfId="5164"/>
    <cellStyle name="‡_BU-Alat-Spp Bapelkes Thp II" xfId="5165"/>
    <cellStyle name="‡_C4X" xfId="5166"/>
    <cellStyle name="‡_C4X_AUTO2000" xfId="5167"/>
    <cellStyle name="‡_C4X_AUTO2000_BQ &amp; An Pds Gdg - KIM I" xfId="5168"/>
    <cellStyle name="‡_C4X_AUTO2000_BQ &amp; An Pds Gdg - KIM I_GALIAN C" xfId="5169"/>
    <cellStyle name="‡_C4X_AUTO2000_BQ &amp; An Pds Gdg - KIM I_Pen- Kodja Revisi 02 November 2009 (Rev 11-11-09)" xfId="5170"/>
    <cellStyle name="‡_C4X_AUTO2000_BQ &amp; An Pds Gdg - KIM I_Pen- Kodja Revisi 27 JAN 2010" xfId="5171"/>
    <cellStyle name="‡_C4X_AUTO2000_BQ &amp; An Pds Gdg - KIM I_RAB Kodja Revisi 22 feb 2010" xfId="5172"/>
    <cellStyle name="‡_C4X_AUTO2000_BQ &amp; An Pds Gdg - KIM I_RAB Kodja Revisi 23 feb 2010, revisi analisa" xfId="5173"/>
    <cellStyle name="‡_C4X_AUTO2000_BQ &amp; An Pondasi SEP &amp; WAREHOUSE-KIM I (R-0)" xfId="5174"/>
    <cellStyle name="‡_C4X_AUTO2000_BQ &amp; An Pondasi SEP &amp; WAREHOUSE-KIM I (R-0)_GALIAN C" xfId="5175"/>
    <cellStyle name="‡_C4X_AUTO2000_BQ &amp; An Pondasi SEP &amp; WAREHOUSE-KIM I (R-0)_Pen- Kodja Revisi 02 November 2009 (Rev 11-11-09)" xfId="5176"/>
    <cellStyle name="‡_C4X_AUTO2000_BQ &amp; An Pondasi SEP &amp; WAREHOUSE-KIM I (R-0)_Pen- Kodja Revisi 27 JAN 2010" xfId="5177"/>
    <cellStyle name="‡_C4X_AUTO2000_BQ &amp; An Pondasi SEP &amp; WAREHOUSE-KIM I (R-0)_RAB Kodja Revisi 22 feb 2010" xfId="5178"/>
    <cellStyle name="‡_C4X_AUTO2000_BQ &amp; An Pondasi SEP &amp; WAREHOUSE-KIM I (R-0)_RAB Kodja Revisi 23 feb 2010, revisi analisa" xfId="5179"/>
    <cellStyle name="‡_C4X_AUTO2000_BQ Pabrik Biodiesel MM-Btm" xfId="5180"/>
    <cellStyle name="‡_C4X_AUTO2000_BQ Pabrik Biodiesel MM-Btm_GALIAN C" xfId="5181"/>
    <cellStyle name="‡_C4X_AUTO2000_BQ Pabrik Biodiesel MM-Btm_Pen- Kodja Revisi 02 November 2009 (Rev 11-11-09)" xfId="5182"/>
    <cellStyle name="‡_C4X_AUTO2000_BQ Pabrik Biodiesel MM-Btm_Pen- Kodja Revisi 27 JAN 2010" xfId="5183"/>
    <cellStyle name="‡_C4X_AUTO2000_BQ Pabrik Biodiesel MM-Btm_RAB Kodja Revisi 22 feb 2010" xfId="5184"/>
    <cellStyle name="‡_C4X_AUTO2000_BQ Pabrik Biodiesel MM-Btm_RAB Kodja Revisi 23 feb 2010, revisi analisa" xfId="5185"/>
    <cellStyle name="‡_C4X_AUTO2000_GALIAN C" xfId="5186"/>
    <cellStyle name="‡_C4X_AUTO2000_Pen- Kodja Revisi 02 November 2009 (Rev 11-11-09)" xfId="5187"/>
    <cellStyle name="‡_C4X_AUTO2000_Pen- Kodja Revisi 27 JAN 2010" xfId="5188"/>
    <cellStyle name="‡_C4X_AUTO2000_RAB Kodja Revisi 22 feb 2010" xfId="5189"/>
    <cellStyle name="‡_C4X_AUTO2000_RAB Kodja Revisi 23 feb 2010, revisi analisa" xfId="5190"/>
    <cellStyle name="‡_C4X_BQ &amp; An Pds Gdg - KIM I" xfId="5191"/>
    <cellStyle name="‡_C4X_BQ &amp; An Pds Gdg - KIM I_GALIAN C" xfId="5192"/>
    <cellStyle name="‡_C4X_BQ &amp; An Pds Gdg - KIM I_Pen- Kodja Revisi 02 November 2009 (Rev 11-11-09)" xfId="5193"/>
    <cellStyle name="‡_C4X_BQ &amp; An Pds Gdg - KIM I_Pen- Kodja Revisi 27 JAN 2010" xfId="5194"/>
    <cellStyle name="‡_C4X_BQ &amp; An Pds Gdg - KIM I_RAB Kodja Revisi 22 feb 2010" xfId="5195"/>
    <cellStyle name="‡_C4X_BQ &amp; An Pds Gdg - KIM I_RAB Kodja Revisi 23 feb 2010, revisi analisa" xfId="5196"/>
    <cellStyle name="‡_C4X_BQ &amp; An Pondasi SEP &amp; WAREHOUSE-KIM I (R-0)" xfId="5197"/>
    <cellStyle name="‡_C4X_BQ &amp; An Pondasi SEP &amp; WAREHOUSE-KIM I (R-0)_GALIAN C" xfId="5198"/>
    <cellStyle name="‡_C4X_BQ &amp; An Pondasi SEP &amp; WAREHOUSE-KIM I (R-0)_Pen- Kodja Revisi 02 November 2009 (Rev 11-11-09)" xfId="5199"/>
    <cellStyle name="‡_C4X_BQ &amp; An Pondasi SEP &amp; WAREHOUSE-KIM I (R-0)_Pen- Kodja Revisi 27 JAN 2010" xfId="5200"/>
    <cellStyle name="‡_C4X_BQ &amp; An Pondasi SEP &amp; WAREHOUSE-KIM I (R-0)_RAB Kodja Revisi 22 feb 2010" xfId="5201"/>
    <cellStyle name="‡_C4X_BQ &amp; An Pondasi SEP &amp; WAREHOUSE-KIM I (R-0)_RAB Kodja Revisi 23 feb 2010, revisi analisa" xfId="5202"/>
    <cellStyle name="‡_C4X_BQ Pabrik Biodiesel MM-Btm" xfId="5203"/>
    <cellStyle name="‡_C4X_BQ Pabrik Biodiesel MM-Btm_GALIAN C" xfId="5204"/>
    <cellStyle name="‡_C4X_BQ Pabrik Biodiesel MM-Btm_Pen- Kodja Revisi 02 November 2009 (Rev 11-11-09)" xfId="5205"/>
    <cellStyle name="‡_C4X_BQ Pabrik Biodiesel MM-Btm_Pen- Kodja Revisi 27 JAN 2010" xfId="5206"/>
    <cellStyle name="‡_C4X_BQ Pabrik Biodiesel MM-Btm_RAB Kodja Revisi 22 feb 2010" xfId="5207"/>
    <cellStyle name="‡_C4X_BQ Pabrik Biodiesel MM-Btm_RAB Kodja Revisi 23 feb 2010, revisi analisa" xfId="5208"/>
    <cellStyle name="‡_C4X_Cost Piping AG Install" xfId="5209"/>
    <cellStyle name="‡_C4X_Cost Piping AG Install_BQ &amp; An Pds Gdg - KIM I" xfId="5210"/>
    <cellStyle name="‡_C4X_Cost Piping AG Install_BQ &amp; An Pds Gdg - KIM I_GALIAN C" xfId="5211"/>
    <cellStyle name="‡_C4X_Cost Piping AG Install_BQ &amp; An Pds Gdg - KIM I_Pen- Kodja Revisi 02 November 2009 (Rev 11-11-09)" xfId="5212"/>
    <cellStyle name="‡_C4X_Cost Piping AG Install_BQ &amp; An Pds Gdg - KIM I_Pen- Kodja Revisi 27 JAN 2010" xfId="5213"/>
    <cellStyle name="‡_C4X_Cost Piping AG Install_BQ &amp; An Pds Gdg - KIM I_RAB Kodja Revisi 22 feb 2010" xfId="5214"/>
    <cellStyle name="‡_C4X_Cost Piping AG Install_BQ &amp; An Pds Gdg - KIM I_RAB Kodja Revisi 23 feb 2010, revisi analisa" xfId="5215"/>
    <cellStyle name="‡_C4X_Cost Piping AG Install_BQ &amp; An Pondasi SEP &amp; WAREHOUSE-KIM I (R-0)" xfId="5216"/>
    <cellStyle name="‡_C4X_Cost Piping AG Install_BQ &amp; An Pondasi SEP &amp; WAREHOUSE-KIM I (R-0)_GALIAN C" xfId="5217"/>
    <cellStyle name="‡_C4X_Cost Piping AG Install_BQ &amp; An Pondasi SEP &amp; WAREHOUSE-KIM I (R-0)_Pen- Kodja Revisi 02 November 2009 (Rev 11-11-09)" xfId="5218"/>
    <cellStyle name="‡_C4X_Cost Piping AG Install_BQ &amp; An Pondasi SEP &amp; WAREHOUSE-KIM I (R-0)_Pen- Kodja Revisi 27 JAN 2010" xfId="5219"/>
    <cellStyle name="‡_C4X_Cost Piping AG Install_BQ &amp; An Pondasi SEP &amp; WAREHOUSE-KIM I (R-0)_RAB Kodja Revisi 22 feb 2010" xfId="5220"/>
    <cellStyle name="‡_C4X_Cost Piping AG Install_BQ &amp; An Pondasi SEP &amp; WAREHOUSE-KIM I (R-0)_RAB Kodja Revisi 23 feb 2010, revisi analisa" xfId="5221"/>
    <cellStyle name="‡_C4X_Cost Piping AG Install_BQ Pabrik Biodiesel MM-Btm" xfId="5222"/>
    <cellStyle name="‡_C4X_Cost Piping AG Install_BQ Pabrik Biodiesel MM-Btm_GALIAN C" xfId="5223"/>
    <cellStyle name="‡_C4X_Cost Piping AG Install_BQ Pabrik Biodiesel MM-Btm_Pen- Kodja Revisi 02 November 2009 (Rev 11-11-09)" xfId="5224"/>
    <cellStyle name="‡_C4X_Cost Piping AG Install_BQ Pabrik Biodiesel MM-Btm_Pen- Kodja Revisi 27 JAN 2010" xfId="5225"/>
    <cellStyle name="‡_C4X_Cost Piping AG Install_BQ Pabrik Biodiesel MM-Btm_RAB Kodja Revisi 22 feb 2010" xfId="5226"/>
    <cellStyle name="‡_C4X_Cost Piping AG Install_BQ Pabrik Biodiesel MM-Btm_RAB Kodja Revisi 23 feb 2010, revisi analisa" xfId="5227"/>
    <cellStyle name="‡_C4X_Cost Piping AG Install_GALIAN C" xfId="5228"/>
    <cellStyle name="‡_C4X_Cost Piping AG Install_Pen- Kodja Revisi 02 November 2009 (Rev 11-11-09)" xfId="5229"/>
    <cellStyle name="‡_C4X_Cost Piping AG Install_Pen- Kodja Revisi 27 JAN 2010" xfId="5230"/>
    <cellStyle name="‡_C4X_Cost Piping AG Install_RAB Kodja Revisi 22 feb 2010" xfId="5231"/>
    <cellStyle name="‡_C4X_Cost Piping AG Install_RAB Kodja Revisi 23 feb 2010, revisi analisa" xfId="5232"/>
    <cellStyle name="‡_C4X_Cost Piping PIM2revf" xfId="5233"/>
    <cellStyle name="‡_C4X_Cost Piping PIM2revf_BQ &amp; An Pds Gdg - KIM I" xfId="5234"/>
    <cellStyle name="‡_C4X_Cost Piping PIM2revf_BQ &amp; An Pds Gdg - KIM I_GALIAN C" xfId="5235"/>
    <cellStyle name="‡_C4X_Cost Piping PIM2revf_BQ &amp; An Pds Gdg - KIM I_Pen- Kodja Revisi 02 November 2009 (Rev 11-11-09)" xfId="5236"/>
    <cellStyle name="‡_C4X_Cost Piping PIM2revf_BQ &amp; An Pds Gdg - KIM I_Pen- Kodja Revisi 27 JAN 2010" xfId="5237"/>
    <cellStyle name="‡_C4X_Cost Piping PIM2revf_BQ &amp; An Pds Gdg - KIM I_RAB Kodja Revisi 22 feb 2010" xfId="5238"/>
    <cellStyle name="‡_C4X_Cost Piping PIM2revf_BQ &amp; An Pds Gdg - KIM I_RAB Kodja Revisi 23 feb 2010, revisi analisa" xfId="5239"/>
    <cellStyle name="‡_C4X_Cost Piping PIM2revf_BQ &amp; An Pondasi SEP &amp; WAREHOUSE-KIM I (R-0)" xfId="5240"/>
    <cellStyle name="‡_C4X_Cost Piping PIM2revf_BQ &amp; An Pondasi SEP &amp; WAREHOUSE-KIM I (R-0)_GALIAN C" xfId="5241"/>
    <cellStyle name="‡_C4X_Cost Piping PIM2revf_BQ &amp; An Pondasi SEP &amp; WAREHOUSE-KIM I (R-0)_Pen- Kodja Revisi 02 November 2009 (Rev 11-11-09)" xfId="5242"/>
    <cellStyle name="‡_C4X_Cost Piping PIM2revf_BQ &amp; An Pondasi SEP &amp; WAREHOUSE-KIM I (R-0)_Pen- Kodja Revisi 27 JAN 2010" xfId="5243"/>
    <cellStyle name="‡_C4X_Cost Piping PIM2revf_BQ &amp; An Pondasi SEP &amp; WAREHOUSE-KIM I (R-0)_RAB Kodja Revisi 22 feb 2010" xfId="5244"/>
    <cellStyle name="‡_C4X_Cost Piping PIM2revf_BQ &amp; An Pondasi SEP &amp; WAREHOUSE-KIM I (R-0)_RAB Kodja Revisi 23 feb 2010, revisi analisa" xfId="5245"/>
    <cellStyle name="‡_C4X_Cost Piping PIM2revf_BQ Pabrik Biodiesel MM-Btm" xfId="5246"/>
    <cellStyle name="‡_C4X_Cost Piping PIM2revf_BQ Pabrik Biodiesel MM-Btm_GALIAN C" xfId="5247"/>
    <cellStyle name="‡_C4X_Cost Piping PIM2revf_BQ Pabrik Biodiesel MM-Btm_Pen- Kodja Revisi 02 November 2009 (Rev 11-11-09)" xfId="5248"/>
    <cellStyle name="‡_C4X_Cost Piping PIM2revf_BQ Pabrik Biodiesel MM-Btm_Pen- Kodja Revisi 27 JAN 2010" xfId="5249"/>
    <cellStyle name="‡_C4X_Cost Piping PIM2revf_BQ Pabrik Biodiesel MM-Btm_RAB Kodja Revisi 22 feb 2010" xfId="5250"/>
    <cellStyle name="‡_C4X_Cost Piping PIM2revf_BQ Pabrik Biodiesel MM-Btm_RAB Kodja Revisi 23 feb 2010, revisi analisa" xfId="5251"/>
    <cellStyle name="‡_C4X_Cost Piping PIM2revf_GALIAN C" xfId="5252"/>
    <cellStyle name="‡_C4X_Cost Piping PIM2revf_Pen- Kodja Revisi 02 November 2009 (Rev 11-11-09)" xfId="5253"/>
    <cellStyle name="‡_C4X_Cost Piping PIM2revf_Pen- Kodja Revisi 27 JAN 2010" xfId="5254"/>
    <cellStyle name="‡_C4X_Cost Piping PIM2revf_RAB Kodja Revisi 22 feb 2010" xfId="5255"/>
    <cellStyle name="‡_C4X_Cost Piping PIM2revf_RAB Kodja Revisi 23 feb 2010, revisi analisa" xfId="5256"/>
    <cellStyle name="‡_C4X_GALIAN C" xfId="5257"/>
    <cellStyle name="‡_C4X_Granulation Rev1 Costdirect Pim2" xfId="5258"/>
    <cellStyle name="‡_C4X_Granulation Rev1 Costdirect Pim2_BQ &amp; An Pds Gdg - KIM I" xfId="5259"/>
    <cellStyle name="‡_C4X_Granulation Rev1 Costdirect Pim2_BQ &amp; An Pds Gdg - KIM I_GALIAN C" xfId="5260"/>
    <cellStyle name="‡_C4X_Granulation Rev1 Costdirect Pim2_BQ &amp; An Pds Gdg - KIM I_Pen- Kodja Revisi 02 November 2009 (Rev 11-11-09)" xfId="5261"/>
    <cellStyle name="‡_C4X_Granulation Rev1 Costdirect Pim2_BQ &amp; An Pds Gdg - KIM I_Pen- Kodja Revisi 27 JAN 2010" xfId="5262"/>
    <cellStyle name="‡_C4X_Granulation Rev1 Costdirect Pim2_BQ &amp; An Pds Gdg - KIM I_RAB Kodja Revisi 22 feb 2010" xfId="5263"/>
    <cellStyle name="‡_C4X_Granulation Rev1 Costdirect Pim2_BQ &amp; An Pds Gdg - KIM I_RAB Kodja Revisi 23 feb 2010, revisi analisa" xfId="5264"/>
    <cellStyle name="‡_C4X_Granulation Rev1 Costdirect Pim2_BQ &amp; An Pondasi SEP &amp; WAREHOUSE-KIM I (R-0)" xfId="5265"/>
    <cellStyle name="‡_C4X_Granulation Rev1 Costdirect Pim2_BQ &amp; An Pondasi SEP &amp; WAREHOUSE-KIM I (R-0)_GALIAN C" xfId="5266"/>
    <cellStyle name="‡_C4X_Granulation Rev1 Costdirect Pim2_BQ &amp; An Pondasi SEP &amp; WAREHOUSE-KIM I (R-0)_Pen- Kodja Revisi 02 November 2009 (Rev 11-11-09)" xfId="5267"/>
    <cellStyle name="‡_C4X_Granulation Rev1 Costdirect Pim2_BQ &amp; An Pondasi SEP &amp; WAREHOUSE-KIM I (R-0)_Pen- Kodja Revisi 27 JAN 2010" xfId="5268"/>
    <cellStyle name="‡_C4X_Granulation Rev1 Costdirect Pim2_BQ &amp; An Pondasi SEP &amp; WAREHOUSE-KIM I (R-0)_RAB Kodja Revisi 22 feb 2010" xfId="5269"/>
    <cellStyle name="‡_C4X_Granulation Rev1 Costdirect Pim2_BQ &amp; An Pondasi SEP &amp; WAREHOUSE-KIM I (R-0)_RAB Kodja Revisi 23 feb 2010, revisi analisa" xfId="5270"/>
    <cellStyle name="‡_C4X_Granulation Rev1 Costdirect Pim2_BQ Pabrik Biodiesel MM-Btm" xfId="5271"/>
    <cellStyle name="‡_C4X_Granulation Rev1 Costdirect Pim2_BQ Pabrik Biodiesel MM-Btm_GALIAN C" xfId="5272"/>
    <cellStyle name="‡_C4X_Granulation Rev1 Costdirect Pim2_BQ Pabrik Biodiesel MM-Btm_Pen- Kodja Revisi 02 November 2009 (Rev 11-11-09)" xfId="5273"/>
    <cellStyle name="‡_C4X_Granulation Rev1 Costdirect Pim2_BQ Pabrik Biodiesel MM-Btm_Pen- Kodja Revisi 27 JAN 2010" xfId="5274"/>
    <cellStyle name="‡_C4X_Granulation Rev1 Costdirect Pim2_BQ Pabrik Biodiesel MM-Btm_RAB Kodja Revisi 22 feb 2010" xfId="5275"/>
    <cellStyle name="‡_C4X_Granulation Rev1 Costdirect Pim2_BQ Pabrik Biodiesel MM-Btm_RAB Kodja Revisi 23 feb 2010, revisi analisa" xfId="5276"/>
    <cellStyle name="‡_C4X_Granulation Rev1 Costdirect Pim2_GALIAN C" xfId="5277"/>
    <cellStyle name="‡_C4X_Granulation Rev1 Costdirect Pim2_Pen- Kodja Revisi 02 November 2009 (Rev 11-11-09)" xfId="5278"/>
    <cellStyle name="‡_C4X_Granulation Rev1 Costdirect Pim2_Pen- Kodja Revisi 27 JAN 2010" xfId="5279"/>
    <cellStyle name="‡_C4X_Granulation Rev1 Costdirect Pim2_RAB Kodja Revisi 22 feb 2010" xfId="5280"/>
    <cellStyle name="‡_C4X_Granulation Rev1 Costdirect Pim2_RAB Kodja Revisi 23 feb 2010, revisi analisa" xfId="5281"/>
    <cellStyle name="‡_C4X_Pen- Kodja Revisi 02 November 2009 (Rev 11-11-09)" xfId="5282"/>
    <cellStyle name="‡_C4X_Pen- Kodja Revisi 27 JAN 2010" xfId="5283"/>
    <cellStyle name="‡_C4X_price toolrev1" xfId="5284"/>
    <cellStyle name="‡_C4X_price toolrev1_BQ &amp; An Pds Gdg - KIM I" xfId="5285"/>
    <cellStyle name="‡_C4X_price toolrev1_BQ &amp; An Pds Gdg - KIM I_GALIAN C" xfId="5286"/>
    <cellStyle name="‡_C4X_price toolrev1_BQ &amp; An Pds Gdg - KIM I_Pen- Kodja Revisi 02 November 2009 (Rev 11-11-09)" xfId="5287"/>
    <cellStyle name="‡_C4X_price toolrev1_BQ &amp; An Pds Gdg - KIM I_Pen- Kodja Revisi 27 JAN 2010" xfId="5288"/>
    <cellStyle name="‡_C4X_price toolrev1_BQ &amp; An Pds Gdg - KIM I_RAB Kodja Revisi 22 feb 2010" xfId="5289"/>
    <cellStyle name="‡_C4X_price toolrev1_BQ &amp; An Pds Gdg - KIM I_RAB Kodja Revisi 23 feb 2010, revisi analisa" xfId="5290"/>
    <cellStyle name="‡_C4X_price toolrev1_BQ &amp; An Pondasi SEP &amp; WAREHOUSE-KIM I (R-0)" xfId="5291"/>
    <cellStyle name="‡_C4X_price toolrev1_BQ &amp; An Pondasi SEP &amp; WAREHOUSE-KIM I (R-0)_GALIAN C" xfId="5292"/>
    <cellStyle name="‡_C4X_price toolrev1_BQ &amp; An Pondasi SEP &amp; WAREHOUSE-KIM I (R-0)_Pen- Kodja Revisi 02 November 2009 (Rev 11-11-09)" xfId="5293"/>
    <cellStyle name="‡_C4X_price toolrev1_BQ &amp; An Pondasi SEP &amp; WAREHOUSE-KIM I (R-0)_Pen- Kodja Revisi 27 JAN 2010" xfId="5294"/>
    <cellStyle name="‡_C4X_price toolrev1_BQ &amp; An Pondasi SEP &amp; WAREHOUSE-KIM I (R-0)_RAB Kodja Revisi 22 feb 2010" xfId="5295"/>
    <cellStyle name="‡_C4X_price toolrev1_BQ &amp; An Pondasi SEP &amp; WAREHOUSE-KIM I (R-0)_RAB Kodja Revisi 23 feb 2010, revisi analisa" xfId="5296"/>
    <cellStyle name="‡_C4X_price toolrev1_BQ Pabrik Biodiesel MM-Btm" xfId="5297"/>
    <cellStyle name="‡_C4X_price toolrev1_BQ Pabrik Biodiesel MM-Btm_GALIAN C" xfId="5298"/>
    <cellStyle name="‡_C4X_price toolrev1_BQ Pabrik Biodiesel MM-Btm_Pen- Kodja Revisi 02 November 2009 (Rev 11-11-09)" xfId="5299"/>
    <cellStyle name="‡_C4X_price toolrev1_BQ Pabrik Biodiesel MM-Btm_Pen- Kodja Revisi 27 JAN 2010" xfId="5300"/>
    <cellStyle name="‡_C4X_price toolrev1_BQ Pabrik Biodiesel MM-Btm_RAB Kodja Revisi 22 feb 2010" xfId="5301"/>
    <cellStyle name="‡_C4X_price toolrev1_BQ Pabrik Biodiesel MM-Btm_RAB Kodja Revisi 23 feb 2010, revisi analisa" xfId="5302"/>
    <cellStyle name="‡_C4X_price toolrev1_GALIAN C" xfId="5303"/>
    <cellStyle name="‡_C4X_price toolrev1_Pen- Kodja Revisi 02 November 2009 (Rev 11-11-09)" xfId="5304"/>
    <cellStyle name="‡_C4X_price toolrev1_Pen- Kodja Revisi 27 JAN 2010" xfId="5305"/>
    <cellStyle name="‡_C4X_price toolrev1_RAB Kodja Revisi 22 feb 2010" xfId="5306"/>
    <cellStyle name="‡_C4X_price toolrev1_RAB Kodja Revisi 23 feb 2010, revisi analisa" xfId="5307"/>
    <cellStyle name="‡_C4X_RAB Kodja Revisi 22 feb 2010" xfId="5308"/>
    <cellStyle name="‡_C4X_RAB Kodja Revisi 23 feb 2010, revisi analisa" xfId="5309"/>
    <cellStyle name="‡_C4X_std" xfId="5310"/>
    <cellStyle name="‡_C4X_std_BQ &amp; An Pds Gdg - KIM I" xfId="5311"/>
    <cellStyle name="‡_C4X_std_BQ &amp; An Pds Gdg - KIM I_GALIAN C" xfId="5312"/>
    <cellStyle name="‡_C4X_std_BQ &amp; An Pds Gdg - KIM I_Pen- Kodja Revisi 02 November 2009 (Rev 11-11-09)" xfId="5313"/>
    <cellStyle name="‡_C4X_std_BQ &amp; An Pds Gdg - KIM I_Pen- Kodja Revisi 27 JAN 2010" xfId="5314"/>
    <cellStyle name="‡_C4X_std_BQ &amp; An Pds Gdg - KIM I_RAB Kodja Revisi 22 feb 2010" xfId="5315"/>
    <cellStyle name="‡_C4X_std_BQ &amp; An Pds Gdg - KIM I_RAB Kodja Revisi 23 feb 2010, revisi analisa" xfId="5316"/>
    <cellStyle name="‡_C4X_std_BQ &amp; An Pondasi SEP &amp; WAREHOUSE-KIM I (R-0)" xfId="5317"/>
    <cellStyle name="‡_C4X_std_BQ &amp; An Pondasi SEP &amp; WAREHOUSE-KIM I (R-0)_GALIAN C" xfId="5318"/>
    <cellStyle name="‡_C4X_std_BQ &amp; An Pondasi SEP &amp; WAREHOUSE-KIM I (R-0)_Pen- Kodja Revisi 02 November 2009 (Rev 11-11-09)" xfId="5319"/>
    <cellStyle name="‡_C4X_std_BQ &amp; An Pondasi SEP &amp; WAREHOUSE-KIM I (R-0)_Pen- Kodja Revisi 27 JAN 2010" xfId="5320"/>
    <cellStyle name="‡_C4X_std_BQ &amp; An Pondasi SEP &amp; WAREHOUSE-KIM I (R-0)_RAB Kodja Revisi 22 feb 2010" xfId="5321"/>
    <cellStyle name="‡_C4X_std_BQ &amp; An Pondasi SEP &amp; WAREHOUSE-KIM I (R-0)_RAB Kodja Revisi 23 feb 2010, revisi analisa" xfId="5322"/>
    <cellStyle name="‡_C4X_std_BQ Pabrik Biodiesel MM-Btm" xfId="5323"/>
    <cellStyle name="‡_C4X_std_BQ Pabrik Biodiesel MM-Btm_GALIAN C" xfId="5324"/>
    <cellStyle name="‡_C4X_std_BQ Pabrik Biodiesel MM-Btm_Pen- Kodja Revisi 02 November 2009 (Rev 11-11-09)" xfId="5325"/>
    <cellStyle name="‡_C4X_std_BQ Pabrik Biodiesel MM-Btm_Pen- Kodja Revisi 27 JAN 2010" xfId="5326"/>
    <cellStyle name="‡_C4X_std_BQ Pabrik Biodiesel MM-Btm_RAB Kodja Revisi 22 feb 2010" xfId="5327"/>
    <cellStyle name="‡_C4X_std_BQ Pabrik Biodiesel MM-Btm_RAB Kodja Revisi 23 feb 2010, revisi analisa" xfId="5328"/>
    <cellStyle name="‡_C4X_std_GALIAN C" xfId="5329"/>
    <cellStyle name="‡_C4X_std_Pen- Kodja Revisi 02 November 2009 (Rev 11-11-09)" xfId="5330"/>
    <cellStyle name="‡_C4X_std_Pen- Kodja Revisi 27 JAN 2010" xfId="5331"/>
    <cellStyle name="‡_C4X_std_RAB Kodja Revisi 22 feb 2010" xfId="5332"/>
    <cellStyle name="‡_C4X_std_RAB Kodja Revisi 23 feb 2010, revisi analisa" xfId="5333"/>
    <cellStyle name="‡_C4X_Tie-in-Budget-1" xfId="5334"/>
    <cellStyle name="‡_C4X_Tie-in-Budget-1_BQ &amp; An Pds Gdg - KIM I" xfId="5335"/>
    <cellStyle name="‡_C4X_Tie-in-Budget-1_BQ &amp; An Pds Gdg - KIM I_GALIAN C" xfId="5336"/>
    <cellStyle name="‡_C4X_Tie-in-Budget-1_BQ &amp; An Pds Gdg - KIM I_Pen- Kodja Revisi 02 November 2009 (Rev 11-11-09)" xfId="5337"/>
    <cellStyle name="‡_C4X_Tie-in-Budget-1_BQ &amp; An Pds Gdg - KIM I_Pen- Kodja Revisi 27 JAN 2010" xfId="5338"/>
    <cellStyle name="‡_C4X_Tie-in-Budget-1_BQ &amp; An Pds Gdg - KIM I_RAB Kodja Revisi 22 feb 2010" xfId="5339"/>
    <cellStyle name="‡_C4X_Tie-in-Budget-1_BQ &amp; An Pds Gdg - KIM I_RAB Kodja Revisi 23 feb 2010, revisi analisa" xfId="5340"/>
    <cellStyle name="‡_C4X_Tie-in-Budget-1_BQ &amp; An Pondasi SEP &amp; WAREHOUSE-KIM I (R-0)" xfId="5341"/>
    <cellStyle name="‡_C4X_Tie-in-Budget-1_BQ &amp; An Pondasi SEP &amp; WAREHOUSE-KIM I (R-0)_GALIAN C" xfId="5342"/>
    <cellStyle name="‡_C4X_Tie-in-Budget-1_BQ &amp; An Pondasi SEP &amp; WAREHOUSE-KIM I (R-0)_Pen- Kodja Revisi 02 November 2009 (Rev 11-11-09)" xfId="5343"/>
    <cellStyle name="‡_C4X_Tie-in-Budget-1_BQ &amp; An Pondasi SEP &amp; WAREHOUSE-KIM I (R-0)_Pen- Kodja Revisi 27 JAN 2010" xfId="5344"/>
    <cellStyle name="‡_C4X_Tie-in-Budget-1_BQ &amp; An Pondasi SEP &amp; WAREHOUSE-KIM I (R-0)_RAB Kodja Revisi 22 feb 2010" xfId="5345"/>
    <cellStyle name="‡_C4X_Tie-in-Budget-1_BQ &amp; An Pondasi SEP &amp; WAREHOUSE-KIM I (R-0)_RAB Kodja Revisi 23 feb 2010, revisi analisa" xfId="5346"/>
    <cellStyle name="‡_C4X_Tie-in-Budget-1_BQ Pabrik Biodiesel MM-Btm" xfId="5347"/>
    <cellStyle name="‡_C4X_Tie-in-Budget-1_BQ Pabrik Biodiesel MM-Btm_GALIAN C" xfId="5348"/>
    <cellStyle name="‡_C4X_Tie-in-Budget-1_BQ Pabrik Biodiesel MM-Btm_Pen- Kodja Revisi 02 November 2009 (Rev 11-11-09)" xfId="5349"/>
    <cellStyle name="‡_C4X_Tie-in-Budget-1_BQ Pabrik Biodiesel MM-Btm_Pen- Kodja Revisi 27 JAN 2010" xfId="5350"/>
    <cellStyle name="‡_C4X_Tie-in-Budget-1_BQ Pabrik Biodiesel MM-Btm_RAB Kodja Revisi 22 feb 2010" xfId="5351"/>
    <cellStyle name="‡_C4X_Tie-in-Budget-1_BQ Pabrik Biodiesel MM-Btm_RAB Kodja Revisi 23 feb 2010, revisi analisa" xfId="5352"/>
    <cellStyle name="‡_C4X_Tie-in-Budget-1_GALIAN C" xfId="5353"/>
    <cellStyle name="‡_C4X_Tie-in-Budget-1_Pen- Kodja Revisi 02 November 2009 (Rev 11-11-09)" xfId="5354"/>
    <cellStyle name="‡_C4X_Tie-in-Budget-1_Pen- Kodja Revisi 27 JAN 2010" xfId="5355"/>
    <cellStyle name="‡_C4X_Tie-in-Budget-1_RAB Kodja Revisi 22 feb 2010" xfId="5356"/>
    <cellStyle name="‡_C4X_Tie-in-Budget-1_RAB Kodja Revisi 23 feb 2010, revisi analisa" xfId="5357"/>
    <cellStyle name="‡_CALC. SHET SHOTCRETE &amp; NEW AREA.MC0%" xfId="5358"/>
    <cellStyle name="‡_CALC. SHET SHOTCRETE &amp; NEW AREA.MC0% 2" xfId="5359"/>
    <cellStyle name="‡_CALC. SHET SHOTCRETE &amp; NEW AREA.MC0% 3" xfId="5360"/>
    <cellStyle name="‡_CALC.NEW AREA DRAINAGE HOLE &amp; ANCHOR BAR" xfId="5361"/>
    <cellStyle name="‡_CALC.NEW AREA DRAINAGE HOLE &amp; ANCHOR BAR 2" xfId="5362"/>
    <cellStyle name="‡_Construction Piping Cost-28-03-2001" xfId="5363"/>
    <cellStyle name="‡_Construction Piping Cost-28-03-2001_BQ &amp; An Pds Gdg - KIM I" xfId="5364"/>
    <cellStyle name="‡_Construction Piping Cost-28-03-2001_BQ &amp; An Pds Gdg - KIM I_GALIAN C" xfId="5365"/>
    <cellStyle name="‡_Construction Piping Cost-28-03-2001_BQ &amp; An Pds Gdg - KIM I_Pen- Kodja Revisi 02 November 2009 (Rev 11-11-09)" xfId="5366"/>
    <cellStyle name="‡_Construction Piping Cost-28-03-2001_BQ &amp; An Pds Gdg - KIM I_Pen- Kodja Revisi 27 JAN 2010" xfId="5367"/>
    <cellStyle name="‡_Construction Piping Cost-28-03-2001_BQ &amp; An Pds Gdg - KIM I_RAB Kodja Revisi 22 feb 2010" xfId="5368"/>
    <cellStyle name="‡_Construction Piping Cost-28-03-2001_BQ &amp; An Pds Gdg - KIM I_RAB Kodja Revisi 23 feb 2010, revisi analisa" xfId="5369"/>
    <cellStyle name="‡_Construction Piping Cost-28-03-2001_BQ &amp; An Pondasi SEP &amp; WAREHOUSE-KIM I (R-0)" xfId="5370"/>
    <cellStyle name="‡_Construction Piping Cost-28-03-2001_BQ &amp; An Pondasi SEP &amp; WAREHOUSE-KIM I (R-0)_GALIAN C" xfId="5371"/>
    <cellStyle name="‡_Construction Piping Cost-28-03-2001_BQ &amp; An Pondasi SEP &amp; WAREHOUSE-KIM I (R-0)_Pen- Kodja Revisi 02 November 2009 (Rev 11-11-09)" xfId="5372"/>
    <cellStyle name="‡_Construction Piping Cost-28-03-2001_BQ &amp; An Pondasi SEP &amp; WAREHOUSE-KIM I (R-0)_Pen- Kodja Revisi 27 JAN 2010" xfId="5373"/>
    <cellStyle name="‡_Construction Piping Cost-28-03-2001_BQ &amp; An Pondasi SEP &amp; WAREHOUSE-KIM I (R-0)_RAB Kodja Revisi 22 feb 2010" xfId="5374"/>
    <cellStyle name="‡_Construction Piping Cost-28-03-2001_BQ &amp; An Pondasi SEP &amp; WAREHOUSE-KIM I (R-0)_RAB Kodja Revisi 23 feb 2010, revisi analisa" xfId="5375"/>
    <cellStyle name="‡_Construction Piping Cost-28-03-2001_BQ Pabrik Biodiesel MM-Btm" xfId="5376"/>
    <cellStyle name="‡_Construction Piping Cost-28-03-2001_BQ Pabrik Biodiesel MM-Btm_GALIAN C" xfId="5377"/>
    <cellStyle name="‡_Construction Piping Cost-28-03-2001_BQ Pabrik Biodiesel MM-Btm_Pen- Kodja Revisi 02 November 2009 (Rev 11-11-09)" xfId="5378"/>
    <cellStyle name="‡_Construction Piping Cost-28-03-2001_BQ Pabrik Biodiesel MM-Btm_Pen- Kodja Revisi 27 JAN 2010" xfId="5379"/>
    <cellStyle name="‡_Construction Piping Cost-28-03-2001_BQ Pabrik Biodiesel MM-Btm_RAB Kodja Revisi 22 feb 2010" xfId="5380"/>
    <cellStyle name="‡_Construction Piping Cost-28-03-2001_BQ Pabrik Biodiesel MM-Btm_RAB Kodja Revisi 23 feb 2010, revisi analisa" xfId="5381"/>
    <cellStyle name="‡_Construction Piping Cost-28-03-2001_GALIAN C" xfId="5382"/>
    <cellStyle name="‡_Construction Piping Cost-28-03-2001_Pen- Kodja Revisi 02 November 2009 (Rev 11-11-09)" xfId="5383"/>
    <cellStyle name="‡_Construction Piping Cost-28-03-2001_Pen- Kodja Revisi 27 JAN 2010" xfId="5384"/>
    <cellStyle name="‡_Construction Piping Cost-28-03-2001_RAB Kodja Revisi 22 feb 2010" xfId="5385"/>
    <cellStyle name="‡_Construction Piping Cost-28-03-2001_RAB Kodja Revisi 23 feb 2010, revisi analisa" xfId="5386"/>
    <cellStyle name="‡_Cost Breakdown" xfId="5387"/>
    <cellStyle name="‡_Cost Breakdown WO 321105" xfId="5388"/>
    <cellStyle name="‡_Cost Breakdown WO 321105_BQ &amp; An Pds Gdg - KIM I" xfId="5389"/>
    <cellStyle name="‡_Cost Breakdown WO 321105_BQ &amp; An Pds Gdg - KIM I_GALIAN C" xfId="5390"/>
    <cellStyle name="‡_Cost Breakdown WO 321105_BQ &amp; An Pds Gdg - KIM I_Pen- Kodja Revisi 02 November 2009 (Rev 11-11-09)" xfId="5391"/>
    <cellStyle name="‡_Cost Breakdown WO 321105_BQ &amp; An Pds Gdg - KIM I_Pen- Kodja Revisi 27 JAN 2010" xfId="5392"/>
    <cellStyle name="‡_Cost Breakdown WO 321105_BQ &amp; An Pds Gdg - KIM I_RAB Kodja Revisi 22 feb 2010" xfId="5393"/>
    <cellStyle name="‡_Cost Breakdown WO 321105_BQ &amp; An Pds Gdg - KIM I_RAB Kodja Revisi 23 feb 2010, revisi analisa" xfId="5394"/>
    <cellStyle name="‡_Cost Breakdown WO 321105_BQ &amp; An Pondasi SEP &amp; WAREHOUSE-KIM I (R-0)" xfId="5395"/>
    <cellStyle name="‡_Cost Breakdown WO 321105_BQ &amp; An Pondasi SEP &amp; WAREHOUSE-KIM I (R-0)_GALIAN C" xfId="5396"/>
    <cellStyle name="‡_Cost Breakdown WO 321105_BQ &amp; An Pondasi SEP &amp; WAREHOUSE-KIM I (R-0)_Pen- Kodja Revisi 02 November 2009 (Rev 11-11-09)" xfId="5397"/>
    <cellStyle name="‡_Cost Breakdown WO 321105_BQ &amp; An Pondasi SEP &amp; WAREHOUSE-KIM I (R-0)_Pen- Kodja Revisi 27 JAN 2010" xfId="5398"/>
    <cellStyle name="‡_Cost Breakdown WO 321105_BQ &amp; An Pondasi SEP &amp; WAREHOUSE-KIM I (R-0)_RAB Kodja Revisi 22 feb 2010" xfId="5399"/>
    <cellStyle name="‡_Cost Breakdown WO 321105_BQ &amp; An Pondasi SEP &amp; WAREHOUSE-KIM I (R-0)_RAB Kodja Revisi 23 feb 2010, revisi analisa" xfId="5400"/>
    <cellStyle name="‡_Cost Breakdown WO 321105_BQ Pabrik Biodiesel MM-Btm" xfId="5401"/>
    <cellStyle name="‡_Cost Breakdown WO 321105_BQ Pabrik Biodiesel MM-Btm_GALIAN C" xfId="5402"/>
    <cellStyle name="‡_Cost Breakdown WO 321105_BQ Pabrik Biodiesel MM-Btm_Pen- Kodja Revisi 02 November 2009 (Rev 11-11-09)" xfId="5403"/>
    <cellStyle name="‡_Cost Breakdown WO 321105_BQ Pabrik Biodiesel MM-Btm_Pen- Kodja Revisi 27 JAN 2010" xfId="5404"/>
    <cellStyle name="‡_Cost Breakdown WO 321105_BQ Pabrik Biodiesel MM-Btm_RAB Kodja Revisi 22 feb 2010" xfId="5405"/>
    <cellStyle name="‡_Cost Breakdown WO 321105_BQ Pabrik Biodiesel MM-Btm_RAB Kodja Revisi 23 feb 2010, revisi analisa" xfId="5406"/>
    <cellStyle name="‡_Cost Breakdown WO 321105_GALIAN C" xfId="5407"/>
    <cellStyle name="‡_Cost Breakdown WO 321105_Pen- Kodja Revisi 02 November 2009 (Rev 11-11-09)" xfId="5408"/>
    <cellStyle name="‡_Cost Breakdown WO 321105_Pen- Kodja Revisi 27 JAN 2010" xfId="5409"/>
    <cellStyle name="‡_Cost Breakdown WO 321105_RAB Kodja Revisi 22 feb 2010" xfId="5410"/>
    <cellStyle name="‡_Cost Breakdown WO 321105_RAB Kodja Revisi 23 feb 2010, revisi analisa" xfId="5411"/>
    <cellStyle name="‡_Cost Breakdown_BQ &amp; An Pds Gdg - KIM I" xfId="5412"/>
    <cellStyle name="‡_Cost Breakdown_BQ &amp; An Pds Gdg - KIM I_GALIAN C" xfId="5413"/>
    <cellStyle name="‡_Cost Breakdown_BQ &amp; An Pds Gdg - KIM I_Pen- Kodja Revisi 02 November 2009 (Rev 11-11-09)" xfId="5414"/>
    <cellStyle name="‡_Cost Breakdown_BQ &amp; An Pds Gdg - KIM I_Pen- Kodja Revisi 27 JAN 2010" xfId="5415"/>
    <cellStyle name="‡_Cost Breakdown_BQ &amp; An Pds Gdg - KIM I_RAB Kodja Revisi 22 feb 2010" xfId="5416"/>
    <cellStyle name="‡_Cost Breakdown_BQ &amp; An Pds Gdg - KIM I_RAB Kodja Revisi 23 feb 2010, revisi analisa" xfId="5417"/>
    <cellStyle name="‡_Cost Breakdown_BQ &amp; An Pondasi SEP &amp; WAREHOUSE-KIM I (R-0)" xfId="5418"/>
    <cellStyle name="‡_Cost Breakdown_BQ &amp; An Pondasi SEP &amp; WAREHOUSE-KIM I (R-0)_GALIAN C" xfId="5419"/>
    <cellStyle name="‡_Cost Breakdown_BQ &amp; An Pondasi SEP &amp; WAREHOUSE-KIM I (R-0)_Pen- Kodja Revisi 02 November 2009 (Rev 11-11-09)" xfId="5420"/>
    <cellStyle name="‡_Cost Breakdown_BQ &amp; An Pondasi SEP &amp; WAREHOUSE-KIM I (R-0)_Pen- Kodja Revisi 27 JAN 2010" xfId="5421"/>
    <cellStyle name="‡_Cost Breakdown_BQ &amp; An Pondasi SEP &amp; WAREHOUSE-KIM I (R-0)_RAB Kodja Revisi 22 feb 2010" xfId="5422"/>
    <cellStyle name="‡_Cost Breakdown_BQ &amp; An Pondasi SEP &amp; WAREHOUSE-KIM I (R-0)_RAB Kodja Revisi 23 feb 2010, revisi analisa" xfId="5423"/>
    <cellStyle name="‡_Cost Breakdown_BQ Pabrik Biodiesel MM-Btm" xfId="5424"/>
    <cellStyle name="‡_Cost Breakdown_BQ Pabrik Biodiesel MM-Btm_GALIAN C" xfId="5425"/>
    <cellStyle name="‡_Cost Breakdown_BQ Pabrik Biodiesel MM-Btm_Pen- Kodja Revisi 02 November 2009 (Rev 11-11-09)" xfId="5426"/>
    <cellStyle name="‡_Cost Breakdown_BQ Pabrik Biodiesel MM-Btm_Pen- Kodja Revisi 27 JAN 2010" xfId="5427"/>
    <cellStyle name="‡_Cost Breakdown_BQ Pabrik Biodiesel MM-Btm_RAB Kodja Revisi 22 feb 2010" xfId="5428"/>
    <cellStyle name="‡_Cost Breakdown_BQ Pabrik Biodiesel MM-Btm_RAB Kodja Revisi 23 feb 2010, revisi analisa" xfId="5429"/>
    <cellStyle name="‡_Cost Breakdown_GALIAN C" xfId="5430"/>
    <cellStyle name="‡_Cost Breakdown_Pen- Kodja Revisi 02 November 2009 (Rev 11-11-09)" xfId="5431"/>
    <cellStyle name="‡_Cost Breakdown_Pen- Kodja Revisi 27 JAN 2010" xfId="5432"/>
    <cellStyle name="‡_Cost Breakdown_RAB Kodja Revisi 22 feb 2010" xfId="5433"/>
    <cellStyle name="‡_Cost Breakdown_RAB Kodja Revisi 23 feb 2010, revisi analisa" xfId="5434"/>
    <cellStyle name="‡_Cost Breakdown-REV2" xfId="5435"/>
    <cellStyle name="‡_Cost Breakdown-REV2_BQ &amp; An Pds Gdg - KIM I" xfId="5436"/>
    <cellStyle name="‡_Cost Breakdown-REV2_BQ &amp; An Pds Gdg - KIM I_GALIAN C" xfId="5437"/>
    <cellStyle name="‡_Cost Breakdown-REV2_BQ &amp; An Pds Gdg - KIM I_Pen- Kodja Revisi 02 November 2009 (Rev 11-11-09)" xfId="5438"/>
    <cellStyle name="‡_Cost Breakdown-REV2_BQ &amp; An Pds Gdg - KIM I_Pen- Kodja Revisi 27 JAN 2010" xfId="5439"/>
    <cellStyle name="‡_Cost Breakdown-REV2_BQ &amp; An Pds Gdg - KIM I_RAB Kodja Revisi 22 feb 2010" xfId="5440"/>
    <cellStyle name="‡_Cost Breakdown-REV2_BQ &amp; An Pds Gdg - KIM I_RAB Kodja Revisi 23 feb 2010, revisi analisa" xfId="5441"/>
    <cellStyle name="‡_Cost Breakdown-REV2_BQ &amp; An Pondasi SEP &amp; WAREHOUSE-KIM I (R-0)" xfId="5442"/>
    <cellStyle name="‡_Cost Breakdown-REV2_BQ &amp; An Pondasi SEP &amp; WAREHOUSE-KIM I (R-0)_GALIAN C" xfId="5443"/>
    <cellStyle name="‡_Cost Breakdown-REV2_BQ &amp; An Pondasi SEP &amp; WAREHOUSE-KIM I (R-0)_Pen- Kodja Revisi 02 November 2009 (Rev 11-11-09)" xfId="5444"/>
    <cellStyle name="‡_Cost Breakdown-REV2_BQ &amp; An Pondasi SEP &amp; WAREHOUSE-KIM I (R-0)_Pen- Kodja Revisi 27 JAN 2010" xfId="5445"/>
    <cellStyle name="‡_Cost Breakdown-REV2_BQ &amp; An Pondasi SEP &amp; WAREHOUSE-KIM I (R-0)_RAB Kodja Revisi 22 feb 2010" xfId="5446"/>
    <cellStyle name="‡_Cost Breakdown-REV2_BQ &amp; An Pondasi SEP &amp; WAREHOUSE-KIM I (R-0)_RAB Kodja Revisi 23 feb 2010, revisi analisa" xfId="5447"/>
    <cellStyle name="‡_Cost Breakdown-REV2_BQ Pabrik Biodiesel MM-Btm" xfId="5448"/>
    <cellStyle name="‡_Cost Breakdown-REV2_BQ Pabrik Biodiesel MM-Btm_GALIAN C" xfId="5449"/>
    <cellStyle name="‡_Cost Breakdown-REV2_BQ Pabrik Biodiesel MM-Btm_Pen- Kodja Revisi 02 November 2009 (Rev 11-11-09)" xfId="5450"/>
    <cellStyle name="‡_Cost Breakdown-REV2_BQ Pabrik Biodiesel MM-Btm_Pen- Kodja Revisi 27 JAN 2010" xfId="5451"/>
    <cellStyle name="‡_Cost Breakdown-REV2_BQ Pabrik Biodiesel MM-Btm_RAB Kodja Revisi 22 feb 2010" xfId="5452"/>
    <cellStyle name="‡_Cost Breakdown-REV2_BQ Pabrik Biodiesel MM-Btm_RAB Kodja Revisi 23 feb 2010, revisi analisa" xfId="5453"/>
    <cellStyle name="‡_Cost Breakdown-REV2_GALIAN C" xfId="5454"/>
    <cellStyle name="‡_Cost Breakdown-REV2_Pen- Kodja Revisi 02 November 2009 (Rev 11-11-09)" xfId="5455"/>
    <cellStyle name="‡_Cost Breakdown-REV2_Pen- Kodja Revisi 27 JAN 2010" xfId="5456"/>
    <cellStyle name="‡_Cost Breakdown-REV2_RAB Kodja Revisi 22 feb 2010" xfId="5457"/>
    <cellStyle name="‡_Cost Breakdown-REV2_RAB Kodja Revisi 23 feb 2010, revisi analisa" xfId="5458"/>
    <cellStyle name="‡_Cost Piping" xfId="5459"/>
    <cellStyle name="‡_Cost Piping_BQ &amp; An Pds Gdg - KIM I" xfId="5460"/>
    <cellStyle name="‡_Cost Piping_BQ &amp; An Pds Gdg - KIM I_GALIAN C" xfId="5461"/>
    <cellStyle name="‡_Cost Piping_BQ &amp; An Pds Gdg - KIM I_Pen- Kodja Revisi 02 November 2009 (Rev 11-11-09)" xfId="5462"/>
    <cellStyle name="‡_Cost Piping_BQ &amp; An Pds Gdg - KIM I_Pen- Kodja Revisi 27 JAN 2010" xfId="5463"/>
    <cellStyle name="‡_Cost Piping_BQ &amp; An Pds Gdg - KIM I_RAB Kodja Revisi 22 feb 2010" xfId="5464"/>
    <cellStyle name="‡_Cost Piping_BQ &amp; An Pds Gdg - KIM I_RAB Kodja Revisi 23 feb 2010, revisi analisa" xfId="5465"/>
    <cellStyle name="‡_Cost Piping_BQ &amp; An Pondasi SEP &amp; WAREHOUSE-KIM I (R-0)" xfId="5466"/>
    <cellStyle name="‡_Cost Piping_BQ &amp; An Pondasi SEP &amp; WAREHOUSE-KIM I (R-0)_GALIAN C" xfId="5467"/>
    <cellStyle name="‡_Cost Piping_BQ &amp; An Pondasi SEP &amp; WAREHOUSE-KIM I (R-0)_Pen- Kodja Revisi 02 November 2009 (Rev 11-11-09)" xfId="5468"/>
    <cellStyle name="‡_Cost Piping_BQ &amp; An Pondasi SEP &amp; WAREHOUSE-KIM I (R-0)_Pen- Kodja Revisi 27 JAN 2010" xfId="5469"/>
    <cellStyle name="‡_Cost Piping_BQ &amp; An Pondasi SEP &amp; WAREHOUSE-KIM I (R-0)_RAB Kodja Revisi 22 feb 2010" xfId="5470"/>
    <cellStyle name="‡_Cost Piping_BQ &amp; An Pondasi SEP &amp; WAREHOUSE-KIM I (R-0)_RAB Kodja Revisi 23 feb 2010, revisi analisa" xfId="5471"/>
    <cellStyle name="‡_Cost Piping_BQ Pabrik Biodiesel MM-Btm" xfId="5472"/>
    <cellStyle name="‡_Cost Piping_BQ Pabrik Biodiesel MM-Btm_GALIAN C" xfId="5473"/>
    <cellStyle name="‡_Cost Piping_BQ Pabrik Biodiesel MM-Btm_Pen- Kodja Revisi 02 November 2009 (Rev 11-11-09)" xfId="5474"/>
    <cellStyle name="‡_Cost Piping_BQ Pabrik Biodiesel MM-Btm_Pen- Kodja Revisi 27 JAN 2010" xfId="5475"/>
    <cellStyle name="‡_Cost Piping_BQ Pabrik Biodiesel MM-Btm_RAB Kodja Revisi 22 feb 2010" xfId="5476"/>
    <cellStyle name="‡_Cost Piping_BQ Pabrik Biodiesel MM-Btm_RAB Kodja Revisi 23 feb 2010, revisi analisa" xfId="5477"/>
    <cellStyle name="‡_Cost Piping_GALIAN C" xfId="5478"/>
    <cellStyle name="‡_Cost Piping_Pen- Kodja Revisi 02 November 2009 (Rev 11-11-09)" xfId="5479"/>
    <cellStyle name="‡_Cost Piping_Pen- Kodja Revisi 27 JAN 2010" xfId="5480"/>
    <cellStyle name="‡_Cost Piping_RAB Kodja Revisi 22 feb 2010" xfId="5481"/>
    <cellStyle name="‡_Cost Piping_RAB Kodja Revisi 23 feb 2010, revisi analisa" xfId="5482"/>
    <cellStyle name="‡_data tie-n balongan" xfId="5483"/>
    <cellStyle name="‡_data tie-n balongan_BQ &amp; An Pds Gdg - KIM I" xfId="5484"/>
    <cellStyle name="‡_data tie-n balongan_BQ &amp; An Pds Gdg - KIM I_GALIAN C" xfId="5485"/>
    <cellStyle name="‡_data tie-n balongan_BQ &amp; An Pds Gdg - KIM I_Pen- Kodja Revisi 02 November 2009 (Rev 11-11-09)" xfId="5486"/>
    <cellStyle name="‡_data tie-n balongan_BQ &amp; An Pds Gdg - KIM I_Pen- Kodja Revisi 27 JAN 2010" xfId="5487"/>
    <cellStyle name="‡_data tie-n balongan_BQ &amp; An Pds Gdg - KIM I_RAB Kodja Revisi 22 feb 2010" xfId="5488"/>
    <cellStyle name="‡_data tie-n balongan_BQ &amp; An Pds Gdg - KIM I_RAB Kodja Revisi 23 feb 2010, revisi analisa" xfId="5489"/>
    <cellStyle name="‡_data tie-n balongan_BQ &amp; An Pondasi SEP &amp; WAREHOUSE-KIM I (R-0)" xfId="5490"/>
    <cellStyle name="‡_data tie-n balongan_BQ &amp; An Pondasi SEP &amp; WAREHOUSE-KIM I (R-0)_GALIAN C" xfId="5491"/>
    <cellStyle name="‡_data tie-n balongan_BQ &amp; An Pondasi SEP &amp; WAREHOUSE-KIM I (R-0)_Pen- Kodja Revisi 02 November 2009 (Rev 11-11-09)" xfId="5492"/>
    <cellStyle name="‡_data tie-n balongan_BQ &amp; An Pondasi SEP &amp; WAREHOUSE-KIM I (R-0)_Pen- Kodja Revisi 27 JAN 2010" xfId="5493"/>
    <cellStyle name="‡_data tie-n balongan_BQ &amp; An Pondasi SEP &amp; WAREHOUSE-KIM I (R-0)_RAB Kodja Revisi 22 feb 2010" xfId="5494"/>
    <cellStyle name="‡_data tie-n balongan_BQ &amp; An Pondasi SEP &amp; WAREHOUSE-KIM I (R-0)_RAB Kodja Revisi 23 feb 2010, revisi analisa" xfId="5495"/>
    <cellStyle name="‡_data tie-n balongan_BQ Pabrik Biodiesel MM-Btm" xfId="5496"/>
    <cellStyle name="‡_data tie-n balongan_BQ Pabrik Biodiesel MM-Btm_GALIAN C" xfId="5497"/>
    <cellStyle name="‡_data tie-n balongan_BQ Pabrik Biodiesel MM-Btm_Pen- Kodja Revisi 02 November 2009 (Rev 11-11-09)" xfId="5498"/>
    <cellStyle name="‡_data tie-n balongan_BQ Pabrik Biodiesel MM-Btm_Pen- Kodja Revisi 27 JAN 2010" xfId="5499"/>
    <cellStyle name="‡_data tie-n balongan_BQ Pabrik Biodiesel MM-Btm_RAB Kodja Revisi 22 feb 2010" xfId="5500"/>
    <cellStyle name="‡_data tie-n balongan_BQ Pabrik Biodiesel MM-Btm_RAB Kodja Revisi 23 feb 2010, revisi analisa" xfId="5501"/>
    <cellStyle name="‡_data tie-n balongan_GALIAN C" xfId="5502"/>
    <cellStyle name="‡_data tie-n balongan_Pen- Kodja Revisi 02 November 2009 (Rev 11-11-09)" xfId="5503"/>
    <cellStyle name="‡_data tie-n balongan_Pen- Kodja Revisi 27 JAN 2010" xfId="5504"/>
    <cellStyle name="‡_data tie-n balongan_RAB Kodja Revisi 22 feb 2010" xfId="5505"/>
    <cellStyle name="‡_data tie-n balongan_RAB Kodja Revisi 23 feb 2010, revisi analisa" xfId="5506"/>
    <cellStyle name="‡_Dephan (YKPP)_Rev#31" xfId="5507"/>
    <cellStyle name="‡_Erection Steel Structure &amp; Mechanical-4" xfId="5508"/>
    <cellStyle name="‡_Erection Steel Structure &amp; Mechanical-4_BQ &amp; An Pds Gdg - KIM I" xfId="5509"/>
    <cellStyle name="‡_Erection Steel Structure &amp; Mechanical-4_BQ &amp; An Pds Gdg - KIM I_GALIAN C" xfId="5510"/>
    <cellStyle name="‡_Erection Steel Structure &amp; Mechanical-4_BQ &amp; An Pds Gdg - KIM I_Pen- Kodja Revisi 02 November 2009 (Rev 11-11-09)" xfId="5511"/>
    <cellStyle name="‡_Erection Steel Structure &amp; Mechanical-4_BQ &amp; An Pds Gdg - KIM I_Pen- Kodja Revisi 27 JAN 2010" xfId="5512"/>
    <cellStyle name="‡_Erection Steel Structure &amp; Mechanical-4_BQ &amp; An Pds Gdg - KIM I_RAB Kodja Revisi 22 feb 2010" xfId="5513"/>
    <cellStyle name="‡_Erection Steel Structure &amp; Mechanical-4_BQ &amp; An Pds Gdg - KIM I_RAB Kodja Revisi 23 feb 2010, revisi analisa" xfId="5514"/>
    <cellStyle name="‡_Erection Steel Structure &amp; Mechanical-4_BQ &amp; An Pondasi SEP &amp; WAREHOUSE-KIM I (R-0)" xfId="5515"/>
    <cellStyle name="‡_Erection Steel Structure &amp; Mechanical-4_BQ &amp; An Pondasi SEP &amp; WAREHOUSE-KIM I (R-0)_GALIAN C" xfId="5516"/>
    <cellStyle name="‡_Erection Steel Structure &amp; Mechanical-4_BQ &amp; An Pondasi SEP &amp; WAREHOUSE-KIM I (R-0)_Pen- Kodja Revisi 02 November 2009 (Rev 11-11-09)" xfId="5517"/>
    <cellStyle name="‡_Erection Steel Structure &amp; Mechanical-4_BQ &amp; An Pondasi SEP &amp; WAREHOUSE-KIM I (R-0)_Pen- Kodja Revisi 27 JAN 2010" xfId="5518"/>
    <cellStyle name="‡_Erection Steel Structure &amp; Mechanical-4_BQ &amp; An Pondasi SEP &amp; WAREHOUSE-KIM I (R-0)_RAB Kodja Revisi 22 feb 2010" xfId="5519"/>
    <cellStyle name="‡_Erection Steel Structure &amp; Mechanical-4_BQ &amp; An Pondasi SEP &amp; WAREHOUSE-KIM I (R-0)_RAB Kodja Revisi 23 feb 2010, revisi analisa" xfId="5520"/>
    <cellStyle name="‡_Erection Steel Structure &amp; Mechanical-4_BQ Pabrik Biodiesel MM-Btm" xfId="5521"/>
    <cellStyle name="‡_Erection Steel Structure &amp; Mechanical-4_BQ Pabrik Biodiesel MM-Btm_GALIAN C" xfId="5522"/>
    <cellStyle name="‡_Erection Steel Structure &amp; Mechanical-4_BQ Pabrik Biodiesel MM-Btm_Pen- Kodja Revisi 02 November 2009 (Rev 11-11-09)" xfId="5523"/>
    <cellStyle name="‡_Erection Steel Structure &amp; Mechanical-4_BQ Pabrik Biodiesel MM-Btm_Pen- Kodja Revisi 27 JAN 2010" xfId="5524"/>
    <cellStyle name="‡_Erection Steel Structure &amp; Mechanical-4_BQ Pabrik Biodiesel MM-Btm_RAB Kodja Revisi 22 feb 2010" xfId="5525"/>
    <cellStyle name="‡_Erection Steel Structure &amp; Mechanical-4_BQ Pabrik Biodiesel MM-Btm_RAB Kodja Revisi 23 feb 2010, revisi analisa" xfId="5526"/>
    <cellStyle name="‡_Erection Steel Structure &amp; Mechanical-4_GALIAN C" xfId="5527"/>
    <cellStyle name="‡_Erection Steel Structure &amp; Mechanical-4_Pen- Kodja Revisi 02 November 2009 (Rev 11-11-09)" xfId="5528"/>
    <cellStyle name="‡_Erection Steel Structure &amp; Mechanical-4_Pen- Kodja Revisi 27 JAN 2010" xfId="5529"/>
    <cellStyle name="‡_Erection Steel Structure &amp; Mechanical-4_RAB Kodja Revisi 22 feb 2010" xfId="5530"/>
    <cellStyle name="‡_Erection Steel Structure &amp; Mechanical-4_RAB Kodja Revisi 23 feb 2010, revisi analisa" xfId="5531"/>
    <cellStyle name="‡_EVALUASI HARGA_OPT" xfId="5532"/>
    <cellStyle name="‡_Expense" xfId="5533"/>
    <cellStyle name="‡_Expense_BQ-studio-buat kontraktor" xfId="5534"/>
    <cellStyle name="‡_f. RAB ME PUS 9 juni 08 GDZ" xfId="5535"/>
    <cellStyle name="‡_F5" xfId="5536"/>
    <cellStyle name="‡_F5 2" xfId="5537"/>
    <cellStyle name="‡_F5_BQ Pabrik Biodiesel MM-Btm" xfId="5538"/>
    <cellStyle name="‡_F5_BQ Pabrik Biodiesel MM-Btm 2" xfId="5539"/>
    <cellStyle name="‡_F6" xfId="5540"/>
    <cellStyle name="‡_F6 2" xfId="5541"/>
    <cellStyle name="‡_F6_BQ Pabrik Biodiesel MM-Btm" xfId="5542"/>
    <cellStyle name="‡_F6_BQ Pabrik Biodiesel MM-Btm 2" xfId="5543"/>
    <cellStyle name="‡_FORM_OPNAM TANAH" xfId="5544"/>
    <cellStyle name="‡_FORM_OPNAM TANAH 2" xfId="5545"/>
    <cellStyle name="‡_FORM_OPNAM TANAH 3" xfId="5546"/>
    <cellStyle name="‡_Form-Reka-UG Pipe CO2 Removal" xfId="5547"/>
    <cellStyle name="‡_Form-Reka-UG Pipe CO2 Removal_BQ &amp; An Pds Gdg - KIM I" xfId="5548"/>
    <cellStyle name="‡_Form-Reka-UG Pipe CO2 Removal_BQ &amp; An Pds Gdg - KIM I_GALIAN C" xfId="5549"/>
    <cellStyle name="‡_Form-Reka-UG Pipe CO2 Removal_BQ &amp; An Pds Gdg - KIM I_Pen- Kodja Revisi 02 November 2009 (Rev 11-11-09)" xfId="5550"/>
    <cellStyle name="‡_Form-Reka-UG Pipe CO2 Removal_BQ &amp; An Pds Gdg - KIM I_Pen- Kodja Revisi 27 JAN 2010" xfId="5551"/>
    <cellStyle name="‡_Form-Reka-UG Pipe CO2 Removal_BQ &amp; An Pds Gdg - KIM I_RAB Kodja Revisi 22 feb 2010" xfId="5552"/>
    <cellStyle name="‡_Form-Reka-UG Pipe CO2 Removal_BQ &amp; An Pds Gdg - KIM I_RAB Kodja Revisi 23 feb 2010, revisi analisa" xfId="5553"/>
    <cellStyle name="‡_Form-Reka-UG Pipe CO2 Removal_BQ &amp; An Pondasi SEP &amp; WAREHOUSE-KIM I (R-0)" xfId="5554"/>
    <cellStyle name="‡_Form-Reka-UG Pipe CO2 Removal_BQ &amp; An Pondasi SEP &amp; WAREHOUSE-KIM I (R-0)_GALIAN C" xfId="5555"/>
    <cellStyle name="‡_Form-Reka-UG Pipe CO2 Removal_BQ &amp; An Pondasi SEP &amp; WAREHOUSE-KIM I (R-0)_Pen- Kodja Revisi 02 November 2009 (Rev 11-11-09)" xfId="5556"/>
    <cellStyle name="‡_Form-Reka-UG Pipe CO2 Removal_BQ &amp; An Pondasi SEP &amp; WAREHOUSE-KIM I (R-0)_Pen- Kodja Revisi 27 JAN 2010" xfId="5557"/>
    <cellStyle name="‡_Form-Reka-UG Pipe CO2 Removal_BQ &amp; An Pondasi SEP &amp; WAREHOUSE-KIM I (R-0)_RAB Kodja Revisi 22 feb 2010" xfId="5558"/>
    <cellStyle name="‡_Form-Reka-UG Pipe CO2 Removal_BQ &amp; An Pondasi SEP &amp; WAREHOUSE-KIM I (R-0)_RAB Kodja Revisi 23 feb 2010, revisi analisa" xfId="5559"/>
    <cellStyle name="‡_Form-Reka-UG Pipe CO2 Removal_BQ Pabrik Biodiesel MM-Btm" xfId="5560"/>
    <cellStyle name="‡_Form-Reka-UG Pipe CO2 Removal_BQ Pabrik Biodiesel MM-Btm_GALIAN C" xfId="5561"/>
    <cellStyle name="‡_Form-Reka-UG Pipe CO2 Removal_BQ Pabrik Biodiesel MM-Btm_Pen- Kodja Revisi 02 November 2009 (Rev 11-11-09)" xfId="5562"/>
    <cellStyle name="‡_Form-Reka-UG Pipe CO2 Removal_BQ Pabrik Biodiesel MM-Btm_Pen- Kodja Revisi 27 JAN 2010" xfId="5563"/>
    <cellStyle name="‡_Form-Reka-UG Pipe CO2 Removal_BQ Pabrik Biodiesel MM-Btm_RAB Kodja Revisi 22 feb 2010" xfId="5564"/>
    <cellStyle name="‡_Form-Reka-UG Pipe CO2 Removal_BQ Pabrik Biodiesel MM-Btm_RAB Kodja Revisi 23 feb 2010, revisi analisa" xfId="5565"/>
    <cellStyle name="‡_Form-Reka-UG Pipe CO2 Removal_GALIAN C" xfId="5566"/>
    <cellStyle name="‡_Form-Reka-UG Pipe CO2 Removal_Pen- Kodja Revisi 02 November 2009 (Rev 11-11-09)" xfId="5567"/>
    <cellStyle name="‡_Form-Reka-UG Pipe CO2 Removal_Pen- Kodja Revisi 27 JAN 2010" xfId="5568"/>
    <cellStyle name="‡_Form-Reka-UG Pipe CO2 Removal_RAB Kodja Revisi 22 feb 2010" xfId="5569"/>
    <cellStyle name="‡_Form-Reka-UG Pipe CO2 Removal_RAB Kodja Revisi 23 feb 2010, revisi analisa" xfId="5570"/>
    <cellStyle name="‡_g. RAB ME PUS 13 juni 08 GDZ" xfId="5571"/>
    <cellStyle name="‡_GALIAN C" xfId="5572"/>
    <cellStyle name="‡_Harga Material BSD EL R2" xfId="5573"/>
    <cellStyle name="‡_HARGA MATERIAL BSD ENTERTAIMENT R3" xfId="5574"/>
    <cellStyle name="‡_HARGA MATERIAL INDOFARMA" xfId="5575"/>
    <cellStyle name="‡_Hit SKBDN" xfId="5576"/>
    <cellStyle name="‡_Hit. Hotel Sutan Raja Minahasa (MYO)" xfId="5577"/>
    <cellStyle name="‡_Hit. Hotel Sutan Raja Minahasa (MYO)_Analisa Bapelkes Full" xfId="5578"/>
    <cellStyle name="‡_Hit. Lantai - 1" xfId="5579"/>
    <cellStyle name="‡_Indirect Cost-LIRIK" xfId="5580"/>
    <cellStyle name="‡_Indirect Cost-LIRIK_BQ &amp; An Pds Gdg - KIM I" xfId="5581"/>
    <cellStyle name="‡_Indirect Cost-LIRIK_BQ &amp; An Pds Gdg - KIM I_GALIAN C" xfId="5582"/>
    <cellStyle name="‡_Indirect Cost-LIRIK_BQ &amp; An Pds Gdg - KIM I_Pen- Kodja Revisi 02 November 2009 (Rev 11-11-09)" xfId="5583"/>
    <cellStyle name="‡_Indirect Cost-LIRIK_BQ &amp; An Pds Gdg - KIM I_Pen- Kodja Revisi 27 JAN 2010" xfId="5584"/>
    <cellStyle name="‡_Indirect Cost-LIRIK_BQ &amp; An Pds Gdg - KIM I_RAB Kodja Revisi 22 feb 2010" xfId="5585"/>
    <cellStyle name="‡_Indirect Cost-LIRIK_BQ &amp; An Pds Gdg - KIM I_RAB Kodja Revisi 23 feb 2010, revisi analisa" xfId="5586"/>
    <cellStyle name="‡_Indirect Cost-LIRIK_BQ &amp; An Pondasi SEP &amp; WAREHOUSE-KIM I (R-0)" xfId="5587"/>
    <cellStyle name="‡_Indirect Cost-LIRIK_BQ &amp; An Pondasi SEP &amp; WAREHOUSE-KIM I (R-0)_GALIAN C" xfId="5588"/>
    <cellStyle name="‡_Indirect Cost-LIRIK_BQ &amp; An Pondasi SEP &amp; WAREHOUSE-KIM I (R-0)_Pen- Kodja Revisi 02 November 2009 (Rev 11-11-09)" xfId="5589"/>
    <cellStyle name="‡_Indirect Cost-LIRIK_BQ &amp; An Pondasi SEP &amp; WAREHOUSE-KIM I (R-0)_Pen- Kodja Revisi 27 JAN 2010" xfId="5590"/>
    <cellStyle name="‡_Indirect Cost-LIRIK_BQ &amp; An Pondasi SEP &amp; WAREHOUSE-KIM I (R-0)_RAB Kodja Revisi 22 feb 2010" xfId="5591"/>
    <cellStyle name="‡_Indirect Cost-LIRIK_BQ &amp; An Pondasi SEP &amp; WAREHOUSE-KIM I (R-0)_RAB Kodja Revisi 23 feb 2010, revisi analisa" xfId="5592"/>
    <cellStyle name="‡_Indirect Cost-LIRIK_BQ Pabrik Biodiesel MM-Btm" xfId="5593"/>
    <cellStyle name="‡_Indirect Cost-LIRIK_BQ Pabrik Biodiesel MM-Btm_GALIAN C" xfId="5594"/>
    <cellStyle name="‡_Indirect Cost-LIRIK_BQ Pabrik Biodiesel MM-Btm_Pen- Kodja Revisi 02 November 2009 (Rev 11-11-09)" xfId="5595"/>
    <cellStyle name="‡_Indirect Cost-LIRIK_BQ Pabrik Biodiesel MM-Btm_Pen- Kodja Revisi 27 JAN 2010" xfId="5596"/>
    <cellStyle name="‡_Indirect Cost-LIRIK_BQ Pabrik Biodiesel MM-Btm_RAB Kodja Revisi 22 feb 2010" xfId="5597"/>
    <cellStyle name="‡_Indirect Cost-LIRIK_BQ Pabrik Biodiesel MM-Btm_RAB Kodja Revisi 23 feb 2010, revisi analisa" xfId="5598"/>
    <cellStyle name="‡_Indirect Cost-LIRIK_GALIAN C" xfId="5599"/>
    <cellStyle name="‡_Indirect Cost-LIRIK_Pen- Kodja Revisi 02 November 2009 (Rev 11-11-09)" xfId="5600"/>
    <cellStyle name="‡_Indirect Cost-LIRIK_Pen- Kodja Revisi 27 JAN 2010" xfId="5601"/>
    <cellStyle name="‡_Indirect Cost-LIRIK_RAB Kodja Revisi 22 feb 2010" xfId="5602"/>
    <cellStyle name="‡_Indirect Cost-LIRIK_RAB Kodja Revisi 23 feb 2010, revisi analisa" xfId="5603"/>
    <cellStyle name="‡_Inlet Portal Conduit" xfId="5604"/>
    <cellStyle name="‡_Inlet Portal Conduit 2" xfId="5605"/>
    <cellStyle name="‡_j. RAB ME PUS 21 juni 08 GDZ" xfId="5606"/>
    <cellStyle name="‡_j. RAB ME PUS 21 juni 08 GDZ 2" xfId="5607"/>
    <cellStyle name="‡_KONTRAK KAMPAR" xfId="5608"/>
    <cellStyle name="‡_KURVA S (DETAIL TYPE 2)" xfId="5609"/>
    <cellStyle name="‡_Lampiran PLPK CITO WARU" xfId="5610"/>
    <cellStyle name="‡_MAKER LIST" xfId="5611"/>
    <cellStyle name="‡_MAKER LIST_BQ-studio-buat kontraktor" xfId="5612"/>
    <cellStyle name="‡_Managerevdir2" xfId="5613"/>
    <cellStyle name="‡_Managerevdir2_AUTO2000" xfId="5614"/>
    <cellStyle name="‡_Managerevdir2_AUTO2000_BQ &amp; An Pds Gdg - KIM I" xfId="5615"/>
    <cellStyle name="‡_Managerevdir2_AUTO2000_BQ &amp; An Pds Gdg - KIM I_GALIAN C" xfId="5616"/>
    <cellStyle name="‡_Managerevdir2_AUTO2000_BQ &amp; An Pds Gdg - KIM I_Pen- Kodja Revisi 02 November 2009 (Rev 11-11-09)" xfId="5617"/>
    <cellStyle name="‡_Managerevdir2_AUTO2000_BQ &amp; An Pds Gdg - KIM I_Pen- Kodja Revisi 27 JAN 2010" xfId="5618"/>
    <cellStyle name="‡_Managerevdir2_AUTO2000_BQ &amp; An Pds Gdg - KIM I_RAB Kodja Revisi 22 feb 2010" xfId="5619"/>
    <cellStyle name="‡_Managerevdir2_AUTO2000_BQ &amp; An Pds Gdg - KIM I_RAB Kodja Revisi 23 feb 2010, revisi analisa" xfId="5620"/>
    <cellStyle name="‡_Managerevdir2_AUTO2000_BQ &amp; An Pondasi SEP &amp; WAREHOUSE-KIM I (R-0)" xfId="5621"/>
    <cellStyle name="‡_Managerevdir2_AUTO2000_BQ &amp; An Pondasi SEP &amp; WAREHOUSE-KIM I (R-0)_GALIAN C" xfId="5622"/>
    <cellStyle name="‡_Managerevdir2_AUTO2000_BQ &amp; An Pondasi SEP &amp; WAREHOUSE-KIM I (R-0)_Pen- Kodja Revisi 02 November 2009 (Rev 11-11-09)" xfId="5623"/>
    <cellStyle name="‡_Managerevdir2_AUTO2000_BQ &amp; An Pondasi SEP &amp; WAREHOUSE-KIM I (R-0)_Pen- Kodja Revisi 27 JAN 2010" xfId="5624"/>
    <cellStyle name="‡_Managerevdir2_AUTO2000_BQ &amp; An Pondasi SEP &amp; WAREHOUSE-KIM I (R-0)_RAB Kodja Revisi 22 feb 2010" xfId="5625"/>
    <cellStyle name="‡_Managerevdir2_AUTO2000_BQ &amp; An Pondasi SEP &amp; WAREHOUSE-KIM I (R-0)_RAB Kodja Revisi 23 feb 2010, revisi analisa" xfId="5626"/>
    <cellStyle name="‡_Managerevdir2_AUTO2000_BQ Pabrik Biodiesel MM-Btm" xfId="5627"/>
    <cellStyle name="‡_Managerevdir2_AUTO2000_BQ Pabrik Biodiesel MM-Btm_GALIAN C" xfId="5628"/>
    <cellStyle name="‡_Managerevdir2_AUTO2000_BQ Pabrik Biodiesel MM-Btm_Pen- Kodja Revisi 02 November 2009 (Rev 11-11-09)" xfId="5629"/>
    <cellStyle name="‡_Managerevdir2_AUTO2000_BQ Pabrik Biodiesel MM-Btm_Pen- Kodja Revisi 27 JAN 2010" xfId="5630"/>
    <cellStyle name="‡_Managerevdir2_AUTO2000_BQ Pabrik Biodiesel MM-Btm_RAB Kodja Revisi 22 feb 2010" xfId="5631"/>
    <cellStyle name="‡_Managerevdir2_AUTO2000_BQ Pabrik Biodiesel MM-Btm_RAB Kodja Revisi 23 feb 2010, revisi analisa" xfId="5632"/>
    <cellStyle name="‡_Managerevdir2_AUTO2000_GALIAN C" xfId="5633"/>
    <cellStyle name="‡_Managerevdir2_AUTO2000_Pen- Kodja Revisi 02 November 2009 (Rev 11-11-09)" xfId="5634"/>
    <cellStyle name="‡_Managerevdir2_AUTO2000_Pen- Kodja Revisi 27 JAN 2010" xfId="5635"/>
    <cellStyle name="‡_Managerevdir2_AUTO2000_RAB Kodja Revisi 22 feb 2010" xfId="5636"/>
    <cellStyle name="‡_Managerevdir2_AUTO2000_RAB Kodja Revisi 23 feb 2010, revisi analisa" xfId="5637"/>
    <cellStyle name="‡_Managerevdir2_BQ &amp; An Pds Gdg - KIM I" xfId="5638"/>
    <cellStyle name="‡_Managerevdir2_BQ &amp; An Pds Gdg - KIM I_GALIAN C" xfId="5639"/>
    <cellStyle name="‡_Managerevdir2_BQ &amp; An Pds Gdg - KIM I_Pen- Kodja Revisi 02 November 2009 (Rev 11-11-09)" xfId="5640"/>
    <cellStyle name="‡_Managerevdir2_BQ &amp; An Pds Gdg - KIM I_Pen- Kodja Revisi 27 JAN 2010" xfId="5641"/>
    <cellStyle name="‡_Managerevdir2_BQ &amp; An Pds Gdg - KIM I_RAB Kodja Revisi 22 feb 2010" xfId="5642"/>
    <cellStyle name="‡_Managerevdir2_BQ &amp; An Pds Gdg - KIM I_RAB Kodja Revisi 23 feb 2010, revisi analisa" xfId="5643"/>
    <cellStyle name="‡_Managerevdir2_BQ &amp; An Pondasi SEP &amp; WAREHOUSE-KIM I (R-0)" xfId="5644"/>
    <cellStyle name="‡_Managerevdir2_BQ &amp; An Pondasi SEP &amp; WAREHOUSE-KIM I (R-0)_GALIAN C" xfId="5645"/>
    <cellStyle name="‡_Managerevdir2_BQ &amp; An Pondasi SEP &amp; WAREHOUSE-KIM I (R-0)_Pen- Kodja Revisi 02 November 2009 (Rev 11-11-09)" xfId="5646"/>
    <cellStyle name="‡_Managerevdir2_BQ &amp; An Pondasi SEP &amp; WAREHOUSE-KIM I (R-0)_Pen- Kodja Revisi 27 JAN 2010" xfId="5647"/>
    <cellStyle name="‡_Managerevdir2_BQ &amp; An Pondasi SEP &amp; WAREHOUSE-KIM I (R-0)_RAB Kodja Revisi 22 feb 2010" xfId="5648"/>
    <cellStyle name="‡_Managerevdir2_BQ &amp; An Pondasi SEP &amp; WAREHOUSE-KIM I (R-0)_RAB Kodja Revisi 23 feb 2010, revisi analisa" xfId="5649"/>
    <cellStyle name="‡_Managerevdir2_BQ Pabrik Biodiesel MM-Btm" xfId="5650"/>
    <cellStyle name="‡_Managerevdir2_BQ Pabrik Biodiesel MM-Btm_GALIAN C" xfId="5651"/>
    <cellStyle name="‡_Managerevdir2_BQ Pabrik Biodiesel MM-Btm_Pen- Kodja Revisi 02 November 2009 (Rev 11-11-09)" xfId="5652"/>
    <cellStyle name="‡_Managerevdir2_BQ Pabrik Biodiesel MM-Btm_Pen- Kodja Revisi 27 JAN 2010" xfId="5653"/>
    <cellStyle name="‡_Managerevdir2_BQ Pabrik Biodiesel MM-Btm_RAB Kodja Revisi 22 feb 2010" xfId="5654"/>
    <cellStyle name="‡_Managerevdir2_BQ Pabrik Biodiesel MM-Btm_RAB Kodja Revisi 23 feb 2010, revisi analisa" xfId="5655"/>
    <cellStyle name="‡_Managerevdir2_Cost Piping AG Install" xfId="5656"/>
    <cellStyle name="‡_Managerevdir2_Cost Piping AG Install_BQ &amp; An Pds Gdg - KIM I" xfId="5657"/>
    <cellStyle name="‡_Managerevdir2_Cost Piping AG Install_BQ &amp; An Pds Gdg - KIM I_GALIAN C" xfId="5658"/>
    <cellStyle name="‡_Managerevdir2_Cost Piping AG Install_BQ &amp; An Pds Gdg - KIM I_Pen- Kodja Revisi 02 November 2009 (Rev 11-11-09)" xfId="5659"/>
    <cellStyle name="‡_Managerevdir2_Cost Piping AG Install_BQ &amp; An Pds Gdg - KIM I_Pen- Kodja Revisi 27 JAN 2010" xfId="5660"/>
    <cellStyle name="‡_Managerevdir2_Cost Piping AG Install_BQ &amp; An Pds Gdg - KIM I_RAB Kodja Revisi 22 feb 2010" xfId="5661"/>
    <cellStyle name="‡_Managerevdir2_Cost Piping AG Install_BQ &amp; An Pds Gdg - KIM I_RAB Kodja Revisi 23 feb 2010, revisi analisa" xfId="5662"/>
    <cellStyle name="‡_Managerevdir2_Cost Piping AG Install_BQ &amp; An Pondasi SEP &amp; WAREHOUSE-KIM I (R-0)" xfId="5663"/>
    <cellStyle name="‡_Managerevdir2_Cost Piping AG Install_BQ &amp; An Pondasi SEP &amp; WAREHOUSE-KIM I (R-0)_GALIAN C" xfId="5664"/>
    <cellStyle name="‡_Managerevdir2_Cost Piping AG Install_BQ &amp; An Pondasi SEP &amp; WAREHOUSE-KIM I (R-0)_Pen- Kodja Revisi 02 November 2009 (Rev 11-11-09)" xfId="5665"/>
    <cellStyle name="‡_Managerevdir2_Cost Piping AG Install_BQ &amp; An Pondasi SEP &amp; WAREHOUSE-KIM I (R-0)_Pen- Kodja Revisi 27 JAN 2010" xfId="5666"/>
    <cellStyle name="‡_Managerevdir2_Cost Piping AG Install_BQ &amp; An Pondasi SEP &amp; WAREHOUSE-KIM I (R-0)_RAB Kodja Revisi 22 feb 2010" xfId="5667"/>
    <cellStyle name="‡_Managerevdir2_Cost Piping AG Install_BQ &amp; An Pondasi SEP &amp; WAREHOUSE-KIM I (R-0)_RAB Kodja Revisi 23 feb 2010, revisi analisa" xfId="5668"/>
    <cellStyle name="‡_Managerevdir2_Cost Piping AG Install_BQ Pabrik Biodiesel MM-Btm" xfId="5669"/>
    <cellStyle name="‡_Managerevdir2_Cost Piping AG Install_BQ Pabrik Biodiesel MM-Btm_GALIAN C" xfId="5670"/>
    <cellStyle name="‡_Managerevdir2_Cost Piping AG Install_BQ Pabrik Biodiesel MM-Btm_Pen- Kodja Revisi 02 November 2009 (Rev 11-11-09)" xfId="5671"/>
    <cellStyle name="‡_Managerevdir2_Cost Piping AG Install_BQ Pabrik Biodiesel MM-Btm_Pen- Kodja Revisi 27 JAN 2010" xfId="5672"/>
    <cellStyle name="‡_Managerevdir2_Cost Piping AG Install_BQ Pabrik Biodiesel MM-Btm_RAB Kodja Revisi 22 feb 2010" xfId="5673"/>
    <cellStyle name="‡_Managerevdir2_Cost Piping AG Install_BQ Pabrik Biodiesel MM-Btm_RAB Kodja Revisi 23 feb 2010, revisi analisa" xfId="5674"/>
    <cellStyle name="‡_Managerevdir2_Cost Piping AG Install_GALIAN C" xfId="5675"/>
    <cellStyle name="‡_Managerevdir2_Cost Piping AG Install_Pen- Kodja Revisi 02 November 2009 (Rev 11-11-09)" xfId="5676"/>
    <cellStyle name="‡_Managerevdir2_Cost Piping AG Install_Pen- Kodja Revisi 27 JAN 2010" xfId="5677"/>
    <cellStyle name="‡_Managerevdir2_Cost Piping AG Install_RAB Kodja Revisi 22 feb 2010" xfId="5678"/>
    <cellStyle name="‡_Managerevdir2_Cost Piping AG Install_RAB Kodja Revisi 23 feb 2010, revisi analisa" xfId="5679"/>
    <cellStyle name="‡_Managerevdir2_Cost Piping PIM2revf" xfId="5680"/>
    <cellStyle name="‡_Managerevdir2_Cost Piping PIM2revf_BQ &amp; An Pds Gdg - KIM I" xfId="5681"/>
    <cellStyle name="‡_Managerevdir2_Cost Piping PIM2revf_BQ &amp; An Pds Gdg - KIM I_GALIAN C" xfId="5682"/>
    <cellStyle name="‡_Managerevdir2_Cost Piping PIM2revf_BQ &amp; An Pds Gdg - KIM I_Pen- Kodja Revisi 02 November 2009 (Rev 11-11-09)" xfId="5683"/>
    <cellStyle name="‡_Managerevdir2_Cost Piping PIM2revf_BQ &amp; An Pds Gdg - KIM I_Pen- Kodja Revisi 27 JAN 2010" xfId="5684"/>
    <cellStyle name="‡_Managerevdir2_Cost Piping PIM2revf_BQ &amp; An Pds Gdg - KIM I_RAB Kodja Revisi 22 feb 2010" xfId="5685"/>
    <cellStyle name="‡_Managerevdir2_Cost Piping PIM2revf_BQ &amp; An Pds Gdg - KIM I_RAB Kodja Revisi 23 feb 2010, revisi analisa" xfId="5686"/>
    <cellStyle name="‡_Managerevdir2_Cost Piping PIM2revf_BQ &amp; An Pondasi SEP &amp; WAREHOUSE-KIM I (R-0)" xfId="5687"/>
    <cellStyle name="‡_Managerevdir2_Cost Piping PIM2revf_BQ &amp; An Pondasi SEP &amp; WAREHOUSE-KIM I (R-0)_GALIAN C" xfId="5688"/>
    <cellStyle name="‡_Managerevdir2_Cost Piping PIM2revf_BQ &amp; An Pondasi SEP &amp; WAREHOUSE-KIM I (R-0)_Pen- Kodja Revisi 02 November 2009 (Rev 11-11-09)" xfId="5689"/>
    <cellStyle name="‡_Managerevdir2_Cost Piping PIM2revf_BQ &amp; An Pondasi SEP &amp; WAREHOUSE-KIM I (R-0)_Pen- Kodja Revisi 27 JAN 2010" xfId="5690"/>
    <cellStyle name="‡_Managerevdir2_Cost Piping PIM2revf_BQ &amp; An Pondasi SEP &amp; WAREHOUSE-KIM I (R-0)_RAB Kodja Revisi 22 feb 2010" xfId="5691"/>
    <cellStyle name="‡_Managerevdir2_Cost Piping PIM2revf_BQ &amp; An Pondasi SEP &amp; WAREHOUSE-KIM I (R-0)_RAB Kodja Revisi 23 feb 2010, revisi analisa" xfId="5692"/>
    <cellStyle name="‡_Managerevdir2_Cost Piping PIM2revf_BQ Pabrik Biodiesel MM-Btm" xfId="5693"/>
    <cellStyle name="‡_Managerevdir2_Cost Piping PIM2revf_BQ Pabrik Biodiesel MM-Btm_GALIAN C" xfId="5694"/>
    <cellStyle name="‡_Managerevdir2_Cost Piping PIM2revf_BQ Pabrik Biodiesel MM-Btm_Pen- Kodja Revisi 02 November 2009 (Rev 11-11-09)" xfId="5695"/>
    <cellStyle name="‡_Managerevdir2_Cost Piping PIM2revf_BQ Pabrik Biodiesel MM-Btm_Pen- Kodja Revisi 27 JAN 2010" xfId="5696"/>
    <cellStyle name="‡_Managerevdir2_Cost Piping PIM2revf_BQ Pabrik Biodiesel MM-Btm_RAB Kodja Revisi 22 feb 2010" xfId="5697"/>
    <cellStyle name="‡_Managerevdir2_Cost Piping PIM2revf_BQ Pabrik Biodiesel MM-Btm_RAB Kodja Revisi 23 feb 2010, revisi analisa" xfId="5698"/>
    <cellStyle name="‡_Managerevdir2_Cost Piping PIM2revf_GALIAN C" xfId="5699"/>
    <cellStyle name="‡_Managerevdir2_Cost Piping PIM2revf_Pen- Kodja Revisi 02 November 2009 (Rev 11-11-09)" xfId="5700"/>
    <cellStyle name="‡_Managerevdir2_Cost Piping PIM2revf_Pen- Kodja Revisi 27 JAN 2010" xfId="5701"/>
    <cellStyle name="‡_Managerevdir2_Cost Piping PIM2revf_RAB Kodja Revisi 22 feb 2010" xfId="5702"/>
    <cellStyle name="‡_Managerevdir2_Cost Piping PIM2revf_RAB Kodja Revisi 23 feb 2010, revisi analisa" xfId="5703"/>
    <cellStyle name="‡_Managerevdir2_GALIAN C" xfId="5704"/>
    <cellStyle name="‡_Managerevdir2_Granulation Rev1 Costdirect Pim2" xfId="5705"/>
    <cellStyle name="‡_Managerevdir2_Granulation Rev1 Costdirect Pim2_BQ &amp; An Pds Gdg - KIM I" xfId="5706"/>
    <cellStyle name="‡_Managerevdir2_Granulation Rev1 Costdirect Pim2_BQ &amp; An Pds Gdg - KIM I_GALIAN C" xfId="5707"/>
    <cellStyle name="‡_Managerevdir2_Granulation Rev1 Costdirect Pim2_BQ &amp; An Pds Gdg - KIM I_Pen- Kodja Revisi 02 November 2009 (Rev 11-11-09)" xfId="5708"/>
    <cellStyle name="‡_Managerevdir2_Granulation Rev1 Costdirect Pim2_BQ &amp; An Pds Gdg - KIM I_Pen- Kodja Revisi 27 JAN 2010" xfId="5709"/>
    <cellStyle name="‡_Managerevdir2_Granulation Rev1 Costdirect Pim2_BQ &amp; An Pds Gdg - KIM I_RAB Kodja Revisi 22 feb 2010" xfId="5710"/>
    <cellStyle name="‡_Managerevdir2_Granulation Rev1 Costdirect Pim2_BQ &amp; An Pds Gdg - KIM I_RAB Kodja Revisi 23 feb 2010, revisi analisa" xfId="5711"/>
    <cellStyle name="‡_Managerevdir2_Granulation Rev1 Costdirect Pim2_BQ &amp; An Pondasi SEP &amp; WAREHOUSE-KIM I (R-0)" xfId="5712"/>
    <cellStyle name="‡_Managerevdir2_Granulation Rev1 Costdirect Pim2_BQ &amp; An Pondasi SEP &amp; WAREHOUSE-KIM I (R-0)_GALIAN C" xfId="5713"/>
    <cellStyle name="‡_Managerevdir2_Granulation Rev1 Costdirect Pim2_BQ &amp; An Pondasi SEP &amp; WAREHOUSE-KIM I (R-0)_Pen- Kodja Revisi 02 November 2009 (Rev 11-11-09)" xfId="5714"/>
    <cellStyle name="‡_Managerevdir2_Granulation Rev1 Costdirect Pim2_BQ &amp; An Pondasi SEP &amp; WAREHOUSE-KIM I (R-0)_Pen- Kodja Revisi 27 JAN 2010" xfId="5715"/>
    <cellStyle name="‡_Managerevdir2_Granulation Rev1 Costdirect Pim2_BQ &amp; An Pondasi SEP &amp; WAREHOUSE-KIM I (R-0)_RAB Kodja Revisi 22 feb 2010" xfId="5716"/>
    <cellStyle name="‡_Managerevdir2_Granulation Rev1 Costdirect Pim2_BQ &amp; An Pondasi SEP &amp; WAREHOUSE-KIM I (R-0)_RAB Kodja Revisi 23 feb 2010, revisi analisa" xfId="5717"/>
    <cellStyle name="‡_Managerevdir2_Granulation Rev1 Costdirect Pim2_BQ Pabrik Biodiesel MM-Btm" xfId="5718"/>
    <cellStyle name="‡_Managerevdir2_Granulation Rev1 Costdirect Pim2_BQ Pabrik Biodiesel MM-Btm_GALIAN C" xfId="5719"/>
    <cellStyle name="‡_Managerevdir2_Granulation Rev1 Costdirect Pim2_BQ Pabrik Biodiesel MM-Btm_Pen- Kodja Revisi 02 November 2009 (Rev 11-11-09)" xfId="5720"/>
    <cellStyle name="‡_Managerevdir2_Granulation Rev1 Costdirect Pim2_BQ Pabrik Biodiesel MM-Btm_Pen- Kodja Revisi 27 JAN 2010" xfId="5721"/>
    <cellStyle name="‡_Managerevdir2_Granulation Rev1 Costdirect Pim2_BQ Pabrik Biodiesel MM-Btm_RAB Kodja Revisi 22 feb 2010" xfId="5722"/>
    <cellStyle name="‡_Managerevdir2_Granulation Rev1 Costdirect Pim2_BQ Pabrik Biodiesel MM-Btm_RAB Kodja Revisi 23 feb 2010, revisi analisa" xfId="5723"/>
    <cellStyle name="‡_Managerevdir2_Granulation Rev1 Costdirect Pim2_GALIAN C" xfId="5724"/>
    <cellStyle name="‡_Managerevdir2_Granulation Rev1 Costdirect Pim2_Pen- Kodja Revisi 02 November 2009 (Rev 11-11-09)" xfId="5725"/>
    <cellStyle name="‡_Managerevdir2_Granulation Rev1 Costdirect Pim2_Pen- Kodja Revisi 27 JAN 2010" xfId="5726"/>
    <cellStyle name="‡_Managerevdir2_Granulation Rev1 Costdirect Pim2_RAB Kodja Revisi 22 feb 2010" xfId="5727"/>
    <cellStyle name="‡_Managerevdir2_Granulation Rev1 Costdirect Pim2_RAB Kodja Revisi 23 feb 2010, revisi analisa" xfId="5728"/>
    <cellStyle name="‡_Managerevdir2_Pen- Kodja Revisi 02 November 2009 (Rev 11-11-09)" xfId="5729"/>
    <cellStyle name="‡_Managerevdir2_Pen- Kodja Revisi 27 JAN 2010" xfId="5730"/>
    <cellStyle name="‡_Managerevdir2_price toolrev1" xfId="5731"/>
    <cellStyle name="‡_Managerevdir2_price toolrev1_BQ &amp; An Pds Gdg - KIM I" xfId="5732"/>
    <cellStyle name="‡_Managerevdir2_price toolrev1_BQ &amp; An Pds Gdg - KIM I_GALIAN C" xfId="5733"/>
    <cellStyle name="‡_Managerevdir2_price toolrev1_BQ &amp; An Pds Gdg - KIM I_Pen- Kodja Revisi 02 November 2009 (Rev 11-11-09)" xfId="5734"/>
    <cellStyle name="‡_Managerevdir2_price toolrev1_BQ &amp; An Pds Gdg - KIM I_Pen- Kodja Revisi 27 JAN 2010" xfId="5735"/>
    <cellStyle name="‡_Managerevdir2_price toolrev1_BQ &amp; An Pds Gdg - KIM I_RAB Kodja Revisi 22 feb 2010" xfId="5736"/>
    <cellStyle name="‡_Managerevdir2_price toolrev1_BQ &amp; An Pds Gdg - KIM I_RAB Kodja Revisi 23 feb 2010, revisi analisa" xfId="5737"/>
    <cellStyle name="‡_Managerevdir2_price toolrev1_BQ &amp; An Pondasi SEP &amp; WAREHOUSE-KIM I (R-0)" xfId="5738"/>
    <cellStyle name="‡_Managerevdir2_price toolrev1_BQ &amp; An Pondasi SEP &amp; WAREHOUSE-KIM I (R-0)_GALIAN C" xfId="5739"/>
    <cellStyle name="‡_Managerevdir2_price toolrev1_BQ &amp; An Pondasi SEP &amp; WAREHOUSE-KIM I (R-0)_Pen- Kodja Revisi 02 November 2009 (Rev 11-11-09)" xfId="5740"/>
    <cellStyle name="‡_Managerevdir2_price toolrev1_BQ &amp; An Pondasi SEP &amp; WAREHOUSE-KIM I (R-0)_Pen- Kodja Revisi 27 JAN 2010" xfId="5741"/>
    <cellStyle name="‡_Managerevdir2_price toolrev1_BQ &amp; An Pondasi SEP &amp; WAREHOUSE-KIM I (R-0)_RAB Kodja Revisi 22 feb 2010" xfId="5742"/>
    <cellStyle name="‡_Managerevdir2_price toolrev1_BQ &amp; An Pondasi SEP &amp; WAREHOUSE-KIM I (R-0)_RAB Kodja Revisi 23 feb 2010, revisi analisa" xfId="5743"/>
    <cellStyle name="‡_Managerevdir2_price toolrev1_BQ Pabrik Biodiesel MM-Btm" xfId="5744"/>
    <cellStyle name="‡_Managerevdir2_price toolrev1_BQ Pabrik Biodiesel MM-Btm_GALIAN C" xfId="5745"/>
    <cellStyle name="‡_Managerevdir2_price toolrev1_BQ Pabrik Biodiesel MM-Btm_Pen- Kodja Revisi 02 November 2009 (Rev 11-11-09)" xfId="5746"/>
    <cellStyle name="‡_Managerevdir2_price toolrev1_BQ Pabrik Biodiesel MM-Btm_Pen- Kodja Revisi 27 JAN 2010" xfId="5747"/>
    <cellStyle name="‡_Managerevdir2_price toolrev1_BQ Pabrik Biodiesel MM-Btm_RAB Kodja Revisi 22 feb 2010" xfId="5748"/>
    <cellStyle name="‡_Managerevdir2_price toolrev1_BQ Pabrik Biodiesel MM-Btm_RAB Kodja Revisi 23 feb 2010, revisi analisa" xfId="5749"/>
    <cellStyle name="‡_Managerevdir2_price toolrev1_GALIAN C" xfId="5750"/>
    <cellStyle name="‡_Managerevdir2_price toolrev1_Pen- Kodja Revisi 02 November 2009 (Rev 11-11-09)" xfId="5751"/>
    <cellStyle name="‡_Managerevdir2_price toolrev1_Pen- Kodja Revisi 27 JAN 2010" xfId="5752"/>
    <cellStyle name="‡_Managerevdir2_price toolrev1_RAB Kodja Revisi 22 feb 2010" xfId="5753"/>
    <cellStyle name="‡_Managerevdir2_price toolrev1_RAB Kodja Revisi 23 feb 2010, revisi analisa" xfId="5754"/>
    <cellStyle name="‡_Managerevdir2_RAB Kodja Revisi 22 feb 2010" xfId="5755"/>
    <cellStyle name="‡_Managerevdir2_RAB Kodja Revisi 23 feb 2010, revisi analisa" xfId="5756"/>
    <cellStyle name="‡_Managerevdir2_std" xfId="5757"/>
    <cellStyle name="‡_Managerevdir2_std_BQ &amp; An Pds Gdg - KIM I" xfId="5758"/>
    <cellStyle name="‡_Managerevdir2_std_BQ &amp; An Pds Gdg - KIM I_GALIAN C" xfId="5759"/>
    <cellStyle name="‡_Managerevdir2_std_BQ &amp; An Pds Gdg - KIM I_Pen- Kodja Revisi 02 November 2009 (Rev 11-11-09)" xfId="5760"/>
    <cellStyle name="‡_Managerevdir2_std_BQ &amp; An Pds Gdg - KIM I_Pen- Kodja Revisi 27 JAN 2010" xfId="5761"/>
    <cellStyle name="‡_Managerevdir2_std_BQ &amp; An Pds Gdg - KIM I_RAB Kodja Revisi 22 feb 2010" xfId="5762"/>
    <cellStyle name="‡_Managerevdir2_std_BQ &amp; An Pds Gdg - KIM I_RAB Kodja Revisi 23 feb 2010, revisi analisa" xfId="5763"/>
    <cellStyle name="‡_Managerevdir2_std_BQ &amp; An Pondasi SEP &amp; WAREHOUSE-KIM I (R-0)" xfId="5764"/>
    <cellStyle name="‡_Managerevdir2_std_BQ &amp; An Pondasi SEP &amp; WAREHOUSE-KIM I (R-0)_GALIAN C" xfId="5765"/>
    <cellStyle name="‡_Managerevdir2_std_BQ &amp; An Pondasi SEP &amp; WAREHOUSE-KIM I (R-0)_Pen- Kodja Revisi 02 November 2009 (Rev 11-11-09)" xfId="5766"/>
    <cellStyle name="‡_Managerevdir2_std_BQ &amp; An Pondasi SEP &amp; WAREHOUSE-KIM I (R-0)_Pen- Kodja Revisi 27 JAN 2010" xfId="5767"/>
    <cellStyle name="‡_Managerevdir2_std_BQ &amp; An Pondasi SEP &amp; WAREHOUSE-KIM I (R-0)_RAB Kodja Revisi 22 feb 2010" xfId="5768"/>
    <cellStyle name="‡_Managerevdir2_std_BQ &amp; An Pondasi SEP &amp; WAREHOUSE-KIM I (R-0)_RAB Kodja Revisi 23 feb 2010, revisi analisa" xfId="5769"/>
    <cellStyle name="‡_Managerevdir2_std_BQ Pabrik Biodiesel MM-Btm" xfId="5770"/>
    <cellStyle name="‡_Managerevdir2_std_BQ Pabrik Biodiesel MM-Btm_GALIAN C" xfId="5771"/>
    <cellStyle name="‡_Managerevdir2_std_BQ Pabrik Biodiesel MM-Btm_Pen- Kodja Revisi 02 November 2009 (Rev 11-11-09)" xfId="5772"/>
    <cellStyle name="‡_Managerevdir2_std_BQ Pabrik Biodiesel MM-Btm_Pen- Kodja Revisi 27 JAN 2010" xfId="5773"/>
    <cellStyle name="‡_Managerevdir2_std_BQ Pabrik Biodiesel MM-Btm_RAB Kodja Revisi 22 feb 2010" xfId="5774"/>
    <cellStyle name="‡_Managerevdir2_std_BQ Pabrik Biodiesel MM-Btm_RAB Kodja Revisi 23 feb 2010, revisi analisa" xfId="5775"/>
    <cellStyle name="‡_Managerevdir2_std_GALIAN C" xfId="5776"/>
    <cellStyle name="‡_Managerevdir2_std_Pen- Kodja Revisi 02 November 2009 (Rev 11-11-09)" xfId="5777"/>
    <cellStyle name="‡_Managerevdir2_std_Pen- Kodja Revisi 27 JAN 2010" xfId="5778"/>
    <cellStyle name="‡_Managerevdir2_std_RAB Kodja Revisi 22 feb 2010" xfId="5779"/>
    <cellStyle name="‡_Managerevdir2_std_RAB Kodja Revisi 23 feb 2010, revisi analisa" xfId="5780"/>
    <cellStyle name="‡_Managerevdir2_Tie-in-Budget-1" xfId="5781"/>
    <cellStyle name="‡_Managerevdir2_Tie-in-Budget-1_BQ &amp; An Pds Gdg - KIM I" xfId="5782"/>
    <cellStyle name="‡_Managerevdir2_Tie-in-Budget-1_BQ &amp; An Pds Gdg - KIM I_GALIAN C" xfId="5783"/>
    <cellStyle name="‡_Managerevdir2_Tie-in-Budget-1_BQ &amp; An Pds Gdg - KIM I_Pen- Kodja Revisi 02 November 2009 (Rev 11-11-09)" xfId="5784"/>
    <cellStyle name="‡_Managerevdir2_Tie-in-Budget-1_BQ &amp; An Pds Gdg - KIM I_Pen- Kodja Revisi 27 JAN 2010" xfId="5785"/>
    <cellStyle name="‡_Managerevdir2_Tie-in-Budget-1_BQ &amp; An Pds Gdg - KIM I_RAB Kodja Revisi 22 feb 2010" xfId="5786"/>
    <cellStyle name="‡_Managerevdir2_Tie-in-Budget-1_BQ &amp; An Pds Gdg - KIM I_RAB Kodja Revisi 23 feb 2010, revisi analisa" xfId="5787"/>
    <cellStyle name="‡_Managerevdir2_Tie-in-Budget-1_BQ &amp; An Pondasi SEP &amp; WAREHOUSE-KIM I (R-0)" xfId="5788"/>
    <cellStyle name="‡_Managerevdir2_Tie-in-Budget-1_BQ &amp; An Pondasi SEP &amp; WAREHOUSE-KIM I (R-0)_GALIAN C" xfId="5789"/>
    <cellStyle name="‡_Managerevdir2_Tie-in-Budget-1_BQ &amp; An Pondasi SEP &amp; WAREHOUSE-KIM I (R-0)_Pen- Kodja Revisi 02 November 2009 (Rev 11-11-09)" xfId="5790"/>
    <cellStyle name="‡_Managerevdir2_Tie-in-Budget-1_BQ &amp; An Pondasi SEP &amp; WAREHOUSE-KIM I (R-0)_Pen- Kodja Revisi 27 JAN 2010" xfId="5791"/>
    <cellStyle name="‡_Managerevdir2_Tie-in-Budget-1_BQ &amp; An Pondasi SEP &amp; WAREHOUSE-KIM I (R-0)_RAB Kodja Revisi 22 feb 2010" xfId="5792"/>
    <cellStyle name="‡_Managerevdir2_Tie-in-Budget-1_BQ &amp; An Pondasi SEP &amp; WAREHOUSE-KIM I (R-0)_RAB Kodja Revisi 23 feb 2010, revisi analisa" xfId="5793"/>
    <cellStyle name="‡_Managerevdir2_Tie-in-Budget-1_BQ Pabrik Biodiesel MM-Btm" xfId="5794"/>
    <cellStyle name="‡_Managerevdir2_Tie-in-Budget-1_BQ Pabrik Biodiesel MM-Btm_GALIAN C" xfId="5795"/>
    <cellStyle name="‡_Managerevdir2_Tie-in-Budget-1_BQ Pabrik Biodiesel MM-Btm_Pen- Kodja Revisi 02 November 2009 (Rev 11-11-09)" xfId="5796"/>
    <cellStyle name="‡_Managerevdir2_Tie-in-Budget-1_BQ Pabrik Biodiesel MM-Btm_Pen- Kodja Revisi 27 JAN 2010" xfId="5797"/>
    <cellStyle name="‡_Managerevdir2_Tie-in-Budget-1_BQ Pabrik Biodiesel MM-Btm_RAB Kodja Revisi 22 feb 2010" xfId="5798"/>
    <cellStyle name="‡_Managerevdir2_Tie-in-Budget-1_BQ Pabrik Biodiesel MM-Btm_RAB Kodja Revisi 23 feb 2010, revisi analisa" xfId="5799"/>
    <cellStyle name="‡_Managerevdir2_Tie-in-Budget-1_GALIAN C" xfId="5800"/>
    <cellStyle name="‡_Managerevdir2_Tie-in-Budget-1_Pen- Kodja Revisi 02 November 2009 (Rev 11-11-09)" xfId="5801"/>
    <cellStyle name="‡_Managerevdir2_Tie-in-Budget-1_Pen- Kodja Revisi 27 JAN 2010" xfId="5802"/>
    <cellStyle name="‡_Managerevdir2_Tie-in-Budget-1_RAB Kodja Revisi 22 feb 2010" xfId="5803"/>
    <cellStyle name="‡_Managerevdir2_Tie-in-Budget-1_RAB Kodja Revisi 23 feb 2010, revisi analisa" xfId="5804"/>
    <cellStyle name="‡_MC-0 BHg1.Ka.1 k Outlet Reservoir      (Approve)" xfId="5805"/>
    <cellStyle name="‡_MC-0 BHg1.Ka.1 k Outlet Reservoir      (Approve) 2" xfId="5806"/>
    <cellStyle name="‡_me-AAF-COMBINED" xfId="5807"/>
    <cellStyle name="‡_me-AAF-COMBINED_AUTO2000" xfId="5808"/>
    <cellStyle name="‡_me-AAF-COMBINED_AUTO2000_BQ &amp; An Pds Gdg - KIM I" xfId="5809"/>
    <cellStyle name="‡_me-AAF-COMBINED_AUTO2000_BQ &amp; An Pds Gdg - KIM I_GALIAN C" xfId="5810"/>
    <cellStyle name="‡_me-AAF-COMBINED_AUTO2000_BQ &amp; An Pds Gdg - KIM I_Pen- Kodja Revisi 02 November 2009 (Rev 11-11-09)" xfId="5811"/>
    <cellStyle name="‡_me-AAF-COMBINED_AUTO2000_BQ &amp; An Pds Gdg - KIM I_Pen- Kodja Revisi 27 JAN 2010" xfId="5812"/>
    <cellStyle name="‡_me-AAF-COMBINED_AUTO2000_BQ &amp; An Pds Gdg - KIM I_RAB Kodja Revisi 22 feb 2010" xfId="5813"/>
    <cellStyle name="‡_me-AAF-COMBINED_AUTO2000_BQ &amp; An Pds Gdg - KIM I_RAB Kodja Revisi 23 feb 2010, revisi analisa" xfId="5814"/>
    <cellStyle name="‡_me-AAF-COMBINED_AUTO2000_BQ &amp; An Pondasi SEP &amp; WAREHOUSE-KIM I (R-0)" xfId="5815"/>
    <cellStyle name="‡_me-AAF-COMBINED_AUTO2000_BQ &amp; An Pondasi SEP &amp; WAREHOUSE-KIM I (R-0)_GALIAN C" xfId="5816"/>
    <cellStyle name="‡_me-AAF-COMBINED_AUTO2000_BQ &amp; An Pondasi SEP &amp; WAREHOUSE-KIM I (R-0)_Pen- Kodja Revisi 02 November 2009 (Rev 11-11-09)" xfId="5817"/>
    <cellStyle name="‡_me-AAF-COMBINED_AUTO2000_BQ &amp; An Pondasi SEP &amp; WAREHOUSE-KIM I (R-0)_Pen- Kodja Revisi 27 JAN 2010" xfId="5818"/>
    <cellStyle name="‡_me-AAF-COMBINED_AUTO2000_BQ &amp; An Pondasi SEP &amp; WAREHOUSE-KIM I (R-0)_RAB Kodja Revisi 22 feb 2010" xfId="5819"/>
    <cellStyle name="‡_me-AAF-COMBINED_AUTO2000_BQ &amp; An Pondasi SEP &amp; WAREHOUSE-KIM I (R-0)_RAB Kodja Revisi 23 feb 2010, revisi analisa" xfId="5820"/>
    <cellStyle name="‡_me-AAF-COMBINED_AUTO2000_BQ Pabrik Biodiesel MM-Btm" xfId="5821"/>
    <cellStyle name="‡_me-AAF-COMBINED_AUTO2000_BQ Pabrik Biodiesel MM-Btm_GALIAN C" xfId="5822"/>
    <cellStyle name="‡_me-AAF-COMBINED_AUTO2000_BQ Pabrik Biodiesel MM-Btm_Pen- Kodja Revisi 02 November 2009 (Rev 11-11-09)" xfId="5823"/>
    <cellStyle name="‡_me-AAF-COMBINED_AUTO2000_BQ Pabrik Biodiesel MM-Btm_Pen- Kodja Revisi 27 JAN 2010" xfId="5824"/>
    <cellStyle name="‡_me-AAF-COMBINED_AUTO2000_BQ Pabrik Biodiesel MM-Btm_RAB Kodja Revisi 22 feb 2010" xfId="5825"/>
    <cellStyle name="‡_me-AAF-COMBINED_AUTO2000_BQ Pabrik Biodiesel MM-Btm_RAB Kodja Revisi 23 feb 2010, revisi analisa" xfId="5826"/>
    <cellStyle name="‡_me-AAF-COMBINED_AUTO2000_GALIAN C" xfId="5827"/>
    <cellStyle name="‡_me-AAF-COMBINED_AUTO2000_Pen- Kodja Revisi 02 November 2009 (Rev 11-11-09)" xfId="5828"/>
    <cellStyle name="‡_me-AAF-COMBINED_AUTO2000_Pen- Kodja Revisi 27 JAN 2010" xfId="5829"/>
    <cellStyle name="‡_me-AAF-COMBINED_AUTO2000_RAB Kodja Revisi 22 feb 2010" xfId="5830"/>
    <cellStyle name="‡_me-AAF-COMBINED_AUTO2000_RAB Kodja Revisi 23 feb 2010, revisi analisa" xfId="5831"/>
    <cellStyle name="‡_me-AAF-COMBINED_BQ &amp; An Pds Gdg - KIM I" xfId="5832"/>
    <cellStyle name="‡_me-AAF-COMBINED_BQ &amp; An Pds Gdg - KIM I_GALIAN C" xfId="5833"/>
    <cellStyle name="‡_me-AAF-COMBINED_BQ &amp; An Pds Gdg - KIM I_Pen- Kodja Revisi 02 November 2009 (Rev 11-11-09)" xfId="5834"/>
    <cellStyle name="‡_me-AAF-COMBINED_BQ &amp; An Pds Gdg - KIM I_Pen- Kodja Revisi 27 JAN 2010" xfId="5835"/>
    <cellStyle name="‡_me-AAF-COMBINED_BQ &amp; An Pds Gdg - KIM I_RAB Kodja Revisi 22 feb 2010" xfId="5836"/>
    <cellStyle name="‡_me-AAF-COMBINED_BQ &amp; An Pds Gdg - KIM I_RAB Kodja Revisi 23 feb 2010, revisi analisa" xfId="5837"/>
    <cellStyle name="‡_me-AAF-COMBINED_BQ &amp; An Pondasi SEP &amp; WAREHOUSE-KIM I (R-0)" xfId="5838"/>
    <cellStyle name="‡_me-AAF-COMBINED_BQ &amp; An Pondasi SEP &amp; WAREHOUSE-KIM I (R-0)_GALIAN C" xfId="5839"/>
    <cellStyle name="‡_me-AAF-COMBINED_BQ &amp; An Pondasi SEP &amp; WAREHOUSE-KIM I (R-0)_Pen- Kodja Revisi 02 November 2009 (Rev 11-11-09)" xfId="5840"/>
    <cellStyle name="‡_me-AAF-COMBINED_BQ &amp; An Pondasi SEP &amp; WAREHOUSE-KIM I (R-0)_Pen- Kodja Revisi 27 JAN 2010" xfId="5841"/>
    <cellStyle name="‡_me-AAF-COMBINED_BQ &amp; An Pondasi SEP &amp; WAREHOUSE-KIM I (R-0)_RAB Kodja Revisi 22 feb 2010" xfId="5842"/>
    <cellStyle name="‡_me-AAF-COMBINED_BQ &amp; An Pondasi SEP &amp; WAREHOUSE-KIM I (R-0)_RAB Kodja Revisi 23 feb 2010, revisi analisa" xfId="5843"/>
    <cellStyle name="‡_me-AAF-COMBINED_BQ Pabrik Biodiesel MM-Btm" xfId="5844"/>
    <cellStyle name="‡_me-AAF-COMBINED_BQ Pabrik Biodiesel MM-Btm_GALIAN C" xfId="5845"/>
    <cellStyle name="‡_me-AAF-COMBINED_BQ Pabrik Biodiesel MM-Btm_Pen- Kodja Revisi 02 November 2009 (Rev 11-11-09)" xfId="5846"/>
    <cellStyle name="‡_me-AAF-COMBINED_BQ Pabrik Biodiesel MM-Btm_Pen- Kodja Revisi 27 JAN 2010" xfId="5847"/>
    <cellStyle name="‡_me-AAF-COMBINED_BQ Pabrik Biodiesel MM-Btm_RAB Kodja Revisi 22 feb 2010" xfId="5848"/>
    <cellStyle name="‡_me-AAF-COMBINED_BQ Pabrik Biodiesel MM-Btm_RAB Kodja Revisi 23 feb 2010, revisi analisa" xfId="5849"/>
    <cellStyle name="‡_me-AAF-COMBINED_GALIAN C" xfId="5850"/>
    <cellStyle name="‡_me-AAF-COMBINED_Pen- Kodja Revisi 02 November 2009 (Rev 11-11-09)" xfId="5851"/>
    <cellStyle name="‡_me-AAF-COMBINED_Pen- Kodja Revisi 27 JAN 2010" xfId="5852"/>
    <cellStyle name="‡_me-AAF-COMBINED_RAB Kodja Revisi 22 feb 2010" xfId="5853"/>
    <cellStyle name="‡_me-AAF-COMBINED_RAB Kodja Revisi 23 feb 2010, revisi analisa" xfId="5854"/>
    <cellStyle name="‡_Mekanikal Indobharat-3" xfId="5855"/>
    <cellStyle name="‡_Mekanikal Indobharat-3_BQ &amp; An Pds Gdg - KIM I" xfId="5856"/>
    <cellStyle name="‡_Mekanikal Indobharat-3_BQ &amp; An Pds Gdg - KIM I_GALIAN C" xfId="5857"/>
    <cellStyle name="‡_Mekanikal Indobharat-3_BQ &amp; An Pds Gdg - KIM I_Pen- Kodja Revisi 02 November 2009 (Rev 11-11-09)" xfId="5858"/>
    <cellStyle name="‡_Mekanikal Indobharat-3_BQ &amp; An Pds Gdg - KIM I_Pen- Kodja Revisi 27 JAN 2010" xfId="5859"/>
    <cellStyle name="‡_Mekanikal Indobharat-3_BQ &amp; An Pds Gdg - KIM I_RAB Kodja Revisi 22 feb 2010" xfId="5860"/>
    <cellStyle name="‡_Mekanikal Indobharat-3_BQ &amp; An Pds Gdg - KIM I_RAB Kodja Revisi 23 feb 2010, revisi analisa" xfId="5861"/>
    <cellStyle name="‡_Mekanikal Indobharat-3_BQ &amp; An Pondasi SEP &amp; WAREHOUSE-KIM I (R-0)" xfId="5862"/>
    <cellStyle name="‡_Mekanikal Indobharat-3_BQ &amp; An Pondasi SEP &amp; WAREHOUSE-KIM I (R-0)_GALIAN C" xfId="5863"/>
    <cellStyle name="‡_Mekanikal Indobharat-3_BQ &amp; An Pondasi SEP &amp; WAREHOUSE-KIM I (R-0)_Pen- Kodja Revisi 02 November 2009 (Rev 11-11-09)" xfId="5864"/>
    <cellStyle name="‡_Mekanikal Indobharat-3_BQ &amp; An Pondasi SEP &amp; WAREHOUSE-KIM I (R-0)_Pen- Kodja Revisi 27 JAN 2010" xfId="5865"/>
    <cellStyle name="‡_Mekanikal Indobharat-3_BQ &amp; An Pondasi SEP &amp; WAREHOUSE-KIM I (R-0)_RAB Kodja Revisi 22 feb 2010" xfId="5866"/>
    <cellStyle name="‡_Mekanikal Indobharat-3_BQ &amp; An Pondasi SEP &amp; WAREHOUSE-KIM I (R-0)_RAB Kodja Revisi 23 feb 2010, revisi analisa" xfId="5867"/>
    <cellStyle name="‡_Mekanikal Indobharat-3_BQ Pabrik Biodiesel MM-Btm" xfId="5868"/>
    <cellStyle name="‡_Mekanikal Indobharat-3_BQ Pabrik Biodiesel MM-Btm_GALIAN C" xfId="5869"/>
    <cellStyle name="‡_Mekanikal Indobharat-3_BQ Pabrik Biodiesel MM-Btm_Pen- Kodja Revisi 02 November 2009 (Rev 11-11-09)" xfId="5870"/>
    <cellStyle name="‡_Mekanikal Indobharat-3_BQ Pabrik Biodiesel MM-Btm_Pen- Kodja Revisi 27 JAN 2010" xfId="5871"/>
    <cellStyle name="‡_Mekanikal Indobharat-3_BQ Pabrik Biodiesel MM-Btm_RAB Kodja Revisi 22 feb 2010" xfId="5872"/>
    <cellStyle name="‡_Mekanikal Indobharat-3_BQ Pabrik Biodiesel MM-Btm_RAB Kodja Revisi 23 feb 2010, revisi analisa" xfId="5873"/>
    <cellStyle name="‡_Mekanikal Indobharat-3_GALIAN C" xfId="5874"/>
    <cellStyle name="‡_Mekanikal Indobharat-3_Pen- Kodja Revisi 02 November 2009 (Rev 11-11-09)" xfId="5875"/>
    <cellStyle name="‡_Mekanikal Indobharat-3_Pen- Kodja Revisi 27 JAN 2010" xfId="5876"/>
    <cellStyle name="‡_Mekanikal Indobharat-3_RAB Kodja Revisi 22 feb 2010" xfId="5877"/>
    <cellStyle name="‡_Mekanikal Indobharat-3_RAB Kodja Revisi 23 feb 2010, revisi analisa" xfId="5878"/>
    <cellStyle name="‡_PEB Blue sky Piping tie-in-Package-1" xfId="5879"/>
    <cellStyle name="‡_PEB Blue sky Piping tie-in-Package-1_BQ &amp; An Pds Gdg - KIM I" xfId="5880"/>
    <cellStyle name="‡_PEB Blue sky Piping tie-in-Package-1_BQ &amp; An Pds Gdg - KIM I_GALIAN C" xfId="5881"/>
    <cellStyle name="‡_PEB Blue sky Piping tie-in-Package-1_BQ &amp; An Pds Gdg - KIM I_Pen- Kodja Revisi 02 November 2009 (Rev 11-11-09)" xfId="5882"/>
    <cellStyle name="‡_PEB Blue sky Piping tie-in-Package-1_BQ &amp; An Pds Gdg - KIM I_Pen- Kodja Revisi 27 JAN 2010" xfId="5883"/>
    <cellStyle name="‡_PEB Blue sky Piping tie-in-Package-1_BQ &amp; An Pds Gdg - KIM I_RAB Kodja Revisi 22 feb 2010" xfId="5884"/>
    <cellStyle name="‡_PEB Blue sky Piping tie-in-Package-1_BQ &amp; An Pds Gdg - KIM I_RAB Kodja Revisi 23 feb 2010, revisi analisa" xfId="5885"/>
    <cellStyle name="‡_PEB Blue sky Piping tie-in-Package-1_BQ &amp; An Pondasi SEP &amp; WAREHOUSE-KIM I (R-0)" xfId="5886"/>
    <cellStyle name="‡_PEB Blue sky Piping tie-in-Package-1_BQ &amp; An Pondasi SEP &amp; WAREHOUSE-KIM I (R-0)_GALIAN C" xfId="5887"/>
    <cellStyle name="‡_PEB Blue sky Piping tie-in-Package-1_BQ &amp; An Pondasi SEP &amp; WAREHOUSE-KIM I (R-0)_Pen- Kodja Revisi 02 November 2009 (Rev 11-11-09)" xfId="5888"/>
    <cellStyle name="‡_PEB Blue sky Piping tie-in-Package-1_BQ &amp; An Pondasi SEP &amp; WAREHOUSE-KIM I (R-0)_Pen- Kodja Revisi 27 JAN 2010" xfId="5889"/>
    <cellStyle name="‡_PEB Blue sky Piping tie-in-Package-1_BQ &amp; An Pondasi SEP &amp; WAREHOUSE-KIM I (R-0)_RAB Kodja Revisi 22 feb 2010" xfId="5890"/>
    <cellStyle name="‡_PEB Blue sky Piping tie-in-Package-1_BQ &amp; An Pondasi SEP &amp; WAREHOUSE-KIM I (R-0)_RAB Kodja Revisi 23 feb 2010, revisi analisa" xfId="5891"/>
    <cellStyle name="‡_PEB Blue sky Piping tie-in-Package-1_BQ Pabrik Biodiesel MM-Btm" xfId="5892"/>
    <cellStyle name="‡_PEB Blue sky Piping tie-in-Package-1_BQ Pabrik Biodiesel MM-Btm_GALIAN C" xfId="5893"/>
    <cellStyle name="‡_PEB Blue sky Piping tie-in-Package-1_BQ Pabrik Biodiesel MM-Btm_Pen- Kodja Revisi 02 November 2009 (Rev 11-11-09)" xfId="5894"/>
    <cellStyle name="‡_PEB Blue sky Piping tie-in-Package-1_BQ Pabrik Biodiesel MM-Btm_Pen- Kodja Revisi 27 JAN 2010" xfId="5895"/>
    <cellStyle name="‡_PEB Blue sky Piping tie-in-Package-1_BQ Pabrik Biodiesel MM-Btm_RAB Kodja Revisi 22 feb 2010" xfId="5896"/>
    <cellStyle name="‡_PEB Blue sky Piping tie-in-Package-1_BQ Pabrik Biodiesel MM-Btm_RAB Kodja Revisi 23 feb 2010, revisi analisa" xfId="5897"/>
    <cellStyle name="‡_PEB Blue sky Piping tie-in-Package-1_GALIAN C" xfId="5898"/>
    <cellStyle name="‡_PEB Blue sky Piping tie-in-Package-1_Pen- Kodja Revisi 02 November 2009 (Rev 11-11-09)" xfId="5899"/>
    <cellStyle name="‡_PEB Blue sky Piping tie-in-Package-1_Pen- Kodja Revisi 27 JAN 2010" xfId="5900"/>
    <cellStyle name="‡_PEB Blue sky Piping tie-in-Package-1_RAB Kodja Revisi 22 feb 2010" xfId="5901"/>
    <cellStyle name="‡_PEB Blue sky Piping tie-in-Package-1_RAB Kodja Revisi 23 feb 2010, revisi analisa" xfId="5902"/>
    <cellStyle name="‡_PEERBANDINGAN CIC ~ PU" xfId="5903"/>
    <cellStyle name="‡_PEERBANDINGAN CIC ~ PU 2" xfId="5904"/>
    <cellStyle name="‡_pek yang di sub kan" xfId="5905"/>
    <cellStyle name="‡_Pen- Kodja Revisi 02 November 2009 (Rev 11-11-09)" xfId="5906"/>
    <cellStyle name="‡_Pen- Kodja Revisi 27 JAN 2010" xfId="5907"/>
    <cellStyle name="‡_Penawaran harga rumah DPR_Revisi#3_Opt" xfId="5908"/>
    <cellStyle name="‡_Penawaran harga rumah DPR_Revisi#3_Opt_rc kantor dinas tanjung pinang 5 lantai" xfId="5909"/>
    <cellStyle name="‡_Penawaran harga rumah DPR_Revisi#3_Opt_Realisasi Kontrak Kampar 31 agustus 2009" xfId="5910"/>
    <cellStyle name="‡_Piping" xfId="5911"/>
    <cellStyle name="‡_Piping &amp; Mechanical" xfId="5912"/>
    <cellStyle name="‡_Piping &amp; Mechanical_BQ &amp; An Pds Gdg - KIM I" xfId="5913"/>
    <cellStyle name="‡_Piping &amp; Mechanical_BQ &amp; An Pds Gdg - KIM I_GALIAN C" xfId="5914"/>
    <cellStyle name="‡_Piping &amp; Mechanical_BQ &amp; An Pds Gdg - KIM I_Pen- Kodja Revisi 02 November 2009 (Rev 11-11-09)" xfId="5915"/>
    <cellStyle name="‡_Piping &amp; Mechanical_BQ &amp; An Pds Gdg - KIM I_Pen- Kodja Revisi 27 JAN 2010" xfId="5916"/>
    <cellStyle name="‡_Piping &amp; Mechanical_BQ &amp; An Pds Gdg - KIM I_RAB Kodja Revisi 22 feb 2010" xfId="5917"/>
    <cellStyle name="‡_Piping &amp; Mechanical_BQ &amp; An Pds Gdg - KIM I_RAB Kodja Revisi 23 feb 2010, revisi analisa" xfId="5918"/>
    <cellStyle name="‡_Piping &amp; Mechanical_BQ &amp; An Pondasi SEP &amp; WAREHOUSE-KIM I (R-0)" xfId="5919"/>
    <cellStyle name="‡_Piping &amp; Mechanical_BQ &amp; An Pondasi SEP &amp; WAREHOUSE-KIM I (R-0)_GALIAN C" xfId="5920"/>
    <cellStyle name="‡_Piping &amp; Mechanical_BQ &amp; An Pondasi SEP &amp; WAREHOUSE-KIM I (R-0)_Pen- Kodja Revisi 02 November 2009 (Rev 11-11-09)" xfId="5921"/>
    <cellStyle name="‡_Piping &amp; Mechanical_BQ &amp; An Pondasi SEP &amp; WAREHOUSE-KIM I (R-0)_Pen- Kodja Revisi 27 JAN 2010" xfId="5922"/>
    <cellStyle name="‡_Piping &amp; Mechanical_BQ &amp; An Pondasi SEP &amp; WAREHOUSE-KIM I (R-0)_RAB Kodja Revisi 22 feb 2010" xfId="5923"/>
    <cellStyle name="‡_Piping &amp; Mechanical_BQ &amp; An Pondasi SEP &amp; WAREHOUSE-KIM I (R-0)_RAB Kodja Revisi 23 feb 2010, revisi analisa" xfId="5924"/>
    <cellStyle name="‡_Piping &amp; Mechanical_BQ Pabrik Biodiesel MM-Btm" xfId="5925"/>
    <cellStyle name="‡_Piping &amp; Mechanical_BQ Pabrik Biodiesel MM-Btm_GALIAN C" xfId="5926"/>
    <cellStyle name="‡_Piping &amp; Mechanical_BQ Pabrik Biodiesel MM-Btm_Pen- Kodja Revisi 02 November 2009 (Rev 11-11-09)" xfId="5927"/>
    <cellStyle name="‡_Piping &amp; Mechanical_BQ Pabrik Biodiesel MM-Btm_Pen- Kodja Revisi 27 JAN 2010" xfId="5928"/>
    <cellStyle name="‡_Piping &amp; Mechanical_BQ Pabrik Biodiesel MM-Btm_RAB Kodja Revisi 22 feb 2010" xfId="5929"/>
    <cellStyle name="‡_Piping &amp; Mechanical_BQ Pabrik Biodiesel MM-Btm_RAB Kodja Revisi 23 feb 2010, revisi analisa" xfId="5930"/>
    <cellStyle name="‡_Piping &amp; Mechanical_GALIAN C" xfId="5931"/>
    <cellStyle name="‡_Piping &amp; Mechanical_Pen- Kodja Revisi 02 November 2009 (Rev 11-11-09)" xfId="5932"/>
    <cellStyle name="‡_Piping &amp; Mechanical_Pen- Kodja Revisi 27 JAN 2010" xfId="5933"/>
    <cellStyle name="‡_Piping &amp; Mechanical_RAB Kodja Revisi 22 feb 2010" xfId="5934"/>
    <cellStyle name="‡_Piping &amp; Mechanical_RAB Kodja Revisi 23 feb 2010, revisi analisa" xfId="5935"/>
    <cellStyle name="‡_Piping_AUTO2000" xfId="5936"/>
    <cellStyle name="‡_Piping_AUTO2000_BQ &amp; An Pds Gdg - KIM I" xfId="5937"/>
    <cellStyle name="‡_Piping_AUTO2000_BQ &amp; An Pds Gdg - KIM I_GALIAN C" xfId="5938"/>
    <cellStyle name="‡_Piping_AUTO2000_BQ &amp; An Pds Gdg - KIM I_Pen- Kodja Revisi 02 November 2009 (Rev 11-11-09)" xfId="5939"/>
    <cellStyle name="‡_Piping_AUTO2000_BQ &amp; An Pds Gdg - KIM I_Pen- Kodja Revisi 27 JAN 2010" xfId="5940"/>
    <cellStyle name="‡_Piping_AUTO2000_BQ &amp; An Pds Gdg - KIM I_RAB Kodja Revisi 22 feb 2010" xfId="5941"/>
    <cellStyle name="‡_Piping_AUTO2000_BQ &amp; An Pds Gdg - KIM I_RAB Kodja Revisi 23 feb 2010, revisi analisa" xfId="5942"/>
    <cellStyle name="‡_Piping_AUTO2000_BQ &amp; An Pondasi SEP &amp; WAREHOUSE-KIM I (R-0)" xfId="5943"/>
    <cellStyle name="‡_Piping_AUTO2000_BQ &amp; An Pondasi SEP &amp; WAREHOUSE-KIM I (R-0)_GALIAN C" xfId="5944"/>
    <cellStyle name="‡_Piping_AUTO2000_BQ &amp; An Pondasi SEP &amp; WAREHOUSE-KIM I (R-0)_Pen- Kodja Revisi 02 November 2009 (Rev 11-11-09)" xfId="5945"/>
    <cellStyle name="‡_Piping_AUTO2000_BQ &amp; An Pondasi SEP &amp; WAREHOUSE-KIM I (R-0)_Pen- Kodja Revisi 27 JAN 2010" xfId="5946"/>
    <cellStyle name="‡_Piping_AUTO2000_BQ &amp; An Pondasi SEP &amp; WAREHOUSE-KIM I (R-0)_RAB Kodja Revisi 22 feb 2010" xfId="5947"/>
    <cellStyle name="‡_Piping_AUTO2000_BQ &amp; An Pondasi SEP &amp; WAREHOUSE-KIM I (R-0)_RAB Kodja Revisi 23 feb 2010, revisi analisa" xfId="5948"/>
    <cellStyle name="‡_Piping_AUTO2000_BQ Pabrik Biodiesel MM-Btm" xfId="5949"/>
    <cellStyle name="‡_Piping_AUTO2000_BQ Pabrik Biodiesel MM-Btm_GALIAN C" xfId="5950"/>
    <cellStyle name="‡_Piping_AUTO2000_BQ Pabrik Biodiesel MM-Btm_Pen- Kodja Revisi 02 November 2009 (Rev 11-11-09)" xfId="5951"/>
    <cellStyle name="‡_Piping_AUTO2000_BQ Pabrik Biodiesel MM-Btm_Pen- Kodja Revisi 27 JAN 2010" xfId="5952"/>
    <cellStyle name="‡_Piping_AUTO2000_BQ Pabrik Biodiesel MM-Btm_RAB Kodja Revisi 22 feb 2010" xfId="5953"/>
    <cellStyle name="‡_Piping_AUTO2000_BQ Pabrik Biodiesel MM-Btm_RAB Kodja Revisi 23 feb 2010, revisi analisa" xfId="5954"/>
    <cellStyle name="‡_Piping_AUTO2000_GALIAN C" xfId="5955"/>
    <cellStyle name="‡_Piping_AUTO2000_Pen- Kodja Revisi 02 November 2009 (Rev 11-11-09)" xfId="5956"/>
    <cellStyle name="‡_Piping_AUTO2000_Pen- Kodja Revisi 27 JAN 2010" xfId="5957"/>
    <cellStyle name="‡_Piping_AUTO2000_RAB Kodja Revisi 22 feb 2010" xfId="5958"/>
    <cellStyle name="‡_Piping_AUTO2000_RAB Kodja Revisi 23 feb 2010, revisi analisa" xfId="5959"/>
    <cellStyle name="‡_Piping_BQ &amp; An Pds Gdg - KIM I" xfId="5960"/>
    <cellStyle name="‡_Piping_BQ &amp; An Pds Gdg - KIM I_GALIAN C" xfId="5961"/>
    <cellStyle name="‡_Piping_BQ &amp; An Pds Gdg - KIM I_Pen- Kodja Revisi 02 November 2009 (Rev 11-11-09)" xfId="5962"/>
    <cellStyle name="‡_Piping_BQ &amp; An Pds Gdg - KIM I_Pen- Kodja Revisi 27 JAN 2010" xfId="5963"/>
    <cellStyle name="‡_Piping_BQ &amp; An Pds Gdg - KIM I_RAB Kodja Revisi 22 feb 2010" xfId="5964"/>
    <cellStyle name="‡_Piping_BQ &amp; An Pds Gdg - KIM I_RAB Kodja Revisi 23 feb 2010, revisi analisa" xfId="5965"/>
    <cellStyle name="‡_Piping_BQ &amp; An Pondasi SEP &amp; WAREHOUSE-KIM I (R-0)" xfId="5966"/>
    <cellStyle name="‡_Piping_BQ &amp; An Pondasi SEP &amp; WAREHOUSE-KIM I (R-0)_GALIAN C" xfId="5967"/>
    <cellStyle name="‡_Piping_BQ &amp; An Pondasi SEP &amp; WAREHOUSE-KIM I (R-0)_Pen- Kodja Revisi 02 November 2009 (Rev 11-11-09)" xfId="5968"/>
    <cellStyle name="‡_Piping_BQ &amp; An Pondasi SEP &amp; WAREHOUSE-KIM I (R-0)_Pen- Kodja Revisi 27 JAN 2010" xfId="5969"/>
    <cellStyle name="‡_Piping_BQ &amp; An Pondasi SEP &amp; WAREHOUSE-KIM I (R-0)_RAB Kodja Revisi 22 feb 2010" xfId="5970"/>
    <cellStyle name="‡_Piping_BQ &amp; An Pondasi SEP &amp; WAREHOUSE-KIM I (R-0)_RAB Kodja Revisi 23 feb 2010, revisi analisa" xfId="5971"/>
    <cellStyle name="‡_Piping_BQ Pabrik Biodiesel MM-Btm" xfId="5972"/>
    <cellStyle name="‡_Piping_BQ Pabrik Biodiesel MM-Btm_GALIAN C" xfId="5973"/>
    <cellStyle name="‡_Piping_BQ Pabrik Biodiesel MM-Btm_Pen- Kodja Revisi 02 November 2009 (Rev 11-11-09)" xfId="5974"/>
    <cellStyle name="‡_Piping_BQ Pabrik Biodiesel MM-Btm_Pen- Kodja Revisi 27 JAN 2010" xfId="5975"/>
    <cellStyle name="‡_Piping_BQ Pabrik Biodiesel MM-Btm_RAB Kodja Revisi 22 feb 2010" xfId="5976"/>
    <cellStyle name="‡_Piping_BQ Pabrik Biodiesel MM-Btm_RAB Kodja Revisi 23 feb 2010, revisi analisa" xfId="5977"/>
    <cellStyle name="‡_Piping_Cost Piping AG Install" xfId="5978"/>
    <cellStyle name="‡_Piping_Cost Piping AG Install_BQ &amp; An Pds Gdg - KIM I" xfId="5979"/>
    <cellStyle name="‡_Piping_Cost Piping AG Install_BQ &amp; An Pds Gdg - KIM I_GALIAN C" xfId="5980"/>
    <cellStyle name="‡_Piping_Cost Piping AG Install_BQ &amp; An Pds Gdg - KIM I_Pen- Kodja Revisi 02 November 2009 (Rev 11-11-09)" xfId="5981"/>
    <cellStyle name="‡_Piping_Cost Piping AG Install_BQ &amp; An Pds Gdg - KIM I_Pen- Kodja Revisi 27 JAN 2010" xfId="5982"/>
    <cellStyle name="‡_Piping_Cost Piping AG Install_BQ &amp; An Pds Gdg - KIM I_RAB Kodja Revisi 22 feb 2010" xfId="5983"/>
    <cellStyle name="‡_Piping_Cost Piping AG Install_BQ &amp; An Pds Gdg - KIM I_RAB Kodja Revisi 23 feb 2010, revisi analisa" xfId="5984"/>
    <cellStyle name="‡_Piping_Cost Piping AG Install_BQ &amp; An Pondasi SEP &amp; WAREHOUSE-KIM I (R-0)" xfId="5985"/>
    <cellStyle name="‡_Piping_Cost Piping AG Install_BQ &amp; An Pondasi SEP &amp; WAREHOUSE-KIM I (R-0)_GALIAN C" xfId="5986"/>
    <cellStyle name="‡_Piping_Cost Piping AG Install_BQ &amp; An Pondasi SEP &amp; WAREHOUSE-KIM I (R-0)_Pen- Kodja Revisi 02 November 2009 (Rev 11-11-09)" xfId="5987"/>
    <cellStyle name="‡_Piping_Cost Piping AG Install_BQ &amp; An Pondasi SEP &amp; WAREHOUSE-KIM I (R-0)_Pen- Kodja Revisi 27 JAN 2010" xfId="5988"/>
    <cellStyle name="‡_Piping_Cost Piping AG Install_BQ &amp; An Pondasi SEP &amp; WAREHOUSE-KIM I (R-0)_RAB Kodja Revisi 22 feb 2010" xfId="5989"/>
    <cellStyle name="‡_Piping_Cost Piping AG Install_BQ &amp; An Pondasi SEP &amp; WAREHOUSE-KIM I (R-0)_RAB Kodja Revisi 23 feb 2010, revisi analisa" xfId="5990"/>
    <cellStyle name="‡_Piping_Cost Piping AG Install_BQ Pabrik Biodiesel MM-Btm" xfId="5991"/>
    <cellStyle name="‡_Piping_Cost Piping AG Install_BQ Pabrik Biodiesel MM-Btm_GALIAN C" xfId="5992"/>
    <cellStyle name="‡_Piping_Cost Piping AG Install_BQ Pabrik Biodiesel MM-Btm_Pen- Kodja Revisi 02 November 2009 (Rev 11-11-09)" xfId="5993"/>
    <cellStyle name="‡_Piping_Cost Piping AG Install_BQ Pabrik Biodiesel MM-Btm_Pen- Kodja Revisi 27 JAN 2010" xfId="5994"/>
    <cellStyle name="‡_Piping_Cost Piping AG Install_BQ Pabrik Biodiesel MM-Btm_RAB Kodja Revisi 22 feb 2010" xfId="5995"/>
    <cellStyle name="‡_Piping_Cost Piping AG Install_BQ Pabrik Biodiesel MM-Btm_RAB Kodja Revisi 23 feb 2010, revisi analisa" xfId="5996"/>
    <cellStyle name="‡_Piping_Cost Piping AG Install_GALIAN C" xfId="5997"/>
    <cellStyle name="‡_Piping_Cost Piping AG Install_Pen- Kodja Revisi 02 November 2009 (Rev 11-11-09)" xfId="5998"/>
    <cellStyle name="‡_Piping_Cost Piping AG Install_Pen- Kodja Revisi 27 JAN 2010" xfId="5999"/>
    <cellStyle name="‡_Piping_Cost Piping AG Install_RAB Kodja Revisi 22 feb 2010" xfId="6000"/>
    <cellStyle name="‡_Piping_Cost Piping AG Install_RAB Kodja Revisi 23 feb 2010, revisi analisa" xfId="6001"/>
    <cellStyle name="‡_Piping_Cost Piping PIM2revf" xfId="6002"/>
    <cellStyle name="‡_Piping_Cost Piping PIM2revf_BQ &amp; An Pds Gdg - KIM I" xfId="6003"/>
    <cellStyle name="‡_Piping_Cost Piping PIM2revf_BQ &amp; An Pds Gdg - KIM I_GALIAN C" xfId="6004"/>
    <cellStyle name="‡_Piping_Cost Piping PIM2revf_BQ &amp; An Pds Gdg - KIM I_Pen- Kodja Revisi 02 November 2009 (Rev 11-11-09)" xfId="6005"/>
    <cellStyle name="‡_Piping_Cost Piping PIM2revf_BQ &amp; An Pds Gdg - KIM I_Pen- Kodja Revisi 27 JAN 2010" xfId="6006"/>
    <cellStyle name="‡_Piping_Cost Piping PIM2revf_BQ &amp; An Pds Gdg - KIM I_RAB Kodja Revisi 22 feb 2010" xfId="6007"/>
    <cellStyle name="‡_Piping_Cost Piping PIM2revf_BQ &amp; An Pds Gdg - KIM I_RAB Kodja Revisi 23 feb 2010, revisi analisa" xfId="6008"/>
    <cellStyle name="‡_Piping_Cost Piping PIM2revf_BQ &amp; An Pondasi SEP &amp; WAREHOUSE-KIM I (R-0)" xfId="6009"/>
    <cellStyle name="‡_Piping_Cost Piping PIM2revf_BQ &amp; An Pondasi SEP &amp; WAREHOUSE-KIM I (R-0)_GALIAN C" xfId="6010"/>
    <cellStyle name="‡_Piping_Cost Piping PIM2revf_BQ &amp; An Pondasi SEP &amp; WAREHOUSE-KIM I (R-0)_Pen- Kodja Revisi 02 November 2009 (Rev 11-11-09)" xfId="6011"/>
    <cellStyle name="‡_Piping_Cost Piping PIM2revf_BQ &amp; An Pondasi SEP &amp; WAREHOUSE-KIM I (R-0)_Pen- Kodja Revisi 27 JAN 2010" xfId="6012"/>
    <cellStyle name="‡_Piping_Cost Piping PIM2revf_BQ &amp; An Pondasi SEP &amp; WAREHOUSE-KIM I (R-0)_RAB Kodja Revisi 22 feb 2010" xfId="6013"/>
    <cellStyle name="‡_Piping_Cost Piping PIM2revf_BQ &amp; An Pondasi SEP &amp; WAREHOUSE-KIM I (R-0)_RAB Kodja Revisi 23 feb 2010, revisi analisa" xfId="6014"/>
    <cellStyle name="‡_Piping_Cost Piping PIM2revf_BQ Pabrik Biodiesel MM-Btm" xfId="6015"/>
    <cellStyle name="‡_Piping_Cost Piping PIM2revf_BQ Pabrik Biodiesel MM-Btm_GALIAN C" xfId="6016"/>
    <cellStyle name="‡_Piping_Cost Piping PIM2revf_BQ Pabrik Biodiesel MM-Btm_Pen- Kodja Revisi 02 November 2009 (Rev 11-11-09)" xfId="6017"/>
    <cellStyle name="‡_Piping_Cost Piping PIM2revf_BQ Pabrik Biodiesel MM-Btm_Pen- Kodja Revisi 27 JAN 2010" xfId="6018"/>
    <cellStyle name="‡_Piping_Cost Piping PIM2revf_BQ Pabrik Biodiesel MM-Btm_RAB Kodja Revisi 22 feb 2010" xfId="6019"/>
    <cellStyle name="‡_Piping_Cost Piping PIM2revf_BQ Pabrik Biodiesel MM-Btm_RAB Kodja Revisi 23 feb 2010, revisi analisa" xfId="6020"/>
    <cellStyle name="‡_Piping_Cost Piping PIM2revf_GALIAN C" xfId="6021"/>
    <cellStyle name="‡_Piping_Cost Piping PIM2revf_Pen- Kodja Revisi 02 November 2009 (Rev 11-11-09)" xfId="6022"/>
    <cellStyle name="‡_Piping_Cost Piping PIM2revf_Pen- Kodja Revisi 27 JAN 2010" xfId="6023"/>
    <cellStyle name="‡_Piping_Cost Piping PIM2revf_RAB Kodja Revisi 22 feb 2010" xfId="6024"/>
    <cellStyle name="‡_Piping_Cost Piping PIM2revf_RAB Kodja Revisi 23 feb 2010, revisi analisa" xfId="6025"/>
    <cellStyle name="‡_Piping_GALIAN C" xfId="6026"/>
    <cellStyle name="‡_Piping_Granulation Rev1 Costdirect Pim2" xfId="6027"/>
    <cellStyle name="‡_Piping_Granulation Rev1 Costdirect Pim2_BQ &amp; An Pds Gdg - KIM I" xfId="6028"/>
    <cellStyle name="‡_Piping_Granulation Rev1 Costdirect Pim2_BQ &amp; An Pds Gdg - KIM I_GALIAN C" xfId="6029"/>
    <cellStyle name="‡_Piping_Granulation Rev1 Costdirect Pim2_BQ &amp; An Pds Gdg - KIM I_Pen- Kodja Revisi 02 November 2009 (Rev 11-11-09)" xfId="6030"/>
    <cellStyle name="‡_Piping_Granulation Rev1 Costdirect Pim2_BQ &amp; An Pds Gdg - KIM I_Pen- Kodja Revisi 27 JAN 2010" xfId="6031"/>
    <cellStyle name="‡_Piping_Granulation Rev1 Costdirect Pim2_BQ &amp; An Pds Gdg - KIM I_RAB Kodja Revisi 22 feb 2010" xfId="6032"/>
    <cellStyle name="‡_Piping_Granulation Rev1 Costdirect Pim2_BQ &amp; An Pds Gdg - KIM I_RAB Kodja Revisi 23 feb 2010, revisi analisa" xfId="6033"/>
    <cellStyle name="‡_Piping_Granulation Rev1 Costdirect Pim2_BQ &amp; An Pondasi SEP &amp; WAREHOUSE-KIM I (R-0)" xfId="6034"/>
    <cellStyle name="‡_Piping_Granulation Rev1 Costdirect Pim2_BQ &amp; An Pondasi SEP &amp; WAREHOUSE-KIM I (R-0)_GALIAN C" xfId="6035"/>
    <cellStyle name="‡_Piping_Granulation Rev1 Costdirect Pim2_BQ &amp; An Pondasi SEP &amp; WAREHOUSE-KIM I (R-0)_Pen- Kodja Revisi 02 November 2009 (Rev 11-11-09)" xfId="6036"/>
    <cellStyle name="‡_Piping_Granulation Rev1 Costdirect Pim2_BQ &amp; An Pondasi SEP &amp; WAREHOUSE-KIM I (R-0)_Pen- Kodja Revisi 27 JAN 2010" xfId="6037"/>
    <cellStyle name="‡_Piping_Granulation Rev1 Costdirect Pim2_BQ &amp; An Pondasi SEP &amp; WAREHOUSE-KIM I (R-0)_RAB Kodja Revisi 22 feb 2010" xfId="6038"/>
    <cellStyle name="‡_Piping_Granulation Rev1 Costdirect Pim2_BQ &amp; An Pondasi SEP &amp; WAREHOUSE-KIM I (R-0)_RAB Kodja Revisi 23 feb 2010, revisi analisa" xfId="6039"/>
    <cellStyle name="‡_Piping_Granulation Rev1 Costdirect Pim2_BQ Pabrik Biodiesel MM-Btm" xfId="6040"/>
    <cellStyle name="‡_Piping_Granulation Rev1 Costdirect Pim2_BQ Pabrik Biodiesel MM-Btm_GALIAN C" xfId="6041"/>
    <cellStyle name="‡_Piping_Granulation Rev1 Costdirect Pim2_BQ Pabrik Biodiesel MM-Btm_Pen- Kodja Revisi 02 November 2009 (Rev 11-11-09)" xfId="6042"/>
    <cellStyle name="‡_Piping_Granulation Rev1 Costdirect Pim2_BQ Pabrik Biodiesel MM-Btm_Pen- Kodja Revisi 27 JAN 2010" xfId="6043"/>
    <cellStyle name="‡_Piping_Granulation Rev1 Costdirect Pim2_BQ Pabrik Biodiesel MM-Btm_RAB Kodja Revisi 22 feb 2010" xfId="6044"/>
    <cellStyle name="‡_Piping_Granulation Rev1 Costdirect Pim2_BQ Pabrik Biodiesel MM-Btm_RAB Kodja Revisi 23 feb 2010, revisi analisa" xfId="6045"/>
    <cellStyle name="‡_Piping_Granulation Rev1 Costdirect Pim2_GALIAN C" xfId="6046"/>
    <cellStyle name="‡_Piping_Granulation Rev1 Costdirect Pim2_Pen- Kodja Revisi 02 November 2009 (Rev 11-11-09)" xfId="6047"/>
    <cellStyle name="‡_Piping_Granulation Rev1 Costdirect Pim2_Pen- Kodja Revisi 27 JAN 2010" xfId="6048"/>
    <cellStyle name="‡_Piping_Granulation Rev1 Costdirect Pim2_RAB Kodja Revisi 22 feb 2010" xfId="6049"/>
    <cellStyle name="‡_Piping_Granulation Rev1 Costdirect Pim2_RAB Kodja Revisi 23 feb 2010, revisi analisa" xfId="6050"/>
    <cellStyle name="‡_Piping_Pen- Kodja Revisi 02 November 2009 (Rev 11-11-09)" xfId="6051"/>
    <cellStyle name="‡_Piping_Pen- Kodja Revisi 27 JAN 2010" xfId="6052"/>
    <cellStyle name="‡_Piping_price toolrev1" xfId="6053"/>
    <cellStyle name="‡_Piping_price toolrev1_BQ &amp; An Pds Gdg - KIM I" xfId="6054"/>
    <cellStyle name="‡_Piping_price toolrev1_BQ &amp; An Pds Gdg - KIM I_GALIAN C" xfId="6055"/>
    <cellStyle name="‡_Piping_price toolrev1_BQ &amp; An Pds Gdg - KIM I_Pen- Kodja Revisi 02 November 2009 (Rev 11-11-09)" xfId="6056"/>
    <cellStyle name="‡_Piping_price toolrev1_BQ &amp; An Pds Gdg - KIM I_Pen- Kodja Revisi 27 JAN 2010" xfId="6057"/>
    <cellStyle name="‡_Piping_price toolrev1_BQ &amp; An Pds Gdg - KIM I_RAB Kodja Revisi 22 feb 2010" xfId="6058"/>
    <cellStyle name="‡_Piping_price toolrev1_BQ &amp; An Pds Gdg - KIM I_RAB Kodja Revisi 23 feb 2010, revisi analisa" xfId="6059"/>
    <cellStyle name="‡_Piping_price toolrev1_BQ &amp; An Pondasi SEP &amp; WAREHOUSE-KIM I (R-0)" xfId="6060"/>
    <cellStyle name="‡_Piping_price toolrev1_BQ &amp; An Pondasi SEP &amp; WAREHOUSE-KIM I (R-0)_GALIAN C" xfId="6061"/>
    <cellStyle name="‡_Piping_price toolrev1_BQ &amp; An Pondasi SEP &amp; WAREHOUSE-KIM I (R-0)_Pen- Kodja Revisi 02 November 2009 (Rev 11-11-09)" xfId="6062"/>
    <cellStyle name="‡_Piping_price toolrev1_BQ &amp; An Pondasi SEP &amp; WAREHOUSE-KIM I (R-0)_Pen- Kodja Revisi 27 JAN 2010" xfId="6063"/>
    <cellStyle name="‡_Piping_price toolrev1_BQ &amp; An Pondasi SEP &amp; WAREHOUSE-KIM I (R-0)_RAB Kodja Revisi 22 feb 2010" xfId="6064"/>
    <cellStyle name="‡_Piping_price toolrev1_BQ &amp; An Pondasi SEP &amp; WAREHOUSE-KIM I (R-0)_RAB Kodja Revisi 23 feb 2010, revisi analisa" xfId="6065"/>
    <cellStyle name="‡_Piping_price toolrev1_BQ Pabrik Biodiesel MM-Btm" xfId="6066"/>
    <cellStyle name="‡_Piping_price toolrev1_BQ Pabrik Biodiesel MM-Btm_GALIAN C" xfId="6067"/>
    <cellStyle name="‡_Piping_price toolrev1_BQ Pabrik Biodiesel MM-Btm_Pen- Kodja Revisi 02 November 2009 (Rev 11-11-09)" xfId="6068"/>
    <cellStyle name="‡_Piping_price toolrev1_BQ Pabrik Biodiesel MM-Btm_Pen- Kodja Revisi 27 JAN 2010" xfId="6069"/>
    <cellStyle name="‡_Piping_price toolrev1_BQ Pabrik Biodiesel MM-Btm_RAB Kodja Revisi 22 feb 2010" xfId="6070"/>
    <cellStyle name="‡_Piping_price toolrev1_BQ Pabrik Biodiesel MM-Btm_RAB Kodja Revisi 23 feb 2010, revisi analisa" xfId="6071"/>
    <cellStyle name="‡_Piping_price toolrev1_GALIAN C" xfId="6072"/>
    <cellStyle name="‡_Piping_price toolrev1_Pen- Kodja Revisi 02 November 2009 (Rev 11-11-09)" xfId="6073"/>
    <cellStyle name="‡_Piping_price toolrev1_Pen- Kodja Revisi 27 JAN 2010" xfId="6074"/>
    <cellStyle name="‡_Piping_price toolrev1_RAB Kodja Revisi 22 feb 2010" xfId="6075"/>
    <cellStyle name="‡_Piping_price toolrev1_RAB Kodja Revisi 23 feb 2010, revisi analisa" xfId="6076"/>
    <cellStyle name="‡_Piping_RAB Kodja Revisi 22 feb 2010" xfId="6077"/>
    <cellStyle name="‡_Piping_RAB Kodja Revisi 23 feb 2010, revisi analisa" xfId="6078"/>
    <cellStyle name="‡_Piping_std" xfId="6079"/>
    <cellStyle name="‡_Piping_std_BQ &amp; An Pds Gdg - KIM I" xfId="6080"/>
    <cellStyle name="‡_Piping_std_BQ &amp; An Pds Gdg - KIM I_GALIAN C" xfId="6081"/>
    <cellStyle name="‡_Piping_std_BQ &amp; An Pds Gdg - KIM I_Pen- Kodja Revisi 02 November 2009 (Rev 11-11-09)" xfId="6082"/>
    <cellStyle name="‡_Piping_std_BQ &amp; An Pds Gdg - KIM I_Pen- Kodja Revisi 27 JAN 2010" xfId="6083"/>
    <cellStyle name="‡_Piping_std_BQ &amp; An Pds Gdg - KIM I_RAB Kodja Revisi 22 feb 2010" xfId="6084"/>
    <cellStyle name="‡_Piping_std_BQ &amp; An Pds Gdg - KIM I_RAB Kodja Revisi 23 feb 2010, revisi analisa" xfId="6085"/>
    <cellStyle name="‡_Piping_std_BQ &amp; An Pondasi SEP &amp; WAREHOUSE-KIM I (R-0)" xfId="6086"/>
    <cellStyle name="‡_Piping_std_BQ &amp; An Pondasi SEP &amp; WAREHOUSE-KIM I (R-0)_GALIAN C" xfId="6087"/>
    <cellStyle name="‡_Piping_std_BQ &amp; An Pondasi SEP &amp; WAREHOUSE-KIM I (R-0)_Pen- Kodja Revisi 02 November 2009 (Rev 11-11-09)" xfId="6088"/>
    <cellStyle name="‡_Piping_std_BQ &amp; An Pondasi SEP &amp; WAREHOUSE-KIM I (R-0)_Pen- Kodja Revisi 27 JAN 2010" xfId="6089"/>
    <cellStyle name="‡_Piping_std_BQ &amp; An Pondasi SEP &amp; WAREHOUSE-KIM I (R-0)_RAB Kodja Revisi 22 feb 2010" xfId="6090"/>
    <cellStyle name="‡_Piping_std_BQ &amp; An Pondasi SEP &amp; WAREHOUSE-KIM I (R-0)_RAB Kodja Revisi 23 feb 2010, revisi analisa" xfId="6091"/>
    <cellStyle name="‡_Piping_std_BQ Pabrik Biodiesel MM-Btm" xfId="6092"/>
    <cellStyle name="‡_Piping_std_BQ Pabrik Biodiesel MM-Btm_GALIAN C" xfId="6093"/>
    <cellStyle name="‡_Piping_std_BQ Pabrik Biodiesel MM-Btm_Pen- Kodja Revisi 02 November 2009 (Rev 11-11-09)" xfId="6094"/>
    <cellStyle name="‡_Piping_std_BQ Pabrik Biodiesel MM-Btm_Pen- Kodja Revisi 27 JAN 2010" xfId="6095"/>
    <cellStyle name="‡_Piping_std_BQ Pabrik Biodiesel MM-Btm_RAB Kodja Revisi 22 feb 2010" xfId="6096"/>
    <cellStyle name="‡_Piping_std_BQ Pabrik Biodiesel MM-Btm_RAB Kodja Revisi 23 feb 2010, revisi analisa" xfId="6097"/>
    <cellStyle name="‡_Piping_std_GALIAN C" xfId="6098"/>
    <cellStyle name="‡_Piping_std_Pen- Kodja Revisi 02 November 2009 (Rev 11-11-09)" xfId="6099"/>
    <cellStyle name="‡_Piping_std_Pen- Kodja Revisi 27 JAN 2010" xfId="6100"/>
    <cellStyle name="‡_Piping_std_RAB Kodja Revisi 22 feb 2010" xfId="6101"/>
    <cellStyle name="‡_Piping_std_RAB Kodja Revisi 23 feb 2010, revisi analisa" xfId="6102"/>
    <cellStyle name="‡_Piping_Tie-in-Budget-1" xfId="6103"/>
    <cellStyle name="‡_Piping_Tie-in-Budget-1_BQ &amp; An Pds Gdg - KIM I" xfId="6104"/>
    <cellStyle name="‡_Piping_Tie-in-Budget-1_BQ &amp; An Pds Gdg - KIM I_GALIAN C" xfId="6105"/>
    <cellStyle name="‡_Piping_Tie-in-Budget-1_BQ &amp; An Pds Gdg - KIM I_Pen- Kodja Revisi 02 November 2009 (Rev 11-11-09)" xfId="6106"/>
    <cellStyle name="‡_Piping_Tie-in-Budget-1_BQ &amp; An Pds Gdg - KIM I_Pen- Kodja Revisi 27 JAN 2010" xfId="6107"/>
    <cellStyle name="‡_Piping_Tie-in-Budget-1_BQ &amp; An Pds Gdg - KIM I_RAB Kodja Revisi 22 feb 2010" xfId="6108"/>
    <cellStyle name="‡_Piping_Tie-in-Budget-1_BQ &amp; An Pds Gdg - KIM I_RAB Kodja Revisi 23 feb 2010, revisi analisa" xfId="6109"/>
    <cellStyle name="‡_Piping_Tie-in-Budget-1_BQ &amp; An Pondasi SEP &amp; WAREHOUSE-KIM I (R-0)" xfId="6110"/>
    <cellStyle name="‡_Piping_Tie-in-Budget-1_BQ &amp; An Pondasi SEP &amp; WAREHOUSE-KIM I (R-0)_GALIAN C" xfId="6111"/>
    <cellStyle name="‡_Piping_Tie-in-Budget-1_BQ &amp; An Pondasi SEP &amp; WAREHOUSE-KIM I (R-0)_Pen- Kodja Revisi 02 November 2009 (Rev 11-11-09)" xfId="6112"/>
    <cellStyle name="‡_Piping_Tie-in-Budget-1_BQ &amp; An Pondasi SEP &amp; WAREHOUSE-KIM I (R-0)_Pen- Kodja Revisi 27 JAN 2010" xfId="6113"/>
    <cellStyle name="‡_Piping_Tie-in-Budget-1_BQ &amp; An Pondasi SEP &amp; WAREHOUSE-KIM I (R-0)_RAB Kodja Revisi 22 feb 2010" xfId="6114"/>
    <cellStyle name="‡_Piping_Tie-in-Budget-1_BQ &amp; An Pondasi SEP &amp; WAREHOUSE-KIM I (R-0)_RAB Kodja Revisi 23 feb 2010, revisi analisa" xfId="6115"/>
    <cellStyle name="‡_Piping_Tie-in-Budget-1_BQ Pabrik Biodiesel MM-Btm" xfId="6116"/>
    <cellStyle name="‡_Piping_Tie-in-Budget-1_BQ Pabrik Biodiesel MM-Btm_GALIAN C" xfId="6117"/>
    <cellStyle name="‡_Piping_Tie-in-Budget-1_BQ Pabrik Biodiesel MM-Btm_Pen- Kodja Revisi 02 November 2009 (Rev 11-11-09)" xfId="6118"/>
    <cellStyle name="‡_Piping_Tie-in-Budget-1_BQ Pabrik Biodiesel MM-Btm_Pen- Kodja Revisi 27 JAN 2010" xfId="6119"/>
    <cellStyle name="‡_Piping_Tie-in-Budget-1_BQ Pabrik Biodiesel MM-Btm_RAB Kodja Revisi 22 feb 2010" xfId="6120"/>
    <cellStyle name="‡_Piping_Tie-in-Budget-1_BQ Pabrik Biodiesel MM-Btm_RAB Kodja Revisi 23 feb 2010, revisi analisa" xfId="6121"/>
    <cellStyle name="‡_Piping_Tie-in-Budget-1_GALIAN C" xfId="6122"/>
    <cellStyle name="‡_Piping_Tie-in-Budget-1_Pen- Kodja Revisi 02 November 2009 (Rev 11-11-09)" xfId="6123"/>
    <cellStyle name="‡_Piping_Tie-in-Budget-1_Pen- Kodja Revisi 27 JAN 2010" xfId="6124"/>
    <cellStyle name="‡_Piping_Tie-in-Budget-1_RAB Kodja Revisi 22 feb 2010" xfId="6125"/>
    <cellStyle name="‡_Piping_Tie-in-Budget-1_RAB Kodja Revisi 23 feb 2010, revisi analisa" xfId="6126"/>
    <cellStyle name="‡_Piping-CostCO2" xfId="6127"/>
    <cellStyle name="‡_Piping-CostCO2_AUTO2000" xfId="6128"/>
    <cellStyle name="‡_Piping-CostCO2_AUTO2000_BQ &amp; An Pds Gdg - KIM I" xfId="6129"/>
    <cellStyle name="‡_Piping-CostCO2_AUTO2000_BQ &amp; An Pds Gdg - KIM I_GALIAN C" xfId="6130"/>
    <cellStyle name="‡_Piping-CostCO2_AUTO2000_BQ &amp; An Pds Gdg - KIM I_Pen- Kodja Revisi 02 November 2009 (Rev 11-11-09)" xfId="6131"/>
    <cellStyle name="‡_Piping-CostCO2_AUTO2000_BQ &amp; An Pds Gdg - KIM I_Pen- Kodja Revisi 27 JAN 2010" xfId="6132"/>
    <cellStyle name="‡_Piping-CostCO2_AUTO2000_BQ &amp; An Pds Gdg - KIM I_RAB Kodja Revisi 22 feb 2010" xfId="6133"/>
    <cellStyle name="‡_Piping-CostCO2_AUTO2000_BQ &amp; An Pds Gdg - KIM I_RAB Kodja Revisi 23 feb 2010, revisi analisa" xfId="6134"/>
    <cellStyle name="‡_Piping-CostCO2_AUTO2000_BQ &amp; An Pondasi SEP &amp; WAREHOUSE-KIM I (R-0)" xfId="6135"/>
    <cellStyle name="‡_Piping-CostCO2_AUTO2000_BQ &amp; An Pondasi SEP &amp; WAREHOUSE-KIM I (R-0)_GALIAN C" xfId="6136"/>
    <cellStyle name="‡_Piping-CostCO2_AUTO2000_BQ &amp; An Pondasi SEP &amp; WAREHOUSE-KIM I (R-0)_Pen- Kodja Revisi 02 November 2009 (Rev 11-11-09)" xfId="6137"/>
    <cellStyle name="‡_Piping-CostCO2_AUTO2000_BQ &amp; An Pondasi SEP &amp; WAREHOUSE-KIM I (R-0)_Pen- Kodja Revisi 27 JAN 2010" xfId="6138"/>
    <cellStyle name="‡_Piping-CostCO2_AUTO2000_BQ &amp; An Pondasi SEP &amp; WAREHOUSE-KIM I (R-0)_RAB Kodja Revisi 22 feb 2010" xfId="6139"/>
    <cellStyle name="‡_Piping-CostCO2_AUTO2000_BQ &amp; An Pondasi SEP &amp; WAREHOUSE-KIM I (R-0)_RAB Kodja Revisi 23 feb 2010, revisi analisa" xfId="6140"/>
    <cellStyle name="‡_Piping-CostCO2_AUTO2000_BQ Pabrik Biodiesel MM-Btm" xfId="6141"/>
    <cellStyle name="‡_Piping-CostCO2_AUTO2000_BQ Pabrik Biodiesel MM-Btm_GALIAN C" xfId="6142"/>
    <cellStyle name="‡_Piping-CostCO2_AUTO2000_BQ Pabrik Biodiesel MM-Btm_Pen- Kodja Revisi 02 November 2009 (Rev 11-11-09)" xfId="6143"/>
    <cellStyle name="‡_Piping-CostCO2_AUTO2000_BQ Pabrik Biodiesel MM-Btm_Pen- Kodja Revisi 27 JAN 2010" xfId="6144"/>
    <cellStyle name="‡_Piping-CostCO2_AUTO2000_BQ Pabrik Biodiesel MM-Btm_RAB Kodja Revisi 22 feb 2010" xfId="6145"/>
    <cellStyle name="‡_Piping-CostCO2_AUTO2000_BQ Pabrik Biodiesel MM-Btm_RAB Kodja Revisi 23 feb 2010, revisi analisa" xfId="6146"/>
    <cellStyle name="‡_Piping-CostCO2_AUTO2000_GALIAN C" xfId="6147"/>
    <cellStyle name="‡_Piping-CostCO2_AUTO2000_Pen- Kodja Revisi 02 November 2009 (Rev 11-11-09)" xfId="6148"/>
    <cellStyle name="‡_Piping-CostCO2_AUTO2000_Pen- Kodja Revisi 27 JAN 2010" xfId="6149"/>
    <cellStyle name="‡_Piping-CostCO2_AUTO2000_RAB Kodja Revisi 22 feb 2010" xfId="6150"/>
    <cellStyle name="‡_Piping-CostCO2_AUTO2000_RAB Kodja Revisi 23 feb 2010, revisi analisa" xfId="6151"/>
    <cellStyle name="‡_Piping-CostCO2_BQ &amp; An Pds Gdg - KIM I" xfId="6152"/>
    <cellStyle name="‡_Piping-CostCO2_BQ &amp; An Pds Gdg - KIM I_GALIAN C" xfId="6153"/>
    <cellStyle name="‡_Piping-CostCO2_BQ &amp; An Pds Gdg - KIM I_Pen- Kodja Revisi 02 November 2009 (Rev 11-11-09)" xfId="6154"/>
    <cellStyle name="‡_Piping-CostCO2_BQ &amp; An Pds Gdg - KIM I_Pen- Kodja Revisi 27 JAN 2010" xfId="6155"/>
    <cellStyle name="‡_Piping-CostCO2_BQ &amp; An Pds Gdg - KIM I_RAB Kodja Revisi 22 feb 2010" xfId="6156"/>
    <cellStyle name="‡_Piping-CostCO2_BQ &amp; An Pds Gdg - KIM I_RAB Kodja Revisi 23 feb 2010, revisi analisa" xfId="6157"/>
    <cellStyle name="‡_Piping-CostCO2_BQ &amp; An Pondasi SEP &amp; WAREHOUSE-KIM I (R-0)" xfId="6158"/>
    <cellStyle name="‡_Piping-CostCO2_BQ &amp; An Pondasi SEP &amp; WAREHOUSE-KIM I (R-0)_GALIAN C" xfId="6159"/>
    <cellStyle name="‡_Piping-CostCO2_BQ &amp; An Pondasi SEP &amp; WAREHOUSE-KIM I (R-0)_Pen- Kodja Revisi 02 November 2009 (Rev 11-11-09)" xfId="6160"/>
    <cellStyle name="‡_Piping-CostCO2_BQ &amp; An Pondasi SEP &amp; WAREHOUSE-KIM I (R-0)_Pen- Kodja Revisi 27 JAN 2010" xfId="6161"/>
    <cellStyle name="‡_Piping-CostCO2_BQ &amp; An Pondasi SEP &amp; WAREHOUSE-KIM I (R-0)_RAB Kodja Revisi 22 feb 2010" xfId="6162"/>
    <cellStyle name="‡_Piping-CostCO2_BQ &amp; An Pondasi SEP &amp; WAREHOUSE-KIM I (R-0)_RAB Kodja Revisi 23 feb 2010, revisi analisa" xfId="6163"/>
    <cellStyle name="‡_Piping-CostCO2_BQ Pabrik Biodiesel MM-Btm" xfId="6164"/>
    <cellStyle name="‡_Piping-CostCO2_BQ Pabrik Biodiesel MM-Btm_GALIAN C" xfId="6165"/>
    <cellStyle name="‡_Piping-CostCO2_BQ Pabrik Biodiesel MM-Btm_Pen- Kodja Revisi 02 November 2009 (Rev 11-11-09)" xfId="6166"/>
    <cellStyle name="‡_Piping-CostCO2_BQ Pabrik Biodiesel MM-Btm_Pen- Kodja Revisi 27 JAN 2010" xfId="6167"/>
    <cellStyle name="‡_Piping-CostCO2_BQ Pabrik Biodiesel MM-Btm_RAB Kodja Revisi 22 feb 2010" xfId="6168"/>
    <cellStyle name="‡_Piping-CostCO2_BQ Pabrik Biodiesel MM-Btm_RAB Kodja Revisi 23 feb 2010, revisi analisa" xfId="6169"/>
    <cellStyle name="‡_Piping-CostCO2_GALIAN C" xfId="6170"/>
    <cellStyle name="‡_Piping-CostCO2_Pen- Kodja Revisi 02 November 2009 (Rev 11-11-09)" xfId="6171"/>
    <cellStyle name="‡_Piping-CostCO2_Pen- Kodja Revisi 27 JAN 2010" xfId="6172"/>
    <cellStyle name="‡_Piping-CostCO2_RAB Kodja Revisi 22 feb 2010" xfId="6173"/>
    <cellStyle name="‡_Piping-CostCO2_RAB Kodja Revisi 23 feb 2010, revisi analisa" xfId="6174"/>
    <cellStyle name="‡_Piping-Costrev2" xfId="6175"/>
    <cellStyle name="‡_Piping-Costrev2_AUTO2000" xfId="6176"/>
    <cellStyle name="‡_Piping-Costrev2_AUTO2000_BQ &amp; An Pds Gdg - KIM I" xfId="6177"/>
    <cellStyle name="‡_Piping-Costrev2_AUTO2000_BQ &amp; An Pds Gdg - KIM I_GALIAN C" xfId="6178"/>
    <cellStyle name="‡_Piping-Costrev2_AUTO2000_BQ &amp; An Pds Gdg - KIM I_Pen- Kodja Revisi 02 November 2009 (Rev 11-11-09)" xfId="6179"/>
    <cellStyle name="‡_Piping-Costrev2_AUTO2000_BQ &amp; An Pds Gdg - KIM I_Pen- Kodja Revisi 27 JAN 2010" xfId="6180"/>
    <cellStyle name="‡_Piping-Costrev2_AUTO2000_BQ &amp; An Pds Gdg - KIM I_RAB Kodja Revisi 22 feb 2010" xfId="6181"/>
    <cellStyle name="‡_Piping-Costrev2_AUTO2000_BQ &amp; An Pds Gdg - KIM I_RAB Kodja Revisi 23 feb 2010, revisi analisa" xfId="6182"/>
    <cellStyle name="‡_Piping-Costrev2_AUTO2000_BQ &amp; An Pondasi SEP &amp; WAREHOUSE-KIM I (R-0)" xfId="6183"/>
    <cellStyle name="‡_Piping-Costrev2_AUTO2000_BQ &amp; An Pondasi SEP &amp; WAREHOUSE-KIM I (R-0)_GALIAN C" xfId="6184"/>
    <cellStyle name="‡_Piping-Costrev2_AUTO2000_BQ &amp; An Pondasi SEP &amp; WAREHOUSE-KIM I (R-0)_Pen- Kodja Revisi 02 November 2009 (Rev 11-11-09)" xfId="6185"/>
    <cellStyle name="‡_Piping-Costrev2_AUTO2000_BQ &amp; An Pondasi SEP &amp; WAREHOUSE-KIM I (R-0)_Pen- Kodja Revisi 27 JAN 2010" xfId="6186"/>
    <cellStyle name="‡_Piping-Costrev2_AUTO2000_BQ &amp; An Pondasi SEP &amp; WAREHOUSE-KIM I (R-0)_RAB Kodja Revisi 22 feb 2010" xfId="6187"/>
    <cellStyle name="‡_Piping-Costrev2_AUTO2000_BQ &amp; An Pondasi SEP &amp; WAREHOUSE-KIM I (R-0)_RAB Kodja Revisi 23 feb 2010, revisi analisa" xfId="6188"/>
    <cellStyle name="‡_Piping-Costrev2_AUTO2000_BQ Pabrik Biodiesel MM-Btm" xfId="6189"/>
    <cellStyle name="‡_Piping-Costrev2_AUTO2000_BQ Pabrik Biodiesel MM-Btm_GALIAN C" xfId="6190"/>
    <cellStyle name="‡_Piping-Costrev2_AUTO2000_BQ Pabrik Biodiesel MM-Btm_Pen- Kodja Revisi 02 November 2009 (Rev 11-11-09)" xfId="6191"/>
    <cellStyle name="‡_Piping-Costrev2_AUTO2000_BQ Pabrik Biodiesel MM-Btm_Pen- Kodja Revisi 27 JAN 2010" xfId="6192"/>
    <cellStyle name="‡_Piping-Costrev2_AUTO2000_BQ Pabrik Biodiesel MM-Btm_RAB Kodja Revisi 22 feb 2010" xfId="6193"/>
    <cellStyle name="‡_Piping-Costrev2_AUTO2000_BQ Pabrik Biodiesel MM-Btm_RAB Kodja Revisi 23 feb 2010, revisi analisa" xfId="6194"/>
    <cellStyle name="‡_Piping-Costrev2_AUTO2000_GALIAN C" xfId="6195"/>
    <cellStyle name="‡_Piping-Costrev2_AUTO2000_Pen- Kodja Revisi 02 November 2009 (Rev 11-11-09)" xfId="6196"/>
    <cellStyle name="‡_Piping-Costrev2_AUTO2000_Pen- Kodja Revisi 27 JAN 2010" xfId="6197"/>
    <cellStyle name="‡_Piping-Costrev2_AUTO2000_RAB Kodja Revisi 22 feb 2010" xfId="6198"/>
    <cellStyle name="‡_Piping-Costrev2_AUTO2000_RAB Kodja Revisi 23 feb 2010, revisi analisa" xfId="6199"/>
    <cellStyle name="‡_Piping-Costrev2_BQ &amp; An Pds Gdg - KIM I" xfId="6200"/>
    <cellStyle name="‡_Piping-Costrev2_BQ &amp; An Pds Gdg - KIM I_GALIAN C" xfId="6201"/>
    <cellStyle name="‡_Piping-Costrev2_BQ &amp; An Pds Gdg - KIM I_Pen- Kodja Revisi 02 November 2009 (Rev 11-11-09)" xfId="6202"/>
    <cellStyle name="‡_Piping-Costrev2_BQ &amp; An Pds Gdg - KIM I_Pen- Kodja Revisi 27 JAN 2010" xfId="6203"/>
    <cellStyle name="‡_Piping-Costrev2_BQ &amp; An Pds Gdg - KIM I_RAB Kodja Revisi 22 feb 2010" xfId="6204"/>
    <cellStyle name="‡_Piping-Costrev2_BQ &amp; An Pds Gdg - KIM I_RAB Kodja Revisi 23 feb 2010, revisi analisa" xfId="6205"/>
    <cellStyle name="‡_Piping-Costrev2_BQ &amp; An Pondasi SEP &amp; WAREHOUSE-KIM I (R-0)" xfId="6206"/>
    <cellStyle name="‡_Piping-Costrev2_BQ &amp; An Pondasi SEP &amp; WAREHOUSE-KIM I (R-0)_GALIAN C" xfId="6207"/>
    <cellStyle name="‡_Piping-Costrev2_BQ &amp; An Pondasi SEP &amp; WAREHOUSE-KIM I (R-0)_Pen- Kodja Revisi 02 November 2009 (Rev 11-11-09)" xfId="6208"/>
    <cellStyle name="‡_Piping-Costrev2_BQ &amp; An Pondasi SEP &amp; WAREHOUSE-KIM I (R-0)_Pen- Kodja Revisi 27 JAN 2010" xfId="6209"/>
    <cellStyle name="‡_Piping-Costrev2_BQ &amp; An Pondasi SEP &amp; WAREHOUSE-KIM I (R-0)_RAB Kodja Revisi 22 feb 2010" xfId="6210"/>
    <cellStyle name="‡_Piping-Costrev2_BQ &amp; An Pondasi SEP &amp; WAREHOUSE-KIM I (R-0)_RAB Kodja Revisi 23 feb 2010, revisi analisa" xfId="6211"/>
    <cellStyle name="‡_Piping-Costrev2_BQ Pabrik Biodiesel MM-Btm" xfId="6212"/>
    <cellStyle name="‡_Piping-Costrev2_BQ Pabrik Biodiesel MM-Btm_GALIAN C" xfId="6213"/>
    <cellStyle name="‡_Piping-Costrev2_BQ Pabrik Biodiesel MM-Btm_Pen- Kodja Revisi 02 November 2009 (Rev 11-11-09)" xfId="6214"/>
    <cellStyle name="‡_Piping-Costrev2_BQ Pabrik Biodiesel MM-Btm_Pen- Kodja Revisi 27 JAN 2010" xfId="6215"/>
    <cellStyle name="‡_Piping-Costrev2_BQ Pabrik Biodiesel MM-Btm_RAB Kodja Revisi 22 feb 2010" xfId="6216"/>
    <cellStyle name="‡_Piping-Costrev2_BQ Pabrik Biodiesel MM-Btm_RAB Kodja Revisi 23 feb 2010, revisi analisa" xfId="6217"/>
    <cellStyle name="‡_Piping-Costrev2_GALIAN C" xfId="6218"/>
    <cellStyle name="‡_Piping-Costrev2_Pen- Kodja Revisi 02 November 2009 (Rev 11-11-09)" xfId="6219"/>
    <cellStyle name="‡_Piping-Costrev2_Pen- Kodja Revisi 27 JAN 2010" xfId="6220"/>
    <cellStyle name="‡_Piping-Costrev2_RAB Kodja Revisi 22 feb 2010" xfId="6221"/>
    <cellStyle name="‡_Piping-Costrev2_RAB Kodja Revisi 23 feb 2010, revisi analisa" xfId="6222"/>
    <cellStyle name="‡_PLDT" xfId="6223"/>
    <cellStyle name="‡_PLDT 2" xfId="6224"/>
    <cellStyle name="‡_PLDT 2 2" xfId="6225"/>
    <cellStyle name="‡_PLDT 3" xfId="6226"/>
    <cellStyle name="‡_PLDT_0.Bidakara RAP" xfId="6227"/>
    <cellStyle name="‡_PLDT_062709_opnam juni_rev3" xfId="6228"/>
    <cellStyle name="‡_PLDT_062709_opnam juni_rev3 2" xfId="6229"/>
    <cellStyle name="‡_PLDT_08409_opnam juli_R2_cek3" xfId="6230"/>
    <cellStyle name="‡_PLDT_08409_opnam juli_R2_cek3 2" xfId="6231"/>
    <cellStyle name="‡_PLDT_1.Cost Plan Bapelkes Depkes Batam 2008. xls" xfId="6232"/>
    <cellStyle name="‡_PLDT_3.BU - Alat Pakai (Merah)" xfId="6233"/>
    <cellStyle name="‡_PLDT_AHS PIPA" xfId="6234"/>
    <cellStyle name="‡_PLDT_AHS_Griya Niaga 2 RV" xfId="6235"/>
    <cellStyle name="‡_PLDT_ALAT-BU-SPP-CIPUTARA-ok" xfId="6236"/>
    <cellStyle name="‡_PLDT_ALAT-SPP-BU-BPK" xfId="6237"/>
    <cellStyle name="‡_PLDT_ALTERNATIF - I KBI (Kyoraku Blow molding)" xfId="6238"/>
    <cellStyle name="‡_PLDT_ALTERNATIF - I KBI (Kyoraku Blow molding) 2" xfId="6239"/>
    <cellStyle name="‡_PLDT_ALTERNATIF - I KBI (Kyoraku Blow molding)_BQ-studio-buat kontraktor" xfId="6240"/>
    <cellStyle name="‡_PLDT_Alternatif#1_Semua Alexindo_Opt_123" xfId="6241"/>
    <cellStyle name="‡_PLDT_Alternatif#1_Semua Alexindo_Opt_123_rc kantor dinas tanjung pinang 5 lantai" xfId="6242"/>
    <cellStyle name="‡_PLDT_Analisa Bapelkes Full" xfId="6243"/>
    <cellStyle name="‡_PLDT_ANALISA BPK DG" xfId="6244"/>
    <cellStyle name="‡_PLDT_ANALISA BPK DG_Analisa Bapelkes Full" xfId="6245"/>
    <cellStyle name="‡_PLDT_ANALISA BPK DG_SKBDN Batam" xfId="6246"/>
    <cellStyle name="‡_PLDT_ANALISA HARGA Mekanikal Dklat" xfId="6247"/>
    <cellStyle name="‡_PLDT_ANALISA HARGA SATUAN RAB" xfId="6248"/>
    <cellStyle name="‡_PLDT_Analisa Plumbing &amp; Fire" xfId="6249"/>
    <cellStyle name="‡_PLDT_analisa rab" xfId="6250"/>
    <cellStyle name="‡_PLDT_ANALISA RAB_SKBDN Batam" xfId="6251"/>
    <cellStyle name="‡_PLDT_BACK UP QWT SURFACE EXCAVATION CONDUIT" xfId="6252"/>
    <cellStyle name="‡_PLDT_BACK UP QWT SURFACE EXCAVATION CONDUIT 2" xfId="6253"/>
    <cellStyle name="‡_PLDT_Bill of Quantity BPK 03082007" xfId="6254"/>
    <cellStyle name="‡_PLDT_Bill of Quantity BPK 03082007_Analisa Bapelkes Full" xfId="6255"/>
    <cellStyle name="‡_PLDT_Book3" xfId="6256"/>
    <cellStyle name="‡_PLDT_Book3 2" xfId="6257"/>
    <cellStyle name="‡_PLDT_BoQ Gedung Badan Pemeriksa Keuangan Jakarta MEK" xfId="6258"/>
    <cellStyle name="‡_PLDT_Boq-ARS &amp; STR - PM" xfId="6259"/>
    <cellStyle name="‡_PLDT_BQ ACP ALUCOBOND ECO_OPT_RAPP_1" xfId="6260"/>
    <cellStyle name="‡_PLDT_BQ ACP ALUCOBOND ECO_OPT_RAPP_1_rc kantor dinas tanjung pinang 5 lantai" xfId="6261"/>
    <cellStyle name="‡_PLDT_BQ ACP ALUCOBOND ECO_OPT_RAPP_1_Realisasi Kontrak Kampar 31 agustus 2009" xfId="6262"/>
    <cellStyle name="‡_PLDT_BQ ALUM_ALT#1" xfId="6263"/>
    <cellStyle name="‡_PLDT_BQ Alumn_BPK Bengkulu_3_Komplit" xfId="6264"/>
    <cellStyle name="‡_PLDT_BQ Alumn_BPK Bengkulu_3_Komplit_rc kantor dinas tanjung pinang 5 lantai" xfId="6265"/>
    <cellStyle name="‡_PLDT_BQ Facade Astra" xfId="6266"/>
    <cellStyle name="‡_PLDT_BQ FACADE_Rev#2" xfId="6267"/>
    <cellStyle name="‡_PLDT_BQ FACADE_Rev#2_rc kantor dinas tanjung pinang 5 lantai" xfId="6268"/>
    <cellStyle name="‡_PLDT_BQ FACADE_Rev#2_Realisasi Kontrak Kampar 31 agustus 2009" xfId="6269"/>
    <cellStyle name="‡_PLDT_bq gor bangkinang" xfId="6270"/>
    <cellStyle name="‡_PLDT_BQ KISI-KISI" xfId="6271"/>
    <cellStyle name="‡_PLDT_BQ KISI-KISI_rc kantor dinas tanjung pinang 5 lantai" xfId="6272"/>
    <cellStyle name="‡_PLDT_BQ KUSEN SMA PINTAR" xfId="6273"/>
    <cellStyle name="‡_PLDT_BQ KUSEN SMA PINTAR_Rev#1_Opt_Abiz_1_rapp" xfId="6274"/>
    <cellStyle name="‡_PLDT_BQ ME Sebagian R2" xfId="6275"/>
    <cellStyle name="‡_PLDT_BQ PINTU DAN JENDELA" xfId="6276"/>
    <cellStyle name="‡_PLDT_BQ PINTU DAN JENDELA_rc kantor dinas tanjung pinang 5 lantai" xfId="6277"/>
    <cellStyle name="‡_PLDT_BQ Realisasi Kontrak_RAPP" xfId="6278"/>
    <cellStyle name="‡_PLDT_BQ Realisasi Kontrak_RAPP_rc kantor dinas tanjung pinang 5 lantai" xfId="6279"/>
    <cellStyle name="‡_PLDT_BQ+Hit. Lt 10, atap (Dago 27-06-2007 )" xfId="6280"/>
    <cellStyle name="‡_PLDT_BQ-E" xfId="6281"/>
    <cellStyle name="‡_PLDT_BQ-E 2" xfId="6282"/>
    <cellStyle name="‡_PLDT_BQ-E_Bq-M-23 August 2004" xfId="6283"/>
    <cellStyle name="‡_PLDT_BQ-E_Bq-M-23 August 2004 2" xfId="6284"/>
    <cellStyle name="‡_PLDT_BQ-E_Bq-M-23 August 2004_BQ-studio-buat kontraktor" xfId="6285"/>
    <cellStyle name="‡_PLDT_BQ-E_BQ-studio-buat kontraktor" xfId="6286"/>
    <cellStyle name="‡_PLDT_BQ-elec-kiic4(D) " xfId="6287"/>
    <cellStyle name="‡_PLDT_BQ-elec-kiic4(D)  2" xfId="6288"/>
    <cellStyle name="‡_PLDT_BQ-elec-kiic4(D) _BQ-studio-buat kontraktor" xfId="6289"/>
    <cellStyle name="‡_PLDT_Bq-Form Mech ( Baru ) 05" xfId="6290"/>
    <cellStyle name="‡_PLDT_Bq-Form Mech ( Baru ) 05 2" xfId="6291"/>
    <cellStyle name="‡_PLDT_Bq-Form Mech ( Baru ) 05_BQ-studio-buat kontraktor" xfId="6292"/>
    <cellStyle name="‡_PLDT_BQ-Mech. Summitmas II" xfId="6293"/>
    <cellStyle name="‡_PLDT_BQ-Mech. Summitmas II 2" xfId="6294"/>
    <cellStyle name="‡_PLDT_BQ-Mech. Summitmas II_BQ-studio-buat kontraktor" xfId="6295"/>
    <cellStyle name="‡_PLDT_BQ-Moric-Elec (A)" xfId="6296"/>
    <cellStyle name="‡_PLDT_BQ-Moric-Elec (A) 2" xfId="6297"/>
    <cellStyle name="‡_PLDT_BQ-Moric-Elec (A)_BQ-studio-buat kontraktor" xfId="6298"/>
    <cellStyle name="‡_PLDT_BQ-PLB-1" xfId="6299"/>
    <cellStyle name="‡_PLDT_BQ-PLB-1R2" xfId="6300"/>
    <cellStyle name="‡_PLDT_BQR1-FIRE FIGHTING" xfId="6301"/>
    <cellStyle name="‡_PLDT_BQ-SHIBAURA SHEARING" xfId="6302"/>
    <cellStyle name="‡_PLDT_BQ-SHIBAURA SHEARING 2" xfId="6303"/>
    <cellStyle name="‡_PLDT_BQ-SHIBAURA SHEARING(Cancel)" xfId="6304"/>
    <cellStyle name="‡_PLDT_BQ-SHIBAURA SHEARING(Cancel) 2" xfId="6305"/>
    <cellStyle name="‡_PLDT_BQ-SHIBAURA SHEARING(Cancel)_BQ-studio-buat kontraktor" xfId="6306"/>
    <cellStyle name="‡_PLDT_BQ-SHIBAURA SHEARING_BQ-studio-buat kontraktor" xfId="6307"/>
    <cellStyle name="‡_PLDT_BQ-studio-buat kontraktor" xfId="6308"/>
    <cellStyle name="‡_PLDT_BQ-YAMAHA FLAGSHIP-A" xfId="6309"/>
    <cellStyle name="‡_PLDT_BQ-YAMAHA FLAGSHIP-A 2" xfId="6310"/>
    <cellStyle name="‡_PLDT_BQ-YAMAHA FLAGSHIP-A_BQ-studio-buat kontraktor" xfId="6311"/>
    <cellStyle name="‡_PLDT_BU-Alat-Spp Bapelkes Thp II" xfId="6312"/>
    <cellStyle name="‡_PLDT_CALC. SHET SHOTCRETE &amp; NEW AREA.MC0%" xfId="6313"/>
    <cellStyle name="‡_PLDT_CALC. SHET SHOTCRETE &amp; NEW AREA.MC0% 2" xfId="6314"/>
    <cellStyle name="‡_PLDT_CALC. SHET SHOTCRETE &amp; NEW AREA.MC0% 3" xfId="6315"/>
    <cellStyle name="‡_PLDT_CALC.NEW AREA DRAINAGE HOLE &amp; ANCHOR BAR" xfId="6316"/>
    <cellStyle name="‡_PLDT_CALC.NEW AREA DRAINAGE HOLE &amp; ANCHOR BAR 2" xfId="6317"/>
    <cellStyle name="‡_PLDT_Dephan (YKPP)_Rev#31" xfId="6318"/>
    <cellStyle name="‡_PLDT_EVALUASI HARGA_OPT" xfId="6319"/>
    <cellStyle name="‡_PLDT_Expense" xfId="6320"/>
    <cellStyle name="‡_PLDT_Expense 2" xfId="6321"/>
    <cellStyle name="‡_PLDT_Expense_BQ-studio-buat kontraktor" xfId="6322"/>
    <cellStyle name="‡_PLDT_FORM_OPNAM TANAH" xfId="6323"/>
    <cellStyle name="‡_PLDT_FORM_OPNAM TANAH 2" xfId="6324"/>
    <cellStyle name="‡_PLDT_FORM_OPNAM TANAH 3" xfId="6325"/>
    <cellStyle name="‡_PLDT_Harga Material BSD EL R2" xfId="6326"/>
    <cellStyle name="‡_PLDT_HARGA MATERIAL BSD ENTERTAIMENT R3" xfId="6327"/>
    <cellStyle name="‡_PLDT_HARGA MATERIAL INDOFARMA" xfId="6328"/>
    <cellStyle name="‡_PLDT_Hit SKBDN" xfId="6329"/>
    <cellStyle name="‡_PLDT_Hit. Hotel Sutan Raja Minahasa (MYO)" xfId="6330"/>
    <cellStyle name="‡_PLDT_Hit. Hotel Sutan Raja Minahasa (MYO)_Analisa Bapelkes Full" xfId="6331"/>
    <cellStyle name="‡_PLDT_Hit. Lantai - 1" xfId="6332"/>
    <cellStyle name="‡_PLDT_KONTRAK KAMPAR" xfId="6333"/>
    <cellStyle name="‡_PLDT_KURVA S (DETAIL TYPE 2)" xfId="6334"/>
    <cellStyle name="‡_PLDT_Lampiran PLPK CITO WARU" xfId="6335"/>
    <cellStyle name="‡_PLDT_MAKER LIST" xfId="6336"/>
    <cellStyle name="‡_PLDT_MAKER LIST 2" xfId="6337"/>
    <cellStyle name="‡_PLDT_MAKER LIST_BQ-studio-buat kontraktor" xfId="6338"/>
    <cellStyle name="‡_PLDT_MC-0 BHg1.Ka.1 k Outlet Reservoir      (Approve)" xfId="6339"/>
    <cellStyle name="‡_PLDT_MC-0 BHg1.Ka.1 k Outlet Reservoir      (Approve) 2" xfId="6340"/>
    <cellStyle name="‡_PLDT_PEERBANDINGAN CIC ~ PU" xfId="6341"/>
    <cellStyle name="‡_PLDT_PEERBANDINGAN CIC ~ PU 2" xfId="6342"/>
    <cellStyle name="‡_PLDT_pek yang di sub kan" xfId="6343"/>
    <cellStyle name="‡_PLDT_Penawaran harga rumah DPR_Revisi#3_Opt" xfId="6344"/>
    <cellStyle name="‡_PLDT_Penawaran harga rumah DPR_Revisi#3_Opt_rc kantor dinas tanjung pinang 5 lantai" xfId="6345"/>
    <cellStyle name="‡_PLDT_Penawaran harga rumah DPR_Revisi#3_Opt_Realisasi Kontrak Kampar 31 agustus 2009" xfId="6346"/>
    <cellStyle name="‡_PLDT_Plumbing_201107_Volbers" xfId="6347"/>
    <cellStyle name="‡_PLDT_QUANTITY SURFACE EXC. CONDUIT 3 - 3 GABUNGAN" xfId="6348"/>
    <cellStyle name="‡_PLDT_QUANTITY SURFACE EXC. CONDUIT 3 - 3 GABUNGAN 2" xfId="6349"/>
    <cellStyle name="‡_PLDT_QUANTITY SURFACE EXC. CONDUIT 3 - 3 GABUNGAN_1. QWT. SURFACE EXCA. CONDUIT PU" xfId="6350"/>
    <cellStyle name="‡_PLDT_QUANTITY SURFACE EXC. CONDUIT 3 - 3 GABUNGAN_1. QWT. SURFACE EXCA. CONDUIT PU 2" xfId="6351"/>
    <cellStyle name="‡_PLDT_QUANTITY SURFACE EXC. CONDUIT 3 - 3 GABUNGAN_Inlet Portal Conduit" xfId="6352"/>
    <cellStyle name="‡_PLDT_QUANTITY SURFACE EXC. CONDUIT 3 - 3 GABUNGAN_Inlet Portal Conduit 2" xfId="6353"/>
    <cellStyle name="‡_PLDT_QUANTITY SURFACE EXC. CONDUIT 3 - 3 GABUNGAN_Quantity Portal 1" xfId="6354"/>
    <cellStyle name="‡_PLDT_QUANTITY SURFACE EXC. CONDUIT 3 - 3 GABUNGAN_Quantity Portal 1 2" xfId="6355"/>
    <cellStyle name="‡_PLDT_QUANTITY SURFACE EXC. CONDUIT 3 - 3 GABUNGAN_Quantity Portal Rev.1" xfId="6356"/>
    <cellStyle name="‡_PLDT_QUANTITY SURFACE EXC. CONDUIT 3 - 3 GABUNGAN_Quantity Portal Rev.1 2" xfId="6357"/>
    <cellStyle name="‡_PLDT_QUANTITY SURFACE EXC. CONDUIT 3 - 3 GABUNGAN_QUANTITY SUPPORTING SYSTEM portal" xfId="6358"/>
    <cellStyle name="‡_PLDT_QUANTITY SURFACE EXC. CONDUIT 3 - 3 GABUNGAN_QUANTITY SUPPORTING SYSTEM portal 2" xfId="6359"/>
    <cellStyle name="‡_PLDT_RAB 2007_2008 6,5 M R8" xfId="6360"/>
    <cellStyle name="‡_PLDT_RAB EE-ELEK BI SMRD" xfId="6361"/>
    <cellStyle name="‡_PLDT_RAB EE-ELEK BI SMRD 2" xfId="6362"/>
    <cellStyle name="‡_PLDT_RAB gr PP setelah direvisi  31 okt 07l " xfId="6363"/>
    <cellStyle name="‡_PLDT_RAB gr PP setelah direvisi  31 okt 07l _ANALISA HARGA SATUAN" xfId="6364"/>
    <cellStyle name="‡_PLDT_RAB gr PP setelah direvisi  31 okt 07l _BQ ASITEKTUR BTN BATAM dan sipil" xfId="6365"/>
    <cellStyle name="‡_PLDT_RAB gr PP setelah direvisi  31 okt 07l _c bpk batam 24,5 M" xfId="6366"/>
    <cellStyle name="‡_PLDT_RAB gr PP setelah direvisi  31 okt 07l _rc bpk batamm" xfId="6367"/>
    <cellStyle name="‡_PLDT_RAB gr PP setelah direvisi  31 okt 07l _rc bpk batamm_BQ ASITEKTUR BTN BATAM dan sipil" xfId="6368"/>
    <cellStyle name="‡_PLDT_RAB gr PP setelah direvisi  31 okt 07l _rc bpk batamm_c bpk batam 24,5 M" xfId="6369"/>
    <cellStyle name="‡_PLDT_RAB gr PP setelah direvisi  31 okt 07l _rc bpk batamm_rc gor dalam kota bangkinang" xfId="6370"/>
    <cellStyle name="‡_PLDT_RAB gr PP setelah direvisi  31 okt 07l _rc bpk batamm_rc kantor dinas tanjung pinang 5 lantai" xfId="6371"/>
    <cellStyle name="‡_PLDT_RAB gr PP setelah direvisi  31 okt 07l _rc bpk batamm_rc kantor dinas tanjung pinang 5 lantai R" xfId="6372"/>
    <cellStyle name="‡_PLDT_RAB gr PP setelah direvisi  31 okt 07l _rc bpk batammm" xfId="6373"/>
    <cellStyle name="‡_PLDT_RAB gr PP setelah direvisi  31 okt 07l _rc gor dalam kota bangkinang" xfId="6374"/>
    <cellStyle name="‡_PLDT_RAB gr PP setelah direvisi  31 okt 07l _rc kantor dinas tanjung pinang 5 lantai" xfId="6375"/>
    <cellStyle name="‡_PLDT_RAB gr PP setelah direvisi  31 okt 07l _rc kantor dinas tanjung pinang 5 lantai R" xfId="6376"/>
    <cellStyle name="‡_PLDT_RAB gr PP setelah direvisi  31 okt 07l _Rc SIJUNJUNG" xfId="6377"/>
    <cellStyle name="‡_PLDT_RAB Muru 2010 untuk penawaran cek bersama" xfId="6378"/>
    <cellStyle name="‡_PLDT_rab proyek bpk" xfId="6379"/>
    <cellStyle name="‡_PLDT_rab proyek bpk_BQ ASITEKTUR BTN BATAM dan sipil" xfId="6380"/>
    <cellStyle name="‡_PLDT_rab proyek bpk_c bpk batam 24,5 M" xfId="6381"/>
    <cellStyle name="‡_PLDT_rab proyek bpk_rc bpk batamm" xfId="6382"/>
    <cellStyle name="‡_PLDT_rab proyek bpk_rc bpk batamm_BQ ASITEKTUR BTN BATAM dan sipil" xfId="6383"/>
    <cellStyle name="‡_PLDT_rab proyek bpk_rc bpk batamm_c bpk batam 24,5 M" xfId="6384"/>
    <cellStyle name="‡_PLDT_rab proyek bpk_rc bpk batamm_rc gor dalam kota bangkinang" xfId="6385"/>
    <cellStyle name="‡_PLDT_rab proyek bpk_rc bpk batamm_rc kantor dinas tanjung pinang 5 lantai" xfId="6386"/>
    <cellStyle name="‡_PLDT_rab proyek bpk_rc bpk batamm_rc kantor dinas tanjung pinang 5 lantai R" xfId="6387"/>
    <cellStyle name="‡_PLDT_rab proyek bpk_rc bpk batammm" xfId="6388"/>
    <cellStyle name="‡_PLDT_rab proyek bpk_rc gor dalam kota bangkinang" xfId="6389"/>
    <cellStyle name="‡_PLDT_rab proyek bpk_rc kantor dinas tanjung pinang 5 lantai" xfId="6390"/>
    <cellStyle name="‡_PLDT_rab proyek bpk_rc kantor dinas tanjung pinang 5 lantai R" xfId="6391"/>
    <cellStyle name="‡_PLDT_RAB_ELEKTRIKAL_SPORT CENTRE 2008" xfId="6392"/>
    <cellStyle name="‡_PLDT_RAB_ELEKTRIKAL_SPORT CENTRE 2008 2" xfId="6393"/>
    <cellStyle name="‡_PLDT_RAB_ELRKTRIKAL_KANTOR DINAS &amp; GUB._Final. R.II, BENAR KABEL TRAY.REV. JACON 30.04.2009xls" xfId="6394"/>
    <cellStyle name="‡_PLDT_RAB_ELRKTRIKAL_KANTOR DINAS &amp; GUB._Final. R.II, BENAR KABEL TRAY.REV. JACON 30.04.2009xls 2" xfId="6395"/>
    <cellStyle name="‡_PLDT_RABP FIRE FIGHTING" xfId="6396"/>
    <cellStyle name="‡_PLDT_RAP_r1" xfId="6397"/>
    <cellStyle name="‡_PLDT_rc 6 agus 081" xfId="6398"/>
    <cellStyle name="‡_PLDT_sex" xfId="6399"/>
    <cellStyle name="‡_PLDT_sex 2" xfId="6400"/>
    <cellStyle name="‡_PLDT_sex_b1.57.1417.2004(B)" xfId="6401"/>
    <cellStyle name="‡_PLDT_sex_b1.57.1417.2004(B) 2" xfId="6402"/>
    <cellStyle name="‡_PLDT_sex_b1.57.1417.2004(B)_Bq-M-23 August 2004" xfId="6403"/>
    <cellStyle name="‡_PLDT_sex_b1.57.1417.2004(B)_Bq-M-23 August 2004 2" xfId="6404"/>
    <cellStyle name="‡_PLDT_sex_b1.57.1417.2004(B)_Bq-M-23 August 2004_BQ-studio-buat kontraktor" xfId="6405"/>
    <cellStyle name="‡_PLDT_sex_b1.57.1417.2004(B)_BQ-studio-buat kontraktor" xfId="6406"/>
    <cellStyle name="‡_PLDT_sex_Bq-M-23 August 2004" xfId="6407"/>
    <cellStyle name="‡_PLDT_sex_Bq-M-23 August 2004 2" xfId="6408"/>
    <cellStyle name="‡_PLDT_sex_Bq-M-23 August 2004_BQ-studio-buat kontraktor" xfId="6409"/>
    <cellStyle name="‡_PLDT_sex_BQ-studio-buat kontraktor" xfId="6410"/>
    <cellStyle name="‡_PLDT_SKBDN Batam" xfId="6411"/>
    <cellStyle name="‡_PLDT_SPESIFIKASI TEKNIS GR" xfId="6412"/>
    <cellStyle name="‡_PLDT_SPILLWAY_R" xfId="6413"/>
    <cellStyle name="‡_PLDT_SPILLWAY_R 2" xfId="6414"/>
    <cellStyle name="‡_PLDT_SPILLWAY_R_062709_opnam juni_rev3" xfId="6415"/>
    <cellStyle name="‡_PLDT_SPILLWAY_R_062709_opnam juni_rev3 2" xfId="6416"/>
    <cellStyle name="‡_PLDT_UIN (NEW)" xfId="6417"/>
    <cellStyle name="‡_PLDT_Vol. Bapelkes blok C ( Myo 07.12.07)" xfId="6418"/>
    <cellStyle name="‡_PLDT_Vol. Precast" xfId="6419"/>
    <cellStyle name="‡_Plumbing_201107_Volbers" xfId="6420"/>
    <cellStyle name="‡_Quantity Portal 1" xfId="6421"/>
    <cellStyle name="‡_Quantity Portal 1 2" xfId="6422"/>
    <cellStyle name="‡_Quantity Portal Rev.1" xfId="6423"/>
    <cellStyle name="‡_Quantity Portal Rev.1 2" xfId="6424"/>
    <cellStyle name="‡_QUANTITY SUPPORTING SYSTEM portal" xfId="6425"/>
    <cellStyle name="‡_QUANTITY SUPPORTING SYSTEM portal 2" xfId="6426"/>
    <cellStyle name="‡_RAB 2007_2008 6,5 M R8" xfId="6427"/>
    <cellStyle name="‡_RAB EE-ELEK BI SMRD" xfId="6428"/>
    <cellStyle name="‡_RAB gr PP setelah direvisi  31 okt 07l " xfId="6429"/>
    <cellStyle name="‡_RAB gr PP setelah direvisi  31 okt 07l _ANALISA HARGA SATUAN" xfId="6430"/>
    <cellStyle name="‡_RAB gr PP setelah direvisi  31 okt 07l _BQ ASITEKTUR BTN BATAM dan sipil" xfId="6431"/>
    <cellStyle name="‡_RAB gr PP setelah direvisi  31 okt 07l _c bpk batam 24,5 M" xfId="6432"/>
    <cellStyle name="‡_RAB gr PP setelah direvisi  31 okt 07l _rc bpk batamm" xfId="6433"/>
    <cellStyle name="‡_RAB gr PP setelah direvisi  31 okt 07l _rc bpk batamm_BQ ASITEKTUR BTN BATAM dan sipil" xfId="6434"/>
    <cellStyle name="‡_RAB gr PP setelah direvisi  31 okt 07l _rc bpk batamm_c bpk batam 24,5 M" xfId="6435"/>
    <cellStyle name="‡_RAB gr PP setelah direvisi  31 okt 07l _rc bpk batamm_rc gor dalam kota bangkinang" xfId="6436"/>
    <cellStyle name="‡_RAB gr PP setelah direvisi  31 okt 07l _rc bpk batamm_rc kantor dinas tanjung pinang 5 lantai" xfId="6437"/>
    <cellStyle name="‡_RAB gr PP setelah direvisi  31 okt 07l _rc bpk batamm_rc kantor dinas tanjung pinang 5 lantai R" xfId="6438"/>
    <cellStyle name="‡_RAB gr PP setelah direvisi  31 okt 07l _rc bpk batammm" xfId="6439"/>
    <cellStyle name="‡_RAB gr PP setelah direvisi  31 okt 07l _rc gor dalam kota bangkinang" xfId="6440"/>
    <cellStyle name="‡_RAB gr PP setelah direvisi  31 okt 07l _rc kantor dinas tanjung pinang 5 lantai" xfId="6441"/>
    <cellStyle name="‡_RAB gr PP setelah direvisi  31 okt 07l _rc kantor dinas tanjung pinang 5 lantai R" xfId="6442"/>
    <cellStyle name="‡_RAB gr PP setelah direvisi  31 okt 07l _Rc SIJUNJUNG" xfId="6443"/>
    <cellStyle name="‡_RAB Kodja Revisi 22 feb 2010" xfId="6444"/>
    <cellStyle name="‡_RAB Kodja Revisi 23 feb 2010, revisi analisa" xfId="6445"/>
    <cellStyle name="‡_RAB Muru 2010 untuk penawaran cek bersama" xfId="6446"/>
    <cellStyle name="‡_rab proyek bpk" xfId="6447"/>
    <cellStyle name="‡_rab proyek bpk_BQ ASITEKTUR BTN BATAM dan sipil" xfId="6448"/>
    <cellStyle name="‡_rab proyek bpk_c bpk batam 24,5 M" xfId="6449"/>
    <cellStyle name="‡_rab proyek bpk_rc bpk batamm" xfId="6450"/>
    <cellStyle name="‡_rab proyek bpk_rc bpk batamm_BQ ASITEKTUR BTN BATAM dan sipil" xfId="6451"/>
    <cellStyle name="‡_rab proyek bpk_rc bpk batamm_c bpk batam 24,5 M" xfId="6452"/>
    <cellStyle name="‡_rab proyek bpk_rc bpk batamm_rc gor dalam kota bangkinang" xfId="6453"/>
    <cellStyle name="‡_rab proyek bpk_rc bpk batamm_rc kantor dinas tanjung pinang 5 lantai" xfId="6454"/>
    <cellStyle name="‡_rab proyek bpk_rc bpk batamm_rc kantor dinas tanjung pinang 5 lantai R" xfId="6455"/>
    <cellStyle name="‡_rab proyek bpk_rc bpk batammm" xfId="6456"/>
    <cellStyle name="‡_rab proyek bpk_rc gor dalam kota bangkinang" xfId="6457"/>
    <cellStyle name="‡_rab proyek bpk_rc kantor dinas tanjung pinang 5 lantai" xfId="6458"/>
    <cellStyle name="‡_rab proyek bpk_rc kantor dinas tanjung pinang 5 lantai R" xfId="6459"/>
    <cellStyle name="‡_RAB_ELEKTRIKAL_SPORT CENTRE 2008" xfId="6460"/>
    <cellStyle name="‡_RAB_ELRKTRIKAL_KANTOR DINAS &amp; GUB._Final. R.II, BENAR KABEL TRAY.REV. JACON 30.04.2009xls" xfId="6461"/>
    <cellStyle name="‡_RABP FIRE FIGHTING" xfId="6462"/>
    <cellStyle name="‡_RAP_r1" xfId="6463"/>
    <cellStyle name="‡_rc 6 agus 081" xfId="6464"/>
    <cellStyle name="‡_sex" xfId="6465"/>
    <cellStyle name="‡_sex_b1.57.1417.2004(B)" xfId="6466"/>
    <cellStyle name="‡_sex_b1.57.1417.2004(B)_Bq-M-23 August 2004" xfId="6467"/>
    <cellStyle name="‡_sex_b1.57.1417.2004(B)_Bq-M-23 August 2004_BQ-studio-buat kontraktor" xfId="6468"/>
    <cellStyle name="‡_sex_b1.57.1417.2004(B)_BQ-studio-buat kontraktor" xfId="6469"/>
    <cellStyle name="‡_sex_Bq-M-23 August 2004" xfId="6470"/>
    <cellStyle name="‡_sex_Bq-M-23 August 2004_BQ-studio-buat kontraktor" xfId="6471"/>
    <cellStyle name="‡_sex_BQ-studio-buat kontraktor" xfId="6472"/>
    <cellStyle name="‡_SKBDN Batam" xfId="6473"/>
    <cellStyle name="‡_SPESIFIKASI TEKNIS GR" xfId="6474"/>
    <cellStyle name="‡_STA- - Style2" xfId="6475"/>
    <cellStyle name="‡_STA-DRP" xfId="6476"/>
    <cellStyle name="‡_STA-DRP 2" xfId="6477"/>
    <cellStyle name="‡_STA-DRP 2 2" xfId="6478"/>
    <cellStyle name="‡_STA-DRP 3" xfId="6479"/>
    <cellStyle name="‡_STA-DRP_0.Bidakara RAP" xfId="6480"/>
    <cellStyle name="‡_STA-DRP_1. QWT. SURFACE EXCA. CONDUIT PU" xfId="6481"/>
    <cellStyle name="‡_STA-DRP_1. QWT. SURFACE EXCA. CONDUIT PU 2" xfId="6482"/>
    <cellStyle name="‡_STA-DRP_1.Cost Plan Bapelkes Depkes Batam 2008. xls" xfId="6483"/>
    <cellStyle name="‡_STA-DRP_3.BU - Alat Pakai (Merah)" xfId="6484"/>
    <cellStyle name="‡_STA-DRP_AHS PIPA" xfId="6485"/>
    <cellStyle name="‡_STA-DRP_AHS_Griya Niaga 2 RV" xfId="6486"/>
    <cellStyle name="‡_STA-DRP_ALAT-BU-SPP-CIPUTARA-ok" xfId="6487"/>
    <cellStyle name="‡_STA-DRP_ALAT-SPP-BU-BPK" xfId="6488"/>
    <cellStyle name="‡_STA-DRP_ALTERNATIF - I KBI (Kyoraku Blow molding)" xfId="6489"/>
    <cellStyle name="‡_STA-DRP_ALTERNATIF - I KBI (Kyoraku Blow molding)_BQ-studio-buat kontraktor" xfId="6490"/>
    <cellStyle name="‡_STA-DRP_Alternatif#1_Semua Alexindo_Opt_123" xfId="6491"/>
    <cellStyle name="‡_STA-DRP_Alternatif#1_Semua Alexindo_Opt_123_rc kantor dinas tanjung pinang 5 lantai" xfId="6492"/>
    <cellStyle name="‡_STA-DRP_Analisa Bapelkes Full" xfId="6493"/>
    <cellStyle name="‡_STA-DRP_ANALISA BPK DG" xfId="6494"/>
    <cellStyle name="‡_STA-DRP_ANALISA BPK DG_Analisa Bapelkes Full" xfId="6495"/>
    <cellStyle name="‡_STA-DRP_ANALISA BPK DG_SKBDN Batam" xfId="6496"/>
    <cellStyle name="‡_STA-DRP_ANALISA HARGA Mekanikal Dklat" xfId="6497"/>
    <cellStyle name="‡_STA-DRP_ANALISA HARGA SATUAN RAB" xfId="6498"/>
    <cellStyle name="‡_STA-DRP_Analisa Plumbing &amp; Fire" xfId="6499"/>
    <cellStyle name="‡_STA-DRP_analisa rab" xfId="6500"/>
    <cellStyle name="‡_STA-DRP_ANALISA RAB_SKBDN Batam" xfId="6501"/>
    <cellStyle name="‡_STA-DRP_BACK UP QWT SURFACE EXCAVATION CONDUIT" xfId="6502"/>
    <cellStyle name="‡_STA-DRP_BACK UP QWT SURFACE EXCAVATION CONDUIT 2" xfId="6503"/>
    <cellStyle name="‡_STA-DRP_Bill of Quantity BPK 03082007" xfId="6504"/>
    <cellStyle name="‡_STA-DRP_Bill of Quantity BPK 03082007_Analisa Bapelkes Full" xfId="6505"/>
    <cellStyle name="‡_STA-DRP_BOOK1" xfId="6506"/>
    <cellStyle name="‡_STA-DRP_BOOK1 10" xfId="6507"/>
    <cellStyle name="‡_STA-DRP_BOOK1 11" xfId="6508"/>
    <cellStyle name="‡_STA-DRP_BOOK1 12" xfId="6509"/>
    <cellStyle name="‡_STA-DRP_BOOK1 13" xfId="6510"/>
    <cellStyle name="‡_STA-DRP_BOOK1 14" xfId="6511"/>
    <cellStyle name="‡_STA-DRP_BOOK1 15" xfId="6512"/>
    <cellStyle name="‡_STA-DRP_BOOK1 16" xfId="6513"/>
    <cellStyle name="‡_STA-DRP_BOOK1 17" xfId="6514"/>
    <cellStyle name="‡_STA-DRP_BOOK1 18" xfId="6515"/>
    <cellStyle name="‡_STA-DRP_BOOK1 19" xfId="6516"/>
    <cellStyle name="‡_STA-DRP_BOOK1 2" xfId="6517"/>
    <cellStyle name="‡_STA-DRP_BOOK1 2 2" xfId="6518"/>
    <cellStyle name="‡_STA-DRP_BOOK1 20" xfId="6519"/>
    <cellStyle name="‡_STA-DRP_BOOK1 21" xfId="6520"/>
    <cellStyle name="‡_STA-DRP_BOOK1 22" xfId="6521"/>
    <cellStyle name="‡_STA-DRP_BOOK1 3" xfId="6522"/>
    <cellStyle name="‡_STA-DRP_BOOK1 4" xfId="6523"/>
    <cellStyle name="‡_STA-DRP_BOOK1 5" xfId="6524"/>
    <cellStyle name="‡_STA-DRP_BOOK1 6" xfId="6525"/>
    <cellStyle name="‡_STA-DRP_BOOK1 7" xfId="6526"/>
    <cellStyle name="‡_STA-DRP_BOOK1 8" xfId="6527"/>
    <cellStyle name="‡_STA-DRP_BOOK1 9" xfId="6528"/>
    <cellStyle name="‡_STA-DRP_BOOK1_0.Bidakara RAP" xfId="6529"/>
    <cellStyle name="‡_STA-DRP_BOOK1_1" xfId="6530"/>
    <cellStyle name="‡_STA-DRP_BOOK1_1 2" xfId="6531"/>
    <cellStyle name="‡_STA-DRP_BOOK1_1 2 2" xfId="6532"/>
    <cellStyle name="‡_STA-DRP_BOOK1_1 3" xfId="6533"/>
    <cellStyle name="‡_STA-DRP_BOOK1_1. QWT. SURFACE EXCA. CONDUIT PU" xfId="6534"/>
    <cellStyle name="‡_STA-DRP_BOOK1_1. QWT. SURFACE EXCA. CONDUIT PU 2" xfId="6535"/>
    <cellStyle name="‡_STA-DRP_BOOK1_1.Cost Plan Bapelkes Depkes Batam 2008. xls" xfId="6536"/>
    <cellStyle name="‡_STA-DRP_BOOK1_1_1. QWT. SURFACE EXCA. CONDUIT PU" xfId="6537"/>
    <cellStyle name="‡_STA-DRP_BOOK1_1_1. QWT. SURFACE EXCA. CONDUIT PU 2" xfId="6538"/>
    <cellStyle name="‡_STA-DRP_BOOK1_1_BACK UP QWT SURFACE EXCAVATION CONDUIT" xfId="6539"/>
    <cellStyle name="‡_STA-DRP_BOOK1_1_BACK UP QWT SURFACE EXCAVATION CONDUIT 2" xfId="6540"/>
    <cellStyle name="‡_STA-DRP_BOOK1_1_Book3" xfId="6541"/>
    <cellStyle name="‡_STA-DRP_BOOK1_1_Book3 2" xfId="6542"/>
    <cellStyle name="‡_STA-DRP_BOOK1_1_CALC. SHET SHOTCRETE &amp; NEW AREA.MC0%" xfId="6543"/>
    <cellStyle name="‡_STA-DRP_BOOK1_1_CALC. SHET SHOTCRETE &amp; NEW AREA.MC0% 2" xfId="6544"/>
    <cellStyle name="‡_STA-DRP_BOOK1_1_CALC. SHET SHOTCRETE &amp; NEW AREA.MC0% 3" xfId="6545"/>
    <cellStyle name="‡_STA-DRP_BOOK1_1_CALC.NEW AREA DRAINAGE HOLE &amp; ANCHOR BAR" xfId="6546"/>
    <cellStyle name="‡_STA-DRP_BOOK1_1_CALC.NEW AREA DRAINAGE HOLE &amp; ANCHOR BAR 2" xfId="6547"/>
    <cellStyle name="‡_STA-DRP_BOOK1_1_FORM_OPNAM TANAH" xfId="6548"/>
    <cellStyle name="‡_STA-DRP_BOOK1_1_FORM_OPNAM TANAH 2" xfId="6549"/>
    <cellStyle name="‡_STA-DRP_BOOK1_1_FORM_OPNAM TANAH 3" xfId="6550"/>
    <cellStyle name="‡_STA-DRP_BOOK1_1_Inlet Portal Conduit" xfId="6551"/>
    <cellStyle name="‡_STA-DRP_BOOK1_1_Inlet Portal Conduit 2" xfId="6552"/>
    <cellStyle name="‡_STA-DRP_BOOK1_1_MC-0 BHg1.Ka.1 k Outlet Reservoir      (Approve)" xfId="6553"/>
    <cellStyle name="‡_STA-DRP_BOOK1_1_MC-0 BHg1.Ka.1 k Outlet Reservoir      (Approve) 2" xfId="6554"/>
    <cellStyle name="‡_STA-DRP_BOOK1_1_PEERBANDINGAN CIC ~ PU" xfId="6555"/>
    <cellStyle name="‡_STA-DRP_BOOK1_1_PEERBANDINGAN CIC ~ PU 2" xfId="6556"/>
    <cellStyle name="‡_STA-DRP_BOOK1_1_Quantity Portal 1" xfId="6557"/>
    <cellStyle name="‡_STA-DRP_BOOK1_1_Quantity Portal 1 2" xfId="6558"/>
    <cellStyle name="‡_STA-DRP_BOOK1_1_Quantity Portal Rev.1" xfId="6559"/>
    <cellStyle name="‡_STA-DRP_BOOK1_1_Quantity Portal Rev.1 2" xfId="6560"/>
    <cellStyle name="‡_STA-DRP_BOOK1_1_QUANTITY SUPPORTING SYSTEM portal" xfId="6561"/>
    <cellStyle name="‡_STA-DRP_BOOK1_1_QUANTITY SUPPORTING SYSTEM portal 2" xfId="6562"/>
    <cellStyle name="‡_STA-DRP_BOOK1_1_RAB Muru 2010 untuk penawaran cek bersama" xfId="6563"/>
    <cellStyle name="‡_STA-DRP_BOOK1_2. KANTOR WILAYAH" xfId="6564"/>
    <cellStyle name="‡_STA-DRP_BOOK1_2. KANTOR WILAYAH_RAB EE-ELEK BI SMRD" xfId="6565"/>
    <cellStyle name="‡_STA-DRP_BOOK1_3.BU - Alat Pakai (Merah)" xfId="6566"/>
    <cellStyle name="‡_STA-DRP_BOOK1_AHS PIPA" xfId="6567"/>
    <cellStyle name="‡_STA-DRP_BOOK1_AHS_Griya Niaga 2 RV" xfId="6568"/>
    <cellStyle name="‡_STA-DRP_BOOK1_ALAT-BU-SPP-CIPUTARA-ok" xfId="6569"/>
    <cellStyle name="‡_STA-DRP_BOOK1_ALAT-SPP-BU-BPK" xfId="6570"/>
    <cellStyle name="‡_STA-DRP_BOOK1_ALTERNATIF - I KBI (Kyoraku Blow molding)" xfId="6571"/>
    <cellStyle name="‡_STA-DRP_BOOK1_ALTERNATIF - I KBI (Kyoraku Blow molding)_BQ-studio-buat kontraktor" xfId="6572"/>
    <cellStyle name="‡_STA-DRP_BOOK1_Alternatif#1_Semua Alexindo_Opt_123" xfId="6573"/>
    <cellStyle name="‡_STA-DRP_BOOK1_Analisa Bapelkes Full" xfId="6574"/>
    <cellStyle name="‡_STA-DRP_BOOK1_ANALISA BPK DG" xfId="6575"/>
    <cellStyle name="‡_STA-DRP_BOOK1_ANALISA HARGA Mekanikal Dklat" xfId="6576"/>
    <cellStyle name="‡_STA-DRP_BOOK1_ANALISA HARGA SATUAN RAB" xfId="6577"/>
    <cellStyle name="‡_STA-DRP_BOOK1_Analisa Plumbing &amp; Fire" xfId="6578"/>
    <cellStyle name="‡_STA-DRP_BOOK1_analisa rab" xfId="6579"/>
    <cellStyle name="‡_STA-DRP_BOOK1_ANALISA RAB_SKBDN Batam" xfId="6580"/>
    <cellStyle name="‡_STA-DRP_BOOK1_BACK UP QWT SURFACE EXCAVATION CONDUIT" xfId="6581"/>
    <cellStyle name="‡_STA-DRP_BOOK1_BACK UP QWT SURFACE EXCAVATION CONDUIT 2" xfId="6582"/>
    <cellStyle name="‡_STA-DRP_BOOK1_Bill of Quantity BPK 03082007" xfId="6583"/>
    <cellStyle name="‡_STA-DRP_BOOK1_Book3" xfId="6584"/>
    <cellStyle name="‡_STA-DRP_BOOK1_Book3 2" xfId="6585"/>
    <cellStyle name="‡_STA-DRP_BOOK1_BoQ Gedung Badan Pemeriksa Keuangan Jakarta MEK" xfId="6586"/>
    <cellStyle name="‡_STA-DRP_BOOK1_Boq-ARS &amp; STR - PM" xfId="6587"/>
    <cellStyle name="‡_STA-DRP_BOOK1_BoQ-MEKANIKAL_2007 ~ xx" xfId="6588"/>
    <cellStyle name="‡_STA-DRP_BOOK1_BoQ-MEKANIKAL_2007MK280707" xfId="6589"/>
    <cellStyle name="‡_STA-DRP_BOOK1_BQ ACP ALUCOBOND ECO_OPT_RAPP_1" xfId="6590"/>
    <cellStyle name="‡_STA-DRP_BOOK1_BQ ACP ALUCOBOND ECO_OPT_RAPP_1_Realisasi Kontrak Kampar 31 agustus 2009" xfId="6591"/>
    <cellStyle name="‡_STA-DRP_BOOK1_BQ ALUM_ALT#1" xfId="6592"/>
    <cellStyle name="‡_STA-DRP_BOOK1_BQ Alumn_BPK Bengkulu_3_Komplit" xfId="6593"/>
    <cellStyle name="‡_STA-DRP_BOOK1_BQ Facade Astra" xfId="6594"/>
    <cellStyle name="‡_STA-DRP_BOOK1_BQ FACADE_Rev#2" xfId="6595"/>
    <cellStyle name="‡_STA-DRP_BOOK1_BQ FACADE_Rev#2_Realisasi Kontrak Kampar 31 agustus 2009" xfId="6596"/>
    <cellStyle name="‡_STA-DRP_BOOK1_bq gor bangkinang" xfId="6597"/>
    <cellStyle name="‡_STA-DRP_BOOK1_BQ Kantor-Kalbe OTC, Jakarta.xls" xfId="6598"/>
    <cellStyle name="‡_STA-DRP_BOOK1_BQ KISI-KISI" xfId="6599"/>
    <cellStyle name="‡_STA-DRP_BOOK1_BQ KUSEN SMA PINTAR" xfId="6600"/>
    <cellStyle name="‡_STA-DRP_BOOK1_BQ KUSEN SMA PINTAR_Rev#1_Opt_Abiz_1_rapp" xfId="6601"/>
    <cellStyle name="‡_STA-DRP_BOOK1_BQ KUSEN TANJUNG PIANNG_EMAIL(2)" xfId="6602"/>
    <cellStyle name="‡_STA-DRP_BOOK1_BQ ME Sebagian R2" xfId="6603"/>
    <cellStyle name="‡_STA-DRP_BOOK1_BQ PINTU DAN JENDELA" xfId="6604"/>
    <cellStyle name="‡_STA-DRP_BOOK1_BQ Realisasi Kontrak_RAPP" xfId="6605"/>
    <cellStyle name="‡_STA-DRP_BOOK1_BQ_MEKANIKAL_2008BK3-EMAIL" xfId="6606"/>
    <cellStyle name="‡_STA-DRP_BOOK1_BQ+Hit. Lt 10, atap (Dago 27-06-2007 )" xfId="6607"/>
    <cellStyle name="‡_STA-DRP_BOOK1_BQ-E" xfId="6608"/>
    <cellStyle name="‡_STA-DRP_BOOK1_BQ-E_BQ-studio-buat kontraktor" xfId="6609"/>
    <cellStyle name="‡_STA-DRP_BOOK1_BQ-elec-kiic4(D) " xfId="6610"/>
    <cellStyle name="‡_STA-DRP_BOOK1_BQ-elec-kiic4(D) _BQ-studio-buat kontraktor" xfId="6611"/>
    <cellStyle name="‡_STA-DRP_BOOK1_BQ-FIRE FIGTHING-HTG BERSM-21.11.07" xfId="6612"/>
    <cellStyle name="‡_STA-DRP_BOOK1_Bq-Form Mech ( Baru ) 05" xfId="6613"/>
    <cellStyle name="‡_STA-DRP_BOOK1_Bq-Form Mech ( Baru ) 05_BQ-studio-buat kontraktor" xfId="6614"/>
    <cellStyle name="‡_STA-DRP_BOOK1_BQ-Kalbefarma OTC 29Juni2010.xls" xfId="6615"/>
    <cellStyle name="‡_STA-DRP_BOOK1_Bq-M-23 August 2004" xfId="6616"/>
    <cellStyle name="‡_STA-DRP_BOOK1_Bq-M-23 August 2004_BQ-studio-buat kontraktor" xfId="6617"/>
    <cellStyle name="‡_STA-DRP_BOOK1_BQ-Mech. Summitmas II" xfId="6618"/>
    <cellStyle name="‡_STA-DRP_BOOK1_BQ-Mech. Summitmas II_BQ-studio-buat kontraktor" xfId="6619"/>
    <cellStyle name="‡_STA-DRP_BOOK1_BQ-Moric-Elec (A)" xfId="6620"/>
    <cellStyle name="‡_STA-DRP_BOOK1_BQ-Moric-Elec (A)_BQ-studio-buat kontraktor" xfId="6621"/>
    <cellStyle name="‡_STA-DRP_BOOK1_BQ-PermataBank Batam25Jan11.xls" xfId="6622"/>
    <cellStyle name="‡_STA-DRP_BOOK1_BQ-PLB-1" xfId="6623"/>
    <cellStyle name="‡_STA-DRP_BOOK1_BQ-PLB-1R2" xfId="6624"/>
    <cellStyle name="‡_STA-DRP_BOOK1_BQPLFF_DEPKEU" xfId="6625"/>
    <cellStyle name="‡_STA-DRP_BOOK1_BQR1-FIRE FIGHTING" xfId="6626"/>
    <cellStyle name="‡_STA-DRP_BOOK1_BQ-SHIBAURA SHEARING" xfId="6627"/>
    <cellStyle name="‡_STA-DRP_BOOK1_BQ-SHIBAURA SHEARING(Cancel)" xfId="6628"/>
    <cellStyle name="‡_STA-DRP_BOOK1_BQ-SHIBAURA SHEARING(Cancel)_BQ-studio-buat kontraktor" xfId="6629"/>
    <cellStyle name="‡_STA-DRP_BOOK1_BQ-SHIBAURA SHEARING_BQ-studio-buat kontraktor" xfId="6630"/>
    <cellStyle name="‡_STA-DRP_BOOK1_BQ-studio-buat kontraktor" xfId="6631"/>
    <cellStyle name="‡_STA-DRP_BOOK1_BQ-YAMAHA FLAGSHIP-A" xfId="6632"/>
    <cellStyle name="‡_STA-DRP_BOOK1_BQ-YAMAHA FLAGSHIP-A_BQ-studio-buat kontraktor" xfId="6633"/>
    <cellStyle name="‡_STA-DRP_BOOK1_BU-Alat-Spp Bapelkes Thp II" xfId="6634"/>
    <cellStyle name="‡_STA-DRP_BOOK1_CALC. SHET SHOTCRETE &amp; NEW AREA.MC0%" xfId="6635"/>
    <cellStyle name="‡_STA-DRP_BOOK1_CALC. SHET SHOTCRETE &amp; NEW AREA.MC0% 2" xfId="6636"/>
    <cellStyle name="‡_STA-DRP_BOOK1_CALC. SHET SHOTCRETE &amp; NEW AREA.MC0% 3" xfId="6637"/>
    <cellStyle name="‡_STA-DRP_BOOK1_CALC.NEW AREA DRAINAGE HOLE &amp; ANCHOR BAR" xfId="6638"/>
    <cellStyle name="‡_STA-DRP_BOOK1_CALC.NEW AREA DRAINAGE HOLE &amp; ANCHOR BAR 2" xfId="6639"/>
    <cellStyle name="‡_STA-DRP_BOOK1_Dephan (YKPP)_Rev#31" xfId="6640"/>
    <cellStyle name="‡_STA-DRP_BOOK1_EE_MEKANIKAL_2007 ~ xx" xfId="6641"/>
    <cellStyle name="‡_STA-DRP_BOOK1_EVALUASI HARGA_OPT" xfId="6642"/>
    <cellStyle name="‡_STA-DRP_BOOK1_Expense" xfId="6643"/>
    <cellStyle name="‡_STA-DRP_BOOK1_Expense_BQ-studio-buat kontraktor" xfId="6644"/>
    <cellStyle name="‡_STA-DRP_BOOK1_FORM_OPNAM TANAH" xfId="6645"/>
    <cellStyle name="‡_STA-DRP_BOOK1_FORM_OPNAM TANAH 2" xfId="6646"/>
    <cellStyle name="‡_STA-DRP_BOOK1_FORM_OPNAM TANAH 3" xfId="6647"/>
    <cellStyle name="‡_STA-DRP_BOOK1_Harga Material BSD EL R2" xfId="6648"/>
    <cellStyle name="‡_STA-DRP_BOOK1_HARGA MATERIAL BSD ENTERTAIMENT R3" xfId="6649"/>
    <cellStyle name="‡_STA-DRP_BOOK1_HARGA MATERIAL INDOFARMA" xfId="6650"/>
    <cellStyle name="‡_STA-DRP_BOOK1_Hit SKBDN" xfId="6651"/>
    <cellStyle name="‡_STA-DRP_BOOK1_Hit. Hotel Sutan Raja Minahasa (MYO)" xfId="6652"/>
    <cellStyle name="‡_STA-DRP_BOOK1_Hit. Lantai - 1" xfId="6653"/>
    <cellStyle name="‡_STA-DRP_BOOK1_Inlet Portal Conduit" xfId="6654"/>
    <cellStyle name="‡_STA-DRP_BOOK1_Inlet Portal Conduit 2" xfId="6655"/>
    <cellStyle name="‡_STA-DRP_BOOK1_KONTRAK KAMPAR" xfId="6656"/>
    <cellStyle name="‡_STA-DRP_BOOK1_KURVA S (DETAIL TYPE 2)" xfId="6657"/>
    <cellStyle name="‡_STA-DRP_BOOK1_Lampiran PLPK CITO WARU" xfId="6658"/>
    <cellStyle name="‡_STA-DRP_BOOK1_MAKER LIST" xfId="6659"/>
    <cellStyle name="‡_STA-DRP_BOOK1_MAKER LIST_BQ-studio-buat kontraktor" xfId="6660"/>
    <cellStyle name="‡_STA-DRP_BOOK1_MC-0 BHg1.Ka.1 k Outlet Reservoir      (Approve)" xfId="6661"/>
    <cellStyle name="‡_STA-DRP_BOOK1_MC-0 BHg1.Ka.1 k Outlet Reservoir      (Approve) 2" xfId="6662"/>
    <cellStyle name="‡_STA-DRP_BOOK1_PEERBANDINGAN CIC ~ PU" xfId="6663"/>
    <cellStyle name="‡_STA-DRP_BOOK1_PEERBANDINGAN CIC ~ PU 2" xfId="6664"/>
    <cellStyle name="‡_STA-DRP_BOOK1_pek yang di sub kan" xfId="6665"/>
    <cellStyle name="‡_STA-DRP_BOOK1_Penawaran harga rumah DPR_Revisi#3_Opt" xfId="6666"/>
    <cellStyle name="‡_STA-DRP_BOOK1_Penawaran harga rumah DPR_Revisi#3_Opt_Realisasi Kontrak Kampar 31 agustus 2009" xfId="6667"/>
    <cellStyle name="‡_STA-DRP_BOOK1_Plumbing_201107_Volbers" xfId="6668"/>
    <cellStyle name="‡_STA-DRP_BOOK1_Quantity Portal 1" xfId="6669"/>
    <cellStyle name="‡_STA-DRP_BOOK1_Quantity Portal 1 2" xfId="6670"/>
    <cellStyle name="‡_STA-DRP_BOOK1_Quantity Portal Rev.1" xfId="6671"/>
    <cellStyle name="‡_STA-DRP_BOOK1_Quantity Portal Rev.1 2" xfId="6672"/>
    <cellStyle name="‡_STA-DRP_BOOK1_QUANTITY SUPPORTING SYSTEM portal" xfId="6673"/>
    <cellStyle name="‡_STA-DRP_BOOK1_QUANTITY SUPPORTING SYSTEM portal 2" xfId="6674"/>
    <cellStyle name="‡_STA-DRP_BOOK1_RAB 2007_2008 6,5 M R8" xfId="6675"/>
    <cellStyle name="‡_STA-DRP_BOOK1_RAB EE-ELEK BI SMRD" xfId="6676"/>
    <cellStyle name="‡_STA-DRP_BOOK1_RAB gr PP setelah direvisi  31 okt 07l " xfId="6677"/>
    <cellStyle name="‡_STA-DRP_BOOK1_RAB gr PP setelah direvisi  31 okt 07l _ANALISA HARGA SATUAN" xfId="6678"/>
    <cellStyle name="‡_STA-DRP_BOOK1_RAB gr PP setelah direvisi  31 okt 07l _rc bpk batamm" xfId="6679"/>
    <cellStyle name="‡_STA-DRP_BOOK1_RAB gr PP setelah direvisi  31 okt 07l _rc bpk batamm_BQ ASITEKTUR BTN BATAM dan sipil" xfId="6680"/>
    <cellStyle name="‡_STA-DRP_BOOK1_RAB gr PP setelah direvisi  31 okt 07l _rc bpk batamm_c bpk batam 24,5 M" xfId="6681"/>
    <cellStyle name="‡_STA-DRP_BOOK1_RAB gr PP setelah direvisi  31 okt 07l _rc bpk batamm_rc gor dalam kota bangkinang" xfId="6682"/>
    <cellStyle name="‡_STA-DRP_BOOK1_RAB gr PP setelah direvisi  31 okt 07l _rc bpk batamm_rc kantor dinas tanjung pinang 5 lantai R" xfId="6683"/>
    <cellStyle name="‡_STA-DRP_BOOK1_RAB gr PP setelah direvisi  31 okt 07l _Rc SIJUNJUNG" xfId="6684"/>
    <cellStyle name="‡_STA-DRP_BOOK1_RAB Muru 2010 untuk penawaran cek bersama" xfId="6685"/>
    <cellStyle name="‡_STA-DRP_BOOK1_rab proyek bpk" xfId="6686"/>
    <cellStyle name="‡_STA-DRP_BOOK1_rab proyek bpk_rc bpk batamm" xfId="6687"/>
    <cellStyle name="‡_STA-DRP_BOOK1_rab proyek bpk_rc bpk batamm_BQ ASITEKTUR BTN BATAM dan sipil" xfId="6688"/>
    <cellStyle name="‡_STA-DRP_BOOK1_rab proyek bpk_rc bpk batamm_c bpk batam 24,5 M" xfId="6689"/>
    <cellStyle name="‡_STA-DRP_BOOK1_rab proyek bpk_rc bpk batamm_rc gor dalam kota bangkinang" xfId="6690"/>
    <cellStyle name="‡_STA-DRP_BOOK1_rab proyek bpk_rc bpk batamm_rc kantor dinas tanjung pinang 5 lantai R" xfId="6691"/>
    <cellStyle name="‡_STA-DRP_BOOK1_RAB RUANG SERBAGUNA" xfId="6692"/>
    <cellStyle name="‡_STA-DRP_BOOK1_RAB_DUCT_SRBGN_SETJEN_DEPKEU_020707" xfId="6693"/>
    <cellStyle name="‡_STA-DRP_BOOK1_RAB_ELEKTRIKAL_2007" xfId="6694"/>
    <cellStyle name="‡_STA-DRP_BOOK1_RAB_ELEKTRIKAL_SPORT CENTRE 2008" xfId="6695"/>
    <cellStyle name="‡_STA-DRP_BOOK1_RAB_ELRKTRIKAL_KANTOR DINAS &amp; GUB._Final. R.II, BENAR KABEL TRAY.REV. JACON 30.04.2009xls" xfId="6696"/>
    <cellStyle name="‡_STA-DRP_BOOK1_RAB_MEKANIKAL" xfId="6697"/>
    <cellStyle name="‡_STA-DRP_BOOK1_RAB_MEKANIKAL_2007" xfId="6698"/>
    <cellStyle name="‡_STA-DRP_BOOK1_RAB_MEKANIKAL_2007_2" xfId="6699"/>
    <cellStyle name="‡_STA-DRP_BOOK1_RAB_MEKANIKAL_Plumbing_201107_Volbers" xfId="6700"/>
    <cellStyle name="‡_STA-DRP_BOOK1_RABP FIRE FIGHTING" xfId="6701"/>
    <cellStyle name="‡_STA-DRP_BOOK1_RAP_r1" xfId="6702"/>
    <cellStyle name="‡_STA-DRP_BOOK1_Revisi-Kalbefarma OTC 5Jul2010 (2)-3.xls" xfId="6703"/>
    <cellStyle name="‡_STA-DRP_BOOK1_Revisi-Kalbefarma OTC 6Jul2010-ME8%.xls" xfId="6704"/>
    <cellStyle name="‡_STA-DRP_BOOK1_sex" xfId="6705"/>
    <cellStyle name="‡_STA-DRP_BOOK1_sex_b1.57.1417.2004(B)" xfId="6706"/>
    <cellStyle name="‡_STA-DRP_BOOK1_sex_b1.57.1417.2004(B)_BQ-studio-buat kontraktor" xfId="6707"/>
    <cellStyle name="‡_STA-DRP_BOOK1_sex_BQ-studio-buat kontraktor" xfId="6708"/>
    <cellStyle name="‡_STA-DRP_BOOK1_SKBDN Batam" xfId="6709"/>
    <cellStyle name="‡_STA-DRP_BOOK1_SPESIFIKASI TEKNIS GR" xfId="6710"/>
    <cellStyle name="‡_STA-DRP_BOOK1_UIN (NEW)" xfId="6711"/>
    <cellStyle name="‡_STA-DRP_BOOK1_Vol. Bapelkes blok C ( Myo 07.12.07)" xfId="6712"/>
    <cellStyle name="‡_STA-DRP_BOOK1_Vol. Precast" xfId="6713"/>
    <cellStyle name="‡_STA-DRP_Book3" xfId="6714"/>
    <cellStyle name="‡_STA-DRP_Book3 2" xfId="6715"/>
    <cellStyle name="‡_STA-DRP_BoQ Gedung Badan Pemeriksa Keuangan Jakarta MEK" xfId="6716"/>
    <cellStyle name="‡_STA-DRP_Boq-ARS &amp; STR - PM" xfId="6717"/>
    <cellStyle name="‡_STA-DRP_BQ &amp; An Pds Gdg - KIM I" xfId="6718"/>
    <cellStyle name="‡_STA-DRP_BQ &amp; An Pds Gdg - KIM I_GALIAN C" xfId="6719"/>
    <cellStyle name="‡_STA-DRP_BQ &amp; An Pds Gdg - KIM I_Pen- Kodja Revisi 02 November 2009 (Rev 11-11-09)" xfId="6720"/>
    <cellStyle name="‡_STA-DRP_BQ &amp; An Pds Gdg - KIM I_Pen- Kodja Revisi 27 JAN 2010" xfId="6721"/>
    <cellStyle name="‡_STA-DRP_BQ &amp; An Pds Gdg - KIM I_RAB Kodja Revisi 22 feb 2010" xfId="6722"/>
    <cellStyle name="‡_STA-DRP_BQ &amp; An Pds Gdg - KIM I_RAB Kodja Revisi 23 feb 2010, revisi analisa" xfId="6723"/>
    <cellStyle name="‡_STA-DRP_BQ &amp; An Pondasi SEP &amp; WAREHOUSE-KIM I (R-0)" xfId="6724"/>
    <cellStyle name="‡_STA-DRP_BQ &amp; An Pondasi SEP &amp; WAREHOUSE-KIM I (R-0)_GALIAN C" xfId="6725"/>
    <cellStyle name="‡_STA-DRP_BQ &amp; An Pondasi SEP &amp; WAREHOUSE-KIM I (R-0)_Pen- Kodja Revisi 02 November 2009 (Rev 11-11-09)" xfId="6726"/>
    <cellStyle name="‡_STA-DRP_BQ &amp; An Pondasi SEP &amp; WAREHOUSE-KIM I (R-0)_Pen- Kodja Revisi 27 JAN 2010" xfId="6727"/>
    <cellStyle name="‡_STA-DRP_BQ &amp; An Pondasi SEP &amp; WAREHOUSE-KIM I (R-0)_RAB Kodja Revisi 22 feb 2010" xfId="6728"/>
    <cellStyle name="‡_STA-DRP_BQ &amp; An Pondasi SEP &amp; WAREHOUSE-KIM I (R-0)_RAB Kodja Revisi 23 feb 2010, revisi analisa" xfId="6729"/>
    <cellStyle name="‡_STA-DRP_BQ ACP ALUCOBOND ECO_OPT_RAPP_1" xfId="6730"/>
    <cellStyle name="‡_STA-DRP_BQ ACP ALUCOBOND ECO_OPT_RAPP_1_rc kantor dinas tanjung pinang 5 lantai" xfId="6731"/>
    <cellStyle name="‡_STA-DRP_BQ ACP ALUCOBOND ECO_OPT_RAPP_1_Realisasi Kontrak Kampar 31 agustus 2009" xfId="6732"/>
    <cellStyle name="‡_STA-DRP_BQ ALUM_ALT#1" xfId="6733"/>
    <cellStyle name="‡_STA-DRP_BQ Alumn_BPK Bengkulu_3_Komplit" xfId="6734"/>
    <cellStyle name="‡_STA-DRP_BQ Alumn_BPK Bengkulu_3_Komplit_rc kantor dinas tanjung pinang 5 lantai" xfId="6735"/>
    <cellStyle name="‡_STA-DRP_BQ Facade Astra" xfId="6736"/>
    <cellStyle name="‡_STA-DRP_BQ FACADE_Rev#2" xfId="6737"/>
    <cellStyle name="‡_STA-DRP_BQ FACADE_Rev#2_rc kantor dinas tanjung pinang 5 lantai" xfId="6738"/>
    <cellStyle name="‡_STA-DRP_BQ FACADE_Rev#2_Realisasi Kontrak Kampar 31 agustus 2009" xfId="6739"/>
    <cellStyle name="‡_STA-DRP_bq gor bangkinang" xfId="6740"/>
    <cellStyle name="‡_STA-DRP_BQ KISI-KISI" xfId="6741"/>
    <cellStyle name="‡_STA-DRP_BQ KISI-KISI_rc kantor dinas tanjung pinang 5 lantai" xfId="6742"/>
    <cellStyle name="‡_STA-DRP_BQ KUSEN SMA PINTAR" xfId="6743"/>
    <cellStyle name="‡_STA-DRP_BQ KUSEN SMA PINTAR_Rev#1_Opt_Abiz_1_rapp" xfId="6744"/>
    <cellStyle name="‡_STA-DRP_BQ ME Sebagian R2" xfId="6745"/>
    <cellStyle name="‡_STA-DRP_BQ Pabrik Biodiesel MM-Btm" xfId="6746"/>
    <cellStyle name="‡_STA-DRP_BQ Pabrik Biodiesel MM-Btm_GALIAN C" xfId="6747"/>
    <cellStyle name="‡_STA-DRP_BQ Pabrik Biodiesel MM-Btm_Pen- Kodja Revisi 02 November 2009 (Rev 11-11-09)" xfId="6748"/>
    <cellStyle name="‡_STA-DRP_BQ Pabrik Biodiesel MM-Btm_Pen- Kodja Revisi 27 JAN 2010" xfId="6749"/>
    <cellStyle name="‡_STA-DRP_BQ Pabrik Biodiesel MM-Btm_RAB Kodja Revisi 22 feb 2010" xfId="6750"/>
    <cellStyle name="‡_STA-DRP_BQ Pabrik Biodiesel MM-Btm_RAB Kodja Revisi 23 feb 2010, revisi analisa" xfId="6751"/>
    <cellStyle name="‡_STA-DRP_BQ PINTU DAN JENDELA" xfId="6752"/>
    <cellStyle name="‡_STA-DRP_BQ PINTU DAN JENDELA_rc kantor dinas tanjung pinang 5 lantai" xfId="6753"/>
    <cellStyle name="‡_STA-DRP_BQ Realisasi Kontrak_RAPP" xfId="6754"/>
    <cellStyle name="‡_STA-DRP_BQ Realisasi Kontrak_RAPP_rc kantor dinas tanjung pinang 5 lantai" xfId="6755"/>
    <cellStyle name="‡_STA-DRP_BQ+Hit. Lt 10, atap (Dago 27-06-2007 )" xfId="6756"/>
    <cellStyle name="‡_STA-DRP_BQ-E" xfId="6757"/>
    <cellStyle name="‡_STA-DRP_BQ-E_Bq-M-23 August 2004" xfId="6758"/>
    <cellStyle name="‡_STA-DRP_BQ-E_Bq-M-23 August 2004_BQ-studio-buat kontraktor" xfId="6759"/>
    <cellStyle name="‡_STA-DRP_BQ-E_BQ-studio-buat kontraktor" xfId="6760"/>
    <cellStyle name="‡_STA-DRP_BQ-elec-kiic4(D) " xfId="6761"/>
    <cellStyle name="‡_STA-DRP_BQ-elec-kiic4(D) _BQ-studio-buat kontraktor" xfId="6762"/>
    <cellStyle name="‡_STA-DRP_Bq-Form Mech ( Baru ) 05" xfId="6763"/>
    <cellStyle name="‡_STA-DRP_Bq-Form Mech ( Baru ) 05_BQ-studio-buat kontraktor" xfId="6764"/>
    <cellStyle name="‡_STA-DRP_BQ-Mech. Summitmas II" xfId="6765"/>
    <cellStyle name="‡_STA-DRP_BQ-Mech. Summitmas II_BQ-studio-buat kontraktor" xfId="6766"/>
    <cellStyle name="‡_STA-DRP_BQ-Moric-Elec (A)" xfId="6767"/>
    <cellStyle name="‡_STA-DRP_BQ-Moric-Elec (A)_BQ-studio-buat kontraktor" xfId="6768"/>
    <cellStyle name="‡_STA-DRP_BQ-PLB-1" xfId="6769"/>
    <cellStyle name="‡_STA-DRP_BQ-PLB-1R2" xfId="6770"/>
    <cellStyle name="‡_STA-DRP_BQR1-FIRE FIGHTING" xfId="6771"/>
    <cellStyle name="‡_STA-DRP_BQ-SHIBAURA SHEARING" xfId="6772"/>
    <cellStyle name="‡_STA-DRP_BQ-SHIBAURA SHEARING(Cancel)" xfId="6773"/>
    <cellStyle name="‡_STA-DRP_BQ-SHIBAURA SHEARING(Cancel)_BQ-studio-buat kontraktor" xfId="6774"/>
    <cellStyle name="‡_STA-DRP_BQ-SHIBAURA SHEARING_BQ-studio-buat kontraktor" xfId="6775"/>
    <cellStyle name="‡_STA-DRP_BQ-studio-buat kontraktor" xfId="6776"/>
    <cellStyle name="‡_STA-DRP_BQ-YAMAHA FLAGSHIP-A" xfId="6777"/>
    <cellStyle name="‡_STA-DRP_BQ-YAMAHA FLAGSHIP-A_BQ-studio-buat kontraktor" xfId="6778"/>
    <cellStyle name="‡_STA-DRP_BU-Alat-Spp Bapelkes Thp II" xfId="6779"/>
    <cellStyle name="‡_STA-DRP_CALC. SHET SHOTCRETE &amp; NEW AREA.MC0%" xfId="6780"/>
    <cellStyle name="‡_STA-DRP_CALC. SHET SHOTCRETE &amp; NEW AREA.MC0% 2" xfId="6781"/>
    <cellStyle name="‡_STA-DRP_CALC. SHET SHOTCRETE &amp; NEW AREA.MC0% 3" xfId="6782"/>
    <cellStyle name="‡_STA-DRP_CALC.NEW AREA DRAINAGE HOLE &amp; ANCHOR BAR" xfId="6783"/>
    <cellStyle name="‡_STA-DRP_CALC.NEW AREA DRAINAGE HOLE &amp; ANCHOR BAR 2" xfId="6784"/>
    <cellStyle name="‡_STA-DRP_Dephan (YKPP)_Rev#31" xfId="6785"/>
    <cellStyle name="‡_STA-DRP_EVALUASI HARGA_OPT" xfId="6786"/>
    <cellStyle name="‡_STA-DRP_Expense" xfId="6787"/>
    <cellStyle name="‡_STA-DRP_Expense_BQ-studio-buat kontraktor" xfId="6788"/>
    <cellStyle name="‡_STA-DRP_f. RAB ME PUS 9 juni 08 GDZ" xfId="6789"/>
    <cellStyle name="‡_STA-DRP_FORM_OPNAM TANAH" xfId="6790"/>
    <cellStyle name="‡_STA-DRP_FORM_OPNAM TANAH 2" xfId="6791"/>
    <cellStyle name="‡_STA-DRP_FORM_OPNAM TANAH 3" xfId="6792"/>
    <cellStyle name="‡_STA-DRP_g. RAB ME PUS 13 juni 08 GDZ" xfId="6793"/>
    <cellStyle name="‡_STA-DRP_GALIAN C" xfId="6794"/>
    <cellStyle name="‡_STA-DRP_Harga Material BSD EL R2" xfId="6795"/>
    <cellStyle name="‡_STA-DRP_HARGA MATERIAL BSD ENTERTAIMENT R3" xfId="6796"/>
    <cellStyle name="‡_STA-DRP_HARGA MATERIAL INDOFARMA" xfId="6797"/>
    <cellStyle name="‡_STA-DRP_Hit SKBDN" xfId="6798"/>
    <cellStyle name="‡_STA-DRP_Hit. Hotel Sutan Raja Minahasa (MYO)" xfId="6799"/>
    <cellStyle name="‡_STA-DRP_Hit. Hotel Sutan Raja Minahasa (MYO)_Analisa Bapelkes Full" xfId="6800"/>
    <cellStyle name="‡_STA-DRP_Hit. Lantai - 1" xfId="6801"/>
    <cellStyle name="‡_STA-DRP_Inlet Portal Conduit" xfId="6802"/>
    <cellStyle name="‡_STA-DRP_Inlet Portal Conduit 2" xfId="6803"/>
    <cellStyle name="‡_STA-DRP_j. RAB ME PUS 21 juni 08 GDZ" xfId="6804"/>
    <cellStyle name="‡_STA-DRP_j. RAB ME PUS 21 juni 08 GDZ 2" xfId="6805"/>
    <cellStyle name="‡_STA-DRP_KONTRAK KAMPAR" xfId="6806"/>
    <cellStyle name="‡_STA-DRP_KURVA S (DETAIL TYPE 2)" xfId="6807"/>
    <cellStyle name="‡_STA-DRP_Lampiran PLPK CITO WARU" xfId="6808"/>
    <cellStyle name="‡_STA-DRP_MAKER LIST" xfId="6809"/>
    <cellStyle name="‡_STA-DRP_MAKER LIST_BQ-studio-buat kontraktor" xfId="6810"/>
    <cellStyle name="‡_STA-DRP_MC-0 BHg1.Ka.1 k Outlet Reservoir      (Approve)" xfId="6811"/>
    <cellStyle name="‡_STA-DRP_MC-0 BHg1.Ka.1 k Outlet Reservoir      (Approve) 2" xfId="6812"/>
    <cellStyle name="‡_STA-DRP_NEGS_BOOK1" xfId="6813"/>
    <cellStyle name="‡_STA-DRP_NEGS_BOOK1 2" xfId="6814"/>
    <cellStyle name="‡_STA-DRP_PEERBANDINGAN CIC ~ PU" xfId="6815"/>
    <cellStyle name="‡_STA-DRP_PEERBANDINGAN CIC ~ PU 2" xfId="6816"/>
    <cellStyle name="‡_STA-DRP_pek yang di sub kan" xfId="6817"/>
    <cellStyle name="‡_STA-DRP_Pen- Kodja Revisi 02 November 2009 (Rev 11-11-09)" xfId="6818"/>
    <cellStyle name="‡_STA-DRP_Pen- Kodja Revisi 27 JAN 2010" xfId="6819"/>
    <cellStyle name="‡_STA-DRP_Penawaran harga rumah DPR_Revisi#3_Opt" xfId="6820"/>
    <cellStyle name="‡_STA-DRP_Penawaran harga rumah DPR_Revisi#3_Opt_rc kantor dinas tanjung pinang 5 lantai" xfId="6821"/>
    <cellStyle name="‡_STA-DRP_Penawaran harga rumah DPR_Revisi#3_Opt_Realisasi Kontrak Kampar 31 agustus 2009" xfId="6822"/>
    <cellStyle name="‡_STA-DRP_Plumbing_201107_Volbers" xfId="6823"/>
    <cellStyle name="‡_STA-DRP_Quantity Portal 1" xfId="6824"/>
    <cellStyle name="‡_STA-DRP_Quantity Portal 1 2" xfId="6825"/>
    <cellStyle name="‡_STA-DRP_Quantity Portal Rev.1" xfId="6826"/>
    <cellStyle name="‡_STA-DRP_Quantity Portal Rev.1 2" xfId="6827"/>
    <cellStyle name="‡_STA-DRP_QUANTITY SUPPORTING SYSTEM portal" xfId="6828"/>
    <cellStyle name="‡_STA-DRP_QUANTITY SUPPORTING SYSTEM portal 2" xfId="6829"/>
    <cellStyle name="‡_STA-DRP_RAB 2007_2008 6,5 M R8" xfId="6830"/>
    <cellStyle name="‡_STA-DRP_RAB EE-ELEK BI SMRD" xfId="6831"/>
    <cellStyle name="‡_STA-DRP_RAB gr PP setelah direvisi  31 okt 07l " xfId="6832"/>
    <cellStyle name="‡_STA-DRP_RAB gr PP setelah direvisi  31 okt 07l _ANALISA HARGA SATUAN" xfId="6833"/>
    <cellStyle name="‡_STA-DRP_RAB gr PP setelah direvisi  31 okt 07l _BQ ASITEKTUR BTN BATAM dan sipil" xfId="6834"/>
    <cellStyle name="‡_STA-DRP_RAB gr PP setelah direvisi  31 okt 07l _c bpk batam 24,5 M" xfId="6835"/>
    <cellStyle name="‡_STA-DRP_RAB gr PP setelah direvisi  31 okt 07l _rc bpk batamm" xfId="6836"/>
    <cellStyle name="‡_STA-DRP_RAB gr PP setelah direvisi  31 okt 07l _rc bpk batamm_BQ ASITEKTUR BTN BATAM dan sipil" xfId="6837"/>
    <cellStyle name="‡_STA-DRP_RAB gr PP setelah direvisi  31 okt 07l _rc bpk batamm_c bpk batam 24,5 M" xfId="6838"/>
    <cellStyle name="‡_STA-DRP_RAB gr PP setelah direvisi  31 okt 07l _rc bpk batamm_rc gor dalam kota bangkinang" xfId="6839"/>
    <cellStyle name="‡_STA-DRP_RAB gr PP setelah direvisi  31 okt 07l _rc bpk batamm_rc kantor dinas tanjung pinang 5 lantai" xfId="6840"/>
    <cellStyle name="‡_STA-DRP_RAB gr PP setelah direvisi  31 okt 07l _rc bpk batamm_rc kantor dinas tanjung pinang 5 lantai R" xfId="6841"/>
    <cellStyle name="‡_STA-DRP_RAB gr PP setelah direvisi  31 okt 07l _rc bpk batammm" xfId="6842"/>
    <cellStyle name="‡_STA-DRP_RAB gr PP setelah direvisi  31 okt 07l _rc gor dalam kota bangkinang" xfId="6843"/>
    <cellStyle name="‡_STA-DRP_RAB gr PP setelah direvisi  31 okt 07l _rc kantor dinas tanjung pinang 5 lantai" xfId="6844"/>
    <cellStyle name="‡_STA-DRP_RAB gr PP setelah direvisi  31 okt 07l _rc kantor dinas tanjung pinang 5 lantai R" xfId="6845"/>
    <cellStyle name="‡_STA-DRP_RAB gr PP setelah direvisi  31 okt 07l _Rc SIJUNJUNG" xfId="6846"/>
    <cellStyle name="‡_STA-DRP_RAB Kodja Revisi 22 feb 2010" xfId="6847"/>
    <cellStyle name="‡_STA-DRP_RAB Kodja Revisi 23 feb 2010, revisi analisa" xfId="6848"/>
    <cellStyle name="‡_STA-DRP_RAB Muru 2010 untuk penawaran cek bersama" xfId="6849"/>
    <cellStyle name="‡_STA-DRP_rab proyek bpk" xfId="6850"/>
    <cellStyle name="‡_STA-DRP_rab proyek bpk_BQ ASITEKTUR BTN BATAM dan sipil" xfId="6851"/>
    <cellStyle name="‡_STA-DRP_rab proyek bpk_c bpk batam 24,5 M" xfId="6852"/>
    <cellStyle name="‡_STA-DRP_rab proyek bpk_rc bpk batamm" xfId="6853"/>
    <cellStyle name="‡_STA-DRP_rab proyek bpk_rc bpk batamm_BQ ASITEKTUR BTN BATAM dan sipil" xfId="6854"/>
    <cellStyle name="‡_STA-DRP_rab proyek bpk_rc bpk batamm_c bpk batam 24,5 M" xfId="6855"/>
    <cellStyle name="‡_STA-DRP_rab proyek bpk_rc bpk batamm_rc gor dalam kota bangkinang" xfId="6856"/>
    <cellStyle name="‡_STA-DRP_rab proyek bpk_rc bpk batamm_rc kantor dinas tanjung pinang 5 lantai" xfId="6857"/>
    <cellStyle name="‡_STA-DRP_rab proyek bpk_rc bpk batamm_rc kantor dinas tanjung pinang 5 lantai R" xfId="6858"/>
    <cellStyle name="‡_STA-DRP_rab proyek bpk_rc bpk batammm" xfId="6859"/>
    <cellStyle name="‡_STA-DRP_rab proyek bpk_rc gor dalam kota bangkinang" xfId="6860"/>
    <cellStyle name="‡_STA-DRP_rab proyek bpk_rc kantor dinas tanjung pinang 5 lantai" xfId="6861"/>
    <cellStyle name="‡_STA-DRP_rab proyek bpk_rc kantor dinas tanjung pinang 5 lantai R" xfId="6862"/>
    <cellStyle name="‡_STA-DRP_RAB_ELEKTRIKAL_SPORT CENTRE 2008" xfId="6863"/>
    <cellStyle name="‡_STA-DRP_RAB_ELRKTRIKAL_KANTOR DINAS &amp; GUB._Final. R.II, BENAR KABEL TRAY.REV. JACON 30.04.2009xls" xfId="6864"/>
    <cellStyle name="‡_STA-DRP_RABP FIRE FIGHTING" xfId="6865"/>
    <cellStyle name="‡_STA-DRP_RAP_r1" xfId="6866"/>
    <cellStyle name="‡_STA-DRP_rc 6 agus 081" xfId="6867"/>
    <cellStyle name="‡_STA-DRP_sex" xfId="6868"/>
    <cellStyle name="‡_STA-DRP_sex_b1.57.1417.2004(B)" xfId="6869"/>
    <cellStyle name="‡_STA-DRP_sex_b1.57.1417.2004(B)_Bq-M-23 August 2004" xfId="6870"/>
    <cellStyle name="‡_STA-DRP_sex_b1.57.1417.2004(B)_Bq-M-23 August 2004_BQ-studio-buat kontraktor" xfId="6871"/>
    <cellStyle name="‡_STA-DRP_sex_b1.57.1417.2004(B)_BQ-studio-buat kontraktor" xfId="6872"/>
    <cellStyle name="‡_STA-DRP_sex_Bq-M-23 August 2004" xfId="6873"/>
    <cellStyle name="‡_STA-DRP_sex_Bq-M-23 August 2004_BQ-studio-buat kontraktor" xfId="6874"/>
    <cellStyle name="‡_STA-DRP_sex_BQ-studio-buat kontraktor" xfId="6875"/>
    <cellStyle name="‡_STA-DRP_SKBDN Batam" xfId="6876"/>
    <cellStyle name="‡_STA-DRP_SPESIFIKASI TEKNIS GR" xfId="6877"/>
    <cellStyle name="‡_STA-DRP_UIN (NEW)" xfId="6878"/>
    <cellStyle name="‡_STA-DRP_Vol. Bapelkes blok C ( Myo 07.12.07)" xfId="6879"/>
    <cellStyle name="‡_STA-DRP_Vol. Precast" xfId="6880"/>
    <cellStyle name="‡_Subang Piping" xfId="6881"/>
    <cellStyle name="‡_Subang Piping_BQ &amp; An Pds Gdg - KIM I" xfId="6882"/>
    <cellStyle name="‡_Subang Piping_BQ &amp; An Pds Gdg - KIM I_GALIAN C" xfId="6883"/>
    <cellStyle name="‡_Subang Piping_BQ &amp; An Pds Gdg - KIM I_Pen- Kodja Revisi 02 November 2009 (Rev 11-11-09)" xfId="6884"/>
    <cellStyle name="‡_Subang Piping_BQ &amp; An Pds Gdg - KIM I_Pen- Kodja Revisi 27 JAN 2010" xfId="6885"/>
    <cellStyle name="‡_Subang Piping_BQ &amp; An Pds Gdg - KIM I_RAB Kodja Revisi 22 feb 2010" xfId="6886"/>
    <cellStyle name="‡_Subang Piping_BQ &amp; An Pds Gdg - KIM I_RAB Kodja Revisi 23 feb 2010, revisi analisa" xfId="6887"/>
    <cellStyle name="‡_Subang Piping_BQ &amp; An Pondasi SEP &amp; WAREHOUSE-KIM I (R-0)" xfId="6888"/>
    <cellStyle name="‡_Subang Piping_BQ &amp; An Pondasi SEP &amp; WAREHOUSE-KIM I (R-0)_GALIAN C" xfId="6889"/>
    <cellStyle name="‡_Subang Piping_BQ &amp; An Pondasi SEP &amp; WAREHOUSE-KIM I (R-0)_Pen- Kodja Revisi 02 November 2009 (Rev 11-11-09)" xfId="6890"/>
    <cellStyle name="‡_Subang Piping_BQ &amp; An Pondasi SEP &amp; WAREHOUSE-KIM I (R-0)_Pen- Kodja Revisi 27 JAN 2010" xfId="6891"/>
    <cellStyle name="‡_Subang Piping_BQ &amp; An Pondasi SEP &amp; WAREHOUSE-KIM I (R-0)_RAB Kodja Revisi 22 feb 2010" xfId="6892"/>
    <cellStyle name="‡_Subang Piping_BQ &amp; An Pondasi SEP &amp; WAREHOUSE-KIM I (R-0)_RAB Kodja Revisi 23 feb 2010, revisi analisa" xfId="6893"/>
    <cellStyle name="‡_Subang Piping_BQ Pabrik Biodiesel MM-Btm" xfId="6894"/>
    <cellStyle name="‡_Subang Piping_BQ Pabrik Biodiesel MM-Btm_GALIAN C" xfId="6895"/>
    <cellStyle name="‡_Subang Piping_BQ Pabrik Biodiesel MM-Btm_Pen- Kodja Revisi 02 November 2009 (Rev 11-11-09)" xfId="6896"/>
    <cellStyle name="‡_Subang Piping_BQ Pabrik Biodiesel MM-Btm_Pen- Kodja Revisi 27 JAN 2010" xfId="6897"/>
    <cellStyle name="‡_Subang Piping_BQ Pabrik Biodiesel MM-Btm_RAB Kodja Revisi 22 feb 2010" xfId="6898"/>
    <cellStyle name="‡_Subang Piping_BQ Pabrik Biodiesel MM-Btm_RAB Kodja Revisi 23 feb 2010, revisi analisa" xfId="6899"/>
    <cellStyle name="‡_Subang Piping_GALIAN C" xfId="6900"/>
    <cellStyle name="‡_Subang Piping_Pen- Kodja Revisi 02 November 2009 (Rev 11-11-09)" xfId="6901"/>
    <cellStyle name="‡_Subang Piping_Pen- Kodja Revisi 27 JAN 2010" xfId="6902"/>
    <cellStyle name="‡_Subang Piping_RAB Kodja Revisi 22 feb 2010" xfId="6903"/>
    <cellStyle name="‡_Subang Piping_RAB Kodja Revisi 23 feb 2010, revisi analisa" xfId="6904"/>
    <cellStyle name="‡_tool&amp;consum-2003" xfId="6905"/>
    <cellStyle name="‡_tool&amp;consum-2003_BQ &amp; An Pds Gdg - KIM I" xfId="6906"/>
    <cellStyle name="‡_tool&amp;consum-2003_BQ &amp; An Pds Gdg - KIM I_GALIAN C" xfId="6907"/>
    <cellStyle name="‡_tool&amp;consum-2003_BQ &amp; An Pds Gdg - KIM I_Pen- Kodja Revisi 02 November 2009 (Rev 11-11-09)" xfId="6908"/>
    <cellStyle name="‡_tool&amp;consum-2003_BQ &amp; An Pds Gdg - KIM I_Pen- Kodja Revisi 27 JAN 2010" xfId="6909"/>
    <cellStyle name="‡_tool&amp;consum-2003_BQ &amp; An Pds Gdg - KIM I_RAB Kodja Revisi 22 feb 2010" xfId="6910"/>
    <cellStyle name="‡_tool&amp;consum-2003_BQ &amp; An Pds Gdg - KIM I_RAB Kodja Revisi 23 feb 2010, revisi analisa" xfId="6911"/>
    <cellStyle name="‡_tool&amp;consum-2003_BQ &amp; An Pondasi SEP &amp; WAREHOUSE-KIM I (R-0)" xfId="6912"/>
    <cellStyle name="‡_tool&amp;consum-2003_BQ &amp; An Pondasi SEP &amp; WAREHOUSE-KIM I (R-0)_GALIAN C" xfId="6913"/>
    <cellStyle name="‡_tool&amp;consum-2003_BQ &amp; An Pondasi SEP &amp; WAREHOUSE-KIM I (R-0)_Pen- Kodja Revisi 02 November 2009 (Rev 11-11-09)" xfId="6914"/>
    <cellStyle name="‡_tool&amp;consum-2003_BQ &amp; An Pondasi SEP &amp; WAREHOUSE-KIM I (R-0)_Pen- Kodja Revisi 27 JAN 2010" xfId="6915"/>
    <cellStyle name="‡_tool&amp;consum-2003_BQ &amp; An Pondasi SEP &amp; WAREHOUSE-KIM I (R-0)_RAB Kodja Revisi 22 feb 2010" xfId="6916"/>
    <cellStyle name="‡_tool&amp;consum-2003_BQ &amp; An Pondasi SEP &amp; WAREHOUSE-KIM I (R-0)_RAB Kodja Revisi 23 feb 2010, revisi analisa" xfId="6917"/>
    <cellStyle name="‡_tool&amp;consum-2003_BQ Pabrik Biodiesel MM-Btm" xfId="6918"/>
    <cellStyle name="‡_tool&amp;consum-2003_BQ Pabrik Biodiesel MM-Btm_GALIAN C" xfId="6919"/>
    <cellStyle name="‡_tool&amp;consum-2003_BQ Pabrik Biodiesel MM-Btm_Pen- Kodja Revisi 02 November 2009 (Rev 11-11-09)" xfId="6920"/>
    <cellStyle name="‡_tool&amp;consum-2003_BQ Pabrik Biodiesel MM-Btm_Pen- Kodja Revisi 27 JAN 2010" xfId="6921"/>
    <cellStyle name="‡_tool&amp;consum-2003_BQ Pabrik Biodiesel MM-Btm_RAB Kodja Revisi 22 feb 2010" xfId="6922"/>
    <cellStyle name="‡_tool&amp;consum-2003_BQ Pabrik Biodiesel MM-Btm_RAB Kodja Revisi 23 feb 2010, revisi analisa" xfId="6923"/>
    <cellStyle name="‡_tool&amp;consum-2003_GALIAN C" xfId="6924"/>
    <cellStyle name="‡_tool&amp;consum-2003_Pen- Kodja Revisi 02 November 2009 (Rev 11-11-09)" xfId="6925"/>
    <cellStyle name="‡_tool&amp;consum-2003_Pen- Kodja Revisi 27 JAN 2010" xfId="6926"/>
    <cellStyle name="‡_tool&amp;consum-2003_RAB Kodja Revisi 22 feb 2010" xfId="6927"/>
    <cellStyle name="‡_tool&amp;consum-2003_RAB Kodja Revisi 23 feb 2010, revisi analisa" xfId="6928"/>
    <cellStyle name="‡_UIN (NEW)" xfId="6929"/>
    <cellStyle name="‡_Vol. Bapelkes blok C ( Myo 07.12.07)" xfId="6930"/>
    <cellStyle name="‡_Vol. Precast" xfId="6931"/>
    <cellStyle name="•\¦Ï‚Ý‚ÌƒnƒCƒp[ƒŠƒ“ƒN" xfId="6932"/>
    <cellStyle name="•\¦Ï‚Ý‚ÌƒnƒCƒp[ƒŠƒ“ƒN 2" xfId="6933"/>
    <cellStyle name="•\Z¦Ï‚Ý‚ÌƒnƒCƒp[ƒŠƒ“ƒN" xfId="6934"/>
    <cellStyle name="•\Ž¦Ï‚Ý‚ÌƒnƒCƒp[ƒŠƒ“ƒN" xfId="6935"/>
    <cellStyle name="•\Z¦Ï‚Ý‚ÌƒnƒCƒp[ƒŠƒ“ƒN 2" xfId="6936"/>
    <cellStyle name="•\Ž¦Ï‚Ý‚ÌƒnƒCƒp[ƒŠƒ“ƒN 2" xfId="6937"/>
    <cellStyle name="•W?_BOOKSHIP_½ÇÀûÇöÈ² " xfId="6938"/>
    <cellStyle name="•W?_‹Zp‹Æ–±" xfId="6939"/>
    <cellStyle name="•W€_’¼ÚHŽ–’P‰¿”äŠr•\RFP-003" xfId="6940"/>
    <cellStyle name="•W_’¼ÚH–’P‰¿”äŠr•\RFP-003" xfId="6941"/>
    <cellStyle name="" xfId="6942"/>
    <cellStyle name="" xfId="6943"/>
    <cellStyle name=" 2" xfId="6944"/>
    <cellStyle name=" 2" xfId="6945"/>
    <cellStyle name=" 2 2" xfId="6946"/>
    <cellStyle name=" 3" xfId="6947"/>
    <cellStyle name="_0.Bidakara RAP" xfId="6948"/>
    <cellStyle name="_0.Bidakara RAP" xfId="6949"/>
    <cellStyle name="_062709_opnam juni_rev3" xfId="6950"/>
    <cellStyle name="_062709_opnam juni_rev3 2" xfId="6951"/>
    <cellStyle name="_08409_opnam juli_R2_cek3" xfId="6952"/>
    <cellStyle name="_08409_opnam juli_R2_cek3 2" xfId="6953"/>
    <cellStyle name="_1.Cost Plan Bapelkes Depkes Batam 2008. xls" xfId="6954"/>
    <cellStyle name="_1.Cost Plan Bapelkes Depkes Batam 2008. xls" xfId="6955"/>
    <cellStyle name="_3.BU - Alat Pakai (Merah)" xfId="6956"/>
    <cellStyle name="_3.BU - Alat Pakai (Merah)" xfId="6957"/>
    <cellStyle name="_AHS PIPA" xfId="6958"/>
    <cellStyle name="_AHS PIPA" xfId="6959"/>
    <cellStyle name="_AHS_Griya Niaga 2 RV" xfId="6960"/>
    <cellStyle name="_AHS_Griya Niaga 2 RV" xfId="6961"/>
    <cellStyle name="_ALAT-BU-SPP-CIPUTARA-ok" xfId="6962"/>
    <cellStyle name="_ALAT-BU-SPP-CIPUTARA-ok" xfId="6963"/>
    <cellStyle name="_ALAT-SPP-BU-BPK" xfId="6964"/>
    <cellStyle name="_ALAT-SPP-BU-BPK" xfId="6965"/>
    <cellStyle name="_ALTERNATIF - I KBI (Kyoraku Blow molding)" xfId="6966"/>
    <cellStyle name="_ALTERNATIF - I KBI (Kyoraku Blow molding)" xfId="6967"/>
    <cellStyle name="_ALTERNATIF - I KBI (Kyoraku Blow molding) 2" xfId="6968"/>
    <cellStyle name="_ALTERNATIF - I KBI (Kyoraku Blow molding) 2" xfId="6969"/>
    <cellStyle name="_ALTERNATIF - I KBI (Kyoraku Blow molding)_BQ-studio-buat kontraktor" xfId="6970"/>
    <cellStyle name="_ALTERNATIF - I KBI (Kyoraku Blow molding)_BQ-studio-buat kontraktor" xfId="6971"/>
    <cellStyle name="_Alternatif#1_Semua Alexindo_Opt_123" xfId="6972"/>
    <cellStyle name="_Alternatif#1_Semua Alexindo_Opt_123" xfId="6973"/>
    <cellStyle name="_Alternatif#1_Semua Alexindo_Opt_123_rc kantor dinas tanjung pinang 5 lantai" xfId="6974"/>
    <cellStyle name="_Alternatif#1_Semua Alexindo_Opt_123_rc kantor dinas tanjung pinang 5 lantai" xfId="6975"/>
    <cellStyle name="_Analisa Bapelkes Full" xfId="6976"/>
    <cellStyle name="_Analisa Bapelkes Full" xfId="6977"/>
    <cellStyle name="_ANALISA BPK DG" xfId="6978"/>
    <cellStyle name="_ANALISA BPK DG" xfId="6979"/>
    <cellStyle name="_ANALISA BPK DG_Analisa Bapelkes Full" xfId="6980"/>
    <cellStyle name="_ANALISA BPK DG_Analisa Bapelkes Full" xfId="6981"/>
    <cellStyle name="_ANALISA BPK DG_SKBDN Batam" xfId="6982"/>
    <cellStyle name="_ANALISA BPK DG_SKBDN Batam" xfId="6983"/>
    <cellStyle name="_ANALISA HARGA Mekanikal Dklat" xfId="6984"/>
    <cellStyle name="_ANALISA HARGA Mekanikal Dklat" xfId="6985"/>
    <cellStyle name="_ANALISA HARGA SATUAN RAB" xfId="6986"/>
    <cellStyle name="_ANALISA HARGA SATUAN RAB" xfId="6987"/>
    <cellStyle name="_Analisa Plumbing &amp; Fire" xfId="6988"/>
    <cellStyle name="_Analisa Plumbing &amp; Fire" xfId="6989"/>
    <cellStyle name="_analisa rab" xfId="6990"/>
    <cellStyle name="_analisa rab" xfId="6991"/>
    <cellStyle name="_ANALISA RAB_SKBDN Batam" xfId="6992"/>
    <cellStyle name="_ANALISA RAB_SKBDN Batam" xfId="6993"/>
    <cellStyle name="_BACK UP QWT SURFACE EXCAVATION CONDUIT" xfId="6994"/>
    <cellStyle name="_BACK UP QWT SURFACE EXCAVATION CONDUIT 2" xfId="6995"/>
    <cellStyle name="_Bill of Quantity BPK 03082007" xfId="6996"/>
    <cellStyle name="_Bill of Quantity BPK 03082007" xfId="6997"/>
    <cellStyle name="_Bill of Quantity BPK 03082007_Analisa Bapelkes Full" xfId="6998"/>
    <cellStyle name="_Bill of Quantity BPK 03082007_Analisa Bapelkes Full" xfId="6999"/>
    <cellStyle name="_Book3" xfId="7000"/>
    <cellStyle name="_Book3 2" xfId="7001"/>
    <cellStyle name="_BoQ Gedung Badan Pemeriksa Keuangan Jakarta MEK" xfId="7002"/>
    <cellStyle name="_BoQ Gedung Badan Pemeriksa Keuangan Jakarta MEK" xfId="7003"/>
    <cellStyle name="_Boq-ARS &amp; STR - PM" xfId="7004"/>
    <cellStyle name="_Boq-ARS &amp; STR - PM" xfId="7005"/>
    <cellStyle name="_BQ ACP ALUCOBOND ECO_OPT_RAPP_1" xfId="7006"/>
    <cellStyle name="_BQ ACP ALUCOBOND ECO_OPT_RAPP_1" xfId="7007"/>
    <cellStyle name="_BQ ACP ALUCOBOND ECO_OPT_RAPP_1_rc kantor dinas tanjung pinang 5 lantai" xfId="7008"/>
    <cellStyle name="_BQ ACP ALUCOBOND ECO_OPT_RAPP_1_rc kantor dinas tanjung pinang 5 lantai" xfId="7009"/>
    <cellStyle name="_BQ ACP ALUCOBOND ECO_OPT_RAPP_1_Realisasi Kontrak Kampar 31 agustus 2009" xfId="7010"/>
    <cellStyle name="_BQ ACP ALUCOBOND ECO_OPT_RAPP_1_Realisasi Kontrak Kampar 31 agustus 2009" xfId="7011"/>
    <cellStyle name="_BQ ALUM_ALT#1" xfId="7012"/>
    <cellStyle name="_BQ ALUM_ALT#1" xfId="7013"/>
    <cellStyle name="_BQ Alumn_BPK Bengkulu_3_Komplit" xfId="7014"/>
    <cellStyle name="_BQ Alumn_BPK Bengkulu_3_Komplit" xfId="7015"/>
    <cellStyle name="_BQ Alumn_BPK Bengkulu_3_Komplit_rc kantor dinas tanjung pinang 5 lantai" xfId="7016"/>
    <cellStyle name="_BQ Alumn_BPK Bengkulu_3_Komplit_rc kantor dinas tanjung pinang 5 lantai" xfId="7017"/>
    <cellStyle name="_BQ Facade Astra" xfId="7018"/>
    <cellStyle name="_BQ Facade Astra" xfId="7019"/>
    <cellStyle name="_BQ FACADE_Rev#2" xfId="7020"/>
    <cellStyle name="_BQ FACADE_Rev#2" xfId="7021"/>
    <cellStyle name="_BQ FACADE_Rev#2_rc kantor dinas tanjung pinang 5 lantai" xfId="7022"/>
    <cellStyle name="_BQ FACADE_Rev#2_rc kantor dinas tanjung pinang 5 lantai" xfId="7023"/>
    <cellStyle name="_BQ FACADE_Rev#2_Realisasi Kontrak Kampar 31 agustus 2009" xfId="7024"/>
    <cellStyle name="_BQ FACADE_Rev#2_Realisasi Kontrak Kampar 31 agustus 2009" xfId="7025"/>
    <cellStyle name="_bq gor bangkinang" xfId="7026"/>
    <cellStyle name="_bq gor bangkinang" xfId="7027"/>
    <cellStyle name="_BQ KISI-KISI" xfId="7028"/>
    <cellStyle name="_BQ KISI-KISI" xfId="7029"/>
    <cellStyle name="_BQ KISI-KISI_rc kantor dinas tanjung pinang 5 lantai" xfId="7030"/>
    <cellStyle name="_BQ KISI-KISI_rc kantor dinas tanjung pinang 5 lantai" xfId="7031"/>
    <cellStyle name="_BQ KUSEN SMA PINTAR" xfId="7032"/>
    <cellStyle name="_BQ KUSEN SMA PINTAR" xfId="7033"/>
    <cellStyle name="_BQ KUSEN SMA PINTAR_Rev#1_Opt_Abiz_1_rapp" xfId="7034"/>
    <cellStyle name="_BQ KUSEN SMA PINTAR_Rev#1_Opt_Abiz_1_rapp" xfId="7035"/>
    <cellStyle name="_BQ ME Sebagian R2" xfId="7036"/>
    <cellStyle name="_BQ ME Sebagian R2" xfId="7037"/>
    <cellStyle name="_BQ PINTU DAN JENDELA" xfId="7038"/>
    <cellStyle name="_BQ PINTU DAN JENDELA" xfId="7039"/>
    <cellStyle name="_BQ PINTU DAN JENDELA_rc kantor dinas tanjung pinang 5 lantai" xfId="7040"/>
    <cellStyle name="_BQ PINTU DAN JENDELA_rc kantor dinas tanjung pinang 5 lantai" xfId="7041"/>
    <cellStyle name="_BQ Realisasi Kontrak_RAPP" xfId="7042"/>
    <cellStyle name="_BQ Realisasi Kontrak_RAPP" xfId="7043"/>
    <cellStyle name="_BQ Realisasi Kontrak_RAPP_rc kantor dinas tanjung pinang 5 lantai" xfId="7044"/>
    <cellStyle name="_BQ Realisasi Kontrak_RAPP_rc kantor dinas tanjung pinang 5 lantai" xfId="7045"/>
    <cellStyle name="_BQ+Hit. Lt 10, atap (Dago 27-06-2007 )" xfId="7046"/>
    <cellStyle name="_BQ+Hit. Lt 10, atap (Dago 27-06-2007 )" xfId="7047"/>
    <cellStyle name="_BQ-E" xfId="7048"/>
    <cellStyle name="_BQ-E" xfId="7049"/>
    <cellStyle name="_BQ-E 2" xfId="7050"/>
    <cellStyle name="_BQ-E 2" xfId="7051"/>
    <cellStyle name="_BQ-E_Bq-M-23 August 2004" xfId="7052"/>
    <cellStyle name="_BQ-E_Bq-M-23 August 2004" xfId="7053"/>
    <cellStyle name="_BQ-E_Bq-M-23 August 2004 2" xfId="7054"/>
    <cellStyle name="_BQ-E_Bq-M-23 August 2004 2" xfId="7055"/>
    <cellStyle name="_BQ-E_Bq-M-23 August 2004_BQ-studio-buat kontraktor" xfId="7056"/>
    <cellStyle name="_BQ-E_Bq-M-23 August 2004_BQ-studio-buat kontraktor" xfId="7057"/>
    <cellStyle name="_BQ-E_BQ-studio-buat kontraktor" xfId="7058"/>
    <cellStyle name="_BQ-E_BQ-studio-buat kontraktor" xfId="7059"/>
    <cellStyle name="_BQ-elec-kiic4(D) " xfId="7060"/>
    <cellStyle name="_BQ-elec-kiic4(D) " xfId="7061"/>
    <cellStyle name="_BQ-elec-kiic4(D)  2" xfId="7062"/>
    <cellStyle name="_BQ-elec-kiic4(D)  2" xfId="7063"/>
    <cellStyle name="_BQ-elec-kiic4(D) _BQ-studio-buat kontraktor" xfId="7064"/>
    <cellStyle name="_BQ-elec-kiic4(D) _BQ-studio-buat kontraktor" xfId="7065"/>
    <cellStyle name="_Bq-Form Mech ( Baru ) 05" xfId="7066"/>
    <cellStyle name="_Bq-Form Mech ( Baru ) 05" xfId="7067"/>
    <cellStyle name="_Bq-Form Mech ( Baru ) 05 2" xfId="7068"/>
    <cellStyle name="_Bq-Form Mech ( Baru ) 05 2" xfId="7069"/>
    <cellStyle name="_Bq-Form Mech ( Baru ) 05_BQ-studio-buat kontraktor" xfId="7070"/>
    <cellStyle name="_Bq-Form Mech ( Baru ) 05_BQ-studio-buat kontraktor" xfId="7071"/>
    <cellStyle name="_BQ-Mech. Summitmas II" xfId="7072"/>
    <cellStyle name="_BQ-Mech. Summitmas II" xfId="7073"/>
    <cellStyle name="_BQ-Mech. Summitmas II 2" xfId="7074"/>
    <cellStyle name="_BQ-Mech. Summitmas II 2" xfId="7075"/>
    <cellStyle name="_BQ-Mech. Summitmas II_BQ-studio-buat kontraktor" xfId="7076"/>
    <cellStyle name="_BQ-Mech. Summitmas II_BQ-studio-buat kontraktor" xfId="7077"/>
    <cellStyle name="_BQ-Moric-Elec (A)" xfId="7078"/>
    <cellStyle name="_BQ-Moric-Elec (A)" xfId="7079"/>
    <cellStyle name="_BQ-Moric-Elec (A) 2" xfId="7080"/>
    <cellStyle name="_BQ-Moric-Elec (A) 2" xfId="7081"/>
    <cellStyle name="_BQ-Moric-Elec (A)_BQ-studio-buat kontraktor" xfId="7082"/>
    <cellStyle name="_BQ-Moric-Elec (A)_BQ-studio-buat kontraktor" xfId="7083"/>
    <cellStyle name="_BQ-PLB-1" xfId="7084"/>
    <cellStyle name="_BQ-PLB-1" xfId="7085"/>
    <cellStyle name="_BQ-PLB-1R2" xfId="7086"/>
    <cellStyle name="_BQ-PLB-1R2" xfId="7087"/>
    <cellStyle name="_BQR1-FIRE FIGHTING" xfId="7088"/>
    <cellStyle name="_BQR1-FIRE FIGHTING" xfId="7089"/>
    <cellStyle name="_BQ-SHIBAURA SHEARING" xfId="7090"/>
    <cellStyle name="_BQ-SHIBAURA SHEARING" xfId="7091"/>
    <cellStyle name="_BQ-SHIBAURA SHEARING 2" xfId="7092"/>
    <cellStyle name="_BQ-SHIBAURA SHEARING 2" xfId="7093"/>
    <cellStyle name="_BQ-SHIBAURA SHEARING(Cancel)" xfId="7094"/>
    <cellStyle name="_BQ-SHIBAURA SHEARING(Cancel)" xfId="7095"/>
    <cellStyle name="_BQ-SHIBAURA SHEARING(Cancel) 2" xfId="7096"/>
    <cellStyle name="_BQ-SHIBAURA SHEARING(Cancel) 2" xfId="7097"/>
    <cellStyle name="_BQ-SHIBAURA SHEARING(Cancel)_BQ-studio-buat kontraktor" xfId="7098"/>
    <cellStyle name="_BQ-SHIBAURA SHEARING(Cancel)_BQ-studio-buat kontraktor" xfId="7099"/>
    <cellStyle name="_BQ-SHIBAURA SHEARING_BQ-studio-buat kontraktor" xfId="7100"/>
    <cellStyle name="_BQ-SHIBAURA SHEARING_BQ-studio-buat kontraktor" xfId="7101"/>
    <cellStyle name="_BQ-studio-buat kontraktor" xfId="7102"/>
    <cellStyle name="_BQ-studio-buat kontraktor" xfId="7103"/>
    <cellStyle name="_BQ-YAMAHA FLAGSHIP-A" xfId="7104"/>
    <cellStyle name="_BQ-YAMAHA FLAGSHIP-A" xfId="7105"/>
    <cellStyle name="_BQ-YAMAHA FLAGSHIP-A 2" xfId="7106"/>
    <cellStyle name="_BQ-YAMAHA FLAGSHIP-A 2" xfId="7107"/>
    <cellStyle name="_BQ-YAMAHA FLAGSHIP-A_BQ-studio-buat kontraktor" xfId="7108"/>
    <cellStyle name="_BQ-YAMAHA FLAGSHIP-A_BQ-studio-buat kontraktor" xfId="7109"/>
    <cellStyle name="_BU-Alat-Spp Bapelkes Thp II" xfId="7110"/>
    <cellStyle name="_BU-Alat-Spp Bapelkes Thp II" xfId="7111"/>
    <cellStyle name="_CALC. SHET SHOTCRETE &amp; NEW AREA.MC0%" xfId="7112"/>
    <cellStyle name="_CALC. SHET SHOTCRETE &amp; NEW AREA.MC0% 2" xfId="7113"/>
    <cellStyle name="_CALC. SHET SHOTCRETE &amp; NEW AREA.MC0% 3" xfId="7114"/>
    <cellStyle name="_CALC.NEW AREA DRAINAGE HOLE &amp; ANCHOR BAR" xfId="7115"/>
    <cellStyle name="_CALC.NEW AREA DRAINAGE HOLE &amp; ANCHOR BAR 2" xfId="7116"/>
    <cellStyle name="_Dephan (YKPP)_Rev#31" xfId="7117"/>
    <cellStyle name="_Dephan (YKPP)_Rev#31" xfId="7118"/>
    <cellStyle name="_EVALUASI HARGA_OPT" xfId="7119"/>
    <cellStyle name="_EVALUASI HARGA_OPT" xfId="7120"/>
    <cellStyle name="_Expense" xfId="7121"/>
    <cellStyle name="_Expense" xfId="7122"/>
    <cellStyle name="_Expense 2" xfId="7123"/>
    <cellStyle name="_Expense 2" xfId="7124"/>
    <cellStyle name="_Expense_BQ-studio-buat kontraktor" xfId="7125"/>
    <cellStyle name="_Expense_BQ-studio-buat kontraktor" xfId="7126"/>
    <cellStyle name="_FORM_OPNAM TANAH" xfId="7127"/>
    <cellStyle name="_FORM_OPNAM TANAH 2" xfId="7128"/>
    <cellStyle name="_FORM_OPNAM TANAH 3" xfId="7129"/>
    <cellStyle name="_Harga Material BSD EL R2" xfId="7130"/>
    <cellStyle name="_Harga Material BSD EL R2" xfId="7131"/>
    <cellStyle name="_HARGA MATERIAL BSD ENTERTAIMENT R3" xfId="7132"/>
    <cellStyle name="_HARGA MATERIAL BSD ENTERTAIMENT R3" xfId="7133"/>
    <cellStyle name="_HARGA MATERIAL INDOFARMA" xfId="7134"/>
    <cellStyle name="_HARGA MATERIAL INDOFARMA" xfId="7135"/>
    <cellStyle name="_Hit SKBDN" xfId="7136"/>
    <cellStyle name="_Hit SKBDN" xfId="7137"/>
    <cellStyle name="_Hit. Hotel Sutan Raja Minahasa (MYO)" xfId="7138"/>
    <cellStyle name="_Hit. Hotel Sutan Raja Minahasa (MYO)" xfId="7139"/>
    <cellStyle name="_Hit. Hotel Sutan Raja Minahasa (MYO)_Analisa Bapelkes Full" xfId="7140"/>
    <cellStyle name="_Hit. Hotel Sutan Raja Minahasa (MYO)_Analisa Bapelkes Full" xfId="7141"/>
    <cellStyle name="_Hit. Lantai - 1" xfId="7142"/>
    <cellStyle name="_Hit. Lantai - 1" xfId="7143"/>
    <cellStyle name="_KONTRAK KAMPAR" xfId="7144"/>
    <cellStyle name="_KONTRAK KAMPAR" xfId="7145"/>
    <cellStyle name="_KURVA S (DETAIL TYPE 2)" xfId="7146"/>
    <cellStyle name="_KURVA S (DETAIL TYPE 2)" xfId="7147"/>
    <cellStyle name="_Lampiran PLPK CITO WARU" xfId="7148"/>
    <cellStyle name="_Lampiran PLPK CITO WARU" xfId="7149"/>
    <cellStyle name="_MAKER LIST" xfId="7150"/>
    <cellStyle name="_MAKER LIST" xfId="7151"/>
    <cellStyle name="_MAKER LIST 2" xfId="7152"/>
    <cellStyle name="_MAKER LIST 2" xfId="7153"/>
    <cellStyle name="_MAKER LIST_BQ-studio-buat kontraktor" xfId="7154"/>
    <cellStyle name="_MAKER LIST_BQ-studio-buat kontraktor" xfId="7155"/>
    <cellStyle name="_MC-0 BHg1.Ka.1 k Outlet Reservoir      (Approve)" xfId="7156"/>
    <cellStyle name="_MC-0 BHg1.Ka.1 k Outlet Reservoir      (Approve) 2" xfId="7157"/>
    <cellStyle name="_PEERBANDINGAN CIC ~ PU" xfId="7158"/>
    <cellStyle name="_PEERBANDINGAN CIC ~ PU 2" xfId="7159"/>
    <cellStyle name="_pek yang di sub kan" xfId="7160"/>
    <cellStyle name="_pek yang di sub kan" xfId="7161"/>
    <cellStyle name="_Penawaran harga rumah DPR_Revisi#3_Opt" xfId="7162"/>
    <cellStyle name="_Penawaran harga rumah DPR_Revisi#3_Opt" xfId="7163"/>
    <cellStyle name="_Penawaran harga rumah DPR_Revisi#3_Opt_rc kantor dinas tanjung pinang 5 lantai" xfId="7164"/>
    <cellStyle name="_Penawaran harga rumah DPR_Revisi#3_Opt_rc kantor dinas tanjung pinang 5 lantai" xfId="7165"/>
    <cellStyle name="_Penawaran harga rumah DPR_Revisi#3_Opt_Realisasi Kontrak Kampar 31 agustus 2009" xfId="7166"/>
    <cellStyle name="_Penawaran harga rumah DPR_Revisi#3_Opt_Realisasi Kontrak Kampar 31 agustus 2009" xfId="7167"/>
    <cellStyle name="_Plumbing_201107_Volbers" xfId="7168"/>
    <cellStyle name="_Plumbing_201107_Volbers" xfId="7169"/>
    <cellStyle name="_QUANTITY SURFACE EXC. CONDUIT 3 - 3 GABUNGAN" xfId="7170"/>
    <cellStyle name="_QUANTITY SURFACE EXC. CONDUIT 3 - 3 GABUNGAN 2" xfId="7171"/>
    <cellStyle name="_QUANTITY SURFACE EXC. CONDUIT 3 - 3 GABUNGAN_1. QWT. SURFACE EXCA. CONDUIT PU" xfId="7172"/>
    <cellStyle name="_QUANTITY SURFACE EXC. CONDUIT 3 - 3 GABUNGAN_1. QWT. SURFACE EXCA. CONDUIT PU 2" xfId="7173"/>
    <cellStyle name="_QUANTITY SURFACE EXC. CONDUIT 3 - 3 GABUNGAN_Inlet Portal Conduit" xfId="7174"/>
    <cellStyle name="_QUANTITY SURFACE EXC. CONDUIT 3 - 3 GABUNGAN_Inlet Portal Conduit 2" xfId="7175"/>
    <cellStyle name="_QUANTITY SURFACE EXC. CONDUIT 3 - 3 GABUNGAN_Quantity Portal 1" xfId="7176"/>
    <cellStyle name="_QUANTITY SURFACE EXC. CONDUIT 3 - 3 GABUNGAN_Quantity Portal 1 2" xfId="7177"/>
    <cellStyle name="_QUANTITY SURFACE EXC. CONDUIT 3 - 3 GABUNGAN_Quantity Portal Rev.1" xfId="7178"/>
    <cellStyle name="_QUANTITY SURFACE EXC. CONDUIT 3 - 3 GABUNGAN_Quantity Portal Rev.1 2" xfId="7179"/>
    <cellStyle name="_QUANTITY SURFACE EXC. CONDUIT 3 - 3 GABUNGAN_QUANTITY SUPPORTING SYSTEM portal" xfId="7180"/>
    <cellStyle name="_QUANTITY SURFACE EXC. CONDUIT 3 - 3 GABUNGAN_QUANTITY SUPPORTING SYSTEM portal 2" xfId="7181"/>
    <cellStyle name="_RAB 2007_2008 6,5 M R8" xfId="7182"/>
    <cellStyle name="_RAB 2007_2008 6,5 M R8" xfId="7183"/>
    <cellStyle name="_RAB EE-ELEK BI SMRD" xfId="7184"/>
    <cellStyle name="_RAB EE-ELEK BI SMRD" xfId="7185"/>
    <cellStyle name="_RAB EE-ELEK BI SMRD 2" xfId="7186"/>
    <cellStyle name="_RAB EE-ELEK BI SMRD 2" xfId="7187"/>
    <cellStyle name="_RAB gr PP setelah direvisi  31 okt 07l " xfId="7188"/>
    <cellStyle name="_RAB gr PP setelah direvisi  31 okt 07l " xfId="7189"/>
    <cellStyle name="_RAB gr PP setelah direvisi  31 okt 07l _ANALISA HARGA SATUAN" xfId="7190"/>
    <cellStyle name="_RAB gr PP setelah direvisi  31 okt 07l _ANALISA HARGA SATUAN" xfId="7191"/>
    <cellStyle name="_RAB gr PP setelah direvisi  31 okt 07l _BQ ASITEKTUR BTN BATAM dan sipil" xfId="7192"/>
    <cellStyle name="_RAB gr PP setelah direvisi  31 okt 07l _BQ ASITEKTUR BTN BATAM dan sipil" xfId="7193"/>
    <cellStyle name="_RAB gr PP setelah direvisi  31 okt 07l _c bpk batam 24,5 M" xfId="7194"/>
    <cellStyle name="_RAB gr PP setelah direvisi  31 okt 07l _c bpk batam 24,5 M" xfId="7195"/>
    <cellStyle name="_RAB gr PP setelah direvisi  31 okt 07l _rc bpk batamm" xfId="7196"/>
    <cellStyle name="_RAB gr PP setelah direvisi  31 okt 07l _rc bpk batamm" xfId="7197"/>
    <cellStyle name="_RAB gr PP setelah direvisi  31 okt 07l _rc bpk batamm_BQ ASITEKTUR BTN BATAM dan sipil" xfId="7198"/>
    <cellStyle name="_RAB gr PP setelah direvisi  31 okt 07l _rc bpk batamm_BQ ASITEKTUR BTN BATAM dan sipil" xfId="7199"/>
    <cellStyle name="_RAB gr PP setelah direvisi  31 okt 07l _rc bpk batamm_c bpk batam 24,5 M" xfId="7200"/>
    <cellStyle name="_RAB gr PP setelah direvisi  31 okt 07l _rc bpk batamm_c bpk batam 24,5 M" xfId="7201"/>
    <cellStyle name="_RAB gr PP setelah direvisi  31 okt 07l _rc bpk batamm_rc gor dalam kota bangkinang" xfId="7202"/>
    <cellStyle name="_RAB gr PP setelah direvisi  31 okt 07l _rc bpk batamm_rc gor dalam kota bangkinang" xfId="7203"/>
    <cellStyle name="_RAB gr PP setelah direvisi  31 okt 07l _rc bpk batamm_rc kantor dinas tanjung pinang 5 lantai" xfId="7204"/>
    <cellStyle name="_RAB gr PP setelah direvisi  31 okt 07l _rc bpk batamm_rc kantor dinas tanjung pinang 5 lantai" xfId="7205"/>
    <cellStyle name="_RAB gr PP setelah direvisi  31 okt 07l _rc bpk batamm_rc kantor dinas tanjung pinang 5 lantai R" xfId="7206"/>
    <cellStyle name="_RAB gr PP setelah direvisi  31 okt 07l _rc bpk batamm_rc kantor dinas tanjung pinang 5 lantai R" xfId="7207"/>
    <cellStyle name="_RAB gr PP setelah direvisi  31 okt 07l _rc bpk batammm" xfId="7208"/>
    <cellStyle name="_RAB gr PP setelah direvisi  31 okt 07l _rc bpk batammm" xfId="7209"/>
    <cellStyle name="_RAB gr PP setelah direvisi  31 okt 07l _rc gor dalam kota bangkinang" xfId="7210"/>
    <cellStyle name="_RAB gr PP setelah direvisi  31 okt 07l _rc gor dalam kota bangkinang" xfId="7211"/>
    <cellStyle name="_RAB gr PP setelah direvisi  31 okt 07l _rc kantor dinas tanjung pinang 5 lantai" xfId="7212"/>
    <cellStyle name="_RAB gr PP setelah direvisi  31 okt 07l _rc kantor dinas tanjung pinang 5 lantai" xfId="7213"/>
    <cellStyle name="_RAB gr PP setelah direvisi  31 okt 07l _rc kantor dinas tanjung pinang 5 lantai R" xfId="7214"/>
    <cellStyle name="_RAB gr PP setelah direvisi  31 okt 07l _rc kantor dinas tanjung pinang 5 lantai R" xfId="7215"/>
    <cellStyle name="_RAB gr PP setelah direvisi  31 okt 07l _Rc SIJUNJUNG" xfId="7216"/>
    <cellStyle name="_RAB gr PP setelah direvisi  31 okt 07l _Rc SIJUNJUNG" xfId="7217"/>
    <cellStyle name="_RAB Muru 2010 untuk penawaran cek bersama" xfId="7218"/>
    <cellStyle name="_rab proyek bpk" xfId="7219"/>
    <cellStyle name="_rab proyek bpk" xfId="7220"/>
    <cellStyle name="_rab proyek bpk_BQ ASITEKTUR BTN BATAM dan sipil" xfId="7221"/>
    <cellStyle name="_rab proyek bpk_BQ ASITEKTUR BTN BATAM dan sipil" xfId="7222"/>
    <cellStyle name="_rab proyek bpk_c bpk batam 24,5 M" xfId="7223"/>
    <cellStyle name="_rab proyek bpk_c bpk batam 24,5 M" xfId="7224"/>
    <cellStyle name="_rab proyek bpk_rc bpk batamm" xfId="7225"/>
    <cellStyle name="_rab proyek bpk_rc bpk batamm" xfId="7226"/>
    <cellStyle name="_rab proyek bpk_rc bpk batamm_BQ ASITEKTUR BTN BATAM dan sipil" xfId="7227"/>
    <cellStyle name="_rab proyek bpk_rc bpk batamm_BQ ASITEKTUR BTN BATAM dan sipil" xfId="7228"/>
    <cellStyle name="_rab proyek bpk_rc bpk batamm_c bpk batam 24,5 M" xfId="7229"/>
    <cellStyle name="_rab proyek bpk_rc bpk batamm_c bpk batam 24,5 M" xfId="7230"/>
    <cellStyle name="_rab proyek bpk_rc bpk batamm_rc gor dalam kota bangkinang" xfId="7231"/>
    <cellStyle name="_rab proyek bpk_rc bpk batamm_rc gor dalam kota bangkinang" xfId="7232"/>
    <cellStyle name="_rab proyek bpk_rc bpk batamm_rc kantor dinas tanjung pinang 5 lantai" xfId="7233"/>
    <cellStyle name="_rab proyek bpk_rc bpk batamm_rc kantor dinas tanjung pinang 5 lantai" xfId="7234"/>
    <cellStyle name="_rab proyek bpk_rc bpk batamm_rc kantor dinas tanjung pinang 5 lantai R" xfId="7235"/>
    <cellStyle name="_rab proyek bpk_rc bpk batamm_rc kantor dinas tanjung pinang 5 lantai R" xfId="7236"/>
    <cellStyle name="_rab proyek bpk_rc bpk batammm" xfId="7237"/>
    <cellStyle name="_rab proyek bpk_rc bpk batammm" xfId="7238"/>
    <cellStyle name="_rab proyek bpk_rc gor dalam kota bangkinang" xfId="7239"/>
    <cellStyle name="_rab proyek bpk_rc gor dalam kota bangkinang" xfId="7240"/>
    <cellStyle name="_rab proyek bpk_rc kantor dinas tanjung pinang 5 lantai" xfId="7241"/>
    <cellStyle name="_rab proyek bpk_rc kantor dinas tanjung pinang 5 lantai" xfId="7242"/>
    <cellStyle name="_rab proyek bpk_rc kantor dinas tanjung pinang 5 lantai R" xfId="7243"/>
    <cellStyle name="_rab proyek bpk_rc kantor dinas tanjung pinang 5 lantai R" xfId="7244"/>
    <cellStyle name="_RAB_ELEKTRIKAL_SPORT CENTRE 2008" xfId="7245"/>
    <cellStyle name="_RAB_ELEKTRIKAL_SPORT CENTRE 2008" xfId="7246"/>
    <cellStyle name="_RAB_ELEKTRIKAL_SPORT CENTRE 2008 2" xfId="7247"/>
    <cellStyle name="_RAB_ELEKTRIKAL_SPORT CENTRE 2008 2" xfId="7248"/>
    <cellStyle name="_RAB_ELRKTRIKAL_KANTOR DINAS &amp; GUB._Final. R.II, BENAR KABEL TRAY.REV. JACON 30.04.2009xls" xfId="7249"/>
    <cellStyle name="_RAB_ELRKTRIKAL_KANTOR DINAS &amp; GUB._Final. R.II, BENAR KABEL TRAY.REV. JACON 30.04.2009xls" xfId="7250"/>
    <cellStyle name="_RAB_ELRKTRIKAL_KANTOR DINAS &amp; GUB._Final. R.II, BENAR KABEL TRAY.REV. JACON 30.04.2009xls 2" xfId="7251"/>
    <cellStyle name="_RAB_ELRKTRIKAL_KANTOR DINAS &amp; GUB._Final. R.II, BENAR KABEL TRAY.REV. JACON 30.04.2009xls 2" xfId="7252"/>
    <cellStyle name="_RABP FIRE FIGHTING" xfId="7253"/>
    <cellStyle name="_RABP FIRE FIGHTING" xfId="7254"/>
    <cellStyle name="_RAP_r1" xfId="7255"/>
    <cellStyle name="_RAP_r1" xfId="7256"/>
    <cellStyle name="_rc 6 agus 081" xfId="7257"/>
    <cellStyle name="_rc 6 agus 081" xfId="7258"/>
    <cellStyle name="_sex" xfId="7259"/>
    <cellStyle name="_sex" xfId="7260"/>
    <cellStyle name="_sex 2" xfId="7261"/>
    <cellStyle name="_sex 2" xfId="7262"/>
    <cellStyle name="_sex_b1.57.1417.2004(B)" xfId="7263"/>
    <cellStyle name="_sex_b1.57.1417.2004(B)" xfId="7264"/>
    <cellStyle name="_sex_b1.57.1417.2004(B) 2" xfId="7265"/>
    <cellStyle name="_sex_b1.57.1417.2004(B) 2" xfId="7266"/>
    <cellStyle name="_sex_b1.57.1417.2004(B)_Bq-M-23 August 2004" xfId="7267"/>
    <cellStyle name="_sex_b1.57.1417.2004(B)_Bq-M-23 August 2004" xfId="7268"/>
    <cellStyle name="_sex_b1.57.1417.2004(B)_Bq-M-23 August 2004 2" xfId="7269"/>
    <cellStyle name="_sex_b1.57.1417.2004(B)_Bq-M-23 August 2004 2" xfId="7270"/>
    <cellStyle name="_sex_b1.57.1417.2004(B)_Bq-M-23 August 2004_BQ-studio-buat kontraktor" xfId="7271"/>
    <cellStyle name="_sex_b1.57.1417.2004(B)_Bq-M-23 August 2004_BQ-studio-buat kontraktor" xfId="7272"/>
    <cellStyle name="_sex_b1.57.1417.2004(B)_BQ-studio-buat kontraktor" xfId="7273"/>
    <cellStyle name="_sex_b1.57.1417.2004(B)_BQ-studio-buat kontraktor" xfId="7274"/>
    <cellStyle name="_sex_Bq-M-23 August 2004" xfId="7275"/>
    <cellStyle name="_sex_Bq-M-23 August 2004" xfId="7276"/>
    <cellStyle name="_sex_Bq-M-23 August 2004 2" xfId="7277"/>
    <cellStyle name="_sex_Bq-M-23 August 2004 2" xfId="7278"/>
    <cellStyle name="_sex_Bq-M-23 August 2004_BQ-studio-buat kontraktor" xfId="7279"/>
    <cellStyle name="_sex_Bq-M-23 August 2004_BQ-studio-buat kontraktor" xfId="7280"/>
    <cellStyle name="_sex_BQ-studio-buat kontraktor" xfId="7281"/>
    <cellStyle name="_sex_BQ-studio-buat kontraktor" xfId="7282"/>
    <cellStyle name="_SKBDN Batam" xfId="7283"/>
    <cellStyle name="_SKBDN Batam" xfId="7284"/>
    <cellStyle name="_SPESIFIKASI TEKNIS GR" xfId="7285"/>
    <cellStyle name="_SPESIFIKASI TEKNIS GR" xfId="7286"/>
    <cellStyle name="_SPILLWAY_R" xfId="7287"/>
    <cellStyle name="_SPILLWAY_R 2" xfId="7288"/>
    <cellStyle name="_SPILLWAY_R_062709_opnam juni_rev3" xfId="7289"/>
    <cellStyle name="_SPILLWAY_R_062709_opnam juni_rev3 2" xfId="7290"/>
    <cellStyle name="_UIN (NEW)" xfId="7291"/>
    <cellStyle name="_UIN (NEW)" xfId="7292"/>
    <cellStyle name="_Vol. Bapelkes blok C ( Myo 07.12.07)" xfId="7293"/>
    <cellStyle name="_Vol. Bapelkes blok C ( Myo 07.12.07)" xfId="7294"/>
    <cellStyle name="_Vol. Precast" xfId="7295"/>
    <cellStyle name="_Vol. Precast" xfId="7296"/>
    <cellStyle name="¢è`" xfId="7297"/>
    <cellStyle name="¢è` 2" xfId="7298"/>
    <cellStyle name="æØè [0.00]_¥AÆ\ÆÚ" xfId="7299"/>
    <cellStyle name="æØè_¥AÆ\ÆÚ" xfId="7300"/>
    <cellStyle name="ÊÝ [0.00]_¥AÆ\ÆÚ" xfId="7301"/>
    <cellStyle name="ÊÝ_¥AÆ\ÆÚ" xfId="7302"/>
    <cellStyle name="ñ\¦" xfId="7303"/>
    <cellStyle name="ñ\¦ 10" xfId="7304"/>
    <cellStyle name="ñ\¦ 10 2" xfId="7305"/>
    <cellStyle name="ñ\¦ 11" xfId="7306"/>
    <cellStyle name="ñ\¦ 11 2" xfId="7307"/>
    <cellStyle name="ñ\¦ 12" xfId="7308"/>
    <cellStyle name="ñ\¦ 12 2" xfId="7309"/>
    <cellStyle name="ñ\¦ 13" xfId="7310"/>
    <cellStyle name="ñ\¦ 13 2" xfId="7311"/>
    <cellStyle name="ñ\¦ 14" xfId="7312"/>
    <cellStyle name="ñ\¦ 14 2" xfId="7313"/>
    <cellStyle name="ñ\¦ 15" xfId="7314"/>
    <cellStyle name="ñ\¦ 15 2" xfId="7315"/>
    <cellStyle name="ñ\¦ 16" xfId="7316"/>
    <cellStyle name="ñ\¦ 16 2" xfId="7317"/>
    <cellStyle name="ñ\¦ 17" xfId="7318"/>
    <cellStyle name="ñ\¦ 17 2" xfId="7319"/>
    <cellStyle name="ñ\¦ 18" xfId="7320"/>
    <cellStyle name="ñ\¦ 18 2" xfId="7321"/>
    <cellStyle name="ñ\¦ 19" xfId="7322"/>
    <cellStyle name="ñ\¦ 19 2" xfId="7323"/>
    <cellStyle name="ñ\¦ 2" xfId="7324"/>
    <cellStyle name="ñ\¦ 2 2" xfId="7325"/>
    <cellStyle name="ñ\¦ 2 2 2" xfId="7326"/>
    <cellStyle name="ñ\¦ 2 3" xfId="7327"/>
    <cellStyle name="ñ\¦ 2 3 2" xfId="7328"/>
    <cellStyle name="ñ\¦ 2 4" xfId="7329"/>
    <cellStyle name="ñ\¦ 2 4 2" xfId="7330"/>
    <cellStyle name="ñ\¦ 2 5" xfId="7331"/>
    <cellStyle name="ñ\¦ 2 5 2" xfId="7332"/>
    <cellStyle name="ñ\¦ 2 6" xfId="7333"/>
    <cellStyle name="ñ\¦ 2 6 2" xfId="7334"/>
    <cellStyle name="ñ\¦ 2 7" xfId="7335"/>
    <cellStyle name="ñ\¦ 2 7 2" xfId="7336"/>
    <cellStyle name="ñ\¦ 2 8" xfId="7337"/>
    <cellStyle name="ñ\¦ 2 8 2" xfId="7338"/>
    <cellStyle name="ñ\¦ 2 9" xfId="7339"/>
    <cellStyle name="ñ\¦ 20" xfId="7340"/>
    <cellStyle name="ñ\¦ 20 2" xfId="7341"/>
    <cellStyle name="ñ\¦ 21" xfId="7342"/>
    <cellStyle name="ñ\¦ 21 2" xfId="7343"/>
    <cellStyle name="ñ\¦ 22" xfId="7344"/>
    <cellStyle name="ñ\¦ 3" xfId="7345"/>
    <cellStyle name="ñ\¦ 3 2" xfId="7346"/>
    <cellStyle name="ñ\¦ 4" xfId="7347"/>
    <cellStyle name="ñ\¦ 4 2" xfId="7348"/>
    <cellStyle name="ñ\¦ 5" xfId="7349"/>
    <cellStyle name="ñ\¦ 5 2" xfId="7350"/>
    <cellStyle name="ñ\¦ 6" xfId="7351"/>
    <cellStyle name="ñ\¦ 6 2" xfId="7352"/>
    <cellStyle name="ñ\¦ 7" xfId="7353"/>
    <cellStyle name="ñ\¦ 7 2" xfId="7354"/>
    <cellStyle name="ñ\¦ 8" xfId="7355"/>
    <cellStyle name="ñ\¦ 8 2" xfId="7356"/>
    <cellStyle name="ñ\¦ 9" xfId="7357"/>
    <cellStyle name="ñ\¦ 9 2" xfId="7358"/>
    <cellStyle name="W?_BOOKSHIP" xfId="7359"/>
    <cellStyle name="W_¯æ\" xfId="7360"/>
    <cellStyle name="0" xfId="7361"/>
    <cellStyle name="0,0&#10;&#10;NA&#10;&#10;" xfId="7362"/>
    <cellStyle name="0,0&#10;&#10;NA&#10;&#10; 2" xfId="7363"/>
    <cellStyle name="0,0&#10;&#10;NA&#10;&#10; 2 2" xfId="7364"/>
    <cellStyle name="0,0&#10;&#10;NA&#10;&#10; 4" xfId="7365"/>
    <cellStyle name="0,0_x000d_&#10;NA_x000d_&#10;" xfId="7366"/>
    <cellStyle name="0,0_x000d_&#10;NA_x000d_&#10; 2" xfId="7367"/>
    <cellStyle name="0,0_x000d_&#10;NA_x000d_&#10; 3" xfId="7368"/>
    <cellStyle name="0.0" xfId="7369"/>
    <cellStyle name="0.0 2" xfId="7370"/>
    <cellStyle name="0.00" xfId="7371"/>
    <cellStyle name="0.00 2" xfId="7372"/>
    <cellStyle name="00" xfId="7373"/>
    <cellStyle name="00 2" xfId="7374"/>
    <cellStyle name="1" xfId="7375"/>
    <cellStyle name="1 10" xfId="7376"/>
    <cellStyle name="1 10 2" xfId="7377"/>
    <cellStyle name="1 11" xfId="7378"/>
    <cellStyle name="1 11 2" xfId="7379"/>
    <cellStyle name="1 12" xfId="7380"/>
    <cellStyle name="1 12 2" xfId="7381"/>
    <cellStyle name="1 13" xfId="7382"/>
    <cellStyle name="1 2" xfId="7383"/>
    <cellStyle name="1 2 10" xfId="7384"/>
    <cellStyle name="1 2 10 2" xfId="7385"/>
    <cellStyle name="1 2 11" xfId="7386"/>
    <cellStyle name="1 2 2" xfId="7387"/>
    <cellStyle name="1 2 2 2" xfId="7388"/>
    <cellStyle name="1 2 2 2 2" xfId="7389"/>
    <cellStyle name="1 2 2 3" xfId="7390"/>
    <cellStyle name="1 2 2 3 2" xfId="7391"/>
    <cellStyle name="1 2 2 4" xfId="7392"/>
    <cellStyle name="1 2 2 4 2" xfId="7393"/>
    <cellStyle name="1 2 2 5" xfId="7394"/>
    <cellStyle name="1 2 2 5 2" xfId="7395"/>
    <cellStyle name="1 2 2 6" xfId="7396"/>
    <cellStyle name="1 2 2 6 2" xfId="7397"/>
    <cellStyle name="1 2 2 7" xfId="7398"/>
    <cellStyle name="1 2 2 7 2" xfId="7399"/>
    <cellStyle name="1 2 2 8" xfId="7400"/>
    <cellStyle name="1 2 2 8 2" xfId="7401"/>
    <cellStyle name="1 2 2 9" xfId="7402"/>
    <cellStyle name="1 2 3" xfId="7403"/>
    <cellStyle name="1 2 3 2" xfId="7404"/>
    <cellStyle name="1 2 4" xfId="7405"/>
    <cellStyle name="1 2 4 2" xfId="7406"/>
    <cellStyle name="1 2 5" xfId="7407"/>
    <cellStyle name="1 2 5 2" xfId="7408"/>
    <cellStyle name="1 2 6" xfId="7409"/>
    <cellStyle name="1 2 6 2" xfId="7410"/>
    <cellStyle name="1 2 7" xfId="7411"/>
    <cellStyle name="1 2 7 2" xfId="7412"/>
    <cellStyle name="1 2 8" xfId="7413"/>
    <cellStyle name="1 2 8 2" xfId="7414"/>
    <cellStyle name="1 2 9" xfId="7415"/>
    <cellStyle name="1 2 9 2" xfId="7416"/>
    <cellStyle name="1 3" xfId="7417"/>
    <cellStyle name="1 3 10" xfId="7418"/>
    <cellStyle name="1 3 10 2" xfId="7419"/>
    <cellStyle name="1 3 11" xfId="7420"/>
    <cellStyle name="1 3 2" xfId="7421"/>
    <cellStyle name="1 3 2 2" xfId="7422"/>
    <cellStyle name="1 3 2 2 2" xfId="7423"/>
    <cellStyle name="1 3 2 3" xfId="7424"/>
    <cellStyle name="1 3 2 3 2" xfId="7425"/>
    <cellStyle name="1 3 2 4" xfId="7426"/>
    <cellStyle name="1 3 2 4 2" xfId="7427"/>
    <cellStyle name="1 3 2 5" xfId="7428"/>
    <cellStyle name="1 3 2 5 2" xfId="7429"/>
    <cellStyle name="1 3 2 6" xfId="7430"/>
    <cellStyle name="1 3 2 6 2" xfId="7431"/>
    <cellStyle name="1 3 2 7" xfId="7432"/>
    <cellStyle name="1 3 2 7 2" xfId="7433"/>
    <cellStyle name="1 3 2 8" xfId="7434"/>
    <cellStyle name="1 3 2 8 2" xfId="7435"/>
    <cellStyle name="1 3 2 9" xfId="7436"/>
    <cellStyle name="1 3 3" xfId="7437"/>
    <cellStyle name="1 3 3 2" xfId="7438"/>
    <cellStyle name="1 3 4" xfId="7439"/>
    <cellStyle name="1 3 4 2" xfId="7440"/>
    <cellStyle name="1 3 5" xfId="7441"/>
    <cellStyle name="1 3 5 2" xfId="7442"/>
    <cellStyle name="1 3 6" xfId="7443"/>
    <cellStyle name="1 3 6 2" xfId="7444"/>
    <cellStyle name="1 3 7" xfId="7445"/>
    <cellStyle name="1 3 7 2" xfId="7446"/>
    <cellStyle name="1 3 8" xfId="7447"/>
    <cellStyle name="1 3 8 2" xfId="7448"/>
    <cellStyle name="1 3 9" xfId="7449"/>
    <cellStyle name="1 3 9 2" xfId="7450"/>
    <cellStyle name="1 4" xfId="7451"/>
    <cellStyle name="1 4 2" xfId="7452"/>
    <cellStyle name="1 4 2 2" xfId="7453"/>
    <cellStyle name="1 4 3" xfId="7454"/>
    <cellStyle name="1 4 3 2" xfId="7455"/>
    <cellStyle name="1 4 4" xfId="7456"/>
    <cellStyle name="1 4 4 2" xfId="7457"/>
    <cellStyle name="1 4 5" xfId="7458"/>
    <cellStyle name="1 4 5 2" xfId="7459"/>
    <cellStyle name="1 4 6" xfId="7460"/>
    <cellStyle name="1 4 6 2" xfId="7461"/>
    <cellStyle name="1 4 7" xfId="7462"/>
    <cellStyle name="1 4 7 2" xfId="7463"/>
    <cellStyle name="1 4 8" xfId="7464"/>
    <cellStyle name="1 4 8 2" xfId="7465"/>
    <cellStyle name="1 4 9" xfId="7466"/>
    <cellStyle name="1 5" xfId="7467"/>
    <cellStyle name="1 5 2" xfId="7468"/>
    <cellStyle name="1 6" xfId="7469"/>
    <cellStyle name="1 6 2" xfId="7470"/>
    <cellStyle name="1 7" xfId="7471"/>
    <cellStyle name="1 7 2" xfId="7472"/>
    <cellStyle name="1 8" xfId="7473"/>
    <cellStyle name="1 8 2" xfId="7474"/>
    <cellStyle name="1 9" xfId="7475"/>
    <cellStyle name="1 9 2" xfId="7476"/>
    <cellStyle name="1.1" xfId="7477"/>
    <cellStyle name="1.10" xfId="7478"/>
    <cellStyle name="¹?¤? [0]_SPECIAL-PROCESS" xfId="7479"/>
    <cellStyle name="¹?¤?_SPECIAL-PROCESS" xfId="7480"/>
    <cellStyle name="11" xfId="7481"/>
    <cellStyle name="11 2" xfId="7482"/>
    <cellStyle name="12" xfId="7483"/>
    <cellStyle name="¹e" xfId="7484"/>
    <cellStyle name="¹éº" xfId="7485"/>
    <cellStyle name="¹éºÐÀ²_±âÅ¸" xfId="7486"/>
    <cellStyle name="2" xfId="7487"/>
    <cellStyle name="2 10" xfId="7488"/>
    <cellStyle name="2 10 2" xfId="7489"/>
    <cellStyle name="2 11" xfId="7490"/>
    <cellStyle name="2 11 2" xfId="7491"/>
    <cellStyle name="2 12" xfId="7492"/>
    <cellStyle name="2 12 2" xfId="7493"/>
    <cellStyle name="2 13" xfId="7494"/>
    <cellStyle name="2 2" xfId="7495"/>
    <cellStyle name="2 2 10" xfId="7496"/>
    <cellStyle name="2 2 10 2" xfId="7497"/>
    <cellStyle name="2 2 11" xfId="7498"/>
    <cellStyle name="2 2 2" xfId="7499"/>
    <cellStyle name="2 2 2 2" xfId="7500"/>
    <cellStyle name="2 2 2 2 2" xfId="7501"/>
    <cellStyle name="2 2 2 3" xfId="7502"/>
    <cellStyle name="2 2 2 3 2" xfId="7503"/>
    <cellStyle name="2 2 2 4" xfId="7504"/>
    <cellStyle name="2 2 2 4 2" xfId="7505"/>
    <cellStyle name="2 2 2 5" xfId="7506"/>
    <cellStyle name="2 2 2 5 2" xfId="7507"/>
    <cellStyle name="2 2 2 6" xfId="7508"/>
    <cellStyle name="2 2 2 6 2" xfId="7509"/>
    <cellStyle name="2 2 2 7" xfId="7510"/>
    <cellStyle name="2 2 2 7 2" xfId="7511"/>
    <cellStyle name="2 2 2 8" xfId="7512"/>
    <cellStyle name="2 2 2 8 2" xfId="7513"/>
    <cellStyle name="2 2 2 9" xfId="7514"/>
    <cellStyle name="2 2 3" xfId="7515"/>
    <cellStyle name="2 2 3 2" xfId="7516"/>
    <cellStyle name="2 2 4" xfId="7517"/>
    <cellStyle name="2 2 4 2" xfId="7518"/>
    <cellStyle name="2 2 5" xfId="7519"/>
    <cellStyle name="2 2 5 2" xfId="7520"/>
    <cellStyle name="2 2 6" xfId="7521"/>
    <cellStyle name="2 2 6 2" xfId="7522"/>
    <cellStyle name="2 2 7" xfId="7523"/>
    <cellStyle name="2 2 7 2" xfId="7524"/>
    <cellStyle name="2 2 8" xfId="7525"/>
    <cellStyle name="2 2 8 2" xfId="7526"/>
    <cellStyle name="2 2 9" xfId="7527"/>
    <cellStyle name="2 2 9 2" xfId="7528"/>
    <cellStyle name="2 3" xfId="7529"/>
    <cellStyle name="2 3 10" xfId="7530"/>
    <cellStyle name="2 3 10 2" xfId="7531"/>
    <cellStyle name="2 3 11" xfId="7532"/>
    <cellStyle name="2 3 2" xfId="7533"/>
    <cellStyle name="2 3 2 2" xfId="7534"/>
    <cellStyle name="2 3 2 2 2" xfId="7535"/>
    <cellStyle name="2 3 2 3" xfId="7536"/>
    <cellStyle name="2 3 2 3 2" xfId="7537"/>
    <cellStyle name="2 3 2 4" xfId="7538"/>
    <cellStyle name="2 3 2 4 2" xfId="7539"/>
    <cellStyle name="2 3 2 5" xfId="7540"/>
    <cellStyle name="2 3 2 5 2" xfId="7541"/>
    <cellStyle name="2 3 2 6" xfId="7542"/>
    <cellStyle name="2 3 2 6 2" xfId="7543"/>
    <cellStyle name="2 3 2 7" xfId="7544"/>
    <cellStyle name="2 3 2 7 2" xfId="7545"/>
    <cellStyle name="2 3 2 8" xfId="7546"/>
    <cellStyle name="2 3 2 8 2" xfId="7547"/>
    <cellStyle name="2 3 2 9" xfId="7548"/>
    <cellStyle name="2 3 3" xfId="7549"/>
    <cellStyle name="2 3 3 2" xfId="7550"/>
    <cellStyle name="2 3 4" xfId="7551"/>
    <cellStyle name="2 3 4 2" xfId="7552"/>
    <cellStyle name="2 3 5" xfId="7553"/>
    <cellStyle name="2 3 5 2" xfId="7554"/>
    <cellStyle name="2 3 6" xfId="7555"/>
    <cellStyle name="2 3 6 2" xfId="7556"/>
    <cellStyle name="2 3 7" xfId="7557"/>
    <cellStyle name="2 3 7 2" xfId="7558"/>
    <cellStyle name="2 3 8" xfId="7559"/>
    <cellStyle name="2 3 8 2" xfId="7560"/>
    <cellStyle name="2 3 9" xfId="7561"/>
    <cellStyle name="2 3 9 2" xfId="7562"/>
    <cellStyle name="2 4" xfId="7563"/>
    <cellStyle name="2 4 2" xfId="7564"/>
    <cellStyle name="2 4 2 2" xfId="7565"/>
    <cellStyle name="2 4 3" xfId="7566"/>
    <cellStyle name="2 4 3 2" xfId="7567"/>
    <cellStyle name="2 4 4" xfId="7568"/>
    <cellStyle name="2 4 4 2" xfId="7569"/>
    <cellStyle name="2 4 5" xfId="7570"/>
    <cellStyle name="2 4 5 2" xfId="7571"/>
    <cellStyle name="2 4 6" xfId="7572"/>
    <cellStyle name="2 4 6 2" xfId="7573"/>
    <cellStyle name="2 4 7" xfId="7574"/>
    <cellStyle name="2 4 7 2" xfId="7575"/>
    <cellStyle name="2 4 8" xfId="7576"/>
    <cellStyle name="2 4 8 2" xfId="7577"/>
    <cellStyle name="2 4 9" xfId="7578"/>
    <cellStyle name="2 5" xfId="7579"/>
    <cellStyle name="2 5 2" xfId="7580"/>
    <cellStyle name="2 6" xfId="7581"/>
    <cellStyle name="2 6 2" xfId="7582"/>
    <cellStyle name="2 7" xfId="7583"/>
    <cellStyle name="2 7 2" xfId="7584"/>
    <cellStyle name="2 8" xfId="7585"/>
    <cellStyle name="2 8 2" xfId="7586"/>
    <cellStyle name="2 9" xfId="7587"/>
    <cellStyle name="2 9 2" xfId="7588"/>
    <cellStyle name="20% - Accent1 2" xfId="7589"/>
    <cellStyle name="20% - Accent1 2 2" xfId="7590"/>
    <cellStyle name="20% - Accent1 2 2 2" xfId="7591"/>
    <cellStyle name="20% - Accent1 2 2 3" xfId="7592"/>
    <cellStyle name="20% - Accent1 2 2 4" xfId="7593"/>
    <cellStyle name="20% - Accent1 2 3" xfId="7594"/>
    <cellStyle name="20% - Accent1 2 4" xfId="7595"/>
    <cellStyle name="20% - Accent1 2 5" xfId="7596"/>
    <cellStyle name="20% - Accent1 3" xfId="7597"/>
    <cellStyle name="20% - Accent1 4" xfId="7598"/>
    <cellStyle name="20% - Accent1 5" xfId="7599"/>
    <cellStyle name="20% - Accent1 6" xfId="7600"/>
    <cellStyle name="20% - Accent1 7" xfId="7601"/>
    <cellStyle name="20% - Accent1 8" xfId="7602"/>
    <cellStyle name="20% - Accent1 9" xfId="7603"/>
    <cellStyle name="20% - Accent2 2" xfId="7604"/>
    <cellStyle name="20% - Accent2 2 2" xfId="7605"/>
    <cellStyle name="20% - Accent2 2 2 2" xfId="7606"/>
    <cellStyle name="20% - Accent2 2 2 3" xfId="7607"/>
    <cellStyle name="20% - Accent2 2 2 4" xfId="7608"/>
    <cellStyle name="20% - Accent2 2 3" xfId="7609"/>
    <cellStyle name="20% - Accent2 2 4" xfId="7610"/>
    <cellStyle name="20% - Accent2 2 5" xfId="7611"/>
    <cellStyle name="20% - Accent2 3" xfId="7612"/>
    <cellStyle name="20% - Accent2 4" xfId="7613"/>
    <cellStyle name="20% - Accent2 5" xfId="7614"/>
    <cellStyle name="20% - Accent2 6" xfId="7615"/>
    <cellStyle name="20% - Accent2 7" xfId="7616"/>
    <cellStyle name="20% - Accent2 8" xfId="7617"/>
    <cellStyle name="20% - Accent2 9" xfId="7618"/>
    <cellStyle name="20% - Accent3 2" xfId="7619"/>
    <cellStyle name="20% - Accent3 2 2" xfId="7620"/>
    <cellStyle name="20% - Accent3 2 2 2" xfId="7621"/>
    <cellStyle name="20% - Accent3 2 2 3" xfId="7622"/>
    <cellStyle name="20% - Accent3 2 2 4" xfId="7623"/>
    <cellStyle name="20% - Accent3 2 3" xfId="7624"/>
    <cellStyle name="20% - Accent3 2 4" xfId="7625"/>
    <cellStyle name="20% - Accent3 2 5" xfId="7626"/>
    <cellStyle name="20% - Accent3 3" xfId="7627"/>
    <cellStyle name="20% - Accent3 4" xfId="7628"/>
    <cellStyle name="20% - Accent3 5" xfId="7629"/>
    <cellStyle name="20% - Accent3 6" xfId="7630"/>
    <cellStyle name="20% - Accent3 7" xfId="7631"/>
    <cellStyle name="20% - Accent3 8" xfId="7632"/>
    <cellStyle name="20% - Accent3 9" xfId="7633"/>
    <cellStyle name="20% - Accent4 2" xfId="7634"/>
    <cellStyle name="20% - Accent4 2 2" xfId="7635"/>
    <cellStyle name="20% - Accent4 2 2 2" xfId="7636"/>
    <cellStyle name="20% - Accent4 2 2 3" xfId="7637"/>
    <cellStyle name="20% - Accent4 2 2 4" xfId="7638"/>
    <cellStyle name="20% - Accent4 2 3" xfId="7639"/>
    <cellStyle name="20% - Accent4 2 4" xfId="7640"/>
    <cellStyle name="20% - Accent4 2 5" xfId="7641"/>
    <cellStyle name="20% - Accent4 3" xfId="7642"/>
    <cellStyle name="20% - Accent4 4" xfId="7643"/>
    <cellStyle name="20% - Accent4 5" xfId="7644"/>
    <cellStyle name="20% - Accent4 6" xfId="7645"/>
    <cellStyle name="20% - Accent4 7" xfId="7646"/>
    <cellStyle name="20% - Accent4 8" xfId="7647"/>
    <cellStyle name="20% - Accent4 9" xfId="7648"/>
    <cellStyle name="20% - Accent5 2" xfId="7649"/>
    <cellStyle name="20% - Accent5 2 2" xfId="7650"/>
    <cellStyle name="20% - Accent5 2 2 2" xfId="7651"/>
    <cellStyle name="20% - Accent5 2 2 3" xfId="7652"/>
    <cellStyle name="20% - Accent5 2 2 4" xfId="7653"/>
    <cellStyle name="20% - Accent5 2 3" xfId="7654"/>
    <cellStyle name="20% - Accent5 2 4" xfId="7655"/>
    <cellStyle name="20% - Accent5 2 5" xfId="7656"/>
    <cellStyle name="20% - Accent5 3" xfId="7657"/>
    <cellStyle name="20% - Accent5 4" xfId="7658"/>
    <cellStyle name="20% - Accent5 5" xfId="7659"/>
    <cellStyle name="20% - Accent5 6" xfId="7660"/>
    <cellStyle name="20% - Accent5 7" xfId="7661"/>
    <cellStyle name="20% - Accent5 8" xfId="7662"/>
    <cellStyle name="20% - Accent5 9" xfId="7663"/>
    <cellStyle name="20% - Accent6 2" xfId="7664"/>
    <cellStyle name="20% - Accent6 2 2" xfId="7665"/>
    <cellStyle name="20% - Accent6 2 2 2" xfId="7666"/>
    <cellStyle name="20% - Accent6 2 2 3" xfId="7667"/>
    <cellStyle name="20% - Accent6 2 2 4" xfId="7668"/>
    <cellStyle name="20% - Accent6 2 3" xfId="7669"/>
    <cellStyle name="20% - Accent6 2 4" xfId="7670"/>
    <cellStyle name="20% - Accent6 2 5" xfId="7671"/>
    <cellStyle name="20% - Accent6 3" xfId="7672"/>
    <cellStyle name="20% - Accent6 4" xfId="7673"/>
    <cellStyle name="20% - Accent6 5" xfId="7674"/>
    <cellStyle name="20% - Accent6 6" xfId="7675"/>
    <cellStyle name="20% - Accent6 7" xfId="7676"/>
    <cellStyle name="20% - Accent6 8" xfId="7677"/>
    <cellStyle name="20% - Accent6 9" xfId="7678"/>
    <cellStyle name="20% - ส่วนที่ถูกเน้น1" xfId="7679"/>
    <cellStyle name="20% - ส่วนที่ถูกเน้น2" xfId="7680"/>
    <cellStyle name="20% - ส่วนที่ถูกเน้น3" xfId="7681"/>
    <cellStyle name="20% - ส่วนที่ถูกเน้น4" xfId="7682"/>
    <cellStyle name="20% - ส่วนที่ถูกเน้น5" xfId="7683"/>
    <cellStyle name="20% - ส่วนที่ถูกเน้น6" xfId="7684"/>
    <cellStyle name="20% - 强调文字颜色 1" xfId="7685"/>
    <cellStyle name="20% - 强调文字颜色 2" xfId="7686"/>
    <cellStyle name="20% - 强调文字颜色 3" xfId="7687"/>
    <cellStyle name="20% - 强调文字颜色 4" xfId="7688"/>
    <cellStyle name="20% - 强调文字颜色 5" xfId="7689"/>
    <cellStyle name="20% - 强调文字颜色 6" xfId="7690"/>
    <cellStyle name="22" xfId="7691"/>
    <cellStyle name="22 2" xfId="7692"/>
    <cellStyle name="22 3" xfId="7693"/>
    <cellStyle name="222" xfId="7694"/>
    <cellStyle name="3" xfId="7695"/>
    <cellStyle name="3 10" xfId="7696"/>
    <cellStyle name="3 10 2" xfId="7697"/>
    <cellStyle name="3 11" xfId="7698"/>
    <cellStyle name="3 11 2" xfId="7699"/>
    <cellStyle name="3 12" xfId="7700"/>
    <cellStyle name="3 12 2" xfId="7701"/>
    <cellStyle name="3 13" xfId="7702"/>
    <cellStyle name="3 2" xfId="7703"/>
    <cellStyle name="3 2 10" xfId="7704"/>
    <cellStyle name="3 2 10 2" xfId="7705"/>
    <cellStyle name="3 2 11" xfId="7706"/>
    <cellStyle name="3 2 2" xfId="7707"/>
    <cellStyle name="3 2 2 2" xfId="7708"/>
    <cellStyle name="3 2 2 2 2" xfId="7709"/>
    <cellStyle name="3 2 2 3" xfId="7710"/>
    <cellStyle name="3 2 2 3 2" xfId="7711"/>
    <cellStyle name="3 2 2 4" xfId="7712"/>
    <cellStyle name="3 2 2 4 2" xfId="7713"/>
    <cellStyle name="3 2 2 5" xfId="7714"/>
    <cellStyle name="3 2 2 5 2" xfId="7715"/>
    <cellStyle name="3 2 2 6" xfId="7716"/>
    <cellStyle name="3 2 2 6 2" xfId="7717"/>
    <cellStyle name="3 2 2 7" xfId="7718"/>
    <cellStyle name="3 2 2 7 2" xfId="7719"/>
    <cellStyle name="3 2 2 8" xfId="7720"/>
    <cellStyle name="3 2 2 8 2" xfId="7721"/>
    <cellStyle name="3 2 2 9" xfId="7722"/>
    <cellStyle name="3 2 3" xfId="7723"/>
    <cellStyle name="3 2 3 2" xfId="7724"/>
    <cellStyle name="3 2 4" xfId="7725"/>
    <cellStyle name="3 2 4 2" xfId="7726"/>
    <cellStyle name="3 2 5" xfId="7727"/>
    <cellStyle name="3 2 5 2" xfId="7728"/>
    <cellStyle name="3 2 6" xfId="7729"/>
    <cellStyle name="3 2 6 2" xfId="7730"/>
    <cellStyle name="3 2 7" xfId="7731"/>
    <cellStyle name="3 2 7 2" xfId="7732"/>
    <cellStyle name="3 2 8" xfId="7733"/>
    <cellStyle name="3 2 8 2" xfId="7734"/>
    <cellStyle name="3 2 9" xfId="7735"/>
    <cellStyle name="3 2 9 2" xfId="7736"/>
    <cellStyle name="3 3" xfId="7737"/>
    <cellStyle name="3 3 10" xfId="7738"/>
    <cellStyle name="3 3 10 2" xfId="7739"/>
    <cellStyle name="3 3 11" xfId="7740"/>
    <cellStyle name="3 3 2" xfId="7741"/>
    <cellStyle name="3 3 2 2" xfId="7742"/>
    <cellStyle name="3 3 2 2 2" xfId="7743"/>
    <cellStyle name="3 3 2 3" xfId="7744"/>
    <cellStyle name="3 3 2 3 2" xfId="7745"/>
    <cellStyle name="3 3 2 4" xfId="7746"/>
    <cellStyle name="3 3 2 4 2" xfId="7747"/>
    <cellStyle name="3 3 2 5" xfId="7748"/>
    <cellStyle name="3 3 2 5 2" xfId="7749"/>
    <cellStyle name="3 3 2 6" xfId="7750"/>
    <cellStyle name="3 3 2 6 2" xfId="7751"/>
    <cellStyle name="3 3 2 7" xfId="7752"/>
    <cellStyle name="3 3 2 7 2" xfId="7753"/>
    <cellStyle name="3 3 2 8" xfId="7754"/>
    <cellStyle name="3 3 2 8 2" xfId="7755"/>
    <cellStyle name="3 3 2 9" xfId="7756"/>
    <cellStyle name="3 3 3" xfId="7757"/>
    <cellStyle name="3 3 3 2" xfId="7758"/>
    <cellStyle name="3 3 4" xfId="7759"/>
    <cellStyle name="3 3 4 2" xfId="7760"/>
    <cellStyle name="3 3 5" xfId="7761"/>
    <cellStyle name="3 3 5 2" xfId="7762"/>
    <cellStyle name="3 3 6" xfId="7763"/>
    <cellStyle name="3 3 6 2" xfId="7764"/>
    <cellStyle name="3 3 7" xfId="7765"/>
    <cellStyle name="3 3 7 2" xfId="7766"/>
    <cellStyle name="3 3 8" xfId="7767"/>
    <cellStyle name="3 3 8 2" xfId="7768"/>
    <cellStyle name="3 3 9" xfId="7769"/>
    <cellStyle name="3 3 9 2" xfId="7770"/>
    <cellStyle name="3 4" xfId="7771"/>
    <cellStyle name="3 4 2" xfId="7772"/>
    <cellStyle name="3 4 2 2" xfId="7773"/>
    <cellStyle name="3 4 3" xfId="7774"/>
    <cellStyle name="3 4 3 2" xfId="7775"/>
    <cellStyle name="3 4 4" xfId="7776"/>
    <cellStyle name="3 4 4 2" xfId="7777"/>
    <cellStyle name="3 4 5" xfId="7778"/>
    <cellStyle name="3 4 5 2" xfId="7779"/>
    <cellStyle name="3 4 6" xfId="7780"/>
    <cellStyle name="3 4 6 2" xfId="7781"/>
    <cellStyle name="3 4 7" xfId="7782"/>
    <cellStyle name="3 4 7 2" xfId="7783"/>
    <cellStyle name="3 4 8" xfId="7784"/>
    <cellStyle name="3 4 8 2" xfId="7785"/>
    <cellStyle name="3 4 9" xfId="7786"/>
    <cellStyle name="3 5" xfId="7787"/>
    <cellStyle name="3 5 2" xfId="7788"/>
    <cellStyle name="3 6" xfId="7789"/>
    <cellStyle name="3 6 2" xfId="7790"/>
    <cellStyle name="3 7" xfId="7791"/>
    <cellStyle name="3 7 2" xfId="7792"/>
    <cellStyle name="3 8" xfId="7793"/>
    <cellStyle name="3 8 2" xfId="7794"/>
    <cellStyle name="3 9" xfId="7795"/>
    <cellStyle name="3 9 2" xfId="7796"/>
    <cellStyle name="333" xfId="7797"/>
    <cellStyle name="4" xfId="7798"/>
    <cellStyle name="4 10" xfId="7799"/>
    <cellStyle name="4 10 2" xfId="7800"/>
    <cellStyle name="4 11" xfId="7801"/>
    <cellStyle name="4 11 2" xfId="7802"/>
    <cellStyle name="4 12" xfId="7803"/>
    <cellStyle name="4 12 2" xfId="7804"/>
    <cellStyle name="4 13" xfId="7805"/>
    <cellStyle name="4 2" xfId="7806"/>
    <cellStyle name="4 2 10" xfId="7807"/>
    <cellStyle name="4 2 10 2" xfId="7808"/>
    <cellStyle name="4 2 11" xfId="7809"/>
    <cellStyle name="4 2 2" xfId="7810"/>
    <cellStyle name="4 2 2 2" xfId="7811"/>
    <cellStyle name="4 2 2 2 2" xfId="7812"/>
    <cellStyle name="4 2 2 3" xfId="7813"/>
    <cellStyle name="4 2 2 3 2" xfId="7814"/>
    <cellStyle name="4 2 2 4" xfId="7815"/>
    <cellStyle name="4 2 2 4 2" xfId="7816"/>
    <cellStyle name="4 2 2 5" xfId="7817"/>
    <cellStyle name="4 2 2 5 2" xfId="7818"/>
    <cellStyle name="4 2 2 6" xfId="7819"/>
    <cellStyle name="4 2 2 6 2" xfId="7820"/>
    <cellStyle name="4 2 2 7" xfId="7821"/>
    <cellStyle name="4 2 2 7 2" xfId="7822"/>
    <cellStyle name="4 2 2 8" xfId="7823"/>
    <cellStyle name="4 2 2 8 2" xfId="7824"/>
    <cellStyle name="4 2 2 9" xfId="7825"/>
    <cellStyle name="4 2 3" xfId="7826"/>
    <cellStyle name="4 2 3 2" xfId="7827"/>
    <cellStyle name="4 2 4" xfId="7828"/>
    <cellStyle name="4 2 4 2" xfId="7829"/>
    <cellStyle name="4 2 5" xfId="7830"/>
    <cellStyle name="4 2 5 2" xfId="7831"/>
    <cellStyle name="4 2 6" xfId="7832"/>
    <cellStyle name="4 2 6 2" xfId="7833"/>
    <cellStyle name="4 2 7" xfId="7834"/>
    <cellStyle name="4 2 7 2" xfId="7835"/>
    <cellStyle name="4 2 8" xfId="7836"/>
    <cellStyle name="4 2 8 2" xfId="7837"/>
    <cellStyle name="4 2 9" xfId="7838"/>
    <cellStyle name="4 2 9 2" xfId="7839"/>
    <cellStyle name="4 3" xfId="7840"/>
    <cellStyle name="4 3 10" xfId="7841"/>
    <cellStyle name="4 3 10 2" xfId="7842"/>
    <cellStyle name="4 3 11" xfId="7843"/>
    <cellStyle name="4 3 2" xfId="7844"/>
    <cellStyle name="4 3 2 2" xfId="7845"/>
    <cellStyle name="4 3 2 2 2" xfId="7846"/>
    <cellStyle name="4 3 2 3" xfId="7847"/>
    <cellStyle name="4 3 2 3 2" xfId="7848"/>
    <cellStyle name="4 3 2 4" xfId="7849"/>
    <cellStyle name="4 3 2 4 2" xfId="7850"/>
    <cellStyle name="4 3 2 5" xfId="7851"/>
    <cellStyle name="4 3 2 5 2" xfId="7852"/>
    <cellStyle name="4 3 2 6" xfId="7853"/>
    <cellStyle name="4 3 2 6 2" xfId="7854"/>
    <cellStyle name="4 3 2 7" xfId="7855"/>
    <cellStyle name="4 3 2 7 2" xfId="7856"/>
    <cellStyle name="4 3 2 8" xfId="7857"/>
    <cellStyle name="4 3 2 8 2" xfId="7858"/>
    <cellStyle name="4 3 2 9" xfId="7859"/>
    <cellStyle name="4 3 3" xfId="7860"/>
    <cellStyle name="4 3 3 2" xfId="7861"/>
    <cellStyle name="4 3 4" xfId="7862"/>
    <cellStyle name="4 3 4 2" xfId="7863"/>
    <cellStyle name="4 3 5" xfId="7864"/>
    <cellStyle name="4 3 5 2" xfId="7865"/>
    <cellStyle name="4 3 6" xfId="7866"/>
    <cellStyle name="4 3 6 2" xfId="7867"/>
    <cellStyle name="4 3 7" xfId="7868"/>
    <cellStyle name="4 3 7 2" xfId="7869"/>
    <cellStyle name="4 3 8" xfId="7870"/>
    <cellStyle name="4 3 8 2" xfId="7871"/>
    <cellStyle name="4 3 9" xfId="7872"/>
    <cellStyle name="4 3 9 2" xfId="7873"/>
    <cellStyle name="4 4" xfId="7874"/>
    <cellStyle name="4 4 2" xfId="7875"/>
    <cellStyle name="4 4 2 2" xfId="7876"/>
    <cellStyle name="4 4 3" xfId="7877"/>
    <cellStyle name="4 4 3 2" xfId="7878"/>
    <cellStyle name="4 4 4" xfId="7879"/>
    <cellStyle name="4 4 4 2" xfId="7880"/>
    <cellStyle name="4 4 5" xfId="7881"/>
    <cellStyle name="4 4 5 2" xfId="7882"/>
    <cellStyle name="4 4 6" xfId="7883"/>
    <cellStyle name="4 4 6 2" xfId="7884"/>
    <cellStyle name="4 4 7" xfId="7885"/>
    <cellStyle name="4 4 7 2" xfId="7886"/>
    <cellStyle name="4 4 8" xfId="7887"/>
    <cellStyle name="4 4 8 2" xfId="7888"/>
    <cellStyle name="4 4 9" xfId="7889"/>
    <cellStyle name="4 5" xfId="7890"/>
    <cellStyle name="4 5 2" xfId="7891"/>
    <cellStyle name="4 6" xfId="7892"/>
    <cellStyle name="4 6 2" xfId="7893"/>
    <cellStyle name="4 7" xfId="7894"/>
    <cellStyle name="4 7 2" xfId="7895"/>
    <cellStyle name="4 8" xfId="7896"/>
    <cellStyle name="4 8 2" xfId="7897"/>
    <cellStyle name="4 9" xfId="7898"/>
    <cellStyle name="4 9 2" xfId="7899"/>
    <cellStyle name="40% - Accent1 2" xfId="7900"/>
    <cellStyle name="40% - Accent1 2 2" xfId="7901"/>
    <cellStyle name="40% - Accent1 2 2 2" xfId="7902"/>
    <cellStyle name="40% - Accent1 2 2 3" xfId="7903"/>
    <cellStyle name="40% - Accent1 2 2 4" xfId="7904"/>
    <cellStyle name="40% - Accent1 2 3" xfId="7905"/>
    <cellStyle name="40% - Accent1 2 4" xfId="7906"/>
    <cellStyle name="40% - Accent1 2 5" xfId="7907"/>
    <cellStyle name="40% - Accent1 3" xfId="7908"/>
    <cellStyle name="40% - Accent1 4" xfId="7909"/>
    <cellStyle name="40% - Accent1 5" xfId="7910"/>
    <cellStyle name="40% - Accent1 6" xfId="7911"/>
    <cellStyle name="40% - Accent1 7" xfId="7912"/>
    <cellStyle name="40% - Accent1 8" xfId="7913"/>
    <cellStyle name="40% - Accent1 9" xfId="7914"/>
    <cellStyle name="40% - Accent2 2" xfId="7915"/>
    <cellStyle name="40% - Accent2 2 2" xfId="7916"/>
    <cellStyle name="40% - Accent2 2 2 2" xfId="7917"/>
    <cellStyle name="40% - Accent2 2 2 3" xfId="7918"/>
    <cellStyle name="40% - Accent2 2 2 4" xfId="7919"/>
    <cellStyle name="40% - Accent2 2 3" xfId="7920"/>
    <cellStyle name="40% - Accent2 2 4" xfId="7921"/>
    <cellStyle name="40% - Accent2 2 5" xfId="7922"/>
    <cellStyle name="40% - Accent2 3" xfId="7923"/>
    <cellStyle name="40% - Accent2 4" xfId="7924"/>
    <cellStyle name="40% - Accent2 5" xfId="7925"/>
    <cellStyle name="40% - Accent2 6" xfId="7926"/>
    <cellStyle name="40% - Accent2 7" xfId="7927"/>
    <cellStyle name="40% - Accent2 8" xfId="7928"/>
    <cellStyle name="40% - Accent2 9" xfId="7929"/>
    <cellStyle name="40% - Accent3 2" xfId="7930"/>
    <cellStyle name="40% - Accent3 2 2" xfId="7931"/>
    <cellStyle name="40% - Accent3 2 2 2" xfId="7932"/>
    <cellStyle name="40% - Accent3 2 2 3" xfId="7933"/>
    <cellStyle name="40% - Accent3 2 2 4" xfId="7934"/>
    <cellStyle name="40% - Accent3 2 3" xfId="7935"/>
    <cellStyle name="40% - Accent3 2 4" xfId="7936"/>
    <cellStyle name="40% - Accent3 2 5" xfId="7937"/>
    <cellStyle name="40% - Accent3 3" xfId="7938"/>
    <cellStyle name="40% - Accent3 4" xfId="7939"/>
    <cellStyle name="40% - Accent3 5" xfId="7940"/>
    <cellStyle name="40% - Accent3 6" xfId="7941"/>
    <cellStyle name="40% - Accent3 7" xfId="7942"/>
    <cellStyle name="40% - Accent3 8" xfId="7943"/>
    <cellStyle name="40% - Accent3 9" xfId="7944"/>
    <cellStyle name="40% - Accent4 2" xfId="7945"/>
    <cellStyle name="40% - Accent4 2 2" xfId="7946"/>
    <cellStyle name="40% - Accent4 2 2 2" xfId="7947"/>
    <cellStyle name="40% - Accent4 2 2 3" xfId="7948"/>
    <cellStyle name="40% - Accent4 2 2 4" xfId="7949"/>
    <cellStyle name="40% - Accent4 2 3" xfId="7950"/>
    <cellStyle name="40% - Accent4 2 4" xfId="7951"/>
    <cellStyle name="40% - Accent4 2 5" xfId="7952"/>
    <cellStyle name="40% - Accent4 3" xfId="7953"/>
    <cellStyle name="40% - Accent4 4" xfId="7954"/>
    <cellStyle name="40% - Accent4 5" xfId="7955"/>
    <cellStyle name="40% - Accent4 6" xfId="7956"/>
    <cellStyle name="40% - Accent4 7" xfId="7957"/>
    <cellStyle name="40% - Accent4 8" xfId="7958"/>
    <cellStyle name="40% - Accent4 9" xfId="7959"/>
    <cellStyle name="40% - Accent5 2" xfId="7960"/>
    <cellStyle name="40% - Accent5 2 2" xfId="7961"/>
    <cellStyle name="40% - Accent5 2 2 2" xfId="7962"/>
    <cellStyle name="40% - Accent5 2 2 3" xfId="7963"/>
    <cellStyle name="40% - Accent5 2 2 4" xfId="7964"/>
    <cellStyle name="40% - Accent5 2 3" xfId="7965"/>
    <cellStyle name="40% - Accent5 2 4" xfId="7966"/>
    <cellStyle name="40% - Accent5 2 5" xfId="7967"/>
    <cellStyle name="40% - Accent5 3" xfId="7968"/>
    <cellStyle name="40% - Accent5 4" xfId="7969"/>
    <cellStyle name="40% - Accent5 5" xfId="7970"/>
    <cellStyle name="40% - Accent5 6" xfId="7971"/>
    <cellStyle name="40% - Accent5 7" xfId="7972"/>
    <cellStyle name="40% - Accent5 8" xfId="7973"/>
    <cellStyle name="40% - Accent5 9" xfId="7974"/>
    <cellStyle name="40% - Accent6 2" xfId="7975"/>
    <cellStyle name="40% - Accent6 2 2" xfId="7976"/>
    <cellStyle name="40% - Accent6 2 2 2" xfId="7977"/>
    <cellStyle name="40% - Accent6 2 2 3" xfId="7978"/>
    <cellStyle name="40% - Accent6 2 2 4" xfId="7979"/>
    <cellStyle name="40% - Accent6 2 3" xfId="7980"/>
    <cellStyle name="40% - Accent6 2 4" xfId="7981"/>
    <cellStyle name="40% - Accent6 2 5" xfId="7982"/>
    <cellStyle name="40% - Accent6 3" xfId="7983"/>
    <cellStyle name="40% - Accent6 4" xfId="7984"/>
    <cellStyle name="40% - Accent6 5" xfId="7985"/>
    <cellStyle name="40% - Accent6 6" xfId="7986"/>
    <cellStyle name="40% - Accent6 7" xfId="7987"/>
    <cellStyle name="40% - Accent6 8" xfId="7988"/>
    <cellStyle name="40% - Accent6 9" xfId="7989"/>
    <cellStyle name="40% - ส่วนที่ถูกเน้น1" xfId="7990"/>
    <cellStyle name="40% - ส่วนที่ถูกเน้น2" xfId="7991"/>
    <cellStyle name="40% - ส่วนที่ถูกเน้น3" xfId="7992"/>
    <cellStyle name="40% - ส่วนที่ถูกเน้น4" xfId="7993"/>
    <cellStyle name="40% - ส่วนที่ถูกเน้น5" xfId="7994"/>
    <cellStyle name="40% - ส่วนที่ถูกเน้น6" xfId="7995"/>
    <cellStyle name="40% - 强调文字颜色 1" xfId="7996"/>
    <cellStyle name="40% - 强调文字颜色 2" xfId="7997"/>
    <cellStyle name="40% - 强调文字颜色 3" xfId="7998"/>
    <cellStyle name="40% - 强调文字颜色 4" xfId="7999"/>
    <cellStyle name="40% - 强调文字颜色 5" xfId="8000"/>
    <cellStyle name="40% - 强调文字颜色 6" xfId="8001"/>
    <cellStyle name="44" xfId="8002"/>
    <cellStyle name="5" xfId="8003"/>
    <cellStyle name="5 10" xfId="8004"/>
    <cellStyle name="5 11" xfId="8005"/>
    <cellStyle name="5 12" xfId="8006"/>
    <cellStyle name="5 2" xfId="8007"/>
    <cellStyle name="5 2 10" xfId="8008"/>
    <cellStyle name="5 2 2" xfId="8009"/>
    <cellStyle name="5 2 2 2" xfId="8010"/>
    <cellStyle name="5 2 2 3" xfId="8011"/>
    <cellStyle name="5 2 2 4" xfId="8012"/>
    <cellStyle name="5 2 2 5" xfId="8013"/>
    <cellStyle name="5 2 2 6" xfId="8014"/>
    <cellStyle name="5 2 2 7" xfId="8015"/>
    <cellStyle name="5 2 2 8" xfId="8016"/>
    <cellStyle name="5 2 3" xfId="8017"/>
    <cellStyle name="5 2 4" xfId="8018"/>
    <cellStyle name="5 2 5" xfId="8019"/>
    <cellStyle name="5 2 6" xfId="8020"/>
    <cellStyle name="5 2 7" xfId="8021"/>
    <cellStyle name="5 2 8" xfId="8022"/>
    <cellStyle name="5 2 9" xfId="8023"/>
    <cellStyle name="5 3" xfId="8024"/>
    <cellStyle name="5 3 10" xfId="8025"/>
    <cellStyle name="5 3 2" xfId="8026"/>
    <cellStyle name="5 3 2 2" xfId="8027"/>
    <cellStyle name="5 3 2 3" xfId="8028"/>
    <cellStyle name="5 3 2 4" xfId="8029"/>
    <cellStyle name="5 3 2 5" xfId="8030"/>
    <cellStyle name="5 3 2 6" xfId="8031"/>
    <cellStyle name="5 3 2 7" xfId="8032"/>
    <cellStyle name="5 3 2 8" xfId="8033"/>
    <cellStyle name="5 3 3" xfId="8034"/>
    <cellStyle name="5 3 4" xfId="8035"/>
    <cellStyle name="5 3 5" xfId="8036"/>
    <cellStyle name="5 3 6" xfId="8037"/>
    <cellStyle name="5 3 7" xfId="8038"/>
    <cellStyle name="5 3 8" xfId="8039"/>
    <cellStyle name="5 3 9" xfId="8040"/>
    <cellStyle name="5 4" xfId="8041"/>
    <cellStyle name="5 4 2" xfId="8042"/>
    <cellStyle name="5 4 3" xfId="8043"/>
    <cellStyle name="5 4 4" xfId="8044"/>
    <cellStyle name="5 4 5" xfId="8045"/>
    <cellStyle name="5 4 6" xfId="8046"/>
    <cellStyle name="5 4 7" xfId="8047"/>
    <cellStyle name="5 4 8" xfId="8048"/>
    <cellStyle name="5 5" xfId="8049"/>
    <cellStyle name="5 6" xfId="8050"/>
    <cellStyle name="5 7" xfId="8051"/>
    <cellStyle name="5 8" xfId="8052"/>
    <cellStyle name="5 9" xfId="8053"/>
    <cellStyle name="6" xfId="8054"/>
    <cellStyle name="6 2" xfId="8055"/>
    <cellStyle name="6 2 2" xfId="8056"/>
    <cellStyle name="6 2 2 2" xfId="8057"/>
    <cellStyle name="6 2 3" xfId="8058"/>
    <cellStyle name="6 2 3 2" xfId="8059"/>
    <cellStyle name="6 2 4" xfId="8060"/>
    <cellStyle name="6 2 4 2" xfId="8061"/>
    <cellStyle name="6 2 5" xfId="8062"/>
    <cellStyle name="6 2 5 2" xfId="8063"/>
    <cellStyle name="6 2 6" xfId="8064"/>
    <cellStyle name="6 3" xfId="8065"/>
    <cellStyle name="6 3 2" xfId="8066"/>
    <cellStyle name="6 4" xfId="8067"/>
    <cellStyle name="6 4 2" xfId="8068"/>
    <cellStyle name="6 5" xfId="8069"/>
    <cellStyle name="6 5 2" xfId="8070"/>
    <cellStyle name="6 6" xfId="8071"/>
    <cellStyle name="6 6 2" xfId="8072"/>
    <cellStyle name="6 7" xfId="8073"/>
    <cellStyle name="6 7 2" xfId="8074"/>
    <cellStyle name="6 8" xfId="8075"/>
    <cellStyle name="60% - Accent1 2" xfId="8076"/>
    <cellStyle name="60% - Accent1 2 2" xfId="8077"/>
    <cellStyle name="60% - Accent1 3" xfId="8078"/>
    <cellStyle name="60% - Accent1 4" xfId="8079"/>
    <cellStyle name="60% - Accent1 5" xfId="8080"/>
    <cellStyle name="60% - Accent1 6" xfId="8081"/>
    <cellStyle name="60% - Accent1 7" xfId="8082"/>
    <cellStyle name="60% - Accent1 8" xfId="8083"/>
    <cellStyle name="60% - Accent1 9" xfId="8084"/>
    <cellStyle name="60% - Accent2 2" xfId="8085"/>
    <cellStyle name="60% - Accent2 2 2" xfId="8086"/>
    <cellStyle name="60% - Accent2 3" xfId="8087"/>
    <cellStyle name="60% - Accent2 4" xfId="8088"/>
    <cellStyle name="60% - Accent2 5" xfId="8089"/>
    <cellStyle name="60% - Accent2 6" xfId="8090"/>
    <cellStyle name="60% - Accent2 7" xfId="8091"/>
    <cellStyle name="60% - Accent2 8" xfId="8092"/>
    <cellStyle name="60% - Accent2 9" xfId="8093"/>
    <cellStyle name="60% - Accent3 2" xfId="8094"/>
    <cellStyle name="60% - Accent3 2 2" xfId="8095"/>
    <cellStyle name="60% - Accent3 3" xfId="8096"/>
    <cellStyle name="60% - Accent3 4" xfId="8097"/>
    <cellStyle name="60% - Accent3 5" xfId="8098"/>
    <cellStyle name="60% - Accent3 6" xfId="8099"/>
    <cellStyle name="60% - Accent3 7" xfId="8100"/>
    <cellStyle name="60% - Accent3 8" xfId="8101"/>
    <cellStyle name="60% - Accent3 9" xfId="8102"/>
    <cellStyle name="60% - Accent4 2" xfId="8103"/>
    <cellStyle name="60% - Accent4 2 2" xfId="8104"/>
    <cellStyle name="60% - Accent4 3" xfId="8105"/>
    <cellStyle name="60% - Accent4 4" xfId="8106"/>
    <cellStyle name="60% - Accent4 5" xfId="8107"/>
    <cellStyle name="60% - Accent4 6" xfId="8108"/>
    <cellStyle name="60% - Accent4 7" xfId="8109"/>
    <cellStyle name="60% - Accent4 8" xfId="8110"/>
    <cellStyle name="60% - Accent4 9" xfId="8111"/>
    <cellStyle name="60% - Accent5 2" xfId="8112"/>
    <cellStyle name="60% - Accent5 2 2" xfId="8113"/>
    <cellStyle name="60% - Accent5 3" xfId="8114"/>
    <cellStyle name="60% - Accent5 4" xfId="8115"/>
    <cellStyle name="60% - Accent5 5" xfId="8116"/>
    <cellStyle name="60% - Accent5 6" xfId="8117"/>
    <cellStyle name="60% - Accent5 7" xfId="8118"/>
    <cellStyle name="60% - Accent5 8" xfId="8119"/>
    <cellStyle name="60% - Accent5 9" xfId="8120"/>
    <cellStyle name="60% - Accent6 2" xfId="8121"/>
    <cellStyle name="60% - Accent6 2 2" xfId="8122"/>
    <cellStyle name="60% - Accent6 3" xfId="8123"/>
    <cellStyle name="60% - Accent6 4" xfId="8124"/>
    <cellStyle name="60% - Accent6 5" xfId="8125"/>
    <cellStyle name="60% - Accent6 6" xfId="8126"/>
    <cellStyle name="60% - Accent6 7" xfId="8127"/>
    <cellStyle name="60% - Accent6 8" xfId="8128"/>
    <cellStyle name="60% - Accent6 9" xfId="8129"/>
    <cellStyle name="60% - ส่วนที่ถูกเน้น1" xfId="8130"/>
    <cellStyle name="60% - ส่วนที่ถูกเน้น2" xfId="8131"/>
    <cellStyle name="60% - ส่วนที่ถูกเน้น3" xfId="8132"/>
    <cellStyle name="60% - ส่วนที่ถูกเน้น4" xfId="8133"/>
    <cellStyle name="60% - ส่วนที่ถูกเน้น5" xfId="8134"/>
    <cellStyle name="60% - ส่วนที่ถูกเน้น6" xfId="8135"/>
    <cellStyle name="60% - 强调文字颜色 1" xfId="8136"/>
    <cellStyle name="60% - 强调文字颜色 2" xfId="8137"/>
    <cellStyle name="60% - 强调文字颜色 3" xfId="8138"/>
    <cellStyle name="60% - 强调文字颜色 4" xfId="8139"/>
    <cellStyle name="60% - 强调文字颜色 5" xfId="8140"/>
    <cellStyle name="60% - 强调文字颜色 6" xfId="8141"/>
    <cellStyle name="7" xfId="8142"/>
    <cellStyle name="7 2" xfId="8143"/>
    <cellStyle name="7 2 2" xfId="8144"/>
    <cellStyle name="7 3" xfId="8145"/>
    <cellStyle name="7 3 2" xfId="8146"/>
    <cellStyle name="7 4" xfId="8147"/>
    <cellStyle name="7 4 2" xfId="8148"/>
    <cellStyle name="7 5" xfId="8149"/>
    <cellStyle name="7 5 2" xfId="8150"/>
    <cellStyle name="7 6" xfId="8151"/>
    <cellStyle name="7 6 2" xfId="8152"/>
    <cellStyle name="7 7" xfId="8153"/>
    <cellStyle name="፺bʼōᎊb˜ō᎚b쌼ōᎪb쎄ōᎺb쎨ōᏊb쏄ōᏚb쏜ōᏪb̀ōᏺb̤ōᐊb͔ōᐚb΀ōᐪbΰōᐺb쏸ōᑊb쐨ōᑚb쑀ōᑪb쑜ōᑺb쑸ōᒊbЄōᒚbЬōᒪ" xfId="8154"/>
    <cellStyle name="፺bʼōᎊb˜ō᎚b쌼ōᎪb쎄ōᎺb쎨ōᏊb쏄ōᏚb쏜ō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" xfId="8155"/>
    <cellStyle name="a" xfId="8156"/>
    <cellStyle name="A " xfId="8157"/>
    <cellStyle name="a 2" xfId="8158"/>
    <cellStyle name="a 3" xfId="8159"/>
    <cellStyle name="a 4" xfId="8160"/>
    <cellStyle name="a 5" xfId="8161"/>
    <cellStyle name="a 6" xfId="8162"/>
    <cellStyle name="a__PLB HYD_4_dc, 20-07-07" xfId="8163"/>
    <cellStyle name="a_1.Bangunan Utama" xfId="8164"/>
    <cellStyle name="a_2 - RAB-PAJAK MEDAN - 2009 (ME) - r2 -PP" xfId="8165"/>
    <cellStyle name="a_2.  BQ_PENDAHULUAN &amp; STRUKTUR_STTD_REDESIGN" xfId="8166"/>
    <cellStyle name="A_20030218144011020-E1C865BF" xfId="8167"/>
    <cellStyle name="A_20030218144011020-E1C865BF_AC-05옥내기기기초" xfId="8168"/>
    <cellStyle name="a_3.  BQ_ARSITEKTUR &amp; SIPIL_STTD_REDESIGN" xfId="8169"/>
    <cellStyle name="A_329전기설비기초-비교" xfId="8170"/>
    <cellStyle name="a_AC" xfId="8171"/>
    <cellStyle name="a_AC 2" xfId="8172"/>
    <cellStyle name="a_Alternatif#3_Semua Alexindo" xfId="8173"/>
    <cellStyle name="a_Analisa_RAPK_SAMPOERNA" xfId="8174"/>
    <cellStyle name="a_Backup of JGC Cilandak-EE WD R1" xfId="8175"/>
    <cellStyle name="a_Backup of JGC Cilandak-EE WD R1 2" xfId="8176"/>
    <cellStyle name="a_BAGIAN I. PEK. PRELIM" xfId="8177"/>
    <cellStyle name="a_BAGIAN II BASEMENT.R2" xfId="8178"/>
    <cellStyle name="a_BEHAESTEX PEKALONGAN (NEGO 26-9-2007)" xfId="8179"/>
    <cellStyle name="a_BILL of item GKI SULUNG SW" xfId="8180"/>
    <cellStyle name="a_Boq" xfId="8181"/>
    <cellStyle name="a_Boq 2" xfId="8182"/>
    <cellStyle name="a_BOQ_MEP GRAMEDIA REV 28-05-07" xfId="8183"/>
    <cellStyle name="a_BOQ_MEP GRAMEDIA, 13-06-07" xfId="8184"/>
    <cellStyle name="a_Boq-ARS &amp; STR - PM" xfId="8185"/>
    <cellStyle name="a_BQ - XL Bandung-R1" xfId="8186"/>
    <cellStyle name="a_BQ Alumn_BPK Bengkulu_3_Komplit" xfId="8187"/>
    <cellStyle name="a_BQ Facade Astra" xfId="8188"/>
    <cellStyle name="a_BQ FORMULA-CIKINI-JKT2" xfId="8189"/>
    <cellStyle name="a_bq gor bangkinang" xfId="8190"/>
    <cellStyle name="a_BQ KUSEN TANJUNG PIANNG_EMAIL(2)" xfId="8191"/>
    <cellStyle name="a_BQ PINTU DAN JENDELA" xfId="8192"/>
    <cellStyle name="a_BQ-EE-MEP BI SMRD-R7 final ( M&amp;E)" xfId="8193"/>
    <cellStyle name="a_BQ-EE-MEP BI SMRD-R7 final ( M&amp;E) 2" xfId="8194"/>
    <cellStyle name="a_BQ-MVAC-1" xfId="8195"/>
    <cellStyle name="a_BQR1-FIRE FIGHTING" xfId="8196"/>
    <cellStyle name="a_BTL_Salemba_18_nop 2005  basement for prelim (version 2)" xfId="8197"/>
    <cellStyle name="a_BTN batam - Email PP (Dona)" xfId="8198"/>
    <cellStyle name="a_CJI - SLEEPER PIPE RACK" xfId="8199"/>
    <cellStyle name="a_CJI - SLEEPER PIPE RACK (SWP) KONTRAK" xfId="8200"/>
    <cellStyle name="a_Dephan (YKPP)_Rev#31" xfId="8201"/>
    <cellStyle name="a_EE PARIPURNA DPRD SUMUTREV" xfId="8202"/>
    <cellStyle name="a_EE-SARANA PENUNJANG" xfId="8203"/>
    <cellStyle name="a_EE-SARANA PENUNJANG 2" xfId="8204"/>
    <cellStyle name="a_EKAMAS FORTUNA - ANAEROBIC BUILDING" xfId="8205"/>
    <cellStyle name="a_EVALUASI HARGA_OPT" xfId="8206"/>
    <cellStyle name="a_FG RESTO" xfId="8207"/>
    <cellStyle name="a_Finalisas Eminance" xfId="8208"/>
    <cellStyle name="a_FINALISASI BELLEZA" xfId="8209"/>
    <cellStyle name="a_FINALISASI bpk batam" xfId="8210"/>
    <cellStyle name="a_FINALISASI DEP.DAGRI PP" xfId="8211"/>
    <cellStyle name="a_FINALISASI MARUDA" xfId="8212"/>
    <cellStyle name="a_Gaji Cyber 2" xfId="8213"/>
    <cellStyle name="a_GEDUNG SEKOLAH - YAYASAN TARAKANITA - BENGKULU (0%)" xfId="8214"/>
    <cellStyle name="a_HANIL - PERLUASAN RUANG TRANSFORMATOR (1)" xfId="8215"/>
    <cellStyle name="a_Harga Material BSD EL R1" xfId="8216"/>
    <cellStyle name="a_Harga Material BSD EL R2" xfId="8217"/>
    <cellStyle name="a_HARGA MATERIAL BSD ENTERTAIMENT R3" xfId="8218"/>
    <cellStyle name="a_INDOSAT BANDUNG-EE TAHAP 1" xfId="8219"/>
    <cellStyle name="a_INDOSAT BANDUNG-EE TAHAP 1 2" xfId="8220"/>
    <cellStyle name="a_JGC Cilandak- RAB WD R-1" xfId="8221"/>
    <cellStyle name="a_JGC Cilandak- RAB WD R-1 2" xfId="8222"/>
    <cellStyle name="a_JGC Cilandak- RAB WD R-2" xfId="8223"/>
    <cellStyle name="a_JGC Cilandak- RAB WD R-2 2" xfId="8224"/>
    <cellStyle name="a_JGC Cilandak- RAB WD R-3" xfId="8225"/>
    <cellStyle name="a_JGC Cilandak- RAB WD R-3 2" xfId="8226"/>
    <cellStyle name="a_LAPIRAN KLARIFIKASI" xfId="8227"/>
    <cellStyle name="a_LAPIRAN KLARIFIKASI 2" xfId="8228"/>
    <cellStyle name="a_Lintas  Bandung - EE" xfId="8229"/>
    <cellStyle name="a_Lintas  Bandung - EE 2" xfId="8230"/>
    <cellStyle name="a_Lintasarta fin" xfId="8231"/>
    <cellStyle name="a_Lintasarta fin 2" xfId="8232"/>
    <cellStyle name="a_ME EE WD REV" xfId="8233"/>
    <cellStyle name="a_ME EE WD REV 2" xfId="8234"/>
    <cellStyle name="a_ME-BQ" xfId="8235"/>
    <cellStyle name="a_ME-BQ 2" xfId="8236"/>
    <cellStyle name="a_PEMBANGUNAN EMBUNG PANDEAN - NGAWI" xfId="8237"/>
    <cellStyle name="a_Penawaran AC Tirta PT. Mandiri Majujaya" xfId="8238"/>
    <cellStyle name="a_Plumbing normal" xfId="8239"/>
    <cellStyle name="a_rab batam" xfId="8240"/>
    <cellStyle name="a_RAB EE-ELEK BI SMRD" xfId="8241"/>
    <cellStyle name="a_RAB EE-ELEK BI SMRD 2" xfId="8242"/>
    <cellStyle name="a_RAB MEP SASA INTI" xfId="8243"/>
    <cellStyle name="a_RAB MEP SASA INTI juni 08" xfId="8244"/>
    <cellStyle name="a_rab mesjid raya" xfId="8245"/>
    <cellStyle name="a_RAB struktur" xfId="8246"/>
    <cellStyle name="a_RAB. STR &amp; ARS_SISA 8 GEDUNG &amp; SITE ( TAHAP 1 )" xfId="8247"/>
    <cellStyle name="a_RAB_ELEKTRIKAL_SPORT CENTRE 2008" xfId="8248"/>
    <cellStyle name="a_RAB_ELEKTRIKAL_SPORT CENTRE 2008 2" xfId="8249"/>
    <cellStyle name="a_RAB_ELRKTRIKAL_KANTOR DINAS &amp; GUB._Final. R.II, BENAR KABEL TRAY.REV. JACON 30.04.2009xls" xfId="8250"/>
    <cellStyle name="a_RAB_ELRKTRIKAL_KANTOR DINAS &amp; GUB._Final. R.II, BENAR KABEL TRAY.REV. JACON 30.04.2009xls 2" xfId="8251"/>
    <cellStyle name="a_RABP FIRE FIGHTING" xfId="8252"/>
    <cellStyle name="a_rc 6 agus 081" xfId="8253"/>
    <cellStyle name="a_RC Sahid Metropolitan R3" xfId="8254"/>
    <cellStyle name="a_REAL COST   SEKOLAH - RHESA-06  (18-12-06) FINAL VERSI - 3" xfId="8255"/>
    <cellStyle name="a_SALURAN O9" xfId="8256"/>
    <cellStyle name="a_SAMATOR" xfId="8257"/>
    <cellStyle name="a_SHOWROOM MAHAKAM BERLIAN SAMJAYA - SAMARINDA (3)" xfId="8258"/>
    <cellStyle name="a_SHOWROOM MOBIL ROYALE" xfId="8259"/>
    <cellStyle name="a_STRUKTUR" xfId="8260"/>
    <cellStyle name="a_Struktur Arsitektur - BQ" xfId="8261"/>
    <cellStyle name="a_Struktur Arsitektur - BQ 2" xfId="8262"/>
    <cellStyle name="a_Syarif Kasim II cw + interior" xfId="8263"/>
    <cellStyle name="a_Syarif Kasim II cw + interior( breakdown )" xfId="8264"/>
    <cellStyle name="a_TK&amp;SD KRISTEN PETRA - STRUKTUR ATAP" xfId="8265"/>
    <cellStyle name="a_WM - BOI  Electrical" xfId="8266"/>
    <cellStyle name="a_WM - BOI MEP" xfId="8267"/>
    <cellStyle name="a_WM - BOI MEP rev. D" xfId="8268"/>
    <cellStyle name="a_WM - BOI MEPC,13-06-07" xfId="8269"/>
    <cellStyle name="A_냉각수배수로-비교" xfId="8270"/>
    <cellStyle name="A_냉각수취수펌프구조물-비교" xfId="8271"/>
    <cellStyle name="A_사급재료비및운반비" xfId="8272"/>
    <cellStyle name="A_사급재료비및운반비_AC-05옥내기기기초" xfId="8273"/>
    <cellStyle name="A_사급재료비및운반비_터빈발전기기초(단가)" xfId="8274"/>
    <cellStyle name="A_사급재료비및운반비_터빈발전기기초(단가)_1" xfId="8275"/>
    <cellStyle name="A_사급재료비및운반비_터빈발전기기초(단가)_1_AC-05옥내기기기초" xfId="8276"/>
    <cellStyle name="A_사급재료비및운반비_터빈발전기기초(단가)_AC-05옥내기기기초" xfId="8277"/>
    <cellStyle name="A_석탄취급설비기초-비교" xfId="8278"/>
    <cellStyle name="A_설계명세서" xfId="8279"/>
    <cellStyle name="A_수량및 단가 산출내용표" xfId="8280"/>
    <cellStyle name="A_수량및 단가 산출내용표_AC-05옥내기기기초" xfId="8281"/>
    <cellStyle name="A_수량및 단가 산출내용표_추가품셈1-박" xfId="8282"/>
    <cellStyle name="A_옥외탱크기초-비교" xfId="8283"/>
    <cellStyle name="A_전기설비기초-FF" xfId="8284"/>
    <cellStyle name="A_추가품셈1-박" xfId="8285"/>
    <cellStyle name="A_터빈발전기기초(단가)" xfId="8286"/>
    <cellStyle name="A_터빈발전기기초(단가)_AC-05옥내기기기초" xfId="8287"/>
    <cellStyle name="A¡" xfId="8288"/>
    <cellStyle name="A¡ " xfId="8289"/>
    <cellStyle name="A¡§¡©¡Ë¡þ¡ËO [0]_¨Ï©ª¢®i¡§¡þI¢®¨¡eE¨Ïo¡Ë¡Íe A¨Ï¡þA¡Ë¢¥A¢®AAI " xfId="8290"/>
    <cellStyle name="A¡§¡©¡Ë¡þ¡ËO_¨Ï©ª¢®i¡§¡þI¢®¨¡eE¨Ïo¡Ë¡Íe A¨Ï¡þA¡Ë¢¥A¢®AAI " xfId="8291"/>
    <cellStyle name="A¡§i" xfId="8292"/>
    <cellStyle name="A¡§i " xfId="8293"/>
    <cellStyle name="A¡§i¢®" xfId="8294"/>
    <cellStyle name="A¡§i￠r¨i " xfId="8295"/>
    <cellStyle name="A¡er " xfId="8296"/>
    <cellStyle name="A¡ër¢®" xfId="8297"/>
    <cellStyle name="A¡er￠r " xfId="8298"/>
    <cellStyle name="A¡er￠r¡ " xfId="8299"/>
    <cellStyle name="A¡er￠r¡¿i " xfId="8300"/>
    <cellStyle name="A¡ërer" xfId="8301"/>
    <cellStyle name="A¡erer " xfId="8302"/>
    <cellStyle name="A¡erer￠rer " xfId="8303"/>
    <cellStyle name="A¡erererer " xfId="8304"/>
    <cellStyle name="A¨" xfId="8305"/>
    <cellStyle name="A¨­¢¬¢Ò [0]_¨öCAuA¡ÀAI " xfId="8306"/>
    <cellStyle name="A¨­￠￢￠O [0]_¨uoAa¨oCAu " xfId="8307"/>
    <cellStyle name="A¨­¢¬¢Ò [0]_INQUIRY ¢¯¥ì¨ú¡ÀA©¬A©ª " xfId="8308"/>
    <cellStyle name="A¨­¢¬¢Ò_¨öCAuA¡ÀAI " xfId="8309"/>
    <cellStyle name="A¨­￠￢￠O_¨uoAa¨oCAu " xfId="8310"/>
    <cellStyle name="A¨­¢¬¢Ò_INQUIRY ¢¯¥ì¨ú¡ÀA©¬A©ª " xfId="8311"/>
    <cellStyle name="A¨i " xfId="8312"/>
    <cellStyle name="A¨i¡" xfId="8313"/>
    <cellStyle name="A¨ï¡©¡" xfId="8314"/>
    <cellStyle name="A¨i¡ⓒ " xfId="8315"/>
    <cellStyle name="A¨i¡ⓒ¡e¡ " xfId="8316"/>
    <cellStyle name="A¢" xfId="8317"/>
    <cellStyle name="A¢®¡×i" xfId="8318"/>
    <cellStyle name="A¢®er¡" xfId="8319"/>
    <cellStyle name="A¢®ere" xfId="8320"/>
    <cellStyle name="A￠r¡ " xfId="8321"/>
    <cellStyle name="A￠r¡×i¡er " xfId="8322"/>
    <cellStyle name="A￠rer " xfId="8323"/>
    <cellStyle name="A￠rer¡er " xfId="8324"/>
    <cellStyle name="A￠rer¡er￠r " xfId="8325"/>
    <cellStyle name="A￠rerer " xfId="8326"/>
    <cellStyle name="A￠rererer " xfId="8327"/>
    <cellStyle name="A©" xfId="8328"/>
    <cellStyle name="A©­¢¬¢" xfId="8329"/>
    <cellStyle name="a1" xfId="8330"/>
    <cellStyle name="a1 2" xfId="8331"/>
    <cellStyle name="a1 2 2" xfId="8332"/>
    <cellStyle name="a1 2 3" xfId="8333"/>
    <cellStyle name="a1 3" xfId="8334"/>
    <cellStyle name="a1 3 2" xfId="8335"/>
    <cellStyle name="a1 3 3" xfId="8336"/>
    <cellStyle name="a1 4" xfId="8337"/>
    <cellStyle name="a1 4 2" xfId="8338"/>
    <cellStyle name="a1 4 3" xfId="8339"/>
    <cellStyle name="a1 5" xfId="8340"/>
    <cellStyle name="a1 5 2" xfId="8341"/>
    <cellStyle name="a1 5 3" xfId="8342"/>
    <cellStyle name="a1 6" xfId="8343"/>
    <cellStyle name="a1 6 2" xfId="8344"/>
    <cellStyle name="a1 6 3" xfId="8345"/>
    <cellStyle name="a1 7" xfId="8346"/>
    <cellStyle name="a1 7 2" xfId="8347"/>
    <cellStyle name="a1 7 3" xfId="8348"/>
    <cellStyle name="a1 8" xfId="8349"/>
    <cellStyle name="a1 9" xfId="8350"/>
    <cellStyle name="A2" xfId="8351"/>
    <cellStyle name="A2 2" xfId="8352"/>
    <cellStyle name="A2 2 2" xfId="8353"/>
    <cellStyle name="A2 3" xfId="8354"/>
    <cellStyle name="A2 3 2" xfId="8355"/>
    <cellStyle name="A2 4" xfId="8356"/>
    <cellStyle name="A2 4 2" xfId="8357"/>
    <cellStyle name="A2 5" xfId="8358"/>
    <cellStyle name="A2 5 2" xfId="8359"/>
    <cellStyle name="A2 6" xfId="8360"/>
    <cellStyle name="A2 6 2" xfId="8361"/>
    <cellStyle name="A2 7" xfId="8362"/>
    <cellStyle name="A2 7 2" xfId="8363"/>
    <cellStyle name="A2 8" xfId="8364"/>
    <cellStyle name="A2 8 2" xfId="8365"/>
    <cellStyle name="A2 9" xfId="8366"/>
    <cellStyle name="A3" xfId="8367"/>
    <cellStyle name="A3 2" xfId="8368"/>
    <cellStyle name="A3 2 2" xfId="8369"/>
    <cellStyle name="A3 3" xfId="8370"/>
    <cellStyle name="A3 3 2" xfId="8371"/>
    <cellStyle name="A3 4" xfId="8372"/>
    <cellStyle name="A3 4 2" xfId="8373"/>
    <cellStyle name="A3 5" xfId="8374"/>
    <cellStyle name="A3 5 2" xfId="8375"/>
    <cellStyle name="A3 6" xfId="8376"/>
    <cellStyle name="A3 6 2" xfId="8377"/>
    <cellStyle name="A3 7" xfId="8378"/>
    <cellStyle name="A3 7 2" xfId="8379"/>
    <cellStyle name="A3 8" xfId="8380"/>
    <cellStyle name="A3 8 2" xfId="8381"/>
    <cellStyle name="A3 9" xfId="8382"/>
    <cellStyle name="ABANG" xfId="8383"/>
    <cellStyle name="ABANG 2" xfId="8384"/>
    <cellStyle name="ABANG 2 2" xfId="8385"/>
    <cellStyle name="ABANG 2 3" xfId="8386"/>
    <cellStyle name="ABANG 3" xfId="8387"/>
    <cellStyle name="ABANG 3 2" xfId="8388"/>
    <cellStyle name="ABANG 3 3" xfId="8389"/>
    <cellStyle name="ABANG 4" xfId="8390"/>
    <cellStyle name="ABANG 4 2" xfId="8391"/>
    <cellStyle name="ABANG 4 3" xfId="8392"/>
    <cellStyle name="ABANG 5" xfId="8393"/>
    <cellStyle name="ABANG 5 2" xfId="8394"/>
    <cellStyle name="ABANG 5 3" xfId="8395"/>
    <cellStyle name="ABANG 6" xfId="8396"/>
    <cellStyle name="ABANG 6 2" xfId="8397"/>
    <cellStyle name="ABANG 6 3" xfId="8398"/>
    <cellStyle name="ABANG 7" xfId="8399"/>
    <cellStyle name="ABANG 7 2" xfId="8400"/>
    <cellStyle name="ABANG 7 3" xfId="8401"/>
    <cellStyle name="ABANG 8" xfId="8402"/>
    <cellStyle name="ABANG 9" xfId="8403"/>
    <cellStyle name="abc" xfId="8404"/>
    <cellStyle name="abc 2" xfId="8405"/>
    <cellStyle name="abc 2 2" xfId="8406"/>
    <cellStyle name="abc 3" xfId="8407"/>
    <cellStyle name="abc 3 2" xfId="8408"/>
    <cellStyle name="abc 4" xfId="8409"/>
    <cellStyle name="abc 4 2" xfId="8410"/>
    <cellStyle name="abc 5" xfId="8411"/>
    <cellStyle name="abc 6" xfId="8412"/>
    <cellStyle name="Aⓒ­" xfId="8413"/>
    <cellStyle name="Aⓒ­ " xfId="8414"/>
    <cellStyle name="Aⓒ­￠ " xfId="8415"/>
    <cellStyle name="Aⓒ­￠￢ " xfId="8416"/>
    <cellStyle name="Aⓒ­￠￢￠o " xfId="8417"/>
    <cellStyle name="Acc-0" xfId="8418"/>
    <cellStyle name="acc-0 2" xfId="8419"/>
    <cellStyle name="Acc-0_Boq-ARS &amp; STR - PM" xfId="8420"/>
    <cellStyle name="Acc-2" xfId="8421"/>
    <cellStyle name="acc-2 2" xfId="8422"/>
    <cellStyle name="Acc-2_Boq-ARS &amp; STR - PM" xfId="8423"/>
    <cellStyle name="Accent1 - 20%" xfId="8424"/>
    <cellStyle name="Accent1 - 40%" xfId="8425"/>
    <cellStyle name="Accent1 - 60%" xfId="8426"/>
    <cellStyle name="Accent1 2" xfId="8427"/>
    <cellStyle name="Accent1 2 2" xfId="8428"/>
    <cellStyle name="Accent1 3" xfId="8429"/>
    <cellStyle name="Accent1 4" xfId="8430"/>
    <cellStyle name="Accent1 5" xfId="8431"/>
    <cellStyle name="Accent1 6" xfId="8432"/>
    <cellStyle name="Accent1 7" xfId="8433"/>
    <cellStyle name="Accent1 8" xfId="8434"/>
    <cellStyle name="Accent1 9" xfId="8435"/>
    <cellStyle name="Accent2 - 20%" xfId="8436"/>
    <cellStyle name="Accent2 - 40%" xfId="8437"/>
    <cellStyle name="Accent2 - 60%" xfId="8438"/>
    <cellStyle name="Accent2 2" xfId="8439"/>
    <cellStyle name="Accent2 2 2" xfId="8440"/>
    <cellStyle name="Accent2 3" xfId="8441"/>
    <cellStyle name="Accent2 4" xfId="8442"/>
    <cellStyle name="Accent2 5" xfId="8443"/>
    <cellStyle name="Accent2 6" xfId="8444"/>
    <cellStyle name="Accent2 7" xfId="8445"/>
    <cellStyle name="Accent2 8" xfId="8446"/>
    <cellStyle name="Accent2 9" xfId="8447"/>
    <cellStyle name="Accent3 - 20%" xfId="8448"/>
    <cellStyle name="Accent3 - 40%" xfId="8449"/>
    <cellStyle name="Accent3 - 60%" xfId="8450"/>
    <cellStyle name="Accent3 2" xfId="8451"/>
    <cellStyle name="Accent3 2 2" xfId="8452"/>
    <cellStyle name="Accent3 3" xfId="8453"/>
    <cellStyle name="Accent3 4" xfId="8454"/>
    <cellStyle name="Accent3 5" xfId="8455"/>
    <cellStyle name="Accent3 6" xfId="8456"/>
    <cellStyle name="Accent3 7" xfId="8457"/>
    <cellStyle name="Accent3 8" xfId="8458"/>
    <cellStyle name="Accent3 9" xfId="8459"/>
    <cellStyle name="Accent4 - 20%" xfId="8460"/>
    <cellStyle name="Accent4 - 40%" xfId="8461"/>
    <cellStyle name="Accent4 - 60%" xfId="8462"/>
    <cellStyle name="Accent4 2" xfId="8463"/>
    <cellStyle name="Accent4 2 2" xfId="8464"/>
    <cellStyle name="Accent4 3" xfId="8465"/>
    <cellStyle name="Accent4 4" xfId="8466"/>
    <cellStyle name="Accent4 5" xfId="8467"/>
    <cellStyle name="Accent4 6" xfId="8468"/>
    <cellStyle name="Accent4 7" xfId="8469"/>
    <cellStyle name="Accent4 8" xfId="8470"/>
    <cellStyle name="Accent4 9" xfId="8471"/>
    <cellStyle name="Accent5 - 20%" xfId="8472"/>
    <cellStyle name="Accent5 - 40%" xfId="8473"/>
    <cellStyle name="Accent5 - 60%" xfId="8474"/>
    <cellStyle name="Accent5 2" xfId="8475"/>
    <cellStyle name="Accent5 2 2" xfId="8476"/>
    <cellStyle name="Accent5 3" xfId="8477"/>
    <cellStyle name="Accent5 4" xfId="8478"/>
    <cellStyle name="Accent5 5" xfId="8479"/>
    <cellStyle name="Accent5 6" xfId="8480"/>
    <cellStyle name="Accent5 7" xfId="8481"/>
    <cellStyle name="Accent5 8" xfId="8482"/>
    <cellStyle name="Accent5 9" xfId="8483"/>
    <cellStyle name="Accent6 - 20%" xfId="8484"/>
    <cellStyle name="Accent6 - 40%" xfId="8485"/>
    <cellStyle name="Accent6 - 60%" xfId="8486"/>
    <cellStyle name="Accent6 2" xfId="8487"/>
    <cellStyle name="Accent6 2 2" xfId="8488"/>
    <cellStyle name="Accent6 3" xfId="8489"/>
    <cellStyle name="Accent6 4" xfId="8490"/>
    <cellStyle name="Accent6 5" xfId="8491"/>
    <cellStyle name="Accent6 6" xfId="8492"/>
    <cellStyle name="Accent6 7" xfId="8493"/>
    <cellStyle name="Accent6 8" xfId="8494"/>
    <cellStyle name="Accent6 9" xfId="8495"/>
    <cellStyle name="action" xfId="8496"/>
    <cellStyle name="adidia" xfId="8497"/>
    <cellStyle name="adidia 2" xfId="8498"/>
    <cellStyle name="adidia3" xfId="8499"/>
    <cellStyle name="adidia3 2" xfId="8500"/>
    <cellStyle name="adidia3 3" xfId="8501"/>
    <cellStyle name="Ae" xfId="8502"/>
    <cellStyle name="Åë" xfId="8503"/>
    <cellStyle name="Ae_20030218144011020-E1C865BF" xfId="8504"/>
    <cellStyle name="Åë_20030218144011020-E1C865BF" xfId="8505"/>
    <cellStyle name="Ae_20030218144011020-E1C865BF_AC-05옥내기기기초" xfId="8506"/>
    <cellStyle name="Åë_20030218144011020-E1C865BF_AC-05옥내기기기초" xfId="8507"/>
    <cellStyle name="Ae_329전기설비기초-비교" xfId="8508"/>
    <cellStyle name="Åë_329전기설비기초-비교" xfId="8509"/>
    <cellStyle name="Ae_냉각수배수로-비교" xfId="8510"/>
    <cellStyle name="Åë_냉각수배수로-비교" xfId="8511"/>
    <cellStyle name="Ae_냉각수취수펌프구조물-비교" xfId="8512"/>
    <cellStyle name="Åë_냉각수취수펌프구조물-비교" xfId="8513"/>
    <cellStyle name="Ae_사급재료비및운반비" xfId="8514"/>
    <cellStyle name="Åë_사급재료비및운반비" xfId="8515"/>
    <cellStyle name="Ae_사급재료비및운반비_AC-05옥내기기기초" xfId="8516"/>
    <cellStyle name="Åë_사급재료비및운반비_AC-05옥내기기기초" xfId="8517"/>
    <cellStyle name="Ae_사급재료비및운반비_터빈발전기기초(단가)" xfId="8518"/>
    <cellStyle name="Åë_사급재료비및운반비_터빈발전기기초(단가)" xfId="8519"/>
    <cellStyle name="Ae_사급재료비및운반비_터빈발전기기초(단가)_1" xfId="8520"/>
    <cellStyle name="Åë_사급재료비및운반비_터빈발전기기초(단가)_1" xfId="8521"/>
    <cellStyle name="Ae_사급재료비및운반비_터빈발전기기초(단가)_1_AC-05옥내기기기초" xfId="8522"/>
    <cellStyle name="Åë_사급재료비및운반비_터빈발전기기초(단가)_1_AC-05옥내기기기초" xfId="8523"/>
    <cellStyle name="Ae_사급재료비및운반비_터빈발전기기초(단가)_AC-05옥내기기기초" xfId="8524"/>
    <cellStyle name="Åë_사급재료비및운반비_터빈발전기기초(단가)_AC-05옥내기기기초" xfId="8525"/>
    <cellStyle name="Ae_석탄취급설비기초-비교" xfId="8526"/>
    <cellStyle name="Åë_석탄취급설비기초-비교" xfId="8527"/>
    <cellStyle name="Ae_설계명세서" xfId="8528"/>
    <cellStyle name="Åë_설계명세서" xfId="8529"/>
    <cellStyle name="Ae_수량및 단가 산출내용표" xfId="8530"/>
    <cellStyle name="Åë_수량및 단가 산출내용표" xfId="8531"/>
    <cellStyle name="Ae_수량및 단가 산출내용표_AC-05옥내기기기초" xfId="8532"/>
    <cellStyle name="Åë_수량및 단가 산출내용표_AC-05옥내기기기초" xfId="8533"/>
    <cellStyle name="Ae_수량및 단가 산출내용표_추가품셈1-박" xfId="8534"/>
    <cellStyle name="Åë_수량및 단가 산출내용표_추가품셈1-박" xfId="8535"/>
    <cellStyle name="Ae_옥외탱크기초-비교" xfId="8536"/>
    <cellStyle name="Åë_옥외탱크기초-비교" xfId="8537"/>
    <cellStyle name="Ae_전기설비기초-FF" xfId="8538"/>
    <cellStyle name="Åë_전기설비기초-FF" xfId="8539"/>
    <cellStyle name="Ae_추가품셈1-박" xfId="8540"/>
    <cellStyle name="Åë_추가품셈1-박" xfId="8541"/>
    <cellStyle name="Ae_터빈발전기기초(단가)" xfId="8542"/>
    <cellStyle name="Åë_터빈발전기기초(단가)" xfId="8543"/>
    <cellStyle name="Ae_터빈발전기기초(단가)_AC-05옥내기기기초" xfId="8544"/>
    <cellStyle name="Åë_터빈발전기기초(단가)_AC-05옥내기기기초" xfId="8545"/>
    <cellStyle name="Aee" xfId="8546"/>
    <cellStyle name="Aee " xfId="8547"/>
    <cellStyle name="Åëè­ [" xfId="8548"/>
    <cellStyle name="ÅëÈ­ [0]_ °ßÀû±âÁØ FLOW " xfId="8549"/>
    <cellStyle name="AeE­ [0]_ 2ÆAAþº° " xfId="8550"/>
    <cellStyle name="ÅëÈ­ [0]_ ºñ¸ñº° ¿ùº°±â¼ú " xfId="8551"/>
    <cellStyle name="AeE­ [0]_´eAN°yC￥ " xfId="8552"/>
    <cellStyle name="ÅëÈ­ [0]_´ëÃÑ°ýÇ¥ " xfId="8553"/>
    <cellStyle name="AeE­ [0]_¸AAa_laroux" xfId="8554"/>
    <cellStyle name="ÅëÈ­ [0]_¸ÅÃâ_laroux" xfId="8555"/>
    <cellStyle name="AeE­ [0]_¿￢±¸°³¹ßAoAU2" xfId="8556"/>
    <cellStyle name="ÅëÈ­ [0]_¿¬±¸°³¹ßÅõÀÚ2" xfId="8557"/>
    <cellStyle name="AeE­ [0]_¿￢±¸°³¹ßAoAU2 (2)" xfId="8558"/>
    <cellStyle name="ÅëÈ­ [0]_¿¬±¸°³¹ßÅõÀÚ2 (2)" xfId="8559"/>
    <cellStyle name="AeE­ [0]_¿￢±¸°³¹ßAoAU2_laroux" xfId="8560"/>
    <cellStyle name="ÅëÈ­ [0]_¿¬±¸°³¹ßÅõÀÚ2_laroux" xfId="8561"/>
    <cellStyle name="AeE­ [0]_¿a¾aC￥" xfId="8562"/>
    <cellStyle name="ÅëÈ­ [0]_¿ä¾àÇ¥" xfId="8563"/>
    <cellStyle name="AeE­ [0]_¿a¾aC￥±¹³≫" xfId="8564"/>
    <cellStyle name="ÅëÈ­ [0]_¿ä¾àÇ¥ÇØ¿Ü" xfId="8565"/>
    <cellStyle name="AeE­ [0]_¿i¹°Ae" xfId="8566"/>
    <cellStyle name="ÅëÈ­ [0]_±¸ºÐ¼ÕÀÍ" xfId="8567"/>
    <cellStyle name="AeE­ [0]_±a±¸μμ" xfId="8568"/>
    <cellStyle name="ÅëÈ­ [0]_±â¼ú°³¹ß" xfId="8569"/>
    <cellStyle name="AeE­ [0]_°u¸RC×¸n_¾÷A¾º° " xfId="8570"/>
    <cellStyle name="ÅëÈ­ [0]_¼ÕÀÍ" xfId="8571"/>
    <cellStyle name="AeE­ [0]_¼OAI(AOA¾)" xfId="8572"/>
    <cellStyle name="ÅëÈ­ [0]_¼ÕÀÍ(ÃÖÁ¾)" xfId="8573"/>
    <cellStyle name="AeE­ [0]_¼OAI(AOA¾) (2)" xfId="8574"/>
    <cellStyle name="ÅëÈ­ [0]_¼ÕÀÍ(ÃÖÁ¾) (2)" xfId="8575"/>
    <cellStyle name="AeE­ [0]_¼OAI(AOA¾) (2)_laroux" xfId="8576"/>
    <cellStyle name="ÅëÈ­ [0]_¼ÕÀÍ(ÃÖÁ¾) (2)_laroux" xfId="8577"/>
    <cellStyle name="AeE­ [0]_¼OAI(AOA¾)_laroux" xfId="8578"/>
    <cellStyle name="ÅëÈ­ [0]_¼ÕÀÍ(ÃÖÁ¾)_laroux" xfId="8579"/>
    <cellStyle name="AeE­ [0]_¼OAI_laroux" xfId="8580"/>
    <cellStyle name="ÅëÈ­ [0]_¼ÕÀÍ_laroux" xfId="8581"/>
    <cellStyle name="AeE­ [0]_¼OAI°eE¹(E¸Aaº¸°i)" xfId="8582"/>
    <cellStyle name="ÅëÈ­ [0]_¼ÕÀÍ°èÈ¹(È¸Àåº¸°í)" xfId="8583"/>
    <cellStyle name="AeE­ [0]_¼OAI°eE¹(º≫ºIº°AN°y) (7)" xfId="8584"/>
    <cellStyle name="ÅëÈ­ [0]_¼öÁÖ" xfId="8585"/>
    <cellStyle name="AeE­ [0]_¼oAO (2)" xfId="8586"/>
    <cellStyle name="ÅëÈ­ [0]_¼öÁÖ (2)" xfId="8587"/>
    <cellStyle name="AeE­ [0]_¼oAO (2)_laroux" xfId="8588"/>
    <cellStyle name="ÅëÈ­ [0]_¼öÁÖ (2)_laroux" xfId="8589"/>
    <cellStyle name="AeE­ [0]_¼oAO_laroux" xfId="8590"/>
    <cellStyle name="ÅëÈ­ [0]_¼öÁÖ_laroux" xfId="8591"/>
    <cellStyle name="AeE­ [0]_¼oAO°³¼±" xfId="8592"/>
    <cellStyle name="ÅëÈ­ [0]_¼öÁÖ°³¼±" xfId="8593"/>
    <cellStyle name="AeE­ [0]_¼oAO°³¼±_1" xfId="8594"/>
    <cellStyle name="ÅëÈ­ [0]_¼öÁÖ°³¼±_1" xfId="8595"/>
    <cellStyle name="AeE­ [0]_½CAuA÷AI " xfId="8596"/>
    <cellStyle name="ÅëÈ­ [0]_½ÇÀûÂ÷ÀÌ " xfId="8597"/>
    <cellStyle name="AeE­ [0]_¾c½A (2)" xfId="8598"/>
    <cellStyle name="ÅëÈ­ [0]_¾ç½Ä (2)" xfId="8599"/>
    <cellStyle name="AeE­ [0]_1202" xfId="8600"/>
    <cellStyle name="ÅëÈ­ [0]_1202" xfId="8601"/>
    <cellStyle name="AeE­ [0]_¹yAIº°AoAU°eE¹" xfId="8602"/>
    <cellStyle name="ÅëÈ­ [0]_¹ýÀÎº°ÅõÀÚ°èÈ¹" xfId="8603"/>
    <cellStyle name="AeE­ [0]_³≫ºI°eE¹´e AßA¤A÷AI " xfId="8604"/>
    <cellStyle name="ÅëÈ­ [0]_3-1 ¹°·ùºñ" xfId="8605"/>
    <cellStyle name="AeE­ [0]_³a°￡¾c½A" xfId="8606"/>
    <cellStyle name="ÅëÈ­ [0]_³â°£¾ç½Ä" xfId="8607"/>
    <cellStyle name="AeE­ [0]_97°eE¹(1)" xfId="8608"/>
    <cellStyle name="ÅëÈ­ [0]_97°èÈ¹(1)" xfId="8609"/>
    <cellStyle name="AeE­ [0]_97°eE¹(2)" xfId="8610"/>
    <cellStyle name="ÅëÈ­ [0]_97°èÈ¹(2)" xfId="8611"/>
    <cellStyle name="AeE­ [0]_97°eE¹(3)" xfId="8612"/>
    <cellStyle name="ÅëÈ­ [0]_97°èÈ¹(3)" xfId="8613"/>
    <cellStyle name="AeE­ [0]_97°eE¹(4)" xfId="8614"/>
    <cellStyle name="ÅëÈ­ [0]_97°èÈ¹(4)" xfId="8615"/>
    <cellStyle name="AeE­ [0]_97°eE¹(5)" xfId="8616"/>
    <cellStyle name="ÅëÈ­ [0]_97°èÈ¹(5)" xfId="8617"/>
    <cellStyle name="AeE­ [0]_97°eE¹(6)" xfId="8618"/>
    <cellStyle name="ÅëÈ­ [0]_97°èÈ¹(6)" xfId="8619"/>
    <cellStyle name="AeE­ [0]_97°eE¹(7)" xfId="8620"/>
    <cellStyle name="ÅëÈ­ [0]_97°èÈ¹(7)" xfId="8621"/>
    <cellStyle name="AeE­ [0]_97°eE¹(8)" xfId="8622"/>
    <cellStyle name="ÅëÈ­ [0]_97°èÈ¹(8)" xfId="8623"/>
    <cellStyle name="AeE­ [0]_97°eE¹(9)" xfId="8624"/>
    <cellStyle name="ÅëÈ­ [0]_97°èÈ¹(9)" xfId="8625"/>
    <cellStyle name="AeE­ [0]_97³a ¼OAIAßA¤  (2)" xfId="8626"/>
    <cellStyle name="ÅëÈ­ [0]_97³â ¼ÕÀÍÃßÁ¤  (2)" xfId="8627"/>
    <cellStyle name="AeE­ [0]_97³a ¼OAIAßA¤  (A¾±a½C¿e)" xfId="8628"/>
    <cellStyle name="ÅëÈ­ [0]_97³â ¼ÕÀÍÃßÁ¤  (Á¾±â½Ç¿ë)" xfId="8629"/>
    <cellStyle name="AeE­ [0]_97³a ¼OAIAßA¤  (A¾±a½C¿e)_laroux" xfId="8630"/>
    <cellStyle name="ÅëÈ­ [0]_97³â ¼ÕÀÍÃßÁ¤  (Á¾±â½Ç¿ë)_laroux" xfId="8631"/>
    <cellStyle name="AeE­ [0]_A¤º¸½A½ºAU" xfId="8632"/>
    <cellStyle name="ÅëÈ­ [0]_Á¤º¸½Ã½ºÅÛ" xfId="8633"/>
    <cellStyle name="AeE­ [0]_A¤º¸½A½ºAU_laroux" xfId="8634"/>
    <cellStyle name="ÅëÈ­ [0]_Á¤º¸½Ã½ºÅÛ_laroux" xfId="8635"/>
    <cellStyle name="AeE­ [0]_A¹Aa" xfId="8636"/>
    <cellStyle name="ÅëÈ­ [0]_Ã¹Àå" xfId="8637"/>
    <cellStyle name="AeE­ [0]_AI¿øCoE²" xfId="8638"/>
    <cellStyle name="ÅëÈ­ [0]_ÀÎ¿øÇöÈ²" xfId="8639"/>
    <cellStyle name="AeE­ [0]_AI·A]" xfId="8640"/>
    <cellStyle name="ÅëÈ­ [0]_ÀÎ·Â]" xfId="8641"/>
    <cellStyle name="AeE­ [0]_AI·A]_laroux" xfId="8642"/>
    <cellStyle name="ÅëÈ­ [0]_ÀÎ·Â]_laroux" xfId="8643"/>
    <cellStyle name="AeE­ [0]_AMT " xfId="8644"/>
    <cellStyle name="ÅëÈ­ [0]_AMT " xfId="8645"/>
    <cellStyle name="AeE­ [0]_AN°y" xfId="8646"/>
    <cellStyle name="ÅëÈ­ [0]_ÃÑ°ý" xfId="8647"/>
    <cellStyle name="AeE­ [0]_AN°y(1.25) " xfId="8648"/>
    <cellStyle name="ÅëÈ­ [0]_ÃÑ°ýÇ¥" xfId="8649"/>
    <cellStyle name="AeE­ [0]_AN°yC￥ (´eA÷´eA¶C￥)" xfId="8650"/>
    <cellStyle name="ÅëÈ­ [0]_ÃÑ°ýÇ¥ (´ëÂ÷´ëÁ¶Ç¥)" xfId="8651"/>
    <cellStyle name="AeE­ [0]_AN°yC￥ (¼oAaAO)" xfId="8652"/>
    <cellStyle name="ÅëÈ­ [0]_ÃÑ°ýÇ¥ (¼öÃâÀÔ)" xfId="8653"/>
    <cellStyle name="AeE­ [0]_AN°yC￥ (¼oAaAO) (2)" xfId="8654"/>
    <cellStyle name="ÅëÈ­ [0]_ÃÑ°ýÇ¥ (¼öÃâÀÔ) (2)" xfId="8655"/>
    <cellStyle name="AeE­ [0]_AN°yC￥ (2)" xfId="8656"/>
    <cellStyle name="ÅëÈ­ [0]_ÃÑ°ýÇ¥ (2)" xfId="8657"/>
    <cellStyle name="AeE­ [0]_AN°yC￥(¼oA¤)" xfId="8658"/>
    <cellStyle name="ÅëÈ­ [0]_ÃÑ°ýÇ¥(¼öÁ¤)" xfId="8659"/>
    <cellStyle name="AeE­ [0]_AN°yC￥(¼oA¤)_1" xfId="8660"/>
    <cellStyle name="ÅëÈ­ [0]_ÃÑ°ýÇ¥(¼öÁ¤)_1" xfId="8661"/>
    <cellStyle name="AeE­ [0]_AN°yC￥(¼OAI)" xfId="8662"/>
    <cellStyle name="ÅëÈ­ [0]_ÃÑ°ýÇ¥(¼ÕÀÍ)" xfId="8663"/>
    <cellStyle name="AeE­ [0]_AO°￡¸AAaCoE²" xfId="8664"/>
    <cellStyle name="ÅëÈ­ [0]_ÁÖ°£¸ÅÃâÇöÈ²" xfId="8665"/>
    <cellStyle name="AeE­ [0]_AoAU" xfId="8666"/>
    <cellStyle name="ÅëÈ­ [0]_ÅõÀÚ" xfId="8667"/>
    <cellStyle name="AeE­ [0]_AoAU_laroux" xfId="8668"/>
    <cellStyle name="ÅëÈ­ [0]_ÅõÀÚ_laroux" xfId="8669"/>
    <cellStyle name="AeE­ [0]_AoAU°eE¹ (ºI¼­º°) (2)" xfId="8670"/>
    <cellStyle name="ÅëÈ­ [0]_ÅõÀÚ°èÈ¹ (ºÎ¼­º°) (2)" xfId="8671"/>
    <cellStyle name="AeE­ [0]_AoAU°eE¹ (ºI¼­º°) (2)_laroux" xfId="8672"/>
    <cellStyle name="ÅëÈ­ [0]_ÅõÀÚ°èÈ¹ (ºÎ¼­º°) (2)_laroux" xfId="8673"/>
    <cellStyle name="AeE­ [0]_AoAU°eE¹ (ºI¼­º°) (3)" xfId="8674"/>
    <cellStyle name="ÅëÈ­ [0]_ÅõÀÚ°èÈ¹ (ºÎ¼­º°) (3)" xfId="8675"/>
    <cellStyle name="AeE­ [0]_AoAU°eE¹ (ºI¼­º°) (3)_laroux" xfId="8676"/>
    <cellStyle name="ÅëÈ­ [0]_ÅõÀÚ°èÈ¹ (ºÎ¼­º°) (3)_laroux" xfId="8677"/>
    <cellStyle name="AeE­ [0]_AoAU°eE¹ (ºI¼­º°) (4)" xfId="8678"/>
    <cellStyle name="ÅëÈ­ [0]_ÅõÀÚ°èÈ¹ (ºÎ¼­º°) (4)" xfId="8679"/>
    <cellStyle name="AeE­ [0]_AoAU°eE¹ A¶A¤³≫¿ª" xfId="8680"/>
    <cellStyle name="ÅëÈ­ [0]_ÅõÀÚ°èÈ¹(ºÎ¼­º°) (2)" xfId="8681"/>
    <cellStyle name="AeE­ [0]_AoAUAc¿ø" xfId="8682"/>
    <cellStyle name="ÅëÈ­ [0]_ÅõÀÚÀç¿ø" xfId="8683"/>
    <cellStyle name="AeE­ [0]_AßA¤¼OAI" xfId="8684"/>
    <cellStyle name="ÅëÈ­ [0]_ÃßÁ¤¼ÕÀÍ" xfId="8685"/>
    <cellStyle name="AeE­ [0]_AßAa±a ¼OAI°eE¹(¿a¾a)" xfId="8686"/>
    <cellStyle name="ÅëÈ­ [0]_ÁßÀå±â ¼ÕÀÍ°èÈ¹(¿ä¾à)" xfId="8687"/>
    <cellStyle name="AeE­ [0]_Au·≪°uA|º°ºn¿eAß°¡³≫¿ª" xfId="8688"/>
    <cellStyle name="ÅëÈ­ [0]_ÀÛ¼º¿ä·É" xfId="8689"/>
    <cellStyle name="AeE­ [0]_AUAc°eE¹" xfId="8690"/>
    <cellStyle name="ÅëÈ­ [0]_ÀÚÀç°èÈ¹" xfId="8691"/>
    <cellStyle name="AeE­ [0]_AUμ¿Æ÷CO¼OAI" xfId="8692"/>
    <cellStyle name="ÅëÈ­ [0]_Ç¥Áö (2)" xfId="8693"/>
    <cellStyle name="AeE­ [0]_CaEA5³a (2)" xfId="8694"/>
    <cellStyle name="ÅëÈ­ [0]_ÇâÈÄ5³â (2)" xfId="8695"/>
    <cellStyle name="AeE­ [0]_CN°eAIAI96³a" xfId="8696"/>
    <cellStyle name="ÅëÈ­ [0]_ÇÑ°èÀÌÀÍ96³â" xfId="8697"/>
    <cellStyle name="AeE­ [0]_CoAo¹yAI" xfId="8698"/>
    <cellStyle name="ÅëÈ­ [0]_ÇöÁö¹ýÀÎ" xfId="8699"/>
    <cellStyle name="AeE­ [0]_E?A²º?μ¿" xfId="8700"/>
    <cellStyle name="ÅëÈ­ [0]_È¯À²º¯µ¿" xfId="8701"/>
    <cellStyle name="AeE­ [0]_E¸≫c°³¿a" xfId="8702"/>
    <cellStyle name="ÅëÈ­ [0]_INQUIRY ¿µ¾÷ÃßÁø " xfId="8703"/>
    <cellStyle name="AeE­ [0]_INQUIRY ¿μ¾÷AßAø " xfId="8704"/>
    <cellStyle name="ÅëÈ­ [0]_kc-elec system check list" xfId="8705"/>
    <cellStyle name="AeE­ [0]_laroux_1" xfId="8706"/>
    <cellStyle name="ÅëÈ­ [0]_laroux_1" xfId="8707"/>
    <cellStyle name="AeE­ [0]_laroux_1_Sheet1" xfId="8708"/>
    <cellStyle name="ÅëÈ­ [0]_laroux_1_Sheet1" xfId="8709"/>
    <cellStyle name="AeE­ [0]_laroux_2" xfId="8710"/>
    <cellStyle name="ÅëÈ­ [0]_laroux_2" xfId="8711"/>
    <cellStyle name="AeE­ [0]_laroux_Sheet1" xfId="8712"/>
    <cellStyle name="ÅëÈ­ [0]_laroux_Sheet1" xfId="8713"/>
    <cellStyle name="AeE­ [0]_º¸°i¼­" xfId="8714"/>
    <cellStyle name="ÅëÈ­ [0]_º¸°í¼­" xfId="8715"/>
    <cellStyle name="AeE­ [0]_ºÐ±aº°¸AAa³≫¿ª" xfId="8716"/>
    <cellStyle name="ÅëÈ­ [0]_ºñ¿ë¿¹»ê" xfId="8717"/>
    <cellStyle name="AeE­ [0]_ºn¿e¿¹≫e" xfId="8718"/>
    <cellStyle name="ÅëÈ­ [0]_PERSONAL_COVER " xfId="8719"/>
    <cellStyle name="AeE­ [0]_Sheet1" xfId="8720"/>
    <cellStyle name="ÅëÈ­ [0]_Sheet1" xfId="8721"/>
    <cellStyle name="AeE­ [0]_Sheet1_1" xfId="8722"/>
    <cellStyle name="ÅëÈ­ [0]_Sheet1_1" xfId="8723"/>
    <cellStyle name="AeE­ [0]_Sheet1_AN°yC￥ (´eA÷´eA¶C￥)" xfId="8724"/>
    <cellStyle name="ÅëÈ­ [0]_Sheet1_ÃÑ°ýÇ¥ (´ëÂ÷´ëÁ¶Ç¥)" xfId="8725"/>
    <cellStyle name="AeE­ [0]_Sheet1_AN°yC￥ (¼oAaAO)" xfId="8726"/>
    <cellStyle name="ÅëÈ­ [0]_Sheet1_ÃÑ°ýÇ¥ (¼öÃâÀÔ)" xfId="8727"/>
    <cellStyle name="AeE­ [0]_Sheet1_AN°yC￥ (¼oAaAO) (2)" xfId="8728"/>
    <cellStyle name="ÅëÈ­ [0]_Sheet1_ÃÑ°ýÇ¥ (¼öÃâÀÔ) (2)" xfId="8729"/>
    <cellStyle name="AeE­ [0]_Sheet1_AN°yC￥ (2)" xfId="8730"/>
    <cellStyle name="ÅëÈ­ [0]_Sheet1_ÃÑ°ýÇ¥ (2)" xfId="8731"/>
    <cellStyle name="AeE­ [0]_Sheet1_AN°yC￥(¼oA¤)" xfId="8732"/>
    <cellStyle name="ÅëÈ­ [0]_Sheet1_ÃÑ°ýÇ¥(¼öÁ¤)" xfId="8733"/>
    <cellStyle name="AeE­ [0]_Sheet1_AN°yC￥(¼OAI)" xfId="8734"/>
    <cellStyle name="ÅëÈ­ [0]_Sheet1_ÃÑ°ýÇ¥(¼ÕÀÍ)" xfId="8735"/>
    <cellStyle name="AeE­ [0]_Sheet1_CoAo¹yAI" xfId="8736"/>
    <cellStyle name="ÅëÈ­ [0]_Sheet1_ÇöÁö¹ýÀÎ" xfId="8737"/>
    <cellStyle name="AeE­ [0]_Sheet1_laroux" xfId="8738"/>
    <cellStyle name="ÅëÈ­ [0]_Sheet1_laroux" xfId="8739"/>
    <cellStyle name="AeE­ [0]_μÞAa" xfId="8740"/>
    <cellStyle name="Aee­ _20030218144011020-E1C865BF" xfId="8741"/>
    <cellStyle name="AeE? [0]_INQUIRY ???i쮞좥A??A??oux_laroux_1ux_1iter?o|EA????e?iU?????????????o?????s" xfId="8742"/>
    <cellStyle name="AeE?_INQUIRY ???i쮞좥A??A??쮞좥A??A??oux_laroux_1ux_1iter?o|EA???Þa???????????o?????s" xfId="8743"/>
    <cellStyle name="ÅëÈ­_ °ßÀû±âÁØ FLOW " xfId="8744"/>
    <cellStyle name="AeE­_ 2ÆAAþº° " xfId="8745"/>
    <cellStyle name="ÅëÈ­_ ºñ¸ñº° ¿ùº°±â¼ú " xfId="8746"/>
    <cellStyle name="AeE­_´eAN°yC￥ " xfId="8747"/>
    <cellStyle name="ÅëÈ­_´ëÃÑ°ýÇ¥ " xfId="8748"/>
    <cellStyle name="AeE­_´eºnC￥ " xfId="8749"/>
    <cellStyle name="ÅëÈ­_¸ÅÃâ" xfId="8750"/>
    <cellStyle name="AeE­_¸AAa_laroux" xfId="8751"/>
    <cellStyle name="ÅëÈ­_¸ÅÃâ_laroux" xfId="8752"/>
    <cellStyle name="AeE­_¿￢±¸°³¹ßAoAU2" xfId="8753"/>
    <cellStyle name="ÅëÈ­_¿¬±¸°³¹ßÅõÀÚ2" xfId="8754"/>
    <cellStyle name="AeE­_¿￢±¸°³¹ßAoAU2 (2)" xfId="8755"/>
    <cellStyle name="ÅëÈ­_¿¬±¸°³¹ßÅõÀÚ2 (2)" xfId="8756"/>
    <cellStyle name="AeE­_¿￢±¸°³¹ßAoAU2_laroux" xfId="8757"/>
    <cellStyle name="ÅëÈ­_¿¬±¸°³¹ßÅõÀÚ2_laroux" xfId="8758"/>
    <cellStyle name="AeE­_¿￢±¸°³¹ßAoAU2_장비비기준" xfId="8759"/>
    <cellStyle name="ÅëÈ­_¿¬±¸°³¹ßÅõÀÚ2_장비비기준" xfId="8760"/>
    <cellStyle name="AeE­_¿a¾aC￥" xfId="8761"/>
    <cellStyle name="ÅëÈ­_¿ä¾àÇ¥" xfId="8762"/>
    <cellStyle name="AeE­_¿a¾aC￥±¹³≫" xfId="8763"/>
    <cellStyle name="ÅëÈ­_¿ä¾àÇ¥ÇØ¿Ü" xfId="8764"/>
    <cellStyle name="AeE­_¿i¹°Ae" xfId="8765"/>
    <cellStyle name="ÅëÈ­_±¸ºÐ¼ÕÀÍ" xfId="8766"/>
    <cellStyle name="AeE­_±a±¸μμ" xfId="8767"/>
    <cellStyle name="ÅëÈ­_±â¼ú°³¹ß" xfId="8768"/>
    <cellStyle name="AeE­_¼oAa½CAu " xfId="8769"/>
    <cellStyle name="ÅëÈ­_¼ÕÀÍ" xfId="8770"/>
    <cellStyle name="AeE­_¼OAI(AOA¾)" xfId="8771"/>
    <cellStyle name="ÅëÈ­_¼ÕÀÍ(ÃÖÁ¾)" xfId="8772"/>
    <cellStyle name="AeE­_¼OAI(AOA¾) (2)" xfId="8773"/>
    <cellStyle name="ÅëÈ­_¼ÕÀÍ(ÃÖÁ¾) (2)" xfId="8774"/>
    <cellStyle name="AeE­_¼OAI(AOA¾) (2)_laroux" xfId="8775"/>
    <cellStyle name="ÅëÈ­_¼ÕÀÍ(ÃÖÁ¾) (2)_laroux" xfId="8776"/>
    <cellStyle name="AeE­_¼OAI(AOA¾)_laroux" xfId="8777"/>
    <cellStyle name="ÅëÈ­_¼ÕÀÍ(ÃÖÁ¾)_laroux" xfId="8778"/>
    <cellStyle name="AeE­_¼OAI_laroux" xfId="8779"/>
    <cellStyle name="ÅëÈ­_¼ÕÀÍ_laroux" xfId="8780"/>
    <cellStyle name="AeE­_¼OAI°eE¹(E¸Aaº¸°i)" xfId="8781"/>
    <cellStyle name="ÅëÈ­_¼ÕÀÍ°èÈ¹(È¸Àåº¸°í)" xfId="8782"/>
    <cellStyle name="AeE­_¼OAI°eE¹(º≫ºIº°AN°y) (7)" xfId="8783"/>
    <cellStyle name="ÅëÈ­_¼öÁÖ" xfId="8784"/>
    <cellStyle name="AeE­_¼oAO (2)" xfId="8785"/>
    <cellStyle name="ÅëÈ­_¼öÁÖ (2)" xfId="8786"/>
    <cellStyle name="AeE­_¼oAO (2)_laroux" xfId="8787"/>
    <cellStyle name="ÅëÈ­_¼öÁÖ (2)_laroux" xfId="8788"/>
    <cellStyle name="AeE­_¼oAO_laroux" xfId="8789"/>
    <cellStyle name="ÅëÈ­_¼öÁÖ_laroux" xfId="8790"/>
    <cellStyle name="AeE­_¼oAO°³¼±" xfId="8791"/>
    <cellStyle name="ÅëÈ­_¼öÁÖ°³¼±" xfId="8792"/>
    <cellStyle name="AeE­_¼oAO°³¼±_1" xfId="8793"/>
    <cellStyle name="ÅëÈ­_¼öÁÖ°³¼±_1" xfId="8794"/>
    <cellStyle name="AeE­_½CAuA÷AI " xfId="8795"/>
    <cellStyle name="ÅëÈ­_¾ç½Ä" xfId="8796"/>
    <cellStyle name="AeE­_¾c½A (2)" xfId="8797"/>
    <cellStyle name="ÅëÈ­_¾ç½Ä (2)" xfId="8798"/>
    <cellStyle name="AeE­_1202" xfId="8799"/>
    <cellStyle name="ÅëÈ­_1202" xfId="8800"/>
    <cellStyle name="AeE­_¹yAIº°AoAU°eE¹" xfId="8801"/>
    <cellStyle name="ÅëÈ­_¹ýÀÎº°ÅõÀÚ°èÈ¹" xfId="8802"/>
    <cellStyle name="Aee_20030218144011020-E1C865BF" xfId="8803"/>
    <cellStyle name="ÅëÈ­_³»ºÎ°èÈ¹´ë ÃßÁ¤Â÷ÀÌ " xfId="8804"/>
    <cellStyle name="AeE­_³≫ºI°eE¹´e AßA¤A÷AI " xfId="8805"/>
    <cellStyle name="ÅëÈ­_3-1 ¹°·ùºñ" xfId="8806"/>
    <cellStyle name="AeE­_³a°￡¾c½A" xfId="8807"/>
    <cellStyle name="ÅëÈ­_³â°£¾ç½Ä" xfId="8808"/>
    <cellStyle name="AeE­_97°eE¹(1)" xfId="8809"/>
    <cellStyle name="ÅëÈ­_97°èÈ¹(1)" xfId="8810"/>
    <cellStyle name="AeE­_97°eE¹(2)" xfId="8811"/>
    <cellStyle name="ÅëÈ­_97°èÈ¹(2)" xfId="8812"/>
    <cellStyle name="AeE­_97°eE¹(3)" xfId="8813"/>
    <cellStyle name="ÅëÈ­_97°èÈ¹(3)" xfId="8814"/>
    <cellStyle name="AeE­_97°eE¹(4)" xfId="8815"/>
    <cellStyle name="ÅëÈ­_97°èÈ¹(4)" xfId="8816"/>
    <cellStyle name="AeE­_97°eE¹(5)" xfId="8817"/>
    <cellStyle name="ÅëÈ­_97°èÈ¹(5)" xfId="8818"/>
    <cellStyle name="AeE­_97°eE¹(6)" xfId="8819"/>
    <cellStyle name="ÅëÈ­_97°èÈ¹(6)" xfId="8820"/>
    <cellStyle name="AeE­_97°eE¹(7)" xfId="8821"/>
    <cellStyle name="ÅëÈ­_97°èÈ¹(7)" xfId="8822"/>
    <cellStyle name="AeE­_97°eE¹(8)" xfId="8823"/>
    <cellStyle name="ÅëÈ­_97°èÈ¹(8)" xfId="8824"/>
    <cellStyle name="AeE­_97°eE¹(9)" xfId="8825"/>
    <cellStyle name="ÅëÈ­_97°èÈ¹(9)" xfId="8826"/>
    <cellStyle name="AeE­_97³a ¼OAIAßA¤  (2)" xfId="8827"/>
    <cellStyle name="ÅëÈ­_97³â ¼ÕÀÍÃßÁ¤  (2)" xfId="8828"/>
    <cellStyle name="AeE­_97³a ¼OAIAßA¤  (A¾±a½C¿e)" xfId="8829"/>
    <cellStyle name="ÅëÈ­_97³â ¼ÕÀÍÃßÁ¤  (Á¾±â½Ç¿ë)" xfId="8830"/>
    <cellStyle name="AeE­_97³a ¼OAIAßA¤  (A¾±a½C¿e)_laroux" xfId="8831"/>
    <cellStyle name="ÅëÈ­_97³â ¼ÕÀÍÃßÁ¤  (Á¾±â½Ç¿ë)_laroux" xfId="8832"/>
    <cellStyle name="AeE­_97³a ¼OAIAßA¤  (A¾±a½C¿e)_장비비기준" xfId="8833"/>
    <cellStyle name="ÅëÈ­_97³â ¼ÕÀÍÃßÁ¤  (Á¾±â½Ç¿ë)_장비비기준" xfId="8834"/>
    <cellStyle name="AeE­_A¤º¸½A½ºAU" xfId="8835"/>
    <cellStyle name="ÅëÈ­_Á¤º¸½Ã½ºÅÛ" xfId="8836"/>
    <cellStyle name="AeE­_A¤º¸½A½ºAU_laroux" xfId="8837"/>
    <cellStyle name="ÅëÈ­_Á¤º¸½Ã½ºÅÛ_laroux" xfId="8838"/>
    <cellStyle name="AeE­_A¤º¸½A½ºAU_장비비기준" xfId="8839"/>
    <cellStyle name="ÅëÈ­_Á¤º¸½Ã½ºÅÛ_장비비기준" xfId="8840"/>
    <cellStyle name="AeE­_A¹Aa" xfId="8841"/>
    <cellStyle name="ÅëÈ­_Ã¹Àå" xfId="8842"/>
    <cellStyle name="AeE­_AI¿øCoE²" xfId="8843"/>
    <cellStyle name="ÅëÈ­_ÀÎ¿øÇöÈ²" xfId="8844"/>
    <cellStyle name="AeE­_AI·A]" xfId="8845"/>
    <cellStyle name="ÅëÈ­_ÀÎ·Â]" xfId="8846"/>
    <cellStyle name="AeE­_AI·A]_laroux" xfId="8847"/>
    <cellStyle name="ÅëÈ­_ÀÎ·Â]_laroux" xfId="8848"/>
    <cellStyle name="AeE­_AMT " xfId="8849"/>
    <cellStyle name="ÅëÈ­_AMT " xfId="8850"/>
    <cellStyle name="AeE­_AN°y" xfId="8851"/>
    <cellStyle name="ÅëÈ­_ÃÑ°ý" xfId="8852"/>
    <cellStyle name="AeE­_AN°y(1.25) " xfId="8853"/>
    <cellStyle name="ÅëÈ­_ÃÑ°ýÇ¥" xfId="8854"/>
    <cellStyle name="AeE­_AN°yC￥ (´eA÷´eA¶C￥)" xfId="8855"/>
    <cellStyle name="ÅëÈ­_ÃÑ°ýÇ¥ (´ëÂ÷´ëÁ¶Ç¥)" xfId="8856"/>
    <cellStyle name="AeE­_AN°yC￥ (¼oAaAO)" xfId="8857"/>
    <cellStyle name="ÅëÈ­_ÃÑ°ýÇ¥ (¼öÃâÀÔ)" xfId="8858"/>
    <cellStyle name="AeE­_AN°yC￥ (¼oAaAO) (2)" xfId="8859"/>
    <cellStyle name="ÅëÈ­_ÃÑ°ýÇ¥ (¼öÃâÀÔ) (2)" xfId="8860"/>
    <cellStyle name="AeE­_AN°yC￥ (2)" xfId="8861"/>
    <cellStyle name="ÅëÈ­_ÃÑ°ýÇ¥ (2)" xfId="8862"/>
    <cellStyle name="AeE­_AN°yC￥(¼oA¤)" xfId="8863"/>
    <cellStyle name="ÅëÈ­_ÃÑ°ýÇ¥(¼öÁ¤)" xfId="8864"/>
    <cellStyle name="AeE­_AN°yC￥(¼oA¤)_1" xfId="8865"/>
    <cellStyle name="ÅëÈ­_ÃÑ°ýÇ¥(¼öÁ¤)_1" xfId="8866"/>
    <cellStyle name="AeE­_AN°yC￥(¼OAI)" xfId="8867"/>
    <cellStyle name="ÅëÈ­_ÃÑ°ýÇ¥(¼ÕÀÍ)" xfId="8868"/>
    <cellStyle name="AeE­_AO°￡¸AAaCoE²" xfId="8869"/>
    <cellStyle name="ÅëÈ­_ÁÖ°£¸ÅÃâÇöÈ²" xfId="8870"/>
    <cellStyle name="AeE­_AoAU" xfId="8871"/>
    <cellStyle name="ÅëÈ­_ÅõÀÚ" xfId="8872"/>
    <cellStyle name="AeE­_AoAU_laroux" xfId="8873"/>
    <cellStyle name="ÅëÈ­_ÅõÀÚ_laroux" xfId="8874"/>
    <cellStyle name="AeE­_AoAU°eE¹ (ºI¼­º°) (2)" xfId="8875"/>
    <cellStyle name="ÅëÈ­_ÅõÀÚ°èÈ¹ (ºÎ¼­º°) (2)" xfId="8876"/>
    <cellStyle name="AeE­_AoAU°eE¹ (ºI¼­º°) (2)_laroux" xfId="8877"/>
    <cellStyle name="ÅëÈ­_ÅõÀÚ°èÈ¹ (ºÎ¼­º°) (2)_laroux" xfId="8878"/>
    <cellStyle name="AeE­_AoAU°eE¹ (ºI¼­º°) (2)_장비비기준" xfId="8879"/>
    <cellStyle name="ÅëÈ­_ÅõÀÚ°èÈ¹ (ºÎ¼­º°) (2)_장비비기준" xfId="8880"/>
    <cellStyle name="AeE­_AoAU°eE¹ (ºI¼­º°) (3)" xfId="8881"/>
    <cellStyle name="ÅëÈ­_ÅõÀÚ°èÈ¹ (ºÎ¼­º°) (3)" xfId="8882"/>
    <cellStyle name="AeE­_AoAU°eE¹ (ºI¼­º°) (3)_laroux" xfId="8883"/>
    <cellStyle name="ÅëÈ­_ÅõÀÚ°èÈ¹ (ºÎ¼­º°) (3)_laroux" xfId="8884"/>
    <cellStyle name="AeE­_AoAU°eE¹ (ºI¼­º°) (3)_장비비기준" xfId="8885"/>
    <cellStyle name="ÅëÈ­_ÅõÀÚ°èÈ¹ (ºÎ¼­º°) (3)_장비비기준" xfId="8886"/>
    <cellStyle name="AeE­_AoAU°eE¹ (ºI¼­º°) (4)" xfId="8887"/>
    <cellStyle name="ÅëÈ­_ÅõÀÚ°èÈ¹ (ºÎ¼­º°) (4)" xfId="8888"/>
    <cellStyle name="AeE­_AoAU°eE¹ A¶A¤³≫¿ª" xfId="8889"/>
    <cellStyle name="ÅëÈ­_ÅõÀÚ°èÈ¹(ºÎ¼­º°) (2)" xfId="8890"/>
    <cellStyle name="AeE­_AoAUAc¿ø" xfId="8891"/>
    <cellStyle name="ÅëÈ­_ÅõÀÚÀç¿ø" xfId="8892"/>
    <cellStyle name="AeE­_AßA¤¼OAI" xfId="8893"/>
    <cellStyle name="ÅëÈ­_ÃßÁ¤¼ÕÀÍ" xfId="8894"/>
    <cellStyle name="AeE­_AßAa±a ¼OAI°eE¹(¿a¾a)" xfId="8895"/>
    <cellStyle name="ÅëÈ­_ÁßÀå±â ¼ÕÀÍ°èÈ¹(¿ä¾à)" xfId="8896"/>
    <cellStyle name="AeE­_Au·≪°uA|º°ºn¿eAß°¡³≫¿ª" xfId="8897"/>
    <cellStyle name="ÅëÈ­_ÀÛ¼º¿ä·É" xfId="8898"/>
    <cellStyle name="AeE­_AUAc°eE¹" xfId="8899"/>
    <cellStyle name="ÅëÈ­_ÀÚÀç°èÈ¹" xfId="8900"/>
    <cellStyle name="AeE­_AUμ¿Æ÷CO¼OAI" xfId="8901"/>
    <cellStyle name="ÅëÈ­_Ç¥Áö (2)" xfId="8902"/>
    <cellStyle name="AeE­_CaEA5³a (2)" xfId="8903"/>
    <cellStyle name="ÅëÈ­_ÇâÈÄ5³â (2)" xfId="8904"/>
    <cellStyle name="AeE­_CaEA5³a (2)_장비비기준" xfId="8905"/>
    <cellStyle name="ÅëÈ­_ÇÑ°èÀÌÀÍ96³â" xfId="8906"/>
    <cellStyle name="AeE­_CoAo¹yAI" xfId="8907"/>
    <cellStyle name="ÅëÈ­_ÇöÁö¹ýÀÎ" xfId="8908"/>
    <cellStyle name="AeE­_E?A²º?μ¿" xfId="8909"/>
    <cellStyle name="ÅëÈ­_È¯À²º¯µ¿" xfId="8910"/>
    <cellStyle name="AeE­_E¸≫c°³¿a" xfId="8911"/>
    <cellStyle name="ÅëÈ­_INQUIRY ¿µ¾÷ÃßÁø " xfId="8912"/>
    <cellStyle name="AeE­_INQUIRY ¿μ¾÷AßAø " xfId="8913"/>
    <cellStyle name="ÅëÈ­_kc-elec system check list" xfId="8914"/>
    <cellStyle name="AeE­_laroux_1" xfId="8915"/>
    <cellStyle name="ÅëÈ­_laroux_1" xfId="8916"/>
    <cellStyle name="AeE­_laroux_1_Sheet1" xfId="8917"/>
    <cellStyle name="ÅëÈ­_laroux_1_Sheet1" xfId="8918"/>
    <cellStyle name="AeE­_laroux_1_Sheet1_장비비기준" xfId="8919"/>
    <cellStyle name="ÅëÈ­_laroux_1_Sheet1_장비비기준" xfId="8920"/>
    <cellStyle name="AeE­_laroux_1_장비비기준" xfId="8921"/>
    <cellStyle name="ÅëÈ­_laroux_1_장비비기준" xfId="8922"/>
    <cellStyle name="AeE­_laroux_2" xfId="8923"/>
    <cellStyle name="ÅëÈ­_laroux_2" xfId="8924"/>
    <cellStyle name="AeE­_laroux_Sheet1" xfId="8925"/>
    <cellStyle name="ÅëÈ­_laroux_Sheet1" xfId="8926"/>
    <cellStyle name="AeE­_º¸°i¼­" xfId="8927"/>
    <cellStyle name="ÅëÈ­_º¸°í¼­" xfId="8928"/>
    <cellStyle name="AeE­_ºÐ±aº°¸AAa³≫¿ª" xfId="8929"/>
    <cellStyle name="ÅëÈ­_ºñ¿ë¿¹»ê" xfId="8930"/>
    <cellStyle name="AeE­_ºn¿e¿¹≫e" xfId="8931"/>
    <cellStyle name="ÅëÈ­_PERSONAL_COVER " xfId="8932"/>
    <cellStyle name="AeE­_Sheet1" xfId="8933"/>
    <cellStyle name="ÅëÈ­_Sheet1" xfId="8934"/>
    <cellStyle name="AeE­_Sheet1_1" xfId="8935"/>
    <cellStyle name="ÅëÈ­_Sheet1_1" xfId="8936"/>
    <cellStyle name="AeE­_Sheet1_AN°yC￥ (´eA÷´eA¶C￥)" xfId="8937"/>
    <cellStyle name="ÅëÈ­_Sheet1_ÃÑ°ýÇ¥ (´ëÂ÷´ëÁ¶Ç¥)" xfId="8938"/>
    <cellStyle name="AeE­_Sheet1_AN°yC￥ (¼oAaAO)" xfId="8939"/>
    <cellStyle name="ÅëÈ­_Sheet1_ÃÑ°ýÇ¥ (¼öÃâÀÔ)" xfId="8940"/>
    <cellStyle name="AeE­_Sheet1_AN°yC￥ (¼oAaAO) (2)" xfId="8941"/>
    <cellStyle name="ÅëÈ­_Sheet1_ÃÑ°ýÇ¥ (¼öÃâÀÔ) (2)" xfId="8942"/>
    <cellStyle name="AeE­_Sheet1_AN°yC￥ (2)" xfId="8943"/>
    <cellStyle name="ÅëÈ­_Sheet1_ÃÑ°ýÇ¥ (2)" xfId="8944"/>
    <cellStyle name="AeE­_Sheet1_AN°yC￥(¼oA¤)" xfId="8945"/>
    <cellStyle name="ÅëÈ­_Sheet1_ÃÑ°ýÇ¥(¼öÁ¤)" xfId="8946"/>
    <cellStyle name="AeE­_Sheet1_AN°yC￥(¼OAI)" xfId="8947"/>
    <cellStyle name="ÅëÈ­_Sheet1_ÃÑ°ýÇ¥(¼ÕÀÍ)" xfId="8948"/>
    <cellStyle name="AeE­_Sheet1_CoAo¹yAI" xfId="8949"/>
    <cellStyle name="ÅëÈ­_Sheet1_ÇöÁö¹ýÀÎ" xfId="8950"/>
    <cellStyle name="AeE­_Sheet1_laroux" xfId="8951"/>
    <cellStyle name="ÅëÈ­_Sheet1_laroux" xfId="8952"/>
    <cellStyle name="AeE­_μÞAa" xfId="8953"/>
    <cellStyle name="Aee¡" xfId="8954"/>
    <cellStyle name="Aee¡ " xfId="8955"/>
    <cellStyle name="Aee¡© " xfId="8956"/>
    <cellStyle name="AeE¡© [0]_¨öCAuA¡ÀAI " xfId="8957"/>
    <cellStyle name="AeE¡©_¨öCAuA¡ÀAI " xfId="8958"/>
    <cellStyle name="AeE¡ⓒ [0]_¨uoAa¨oCAu " xfId="8959"/>
    <cellStyle name="AeE¡ⓒ_¨uoAa¨oCAu " xfId="8960"/>
    <cellStyle name="Aee¡e" xfId="8961"/>
    <cellStyle name="Aee¡ër" xfId="8962"/>
    <cellStyle name="Aee¡er¡§i " xfId="8963"/>
    <cellStyle name="Aee¡erer " xfId="8964"/>
    <cellStyle name="Aee¡erer¡er " xfId="8965"/>
    <cellStyle name="Aee¡ererer " xfId="8966"/>
    <cellStyle name="Aee¢®¨" xfId="8967"/>
    <cellStyle name="AeE¢®¨Ï [0]_¨Ï©ª¢®i¡§¡þI¢®¨¡eE¨Ïo¡Ë¡Íe A¨Ï¡þA¡Ë¢¥A¢®AAI " xfId="8968"/>
    <cellStyle name="AeE¢®¨Ï_¨Ï©ª¢®i¡§¡þI¢®¨¡eE¨Ïo¡Ë¡Íe A¨Ï¡þA¡Ë¢¥A¢®AAI " xfId="8969"/>
    <cellStyle name="Aee¢®e" xfId="8970"/>
    <cellStyle name="Aee￠r" xfId="8971"/>
    <cellStyle name="Aee￠r " xfId="8972"/>
    <cellStyle name="Aee￠rer " xfId="8973"/>
    <cellStyle name="Aee￠rer￠r¡ " xfId="8974"/>
    <cellStyle name="Aee￠rerer " xfId="8975"/>
    <cellStyle name="Aee￠rererer " xfId="8976"/>
    <cellStyle name="AeE뫉뽇 [0]_INQUIRY 먄?먆i릷u뫉AA뽇멆A뽇뼊 " xfId="8977"/>
    <cellStyle name="AeE뫉뽇_INQUIRY 먄?먆i릷u뫉AA뽇멆A뽇뼊 " xfId="8978"/>
    <cellStyle name="Amber Hasya" xfId="8979"/>
    <cellStyle name="APPEAR" xfId="8980"/>
    <cellStyle name="APPEAR 2" xfId="8981"/>
    <cellStyle name="args.style" xfId="8982"/>
    <cellStyle name="args.style 2" xfId="8983"/>
    <cellStyle name="ARIAL" xfId="8984"/>
    <cellStyle name="ARIAL 2" xfId="8985"/>
    <cellStyle name="Arial10" xfId="8986"/>
    <cellStyle name="Arial10 10" xfId="8987"/>
    <cellStyle name="Arial10 11" xfId="8988"/>
    <cellStyle name="Arial10 12" xfId="8989"/>
    <cellStyle name="Arial10 13" xfId="8990"/>
    <cellStyle name="Arial10 14" xfId="8991"/>
    <cellStyle name="Arial10 15" xfId="8992"/>
    <cellStyle name="Arial10 16" xfId="8993"/>
    <cellStyle name="Arial10 17" xfId="8994"/>
    <cellStyle name="Arial10 18" xfId="8995"/>
    <cellStyle name="Arial10 19" xfId="8996"/>
    <cellStyle name="Arial10 2" xfId="8997"/>
    <cellStyle name="Arial10 2 2" xfId="8998"/>
    <cellStyle name="Arial10 20" xfId="8999"/>
    <cellStyle name="Arial10 21" xfId="9000"/>
    <cellStyle name="Arial10 22" xfId="9001"/>
    <cellStyle name="Arial10 3" xfId="9002"/>
    <cellStyle name="Arial10 4" xfId="9003"/>
    <cellStyle name="Arial10 5" xfId="9004"/>
    <cellStyle name="Arial10 6" xfId="9005"/>
    <cellStyle name="Arial10 7" xfId="9006"/>
    <cellStyle name="Arial10 8" xfId="9007"/>
    <cellStyle name="Arial10 9" xfId="9008"/>
    <cellStyle name="Arial10_2 - RAB-PAJAK MEDAN - 2009 (ME) - r2 -PP" xfId="9009"/>
    <cellStyle name="arif" xfId="9010"/>
    <cellStyle name="ARKONIN" xfId="9011"/>
    <cellStyle name="ARKONIN 2" xfId="9012"/>
    <cellStyle name="ARKONIN 3" xfId="9013"/>
    <cellStyle name="ARKONIN 4" xfId="9014"/>
    <cellStyle name="Äþ" xfId="9015"/>
    <cellStyle name="Aþ " xfId="9016"/>
    <cellStyle name="AÞ???O [0]_INQUIRY ???i쮞좥A??A??oux_laroux_1ux_1it?Þa?o|EA?A???Þa???????????o?????s" xfId="9017"/>
    <cellStyle name="AÞ???O_INQUIRY ???i쮞좥A??A??쮞좥A??A??oux_laroux_1ux_1iter?o|EA???Þa???????????o?????s" xfId="9018"/>
    <cellStyle name="Aþ¸" xfId="9019"/>
    <cellStyle name="Aþ¸ " xfId="9020"/>
    <cellStyle name="Äþ¸¶ [" xfId="9021"/>
    <cellStyle name="ÄÞ¸¶ [0]_  Á¾  ÇÕ  " xfId="9022"/>
    <cellStyle name="AÞ¸¶ [0]_ 2ÆAAþº° " xfId="9023"/>
    <cellStyle name="ÄÞ¸¶ [0]_´ë¿ÜÇÑ¹®°ø¹® " xfId="9024"/>
    <cellStyle name="AÞ¸¶ [0]_´eAN°yC￥ " xfId="9025"/>
    <cellStyle name="ÄÞ¸¶ [0]_´ëÃÑ°ýÇ¥ " xfId="9026"/>
    <cellStyle name="AÞ¸¶ [0]_´eºnC￥ " xfId="9027"/>
    <cellStyle name="ÄÞ¸¶ [0]_¸ÅÃâ" xfId="9028"/>
    <cellStyle name="AÞ¸¶ [0]_¸AAa_laroux" xfId="9029"/>
    <cellStyle name="ÄÞ¸¶ [0]_¸ÅÃâ_laroux" xfId="9030"/>
    <cellStyle name="AÞ¸¶ [0]_¿￢±¸°³¹ßAoAU2" xfId="9031"/>
    <cellStyle name="ÄÞ¸¶ [0]_¿¬±¸°³¹ßÅõÀÚ2" xfId="9032"/>
    <cellStyle name="AÞ¸¶ [0]_¿￢±¸°³¹ßAoAU2 (2)" xfId="9033"/>
    <cellStyle name="ÄÞ¸¶ [0]_¿¬±¸°³¹ßÅõÀÚ2 (2)" xfId="9034"/>
    <cellStyle name="AÞ¸¶ [0]_¿￢±¸°³¹ßAoAU2_laroux" xfId="9035"/>
    <cellStyle name="ÄÞ¸¶ [0]_¿¬±¸°³¹ßÅõÀÚ2_laroux" xfId="9036"/>
    <cellStyle name="AÞ¸¶ [0]_¿a¾aC￥" xfId="9037"/>
    <cellStyle name="ÄÞ¸¶ [0]_¿ä¾àÇ¥" xfId="9038"/>
    <cellStyle name="AÞ¸¶ [0]_¿a¾aC￥±¹³≫" xfId="9039"/>
    <cellStyle name="ÄÞ¸¶ [0]_¿ä¾àÇ¥ÇØ¿Ü" xfId="9040"/>
    <cellStyle name="AÞ¸¶ [0]_¿i¹°Ae" xfId="9041"/>
    <cellStyle name="ÄÞ¸¶ [0]_±¸ºÐ¼ÕÀÍ" xfId="9042"/>
    <cellStyle name="AÞ¸¶ [0]_±a±¸μμ" xfId="9043"/>
    <cellStyle name="ÄÞ¸¶ [0]_±â¼ú°³¹ß" xfId="9044"/>
    <cellStyle name="AÞ¸¶ [0]_°ßAu≫eAa" xfId="9045"/>
    <cellStyle name="ÄÞ¸¶ [0]_¼ÕÀÍ" xfId="9046"/>
    <cellStyle name="AÞ¸¶ [0]_¼OAI(AOA¾)" xfId="9047"/>
    <cellStyle name="ÄÞ¸¶ [0]_¼ÕÀÍ(ÃÖÁ¾)" xfId="9048"/>
    <cellStyle name="AÞ¸¶ [0]_¼OAI(AOA¾) (2)" xfId="9049"/>
    <cellStyle name="ÄÞ¸¶ [0]_¼ÕÀÍ(ÃÖÁ¾) (2)" xfId="9050"/>
    <cellStyle name="AÞ¸¶ [0]_¼OAI(AOA¾) (2)_laroux" xfId="9051"/>
    <cellStyle name="ÄÞ¸¶ [0]_¼ÕÀÍ(ÃÖÁ¾) (2)_laroux" xfId="9052"/>
    <cellStyle name="AÞ¸¶ [0]_¼OAI(AOA¾)_laroux" xfId="9053"/>
    <cellStyle name="ÄÞ¸¶ [0]_¼ÕÀÍ(ÃÖÁ¾)_laroux" xfId="9054"/>
    <cellStyle name="AÞ¸¶ [0]_¼OAI_laroux" xfId="9055"/>
    <cellStyle name="ÄÞ¸¶ [0]_¼ÕÀÍ_laroux" xfId="9056"/>
    <cellStyle name="AÞ¸¶ [0]_¼OAI°eE¹(E¸Aaº¸°i)" xfId="9057"/>
    <cellStyle name="ÄÞ¸¶ [0]_¼ÕÀÍ°èÈ¹(È¸Àåº¸°í)" xfId="9058"/>
    <cellStyle name="AÞ¸¶ [0]_¼OAI°eE¹(º≫ºIº°AN°y) (7)" xfId="9059"/>
    <cellStyle name="ÄÞ¸¶ [0]_¼öÁÖ" xfId="9060"/>
    <cellStyle name="AÞ¸¶ [0]_¼oAO (2)" xfId="9061"/>
    <cellStyle name="ÄÞ¸¶ [0]_¼öÁÖ (2)" xfId="9062"/>
    <cellStyle name="AÞ¸¶ [0]_¼oAO (2)_laroux" xfId="9063"/>
    <cellStyle name="ÄÞ¸¶ [0]_¼öÁÖ (2)_laroux" xfId="9064"/>
    <cellStyle name="AÞ¸¶ [0]_¼oAO_laroux" xfId="9065"/>
    <cellStyle name="ÄÞ¸¶ [0]_¼öÁÖ_laroux" xfId="9066"/>
    <cellStyle name="AÞ¸¶ [0]_¼oAO°³¼±" xfId="9067"/>
    <cellStyle name="ÄÞ¸¶ [0]_¼öÁÖ°³¼±" xfId="9068"/>
    <cellStyle name="AÞ¸¶ [0]_¼oAO°³¼±_1" xfId="9069"/>
    <cellStyle name="ÄÞ¸¶ [0]_¼öÁÖ°³¼±_1" xfId="9070"/>
    <cellStyle name="AÞ¸¶ [0]_½CAuA÷AI " xfId="9071"/>
    <cellStyle name="ÄÞ¸¶ [0]_¾ç½Ä" xfId="9072"/>
    <cellStyle name="AÞ¸¶ [0]_¾c½A (2)" xfId="9073"/>
    <cellStyle name="ÄÞ¸¶ [0]_¾ç½Ä (2)" xfId="9074"/>
    <cellStyle name="AÞ¸¶ [0]_1202" xfId="9075"/>
    <cellStyle name="ÄÞ¸¶ [0]_1202" xfId="9076"/>
    <cellStyle name="AÞ¸¶ [0]_¹yAIº°AoAU°eE¹" xfId="9077"/>
    <cellStyle name="ÄÞ¸¶ [0]_¹ýÀÎº°ÅõÀÚ°èÈ¹" xfId="9078"/>
    <cellStyle name="AÞ¸¶ [0]_³≫ºI°eE¹´e AßA¤A÷AI " xfId="9079"/>
    <cellStyle name="ÄÞ¸¶ [0]_3-1 ¹°·ùºñ" xfId="9080"/>
    <cellStyle name="AÞ¸¶ [0]_³a°￡¾c½A" xfId="9081"/>
    <cellStyle name="ÄÞ¸¶ [0]_³â°£¾ç½Ä" xfId="9082"/>
    <cellStyle name="AÞ¸¶ [0]_96SM¸AAa ±aE¹½C" xfId="9083"/>
    <cellStyle name="ÄÞ¸¶ [0]_96SM¸ÅÃâ ±âÈ¹½Ç" xfId="9084"/>
    <cellStyle name="AÞ¸¶ [0]_97°eE¹(1)" xfId="9085"/>
    <cellStyle name="ÄÞ¸¶ [0]_97°èÈ¹(1)" xfId="9086"/>
    <cellStyle name="AÞ¸¶ [0]_97°eE¹(2)" xfId="9087"/>
    <cellStyle name="ÄÞ¸¶ [0]_97°èÈ¹(2)" xfId="9088"/>
    <cellStyle name="AÞ¸¶ [0]_97°eE¹(3)" xfId="9089"/>
    <cellStyle name="ÄÞ¸¶ [0]_97°èÈ¹(3)" xfId="9090"/>
    <cellStyle name="AÞ¸¶ [0]_97°eE¹(4)" xfId="9091"/>
    <cellStyle name="ÄÞ¸¶ [0]_97°èÈ¹(4)" xfId="9092"/>
    <cellStyle name="AÞ¸¶ [0]_97°eE¹(5)" xfId="9093"/>
    <cellStyle name="ÄÞ¸¶ [0]_97°èÈ¹(5)" xfId="9094"/>
    <cellStyle name="AÞ¸¶ [0]_97°eE¹(6)" xfId="9095"/>
    <cellStyle name="ÄÞ¸¶ [0]_97°èÈ¹(6)" xfId="9096"/>
    <cellStyle name="AÞ¸¶ [0]_97°eE¹(7)" xfId="9097"/>
    <cellStyle name="ÄÞ¸¶ [0]_97°èÈ¹(7)" xfId="9098"/>
    <cellStyle name="AÞ¸¶ [0]_97°eE¹(8)" xfId="9099"/>
    <cellStyle name="ÄÞ¸¶ [0]_97°èÈ¹(8)" xfId="9100"/>
    <cellStyle name="AÞ¸¶ [0]_97°eE¹(9)" xfId="9101"/>
    <cellStyle name="ÄÞ¸¶ [0]_97°èÈ¹(9)" xfId="9102"/>
    <cellStyle name="AÞ¸¶ [0]_97³a ¼OAIAßA¤  (2)" xfId="9103"/>
    <cellStyle name="ÄÞ¸¶ [0]_97³â ¼ÕÀÍÃßÁ¤  (2)" xfId="9104"/>
    <cellStyle name="AÞ¸¶ [0]_97³a ¼OAIAßA¤  (A¾±a½C¿e)" xfId="9105"/>
    <cellStyle name="ÄÞ¸¶ [0]_97³â ¼ÕÀÍÃßÁ¤  (Á¾±â½Ç¿ë)" xfId="9106"/>
    <cellStyle name="AÞ¸¶ [0]_97³a ¼OAIAßA¤  (A¾±a½C¿e)_laroux" xfId="9107"/>
    <cellStyle name="ÄÞ¸¶ [0]_97³â ¼ÕÀÍÃßÁ¤  (Á¾±â½Ç¿ë)_laroux" xfId="9108"/>
    <cellStyle name="AÞ¸¶ [0]_A¤º¸½A½ºAU" xfId="9109"/>
    <cellStyle name="ÄÞ¸¶ [0]_Á¤º¸½Ã½ºÅÛ" xfId="9110"/>
    <cellStyle name="AÞ¸¶ [0]_A¤º¸½A½ºAU_laroux" xfId="9111"/>
    <cellStyle name="ÄÞ¸¶ [0]_Á¤º¸½Ã½ºÅÛ_laroux" xfId="9112"/>
    <cellStyle name="AÞ¸¶ [0]_A¹Aa" xfId="9113"/>
    <cellStyle name="ÄÞ¸¶ [0]_Ã¹Àå" xfId="9114"/>
    <cellStyle name="AÞ¸¶ [0]_AI¿øCoE²" xfId="9115"/>
    <cellStyle name="ÄÞ¸¶ [0]_ÀÎ¿øÇöÈ²" xfId="9116"/>
    <cellStyle name="AÞ¸¶ [0]_AI·A]" xfId="9117"/>
    <cellStyle name="ÄÞ¸¶ [0]_ÀÎ·Â]" xfId="9118"/>
    <cellStyle name="AÞ¸¶ [0]_AI·A]_laroux" xfId="9119"/>
    <cellStyle name="ÄÞ¸¶ [0]_ÀÎ·Â]_laroux" xfId="9120"/>
    <cellStyle name="AÞ¸¶ [0]_AN°y" xfId="9121"/>
    <cellStyle name="ÄÞ¸¶ [0]_ÃÑ°ý" xfId="9122"/>
    <cellStyle name="AÞ¸¶ [0]_AN°y(1.25) " xfId="9123"/>
    <cellStyle name="ÄÞ¸¶ [0]_ÃÑ°ýÇ¥" xfId="9124"/>
    <cellStyle name="AÞ¸¶ [0]_AN°yC￥ (´eA÷´eA¶C￥)" xfId="9125"/>
    <cellStyle name="ÄÞ¸¶ [0]_ÃÑ°ýÇ¥ (´ëÂ÷´ëÁ¶Ç¥)" xfId="9126"/>
    <cellStyle name="AÞ¸¶ [0]_AN°yC￥ (¼oAaAO)" xfId="9127"/>
    <cellStyle name="ÄÞ¸¶ [0]_ÃÑ°ýÇ¥ (¼öÃâÀÔ)" xfId="9128"/>
    <cellStyle name="AÞ¸¶ [0]_AN°yC￥ (¼oAaAO) (2)" xfId="9129"/>
    <cellStyle name="ÄÞ¸¶ [0]_ÃÑ°ýÇ¥ (¼öÃâÀÔ) (2)" xfId="9130"/>
    <cellStyle name="AÞ¸¶ [0]_AN°yC￥ (2)" xfId="9131"/>
    <cellStyle name="ÄÞ¸¶ [0]_ÃÑ°ýÇ¥ (2)" xfId="9132"/>
    <cellStyle name="AÞ¸¶ [0]_AN°yC￥(¼oA¤)" xfId="9133"/>
    <cellStyle name="ÄÞ¸¶ [0]_ÃÑ°ýÇ¥(¼öÁ¤)" xfId="9134"/>
    <cellStyle name="AÞ¸¶ [0]_AN°yC￥(¼oA¤)_1" xfId="9135"/>
    <cellStyle name="ÄÞ¸¶ [0]_ÃÑ°ýÇ¥(¼öÁ¤)_1" xfId="9136"/>
    <cellStyle name="AÞ¸¶ [0]_AN°yC￥(¼OAI)" xfId="9137"/>
    <cellStyle name="ÄÞ¸¶ [0]_ÃÑ°ýÇ¥(¼ÕÀÍ)" xfId="9138"/>
    <cellStyle name="AÞ¸¶ [0]_AO°￡¸AAaCoE²" xfId="9139"/>
    <cellStyle name="ÄÞ¸¶ [0]_ÁÖ°£¸ÅÃâÇöÈ²" xfId="9140"/>
    <cellStyle name="AÞ¸¶ [0]_AoAU" xfId="9141"/>
    <cellStyle name="ÄÞ¸¶ [0]_ÅõÀÚ" xfId="9142"/>
    <cellStyle name="AÞ¸¶ [0]_AoAU_laroux" xfId="9143"/>
    <cellStyle name="ÄÞ¸¶ [0]_ÅõÀÚ_laroux" xfId="9144"/>
    <cellStyle name="AÞ¸¶ [0]_AoAU°eE¹ (ºI¼­º°) (2)" xfId="9145"/>
    <cellStyle name="ÄÞ¸¶ [0]_ÅõÀÚ°èÈ¹ (ºÎ¼­º°) (2)" xfId="9146"/>
    <cellStyle name="AÞ¸¶ [0]_AoAU°eE¹ (ºI¼­º°) (2)_laroux" xfId="9147"/>
    <cellStyle name="ÄÞ¸¶ [0]_ÅõÀÚ°èÈ¹ (ºÎ¼­º°) (2)_laroux" xfId="9148"/>
    <cellStyle name="AÞ¸¶ [0]_AoAU°eE¹ (ºI¼­º°) (3)" xfId="9149"/>
    <cellStyle name="ÄÞ¸¶ [0]_ÅõÀÚ°èÈ¹ (ºÎ¼­º°) (3)" xfId="9150"/>
    <cellStyle name="AÞ¸¶ [0]_AoAU°eE¹ (ºI¼­º°) (3)_laroux" xfId="9151"/>
    <cellStyle name="ÄÞ¸¶ [0]_ÅõÀÚ°èÈ¹ (ºÎ¼­º°) (3)_laroux" xfId="9152"/>
    <cellStyle name="AÞ¸¶ [0]_AoAU°eE¹ (ºI¼­º°) (4)" xfId="9153"/>
    <cellStyle name="ÄÞ¸¶ [0]_ÅõÀÚ°èÈ¹ (ºÎ¼­º°) (4)" xfId="9154"/>
    <cellStyle name="AÞ¸¶ [0]_AoAU°eE¹ A¶A¤³≫¿ª" xfId="9155"/>
    <cellStyle name="ÄÞ¸¶ [0]_ÅõÀÚ°èÈ¹(ºÎ¼­º°) (2)" xfId="9156"/>
    <cellStyle name="AÞ¸¶ [0]_AoAUAc¿ø" xfId="9157"/>
    <cellStyle name="ÄÞ¸¶ [0]_ÅõÀÚÀç¿ø" xfId="9158"/>
    <cellStyle name="AÞ¸¶ [0]_AßA¤¼OAI" xfId="9159"/>
    <cellStyle name="ÄÞ¸¶ [0]_ÃßÁ¤¼ÕÀÍ" xfId="9160"/>
    <cellStyle name="AÞ¸¶ [0]_AßAa±a ¼OAI°eE¹(¿a¾a)" xfId="9161"/>
    <cellStyle name="ÄÞ¸¶ [0]_ÁßÀå±â ¼ÕÀÍ°èÈ¹(¿ä¾à)" xfId="9162"/>
    <cellStyle name="AÞ¸¶ [0]_Au·≪°uA|º°ºn¿eAß°¡³≫¿ª" xfId="9163"/>
    <cellStyle name="ÄÞ¸¶ [0]_ÀÛ¼º¿ä·É" xfId="9164"/>
    <cellStyle name="AÞ¸¶ [0]_AUAc°eE¹" xfId="9165"/>
    <cellStyle name="ÄÞ¸¶ [0]_ÀÚÀç°èÈ¹" xfId="9166"/>
    <cellStyle name="AÞ¸¶ [0]_AUμ¿Æ÷CO¼OAI" xfId="9167"/>
    <cellStyle name="ÄÞ¸¶ [0]_Ç¥Áö (2)" xfId="9168"/>
    <cellStyle name="AÞ¸¶ [0]_CaEA5³a (2)" xfId="9169"/>
    <cellStyle name="ÄÞ¸¶ [0]_ÇâÈÄ5³â (2)" xfId="9170"/>
    <cellStyle name="AÞ¸¶ [0]_CN°eAIAI96³a" xfId="9171"/>
    <cellStyle name="ÄÞ¸¶ [0]_ÇÑ°èÀÌÀÍ96³â" xfId="9172"/>
    <cellStyle name="AÞ¸¶ [0]_CoAo¹yAI" xfId="9173"/>
    <cellStyle name="ÄÞ¸¶ [0]_ÇöÁö¹ýÀÎ" xfId="9174"/>
    <cellStyle name="AÞ¸¶ [0]_E?A²º?μ¿" xfId="9175"/>
    <cellStyle name="ÄÞ¸¶ [0]_È¯À²º¯µ¿" xfId="9176"/>
    <cellStyle name="AÞ¸¶ [0]_E¸≫c°³¿a" xfId="9177"/>
    <cellStyle name="ÄÞ¸¶ [0]_INQUIRY ¿µ¾÷ÃßÁø " xfId="9178"/>
    <cellStyle name="AÞ¸¶ [0]_INQUIRY ¿μ¾÷AßAø " xfId="9179"/>
    <cellStyle name="ÄÞ¸¶ [0]_laroux" xfId="9180"/>
    <cellStyle name="AÞ¸¶ [0]_laroux_1" xfId="9181"/>
    <cellStyle name="ÄÞ¸¶ [0]_laroux_1" xfId="9182"/>
    <cellStyle name="AÞ¸¶ [0]_laroux_2" xfId="9183"/>
    <cellStyle name="ÄÞ¸¶ [0]_laroux_2" xfId="9184"/>
    <cellStyle name="AÞ¸¶ [0]_º¸°i¼­" xfId="9185"/>
    <cellStyle name="ÄÞ¸¶ [0]_º¸°í¼­" xfId="9186"/>
    <cellStyle name="AÞ¸¶ [0]_ºÐ±aº°¸AAa³≫¿ª" xfId="9187"/>
    <cellStyle name="ÄÞ¸¶ [0]_ºñ¿ë¿¹»ê" xfId="9188"/>
    <cellStyle name="AÞ¸¶ [0]_ºn¿e¿¹≫e" xfId="9189"/>
    <cellStyle name="ÄÞ¸¶ [0]_pl" xfId="9190"/>
    <cellStyle name="AÞ¸¶ [0]_Sheet1" xfId="9191"/>
    <cellStyle name="ÄÞ¸¶ [0]_Sheet1" xfId="9192"/>
    <cellStyle name="AÞ¸¶ [0]_Sheet1_1" xfId="9193"/>
    <cellStyle name="ÄÞ¸¶ [0]_Sheet1_1" xfId="9194"/>
    <cellStyle name="AÞ¸¶ [0]_Sheet1_AN°yC￥ (´eA÷´eA¶C￥)" xfId="9195"/>
    <cellStyle name="ÄÞ¸¶ [0]_Sheet1_ÃÑ°ýÇ¥ (´ëÂ÷´ëÁ¶Ç¥)" xfId="9196"/>
    <cellStyle name="AÞ¸¶ [0]_Sheet1_AN°yC￥ (¼oAaAO)" xfId="9197"/>
    <cellStyle name="ÄÞ¸¶ [0]_Sheet1_ÃÑ°ýÇ¥ (¼öÃâÀÔ)" xfId="9198"/>
    <cellStyle name="AÞ¸¶ [0]_Sheet1_AN°yC￥ (¼oAaAO) (2)" xfId="9199"/>
    <cellStyle name="ÄÞ¸¶ [0]_Sheet1_ÃÑ°ýÇ¥ (¼öÃâÀÔ) (2)" xfId="9200"/>
    <cellStyle name="AÞ¸¶ [0]_Sheet1_AN°yC￥ (2)" xfId="9201"/>
    <cellStyle name="ÄÞ¸¶ [0]_Sheet1_ÃÑ°ýÇ¥ (2)" xfId="9202"/>
    <cellStyle name="AÞ¸¶ [0]_Sheet1_AN°yC￥(¼oA¤)" xfId="9203"/>
    <cellStyle name="ÄÞ¸¶ [0]_Sheet1_ÃÑ°ýÇ¥(¼öÁ¤)" xfId="9204"/>
    <cellStyle name="AÞ¸¶ [0]_Sheet1_AN°yC￥(¼OAI)" xfId="9205"/>
    <cellStyle name="ÄÞ¸¶ [0]_Sheet1_ÃÑ°ýÇ¥(¼ÕÀÍ)" xfId="9206"/>
    <cellStyle name="AÞ¸¶ [0]_Sheet1_CoAo¹yAI" xfId="9207"/>
    <cellStyle name="ÄÞ¸¶ [0]_Sheet1_ÇöÁö¹ýÀÎ" xfId="9208"/>
    <cellStyle name="AÞ¸¶ [0]_Sheet1_laroux" xfId="9209"/>
    <cellStyle name="ÄÞ¸¶ [0]_Sheet1_laroux" xfId="9210"/>
    <cellStyle name="AÞ¸¶ [0]_μÞAa" xfId="9211"/>
    <cellStyle name="ÄÞ¸¶ [20]" xfId="9212"/>
    <cellStyle name="ÄÞ¸¶_  Á¾  ÇÕ  " xfId="9213"/>
    <cellStyle name="AÞ¸¶_ 2ÆAAþº° " xfId="9214"/>
    <cellStyle name="ÄÞ¸¶_´ë¿ÜÇÑ¹®°ø¹® " xfId="9215"/>
    <cellStyle name="AÞ¸¶_´eAN°yC￥ " xfId="9216"/>
    <cellStyle name="ÄÞ¸¶_´ëÃÑ°ýÇ¥ " xfId="9217"/>
    <cellStyle name="AÞ¸¶_¸AAa_laroux" xfId="9218"/>
    <cellStyle name="ÄÞ¸¶_¸ÅÃâ_laroux" xfId="9219"/>
    <cellStyle name="AÞ¸¶_¿￢±¸°³¹ßAoAU2" xfId="9220"/>
    <cellStyle name="ÄÞ¸¶_¿¬±¸°³¹ßÅõÀÚ2" xfId="9221"/>
    <cellStyle name="AÞ¸¶_¿￢±¸°³¹ßAoAU2 (2)" xfId="9222"/>
    <cellStyle name="ÄÞ¸¶_¿¬±¸°³¹ßÅõÀÚ2 (2)" xfId="9223"/>
    <cellStyle name="AÞ¸¶_¿￢±¸°³¹ßAoAU2_laroux" xfId="9224"/>
    <cellStyle name="ÄÞ¸¶_¿¬±¸°³¹ßÅõÀÚ2_laroux" xfId="9225"/>
    <cellStyle name="AÞ¸¶_¿a¾aC￥" xfId="9226"/>
    <cellStyle name="ÄÞ¸¶_¿ä¾àÇ¥" xfId="9227"/>
    <cellStyle name="AÞ¸¶_¿a¾aC￥±¹³≫" xfId="9228"/>
    <cellStyle name="ÄÞ¸¶_¿ä¾àÇ¥ÇØ¿Ü" xfId="9229"/>
    <cellStyle name="AÞ¸¶_¿i¹°Ae" xfId="9230"/>
    <cellStyle name="ÄÞ¸¶_±¸ºÐ¼ÕÀÍ" xfId="9231"/>
    <cellStyle name="AÞ¸¶_±a±¸μμ" xfId="9232"/>
    <cellStyle name="ÄÞ¸¶_±â¼ú°³¹ß" xfId="9233"/>
    <cellStyle name="AÞ¸¶_°u¸RC×¸n_¾÷A¾º° " xfId="9234"/>
    <cellStyle name="ÄÞ¸¶_¼ÕÀÍ" xfId="9235"/>
    <cellStyle name="AÞ¸¶_¼OAI(AOA¾)" xfId="9236"/>
    <cellStyle name="ÄÞ¸¶_¼ÕÀÍ(ÃÖÁ¾)" xfId="9237"/>
    <cellStyle name="AÞ¸¶_¼OAI(AOA¾) (2)" xfId="9238"/>
    <cellStyle name="ÄÞ¸¶_¼ÕÀÍ(ÃÖÁ¾) (2)" xfId="9239"/>
    <cellStyle name="AÞ¸¶_¼OAI(AOA¾) (2)_laroux" xfId="9240"/>
    <cellStyle name="ÄÞ¸¶_¼ÕÀÍ(ÃÖÁ¾) (2)_laroux" xfId="9241"/>
    <cellStyle name="AÞ¸¶_¼OAI(AOA¾)_laroux" xfId="9242"/>
    <cellStyle name="ÄÞ¸¶_¼ÕÀÍ(ÃÖÁ¾)_laroux" xfId="9243"/>
    <cellStyle name="AÞ¸¶_¼OAI_laroux" xfId="9244"/>
    <cellStyle name="ÄÞ¸¶_¼ÕÀÍ_laroux" xfId="9245"/>
    <cellStyle name="AÞ¸¶_¼OAI°eE¹(E¸Aaº¸°i)" xfId="9246"/>
    <cellStyle name="ÄÞ¸¶_¼ÕÀÍ°èÈ¹(È¸Àåº¸°í)" xfId="9247"/>
    <cellStyle name="AÞ¸¶_¼OAI°eE¹(º≫ºIº°AN°y) (7)" xfId="9248"/>
    <cellStyle name="ÄÞ¸¶_¼öÁÖ" xfId="9249"/>
    <cellStyle name="AÞ¸¶_¼oAO (2)" xfId="9250"/>
    <cellStyle name="ÄÞ¸¶_¼öÁÖ (2)" xfId="9251"/>
    <cellStyle name="AÞ¸¶_¼oAO (2)_laroux" xfId="9252"/>
    <cellStyle name="ÄÞ¸¶_¼öÁÖ (2)_laroux" xfId="9253"/>
    <cellStyle name="AÞ¸¶_¼oAO_laroux" xfId="9254"/>
    <cellStyle name="ÄÞ¸¶_¼öÁÖ_laroux" xfId="9255"/>
    <cellStyle name="AÞ¸¶_¼oAO°³¼±" xfId="9256"/>
    <cellStyle name="ÄÞ¸¶_¼öÁÖ°³¼±" xfId="9257"/>
    <cellStyle name="AÞ¸¶_¼oAO°³¼±_1" xfId="9258"/>
    <cellStyle name="ÄÞ¸¶_¼öÁÖ°³¼±_1" xfId="9259"/>
    <cellStyle name="AÞ¸¶_½CAuA÷AI " xfId="9260"/>
    <cellStyle name="ÄÞ¸¶_½ÇÀûÂ÷ÀÌ " xfId="9261"/>
    <cellStyle name="AÞ¸¶_¾c½A (2)" xfId="9262"/>
    <cellStyle name="ÄÞ¸¶_¾ç½Ä (2)" xfId="9263"/>
    <cellStyle name="AÞ¸¶_1202" xfId="9264"/>
    <cellStyle name="ÄÞ¸¶_1202" xfId="9265"/>
    <cellStyle name="AÞ¸¶_¹yAIº°AoAU°eE¹" xfId="9266"/>
    <cellStyle name="ÄÞ¸¶_¹ýÀÎº°ÅõÀÚ°èÈ¹" xfId="9267"/>
    <cellStyle name="AÞ¸¶_³≫ºI°eE¹´e AßA¤A÷AI " xfId="9268"/>
    <cellStyle name="ÄÞ¸¶_3-1 ¹°·ùºñ" xfId="9269"/>
    <cellStyle name="AÞ¸¶_³a°￡¾c½A" xfId="9270"/>
    <cellStyle name="ÄÞ¸¶_³â°£¾ç½Ä" xfId="9271"/>
    <cellStyle name="AÞ¸¶_97°eE¹(1)" xfId="9272"/>
    <cellStyle name="ÄÞ¸¶_97°èÈ¹(1)" xfId="9273"/>
    <cellStyle name="AÞ¸¶_97°eE¹(2)" xfId="9274"/>
    <cellStyle name="ÄÞ¸¶_97°èÈ¹(2)" xfId="9275"/>
    <cellStyle name="AÞ¸¶_97°eE¹(3)" xfId="9276"/>
    <cellStyle name="ÄÞ¸¶_97°èÈ¹(3)" xfId="9277"/>
    <cellStyle name="AÞ¸¶_97°eE¹(4)" xfId="9278"/>
    <cellStyle name="ÄÞ¸¶_97°èÈ¹(4)" xfId="9279"/>
    <cellStyle name="AÞ¸¶_97°eE¹(5)" xfId="9280"/>
    <cellStyle name="ÄÞ¸¶_97°èÈ¹(5)" xfId="9281"/>
    <cellStyle name="AÞ¸¶_97°eE¹(6)" xfId="9282"/>
    <cellStyle name="ÄÞ¸¶_97°èÈ¹(6)" xfId="9283"/>
    <cellStyle name="AÞ¸¶_97°eE¹(7)" xfId="9284"/>
    <cellStyle name="ÄÞ¸¶_97°èÈ¹(7)" xfId="9285"/>
    <cellStyle name="AÞ¸¶_97°eE¹(8)" xfId="9286"/>
    <cellStyle name="ÄÞ¸¶_97°èÈ¹(8)" xfId="9287"/>
    <cellStyle name="AÞ¸¶_97°eE¹(9)" xfId="9288"/>
    <cellStyle name="ÄÞ¸¶_97°èÈ¹(9)" xfId="9289"/>
    <cellStyle name="AÞ¸¶_97³a ¼OAIAßA¤  (2)" xfId="9290"/>
    <cellStyle name="ÄÞ¸¶_97³â ¼ÕÀÍÃßÁ¤  (2)" xfId="9291"/>
    <cellStyle name="AÞ¸¶_97³a ¼OAIAßA¤  (A¾±a½C¿e)" xfId="9292"/>
    <cellStyle name="ÄÞ¸¶_97³â ¼ÕÀÍÃßÁ¤  (Á¾±â½Ç¿ë)" xfId="9293"/>
    <cellStyle name="AÞ¸¶_97³a ¼OAIAßA¤  (A¾±a½C¿e)_laroux" xfId="9294"/>
    <cellStyle name="ÄÞ¸¶_97³â ¼ÕÀÍÃßÁ¤  (Á¾±â½Ç¿ë)_laroux" xfId="9295"/>
    <cellStyle name="AÞ¸¶_A¤º¸½A½ºAU" xfId="9296"/>
    <cellStyle name="ÄÞ¸¶_Á¤º¸½Ã½ºÅÛ" xfId="9297"/>
    <cellStyle name="AÞ¸¶_A¤º¸½A½ºAU_laroux" xfId="9298"/>
    <cellStyle name="ÄÞ¸¶_Á¤º¸½Ã½ºÅÛ_laroux" xfId="9299"/>
    <cellStyle name="AÞ¸¶_A¹Aa" xfId="9300"/>
    <cellStyle name="ÄÞ¸¶_Ã¹Àå" xfId="9301"/>
    <cellStyle name="AÞ¸¶_AI¿øCoE²" xfId="9302"/>
    <cellStyle name="ÄÞ¸¶_ÀÎ¿øÇöÈ²" xfId="9303"/>
    <cellStyle name="AÞ¸¶_AI·A]" xfId="9304"/>
    <cellStyle name="ÄÞ¸¶_ÀÎ·Â]" xfId="9305"/>
    <cellStyle name="AÞ¸¶_AI·A]_laroux" xfId="9306"/>
    <cellStyle name="ÄÞ¸¶_ÀÎ·Â]_laroux" xfId="9307"/>
    <cellStyle name="AÞ¸¶_AN°y" xfId="9308"/>
    <cellStyle name="ÄÞ¸¶_ÃÑ°ý" xfId="9309"/>
    <cellStyle name="AÞ¸¶_AN°y(1.25) " xfId="9310"/>
    <cellStyle name="ÄÞ¸¶_ÃÑ°ýÇ¥" xfId="9311"/>
    <cellStyle name="AÞ¸¶_AN°yC￥ (´eA÷´eA¶C￥)" xfId="9312"/>
    <cellStyle name="ÄÞ¸¶_ÃÑ°ýÇ¥ (´ëÂ÷´ëÁ¶Ç¥)" xfId="9313"/>
    <cellStyle name="AÞ¸¶_AN°yC￥ (¼oAaAO)" xfId="9314"/>
    <cellStyle name="ÄÞ¸¶_ÃÑ°ýÇ¥ (¼öÃâÀÔ)" xfId="9315"/>
    <cellStyle name="AÞ¸¶_AN°yC￥ (¼oAaAO) (2)" xfId="9316"/>
    <cellStyle name="ÄÞ¸¶_ÃÑ°ýÇ¥ (¼öÃâÀÔ) (2)" xfId="9317"/>
    <cellStyle name="AÞ¸¶_AN°yC￥ (2)" xfId="9318"/>
    <cellStyle name="ÄÞ¸¶_ÃÑ°ýÇ¥ (2)" xfId="9319"/>
    <cellStyle name="AÞ¸¶_AN°yC￥(¼oA¤)" xfId="9320"/>
    <cellStyle name="ÄÞ¸¶_ÃÑ°ýÇ¥(¼öÁ¤)" xfId="9321"/>
    <cellStyle name="AÞ¸¶_AN°yC￥(¼oA¤)_1" xfId="9322"/>
    <cellStyle name="ÄÞ¸¶_ÃÑ°ýÇ¥(¼öÁ¤)_1" xfId="9323"/>
    <cellStyle name="AÞ¸¶_AN°yC￥(¼OAI)" xfId="9324"/>
    <cellStyle name="ÄÞ¸¶_ÃÑ°ýÇ¥(¼ÕÀÍ)" xfId="9325"/>
    <cellStyle name="AÞ¸¶_AO°￡¸AAaCoE²" xfId="9326"/>
    <cellStyle name="ÄÞ¸¶_ÁÖ°£¸ÅÃâÇöÈ²" xfId="9327"/>
    <cellStyle name="AÞ¸¶_AoAU" xfId="9328"/>
    <cellStyle name="ÄÞ¸¶_ÅõÀÚ" xfId="9329"/>
    <cellStyle name="AÞ¸¶_AoAU_laroux" xfId="9330"/>
    <cellStyle name="ÄÞ¸¶_ÅõÀÚ_laroux" xfId="9331"/>
    <cellStyle name="AÞ¸¶_AoAU°eE¹ (ºI¼­º°) (2)" xfId="9332"/>
    <cellStyle name="ÄÞ¸¶_ÅõÀÚ°èÈ¹ (ºÎ¼­º°) (2)" xfId="9333"/>
    <cellStyle name="AÞ¸¶_AoAU°eE¹ (ºI¼­º°) (2)_laroux" xfId="9334"/>
    <cellStyle name="ÄÞ¸¶_ÅõÀÚ°èÈ¹ (ºÎ¼­º°) (2)_laroux" xfId="9335"/>
    <cellStyle name="AÞ¸¶_AoAU°eE¹ (ºI¼­º°) (3)" xfId="9336"/>
    <cellStyle name="ÄÞ¸¶_ÅõÀÚ°èÈ¹ (ºÎ¼­º°) (3)" xfId="9337"/>
    <cellStyle name="AÞ¸¶_AoAU°eE¹ (ºI¼­º°) (3)_laroux" xfId="9338"/>
    <cellStyle name="ÄÞ¸¶_ÅõÀÚ°èÈ¹ (ºÎ¼­º°) (3)_laroux" xfId="9339"/>
    <cellStyle name="AÞ¸¶_AoAU°eE¹ (ºI¼­º°) (4)" xfId="9340"/>
    <cellStyle name="ÄÞ¸¶_ÅõÀÚ°èÈ¹ (ºÎ¼­º°) (4)" xfId="9341"/>
    <cellStyle name="AÞ¸¶_AoAU°eE¹ A¶A¤³≫¿ª" xfId="9342"/>
    <cellStyle name="ÄÞ¸¶_ÅõÀÚ°èÈ¹(ºÎ¼­º°) (2)" xfId="9343"/>
    <cellStyle name="AÞ¸¶_AoAUAc¿ø" xfId="9344"/>
    <cellStyle name="ÄÞ¸¶_ÅõÀÚÀç¿ø" xfId="9345"/>
    <cellStyle name="AÞ¸¶_AßA¤¼OAI" xfId="9346"/>
    <cellStyle name="ÄÞ¸¶_ÃßÁ¤¼ÕÀÍ" xfId="9347"/>
    <cellStyle name="AÞ¸¶_AßAa±a ¼OAI°eE¹(¿a¾a)" xfId="9348"/>
    <cellStyle name="ÄÞ¸¶_ÁßÀå±â ¼ÕÀÍ°èÈ¹(¿ä¾à)" xfId="9349"/>
    <cellStyle name="AÞ¸¶_Au·≪°uA|º°ºn¿eAß°¡³≫¿ª" xfId="9350"/>
    <cellStyle name="ÄÞ¸¶_ÀÛ¼º¿ä·É" xfId="9351"/>
    <cellStyle name="AÞ¸¶_AUAc°eE¹" xfId="9352"/>
    <cellStyle name="ÄÞ¸¶_ÀÚÀç°èÈ¹" xfId="9353"/>
    <cellStyle name="AÞ¸¶_AUμ¿Æ÷CO¼OAI" xfId="9354"/>
    <cellStyle name="ÄÞ¸¶_Ç¥Áö (2)" xfId="9355"/>
    <cellStyle name="AÞ¸¶_CaEA5³a (2)" xfId="9356"/>
    <cellStyle name="ÄÞ¸¶_ÇâÈÄ5³â (2)" xfId="9357"/>
    <cellStyle name="AÞ¸¶_CN°eAIAI96³a" xfId="9358"/>
    <cellStyle name="ÄÞ¸¶_ÇÑ°èÀÌÀÍ96³â" xfId="9359"/>
    <cellStyle name="AÞ¸¶_CoAo¹yAI" xfId="9360"/>
    <cellStyle name="ÄÞ¸¶_ÇöÁö¹ýÀÎ" xfId="9361"/>
    <cellStyle name="AÞ¸¶_E?A²º?μ¿" xfId="9362"/>
    <cellStyle name="ÄÞ¸¶_È¯À²º¯µ¿" xfId="9363"/>
    <cellStyle name="AÞ¸¶_E¸≫c°³¿a" xfId="9364"/>
    <cellStyle name="ÄÞ¸¶_INQUIRY ¿µ¾÷ÃßÁø " xfId="9365"/>
    <cellStyle name="AÞ¸¶_INQUIRY ¿μ¾÷AßAø " xfId="9366"/>
    <cellStyle name="ÄÞ¸¶_laroux" xfId="9367"/>
    <cellStyle name="AÞ¸¶_laroux_1" xfId="9368"/>
    <cellStyle name="ÄÞ¸¶_laroux_1" xfId="9369"/>
    <cellStyle name="AÞ¸¶_laroux_2" xfId="9370"/>
    <cellStyle name="ÄÞ¸¶_laroux_2" xfId="9371"/>
    <cellStyle name="AÞ¸¶_º¸°i¼­" xfId="9372"/>
    <cellStyle name="ÄÞ¸¶_º¸°í¼­" xfId="9373"/>
    <cellStyle name="AÞ¸¶_ºÐ±aº°¸AAa³≫¿ª" xfId="9374"/>
    <cellStyle name="ÄÞ¸¶_ºñ¿ë¿¹»ê" xfId="9375"/>
    <cellStyle name="AÞ¸¶_ºn¿e¿¹≫e" xfId="9376"/>
    <cellStyle name="ÄÞ¸¶_pl" xfId="9377"/>
    <cellStyle name="AÞ¸¶_Sheet1" xfId="9378"/>
    <cellStyle name="ÄÞ¸¶_Sheet1" xfId="9379"/>
    <cellStyle name="AÞ¸¶_Sheet1_1" xfId="9380"/>
    <cellStyle name="ÄÞ¸¶_Sheet1_1" xfId="9381"/>
    <cellStyle name="AÞ¸¶_Sheet1_AN°yC￥ (´eA÷´eA¶C￥)" xfId="9382"/>
    <cellStyle name="ÄÞ¸¶_Sheet1_ÃÑ°ýÇ¥ (´ëÂ÷´ëÁ¶Ç¥)" xfId="9383"/>
    <cellStyle name="AÞ¸¶_Sheet1_AN°yC￥ (¼oAaAO)" xfId="9384"/>
    <cellStyle name="ÄÞ¸¶_Sheet1_ÃÑ°ýÇ¥ (¼öÃâÀÔ)" xfId="9385"/>
    <cellStyle name="AÞ¸¶_Sheet1_AN°yC￥ (¼oAaAO) (2)" xfId="9386"/>
    <cellStyle name="ÄÞ¸¶_Sheet1_ÃÑ°ýÇ¥ (¼öÃâÀÔ) (2)" xfId="9387"/>
    <cellStyle name="AÞ¸¶_Sheet1_AN°yC￥ (2)" xfId="9388"/>
    <cellStyle name="ÄÞ¸¶_Sheet1_ÃÑ°ýÇ¥ (2)" xfId="9389"/>
    <cellStyle name="AÞ¸¶_Sheet1_AN°yC￥(¼oA¤)" xfId="9390"/>
    <cellStyle name="ÄÞ¸¶_Sheet1_ÃÑ°ýÇ¥(¼öÁ¤)" xfId="9391"/>
    <cellStyle name="AÞ¸¶_Sheet1_AN°yC￥(¼OAI)" xfId="9392"/>
    <cellStyle name="ÄÞ¸¶_Sheet1_ÃÑ°ýÇ¥(¼ÕÀÍ)" xfId="9393"/>
    <cellStyle name="AÞ¸¶_Sheet1_CoAo¹yAI" xfId="9394"/>
    <cellStyle name="ÄÞ¸¶_Sheet1_ÇöÁö¹ýÀÎ" xfId="9395"/>
    <cellStyle name="AÞ¸¶_Sheet1_laroux" xfId="9396"/>
    <cellStyle name="ÄÞ¸¶_Sheet1_laroux" xfId="9397"/>
    <cellStyle name="AÞ¸¶_μÞAa" xfId="9398"/>
    <cellStyle name="Availability" xfId="9399"/>
    <cellStyle name="axlcolour" xfId="9400"/>
    <cellStyle name="A릷릹먄멆먄O [0]_INQUIRY 먄?먆i릷u뫉AA뽇멆A뽇뼊 " xfId="9401"/>
    <cellStyle name="A릷릹먄멆먄O_INQUIRY 먄?먆i릷u뫉AA뽇멆A뽇뼊 " xfId="9402"/>
    <cellStyle name="B" xfId="9403"/>
    <cellStyle name="_x0001_b" xfId="9404"/>
    <cellStyle name="back" xfId="9405"/>
    <cellStyle name="Bad 2" xfId="9406"/>
    <cellStyle name="Bad 2 2" xfId="9407"/>
    <cellStyle name="Bad 3" xfId="9408"/>
    <cellStyle name="Bad 4" xfId="9409"/>
    <cellStyle name="Bad 5" xfId="9410"/>
    <cellStyle name="Bad 6" xfId="9411"/>
    <cellStyle name="Bad 7" xfId="9412"/>
    <cellStyle name="Bad 8" xfId="9413"/>
    <cellStyle name="Bad 9" xfId="9414"/>
    <cellStyle name="bankspesen" xfId="9415"/>
    <cellStyle name="Batas 1" xfId="9416"/>
    <cellStyle name="bekis" xfId="9417"/>
    <cellStyle name="big" xfId="9418"/>
    <cellStyle name="BILL제목" xfId="9419"/>
    <cellStyle name="blank" xfId="9420"/>
    <cellStyle name="blank - Style1" xfId="9421"/>
    <cellStyle name="BM" xfId="9422"/>
    <cellStyle name="Body" xfId="9423"/>
    <cellStyle name="Body 2" xfId="9424"/>
    <cellStyle name="bol" xfId="9425"/>
    <cellStyle name="Bol 1" xfId="9426"/>
    <cellStyle name="Bol 1 10" xfId="9427"/>
    <cellStyle name="Bol 1 10 2" xfId="9428"/>
    <cellStyle name="Bol 1 10 3" xfId="9429"/>
    <cellStyle name="Bol 1 11" xfId="9430"/>
    <cellStyle name="Bol 1 11 2" xfId="9431"/>
    <cellStyle name="Bol 1 11 3" xfId="9432"/>
    <cellStyle name="Bol 1 12" xfId="9433"/>
    <cellStyle name="Bol 1 12 2" xfId="9434"/>
    <cellStyle name="Bol 1 12 3" xfId="9435"/>
    <cellStyle name="Bol 1 2" xfId="9436"/>
    <cellStyle name="Bol 1 2 10" xfId="9437"/>
    <cellStyle name="Bol 1 2 10 2" xfId="9438"/>
    <cellStyle name="Bol 1 2 10 3" xfId="9439"/>
    <cellStyle name="Bol 1 2 11" xfId="9440"/>
    <cellStyle name="Bol 1 2 12" xfId="9441"/>
    <cellStyle name="Bol 1 2 2" xfId="9442"/>
    <cellStyle name="Bol 1 2 2 10" xfId="9443"/>
    <cellStyle name="Bol 1 2 2 2" xfId="9444"/>
    <cellStyle name="Bol 1 2 2 2 2" xfId="9445"/>
    <cellStyle name="Bol 1 2 2 2 3" xfId="9446"/>
    <cellStyle name="Bol 1 2 2 3" xfId="9447"/>
    <cellStyle name="Bol 1 2 2 3 2" xfId="9448"/>
    <cellStyle name="Bol 1 2 2 3 3" xfId="9449"/>
    <cellStyle name="Bol 1 2 2 4" xfId="9450"/>
    <cellStyle name="Bol 1 2 2 4 2" xfId="9451"/>
    <cellStyle name="Bol 1 2 2 4 3" xfId="9452"/>
    <cellStyle name="Bol 1 2 2 5" xfId="9453"/>
    <cellStyle name="Bol 1 2 2 5 2" xfId="9454"/>
    <cellStyle name="Bol 1 2 2 5 3" xfId="9455"/>
    <cellStyle name="Bol 1 2 2 6" xfId="9456"/>
    <cellStyle name="Bol 1 2 2 6 2" xfId="9457"/>
    <cellStyle name="Bol 1 2 2 6 3" xfId="9458"/>
    <cellStyle name="Bol 1 2 2 7" xfId="9459"/>
    <cellStyle name="Bol 1 2 2 7 2" xfId="9460"/>
    <cellStyle name="Bol 1 2 2 7 3" xfId="9461"/>
    <cellStyle name="Bol 1 2 2 8" xfId="9462"/>
    <cellStyle name="Bol 1 2 2 8 2" xfId="9463"/>
    <cellStyle name="Bol 1 2 2 8 3" xfId="9464"/>
    <cellStyle name="Bol 1 2 2 9" xfId="9465"/>
    <cellStyle name="Bol 1 2 3" xfId="9466"/>
    <cellStyle name="Bol 1 2 3 2" xfId="9467"/>
    <cellStyle name="Bol 1 2 3 3" xfId="9468"/>
    <cellStyle name="Bol 1 2 4" xfId="9469"/>
    <cellStyle name="Bol 1 2 4 2" xfId="9470"/>
    <cellStyle name="Bol 1 2 4 3" xfId="9471"/>
    <cellStyle name="Bol 1 2 5" xfId="9472"/>
    <cellStyle name="Bol 1 2 5 2" xfId="9473"/>
    <cellStyle name="Bol 1 2 5 3" xfId="9474"/>
    <cellStyle name="Bol 1 2 6" xfId="9475"/>
    <cellStyle name="Bol 1 2 6 2" xfId="9476"/>
    <cellStyle name="Bol 1 2 6 3" xfId="9477"/>
    <cellStyle name="Bol 1 2 7" xfId="9478"/>
    <cellStyle name="Bol 1 2 7 2" xfId="9479"/>
    <cellStyle name="Bol 1 2 7 3" xfId="9480"/>
    <cellStyle name="Bol 1 2 8" xfId="9481"/>
    <cellStyle name="Bol 1 2 8 2" xfId="9482"/>
    <cellStyle name="Bol 1 2 8 3" xfId="9483"/>
    <cellStyle name="Bol 1 2 9" xfId="9484"/>
    <cellStyle name="Bol 1 2 9 2" xfId="9485"/>
    <cellStyle name="Bol 1 2 9 3" xfId="9486"/>
    <cellStyle name="Bol 1 3" xfId="9487"/>
    <cellStyle name="Bol 1 3 10" xfId="9488"/>
    <cellStyle name="Bol 1 3 10 2" xfId="9489"/>
    <cellStyle name="Bol 1 3 10 3" xfId="9490"/>
    <cellStyle name="Bol 1 3 11" xfId="9491"/>
    <cellStyle name="Bol 1 3 12" xfId="9492"/>
    <cellStyle name="Bol 1 3 2" xfId="9493"/>
    <cellStyle name="Bol 1 3 2 10" xfId="9494"/>
    <cellStyle name="Bol 1 3 2 2" xfId="9495"/>
    <cellStyle name="Bol 1 3 2 2 2" xfId="9496"/>
    <cellStyle name="Bol 1 3 2 2 3" xfId="9497"/>
    <cellStyle name="Bol 1 3 2 3" xfId="9498"/>
    <cellStyle name="Bol 1 3 2 3 2" xfId="9499"/>
    <cellStyle name="Bol 1 3 2 3 3" xfId="9500"/>
    <cellStyle name="Bol 1 3 2 4" xfId="9501"/>
    <cellStyle name="Bol 1 3 2 4 2" xfId="9502"/>
    <cellStyle name="Bol 1 3 2 4 3" xfId="9503"/>
    <cellStyle name="Bol 1 3 2 5" xfId="9504"/>
    <cellStyle name="Bol 1 3 2 5 2" xfId="9505"/>
    <cellStyle name="Bol 1 3 2 5 3" xfId="9506"/>
    <cellStyle name="Bol 1 3 2 6" xfId="9507"/>
    <cellStyle name="Bol 1 3 2 6 2" xfId="9508"/>
    <cellStyle name="Bol 1 3 2 6 3" xfId="9509"/>
    <cellStyle name="Bol 1 3 2 7" xfId="9510"/>
    <cellStyle name="Bol 1 3 2 7 2" xfId="9511"/>
    <cellStyle name="Bol 1 3 2 7 3" xfId="9512"/>
    <cellStyle name="Bol 1 3 2 8" xfId="9513"/>
    <cellStyle name="Bol 1 3 2 8 2" xfId="9514"/>
    <cellStyle name="Bol 1 3 2 8 3" xfId="9515"/>
    <cellStyle name="Bol 1 3 2 9" xfId="9516"/>
    <cellStyle name="Bol 1 3 3" xfId="9517"/>
    <cellStyle name="Bol 1 3 3 2" xfId="9518"/>
    <cellStyle name="Bol 1 3 3 3" xfId="9519"/>
    <cellStyle name="Bol 1 3 4" xfId="9520"/>
    <cellStyle name="Bol 1 3 4 2" xfId="9521"/>
    <cellStyle name="Bol 1 3 4 3" xfId="9522"/>
    <cellStyle name="Bol 1 3 5" xfId="9523"/>
    <cellStyle name="Bol 1 3 5 2" xfId="9524"/>
    <cellStyle name="Bol 1 3 5 3" xfId="9525"/>
    <cellStyle name="Bol 1 3 6" xfId="9526"/>
    <cellStyle name="Bol 1 3 6 2" xfId="9527"/>
    <cellStyle name="Bol 1 3 6 3" xfId="9528"/>
    <cellStyle name="Bol 1 3 7" xfId="9529"/>
    <cellStyle name="Bol 1 3 7 2" xfId="9530"/>
    <cellStyle name="Bol 1 3 7 3" xfId="9531"/>
    <cellStyle name="Bol 1 3 8" xfId="9532"/>
    <cellStyle name="Bol 1 3 8 2" xfId="9533"/>
    <cellStyle name="Bol 1 3 8 3" xfId="9534"/>
    <cellStyle name="Bol 1 3 9" xfId="9535"/>
    <cellStyle name="Bol 1 3 9 2" xfId="9536"/>
    <cellStyle name="Bol 1 3 9 3" xfId="9537"/>
    <cellStyle name="Bol 1 4" xfId="9538"/>
    <cellStyle name="Bol 1 4 10" xfId="9539"/>
    <cellStyle name="Bol 1 4 2" xfId="9540"/>
    <cellStyle name="Bol 1 4 2 2" xfId="9541"/>
    <cellStyle name="Bol 1 4 2 3" xfId="9542"/>
    <cellStyle name="Bol 1 4 3" xfId="9543"/>
    <cellStyle name="Bol 1 4 3 2" xfId="9544"/>
    <cellStyle name="Bol 1 4 3 3" xfId="9545"/>
    <cellStyle name="Bol 1 4 4" xfId="9546"/>
    <cellStyle name="Bol 1 4 4 2" xfId="9547"/>
    <cellStyle name="Bol 1 4 4 3" xfId="9548"/>
    <cellStyle name="Bol 1 4 5" xfId="9549"/>
    <cellStyle name="Bol 1 4 5 2" xfId="9550"/>
    <cellStyle name="Bol 1 4 5 3" xfId="9551"/>
    <cellStyle name="Bol 1 4 6" xfId="9552"/>
    <cellStyle name="Bol 1 4 6 2" xfId="9553"/>
    <cellStyle name="Bol 1 4 6 3" xfId="9554"/>
    <cellStyle name="Bol 1 4 7" xfId="9555"/>
    <cellStyle name="Bol 1 4 7 2" xfId="9556"/>
    <cellStyle name="Bol 1 4 7 3" xfId="9557"/>
    <cellStyle name="Bol 1 4 8" xfId="9558"/>
    <cellStyle name="Bol 1 4 8 2" xfId="9559"/>
    <cellStyle name="Bol 1 4 8 3" xfId="9560"/>
    <cellStyle name="Bol 1 4 9" xfId="9561"/>
    <cellStyle name="Bol 1 5" xfId="9562"/>
    <cellStyle name="Bol 1 5 2" xfId="9563"/>
    <cellStyle name="Bol 1 5 3" xfId="9564"/>
    <cellStyle name="Bol 1 6" xfId="9565"/>
    <cellStyle name="Bol 1 6 2" xfId="9566"/>
    <cellStyle name="Bol 1 6 3" xfId="9567"/>
    <cellStyle name="Bol 1 7" xfId="9568"/>
    <cellStyle name="Bol 1 7 2" xfId="9569"/>
    <cellStyle name="Bol 1 7 3" xfId="9570"/>
    <cellStyle name="Bol 1 8" xfId="9571"/>
    <cellStyle name="Bol 1 8 2" xfId="9572"/>
    <cellStyle name="Bol 1 8 3" xfId="9573"/>
    <cellStyle name="Bol 1 9" xfId="9574"/>
    <cellStyle name="Bol 1 9 2" xfId="9575"/>
    <cellStyle name="Bol 1 9 3" xfId="9576"/>
    <cellStyle name="bol 2" xfId="9577"/>
    <cellStyle name="bol_08 - 2143 - E - AHS - 090617" xfId="9578"/>
    <cellStyle name="bol1" xfId="9579"/>
    <cellStyle name="bol1 2" xfId="9580"/>
    <cellStyle name="Bold" xfId="9581"/>
    <cellStyle name="Border" xfId="9582"/>
    <cellStyle name="Border 10" xfId="9583"/>
    <cellStyle name="Border 10 2" xfId="9584"/>
    <cellStyle name="Border 10 3" xfId="9585"/>
    <cellStyle name="Border 11" xfId="9586"/>
    <cellStyle name="Border 11 2" xfId="9587"/>
    <cellStyle name="Border 11 3" xfId="9588"/>
    <cellStyle name="Border 12" xfId="9589"/>
    <cellStyle name="Border 12 2" xfId="9590"/>
    <cellStyle name="Border 12 3" xfId="9591"/>
    <cellStyle name="Border 13" xfId="9592"/>
    <cellStyle name="Border 14" xfId="9593"/>
    <cellStyle name="Border 2" xfId="9594"/>
    <cellStyle name="Border 2 10" xfId="9595"/>
    <cellStyle name="Border 2 10 2" xfId="9596"/>
    <cellStyle name="Border 2 10 3" xfId="9597"/>
    <cellStyle name="Border 2 11" xfId="9598"/>
    <cellStyle name="Border 2 12" xfId="9599"/>
    <cellStyle name="Border 2 2" xfId="9600"/>
    <cellStyle name="Border 2 2 10" xfId="9601"/>
    <cellStyle name="Border 2 2 2" xfId="9602"/>
    <cellStyle name="Border 2 2 2 2" xfId="9603"/>
    <cellStyle name="Border 2 2 2 3" xfId="9604"/>
    <cellStyle name="Border 2 2 3" xfId="9605"/>
    <cellStyle name="Border 2 2 3 2" xfId="9606"/>
    <cellStyle name="Border 2 2 3 3" xfId="9607"/>
    <cellStyle name="Border 2 2 4" xfId="9608"/>
    <cellStyle name="Border 2 2 4 2" xfId="9609"/>
    <cellStyle name="Border 2 2 4 3" xfId="9610"/>
    <cellStyle name="Border 2 2 5" xfId="9611"/>
    <cellStyle name="Border 2 2 5 2" xfId="9612"/>
    <cellStyle name="Border 2 2 5 3" xfId="9613"/>
    <cellStyle name="Border 2 2 6" xfId="9614"/>
    <cellStyle name="Border 2 2 6 2" xfId="9615"/>
    <cellStyle name="Border 2 2 6 3" xfId="9616"/>
    <cellStyle name="Border 2 2 7" xfId="9617"/>
    <cellStyle name="Border 2 2 7 2" xfId="9618"/>
    <cellStyle name="Border 2 2 7 3" xfId="9619"/>
    <cellStyle name="Border 2 2 8" xfId="9620"/>
    <cellStyle name="Border 2 2 8 2" xfId="9621"/>
    <cellStyle name="Border 2 2 8 3" xfId="9622"/>
    <cellStyle name="Border 2 2 9" xfId="9623"/>
    <cellStyle name="Border 2 3" xfId="9624"/>
    <cellStyle name="Border 2 3 2" xfId="9625"/>
    <cellStyle name="Border 2 3 3" xfId="9626"/>
    <cellStyle name="Border 2 4" xfId="9627"/>
    <cellStyle name="Border 2 4 2" xfId="9628"/>
    <cellStyle name="Border 2 4 3" xfId="9629"/>
    <cellStyle name="Border 2 5" xfId="9630"/>
    <cellStyle name="Border 2 5 2" xfId="9631"/>
    <cellStyle name="Border 2 5 3" xfId="9632"/>
    <cellStyle name="Border 2 6" xfId="9633"/>
    <cellStyle name="Border 2 6 2" xfId="9634"/>
    <cellStyle name="Border 2 6 3" xfId="9635"/>
    <cellStyle name="Border 2 7" xfId="9636"/>
    <cellStyle name="Border 2 7 2" xfId="9637"/>
    <cellStyle name="Border 2 7 3" xfId="9638"/>
    <cellStyle name="Border 2 8" xfId="9639"/>
    <cellStyle name="Border 2 8 2" xfId="9640"/>
    <cellStyle name="Border 2 8 3" xfId="9641"/>
    <cellStyle name="Border 2 9" xfId="9642"/>
    <cellStyle name="Border 2 9 2" xfId="9643"/>
    <cellStyle name="Border 2 9 3" xfId="9644"/>
    <cellStyle name="Border 3" xfId="9645"/>
    <cellStyle name="Border 3 10" xfId="9646"/>
    <cellStyle name="Border 3 10 2" xfId="9647"/>
    <cellStyle name="Border 3 10 3" xfId="9648"/>
    <cellStyle name="Border 3 11" xfId="9649"/>
    <cellStyle name="Border 3 12" xfId="9650"/>
    <cellStyle name="Border 3 2" xfId="9651"/>
    <cellStyle name="Border 3 2 10" xfId="9652"/>
    <cellStyle name="Border 3 2 2" xfId="9653"/>
    <cellStyle name="Border 3 2 2 2" xfId="9654"/>
    <cellStyle name="Border 3 2 2 3" xfId="9655"/>
    <cellStyle name="Border 3 2 3" xfId="9656"/>
    <cellStyle name="Border 3 2 3 2" xfId="9657"/>
    <cellStyle name="Border 3 2 3 3" xfId="9658"/>
    <cellStyle name="Border 3 2 4" xfId="9659"/>
    <cellStyle name="Border 3 2 4 2" xfId="9660"/>
    <cellStyle name="Border 3 2 4 3" xfId="9661"/>
    <cellStyle name="Border 3 2 5" xfId="9662"/>
    <cellStyle name="Border 3 2 5 2" xfId="9663"/>
    <cellStyle name="Border 3 2 5 3" xfId="9664"/>
    <cellStyle name="Border 3 2 6" xfId="9665"/>
    <cellStyle name="Border 3 2 6 2" xfId="9666"/>
    <cellStyle name="Border 3 2 6 3" xfId="9667"/>
    <cellStyle name="Border 3 2 7" xfId="9668"/>
    <cellStyle name="Border 3 2 7 2" xfId="9669"/>
    <cellStyle name="Border 3 2 7 3" xfId="9670"/>
    <cellStyle name="Border 3 2 8" xfId="9671"/>
    <cellStyle name="Border 3 2 8 2" xfId="9672"/>
    <cellStyle name="Border 3 2 8 3" xfId="9673"/>
    <cellStyle name="Border 3 2 9" xfId="9674"/>
    <cellStyle name="Border 3 3" xfId="9675"/>
    <cellStyle name="Border 3 3 2" xfId="9676"/>
    <cellStyle name="Border 3 3 3" xfId="9677"/>
    <cellStyle name="Border 3 4" xfId="9678"/>
    <cellStyle name="Border 3 4 2" xfId="9679"/>
    <cellStyle name="Border 3 4 3" xfId="9680"/>
    <cellStyle name="Border 3 5" xfId="9681"/>
    <cellStyle name="Border 3 5 2" xfId="9682"/>
    <cellStyle name="Border 3 5 3" xfId="9683"/>
    <cellStyle name="Border 3 6" xfId="9684"/>
    <cellStyle name="Border 3 6 2" xfId="9685"/>
    <cellStyle name="Border 3 6 3" xfId="9686"/>
    <cellStyle name="Border 3 7" xfId="9687"/>
    <cellStyle name="Border 3 7 2" xfId="9688"/>
    <cellStyle name="Border 3 7 3" xfId="9689"/>
    <cellStyle name="Border 3 8" xfId="9690"/>
    <cellStyle name="Border 3 8 2" xfId="9691"/>
    <cellStyle name="Border 3 8 3" xfId="9692"/>
    <cellStyle name="Border 3 9" xfId="9693"/>
    <cellStyle name="Border 3 9 2" xfId="9694"/>
    <cellStyle name="Border 3 9 3" xfId="9695"/>
    <cellStyle name="Border 4" xfId="9696"/>
    <cellStyle name="Border 4 10" xfId="9697"/>
    <cellStyle name="Border 4 2" xfId="9698"/>
    <cellStyle name="Border 4 2 2" xfId="9699"/>
    <cellStyle name="Border 4 2 3" xfId="9700"/>
    <cellStyle name="Border 4 3" xfId="9701"/>
    <cellStyle name="Border 4 3 2" xfId="9702"/>
    <cellStyle name="Border 4 3 3" xfId="9703"/>
    <cellStyle name="Border 4 4" xfId="9704"/>
    <cellStyle name="Border 4 4 2" xfId="9705"/>
    <cellStyle name="Border 4 4 3" xfId="9706"/>
    <cellStyle name="Border 4 5" xfId="9707"/>
    <cellStyle name="Border 4 5 2" xfId="9708"/>
    <cellStyle name="Border 4 5 3" xfId="9709"/>
    <cellStyle name="Border 4 6" xfId="9710"/>
    <cellStyle name="Border 4 6 2" xfId="9711"/>
    <cellStyle name="Border 4 6 3" xfId="9712"/>
    <cellStyle name="Border 4 7" xfId="9713"/>
    <cellStyle name="Border 4 7 2" xfId="9714"/>
    <cellStyle name="Border 4 7 3" xfId="9715"/>
    <cellStyle name="Border 4 8" xfId="9716"/>
    <cellStyle name="Border 4 8 2" xfId="9717"/>
    <cellStyle name="Border 4 8 3" xfId="9718"/>
    <cellStyle name="Border 4 9" xfId="9719"/>
    <cellStyle name="Border 5" xfId="9720"/>
    <cellStyle name="Border 5 2" xfId="9721"/>
    <cellStyle name="Border 5 3" xfId="9722"/>
    <cellStyle name="Border 6" xfId="9723"/>
    <cellStyle name="Border 6 2" xfId="9724"/>
    <cellStyle name="Border 6 3" xfId="9725"/>
    <cellStyle name="Border 7" xfId="9726"/>
    <cellStyle name="Border 7 2" xfId="9727"/>
    <cellStyle name="Border 7 3" xfId="9728"/>
    <cellStyle name="Border 8" xfId="9729"/>
    <cellStyle name="Border 8 2" xfId="9730"/>
    <cellStyle name="Border 8 3" xfId="9731"/>
    <cellStyle name="Border 9" xfId="9732"/>
    <cellStyle name="Border 9 2" xfId="9733"/>
    <cellStyle name="Border 9 3" xfId="9734"/>
    <cellStyle name="bottom" xfId="9735"/>
    <cellStyle name="bottom 2" xfId="9736"/>
    <cellStyle name="Breakdown Name" xfId="9737"/>
    <cellStyle name="Breakdown Price" xfId="9738"/>
    <cellStyle name="Breakdown SNR" xfId="9739"/>
    <cellStyle name="๺b댜ōຊb댸ōບb뷬ōສb븄ō຺b블ō໊b븨ō໚b븼ō໪b덐ō໺b덠ō༊b델ō༚b뎔ō༪b뎬ō༺b빘ōཊb빰ōཚb뺌ōཪb뻘ōེb뻴ōྊb돌ōྚb돴ōྪ" xfId="9740"/>
    <cellStyle name="๺b댜ōຊb댸ōບb뷬ōສb븄ō຺b블ō໊b븨ō໚b븼ō໪b덐ō໺b덠ō༊b델ō༚b뎔ō༪b뎬ō༺b빘ōཊb빰ōཚb뺌ōཪb뻘ōེb뻴ōྊb돌ōྚb돴ōྪb된ōྺb됸ō࿊b둔ō࿚b뼘ō࿪b뼸ō࿺b뽨ōညb뾔ōယb뿄ōဪb뒜ō်b뒸ō၊b듌ōၚb들ōၪb듸ōၺb뿴ōႊb쀐ōႚb쀬ōႪb쁴ōႺb삐ō჊b딐ōლb따ōცb땔ōჺb땬ōᄊb떀ōᄚb산ōᄪb새ōᄺb샘ōᅋb샬ōᅛb샴ōᅪb_x000c_ōᅺb0ōᆊbXōᆚbōᆪb¨ōᆺb섄ōᇊb섰ōᇚb셌ōᇪb셨ōᇺb손ōሊbÌōሚbôōሪbŀōሺbŨōቊbƀōቚb솴ōቪb쇌" xfId="9741"/>
    <cellStyle name="b悰Š_x0017_ìéÚõ_Sub-letting Status" xfId="9742"/>
    <cellStyle name="C" xfId="9743"/>
    <cellStyle name="C " xfId="9744"/>
    <cellStyle name="C?AØ_¿?¾÷CoE² " xfId="9745"/>
    <cellStyle name="C_20030218144011020-E1C865BF" xfId="9746"/>
    <cellStyle name="C_20030218144011020-E1C865BF_AC-05옥내기기기초" xfId="9747"/>
    <cellStyle name="C_329전기설비기초-비교" xfId="9748"/>
    <cellStyle name="c_Analisa Bapelkes Full" xfId="9749"/>
    <cellStyle name="c_Analisa Bapelkes Full 2" xfId="9750"/>
    <cellStyle name="c_Analisa Bapelkes Full 3" xfId="9751"/>
    <cellStyle name="C_FF Pipe 자재비" xfId="9752"/>
    <cellStyle name="C_VALVE" xfId="9753"/>
    <cellStyle name="C_냉각수배수로-비교" xfId="9754"/>
    <cellStyle name="C_냉각수취수펌프구조물-비교" xfId="9755"/>
    <cellStyle name="C_사급재료비및운반비" xfId="9756"/>
    <cellStyle name="C_사급재료비및운반비_AC-05옥내기기기초" xfId="9757"/>
    <cellStyle name="C_사급재료비및운반비_터빈발전기기초(단가)" xfId="9758"/>
    <cellStyle name="C_사급재료비및운반비_터빈발전기기초(단가)_1" xfId="9759"/>
    <cellStyle name="C_사급재료비및운반비_터빈발전기기초(단가)_1_AC-05옥내기기기초" xfId="9760"/>
    <cellStyle name="C_사급재료비및운반비_터빈발전기기초(단가)_AC-05옥내기기기초" xfId="9761"/>
    <cellStyle name="C_석탄취급설비기초-비교" xfId="9762"/>
    <cellStyle name="C_설계명세서" xfId="9763"/>
    <cellStyle name="C_수량및 단가 산출내용표" xfId="9764"/>
    <cellStyle name="C_수량및 단가 산출내용표_AC-05옥내기기기초" xfId="9765"/>
    <cellStyle name="C_수량및 단가 산출내용표_추가품셈1-박" xfId="9766"/>
    <cellStyle name="C_옥외탱크기초-비교" xfId="9767"/>
    <cellStyle name="C_전기설비기초-FF" xfId="9768"/>
    <cellStyle name="C_추가품셈1-박" xfId="9769"/>
    <cellStyle name="C_터빈발전기기초(단가)" xfId="9770"/>
    <cellStyle name="C_터빈발전기기초(단가)_AC-05옥내기기기초" xfId="9771"/>
    <cellStyle name="C¡" xfId="9772"/>
    <cellStyle name="C¡erereria " xfId="9773"/>
    <cellStyle name="C¡ereria " xfId="9774"/>
    <cellStyle name="C¡ereria¡er " xfId="9775"/>
    <cellStyle name="C¡eria " xfId="9776"/>
    <cellStyle name="C¡eria¡ " xfId="9777"/>
    <cellStyle name="C¡IA¨ª_¡ic¨u¡A¨￢I¨￢¡Æ AN¡Æe " xfId="9778"/>
    <cellStyle name="C¡ÍA¨ª_¡íc¨ú¡À¨¬I¨¬¡Æ AN¡Æe " xfId="9779"/>
    <cellStyle name="C¡IA¨ª_¡ic¨u¡A¨￢I¨￢¡Æ AN¡Æe ￠?￥i¨u¡AAⓒ￢Aⓒª ¨u¡AAⓒ￢Aⓒª oux_laroux_1ux_1iteria:" xfId="9780"/>
    <cellStyle name="C¡ÍA¨ª_¢¯¥ì¨ú¡ÀCoE©÷ " xfId="9781"/>
    <cellStyle name="C¡IA¨ª_0N-HANDLING " xfId="9782"/>
    <cellStyle name="C¡ÍA¨ª_0N-HANDLING " xfId="9783"/>
    <cellStyle name="C¡IA¨ª_5-1¡¾￠´¡Æi " xfId="9784"/>
    <cellStyle name="C¡ÍA¨ª_5-1¡¾¢´¡Æi " xfId="9785"/>
    <cellStyle name="C¡IA¨ª_Ay¡ÆeC¡I(2￠?u) " xfId="9786"/>
    <cellStyle name="C¡ÍA¨ª_Ay¡ÆeC¡Í(2¢¯u) " xfId="9787"/>
    <cellStyle name="C¡IA¨ª_Sheet1_0N-HANDLING " xfId="9788"/>
    <cellStyle name="C¡ÍA¨ª_Sheet1_0N-HANDLING " xfId="9789"/>
    <cellStyle name="C¢" xfId="9790"/>
    <cellStyle name="C¢®IA¡§¨£_¡§u¢®¨úAoAc¢®¨¡i_¨Ï©ª¢®i¡§¡þI¢®¨¡eE¨Ïo¡Ë¡Íe A¨Ï¡þA¡Ë¢¥A¢®AAI " xfId="9791"/>
    <cellStyle name="C￠rereria " xfId="9792"/>
    <cellStyle name="C￠reria " xfId="9793"/>
    <cellStyle name="C￠reria￠r¡ " xfId="9794"/>
    <cellStyle name="C￠ria " xfId="9795"/>
    <cellStyle name="Ç¥" xfId="9796"/>
    <cellStyle name="C￥AØ_  FAB AIA¤  " xfId="9797"/>
    <cellStyle name="Ç¥ÁØ_ °ÑÇ¥Áö, ¸ñÂ÷ " xfId="9798"/>
    <cellStyle name="C￥AØ_ 2ÆAAþº° " xfId="9799"/>
    <cellStyle name="Ç¥ÁØ_´ë¿ÜÇÑ¹®°ø¹® " xfId="9800"/>
    <cellStyle name="C￥AØ_´eAN°yC￥ " xfId="9801"/>
    <cellStyle name="Ç¥ÁØ_¸ÅÃâ" xfId="9802"/>
    <cellStyle name="C￥AØ_¸AAa(10%)" xfId="9803"/>
    <cellStyle name="Ç¥ÁØ_¸ÅÃâ(10%)" xfId="9804"/>
    <cellStyle name="C￥AØ_¸AAa(AN°y)  (2)" xfId="9805"/>
    <cellStyle name="Ç¥ÁØ_¸ÅÃâ(ÃÑ°ý)  (2)" xfId="9806"/>
    <cellStyle name="C￥AØ_¸AAa_1" xfId="9807"/>
    <cellStyle name="Ç¥ÁØ_¸ÅÃâ_1" xfId="9808"/>
    <cellStyle name="C￥AØ_¸AAa°eE¹(A¤¼­)" xfId="9809"/>
    <cellStyle name="Ç¥ÁØ_¸ÅÃâ°èÈ¹(Á¤¼­)" xfId="9810"/>
    <cellStyle name="C￥AØ_¸AAa°eE¹(A¤º¸Ae½A)" xfId="9811"/>
    <cellStyle name="Ç¥ÁØ_¸ÅÃâ°èÈ¹(Á¤º¸Åë½Å)" xfId="9812"/>
    <cellStyle name="C￥AØ_¸AAa°eE¹(AN°y)" xfId="9813"/>
    <cellStyle name="Ç¥ÁØ_¸ÅÃâ°èÈ¹(ÃÑ°ý)" xfId="9814"/>
    <cellStyle name="C￥AØ_¸AAa°eE¹(AUμ¿E­)" xfId="9815"/>
    <cellStyle name="Ç¥ÁØ_¸ÅÃâ2" xfId="9816"/>
    <cellStyle name="C￥AØ_¸AAa2(SM,SI)" xfId="9817"/>
    <cellStyle name="Ç¥ÁØ_¸ÅÃâ2(SM,SI)" xfId="9818"/>
    <cellStyle name="C￥AØ_¸AAa-A¤º¸¼­ºn½ºº≫ºI" xfId="9819"/>
    <cellStyle name="Ç¥ÁØ_¿¬°£´©°è¿¹»ó" xfId="9820"/>
    <cellStyle name="C￥AØ_¿uº° ¸AAa" xfId="9821"/>
    <cellStyle name="Ç¥ÁØ_¿ùº° ¸ÅÃâ" xfId="9822"/>
    <cellStyle name="C￥AØ_¿uº°A¸≫c½CAu_³≫ºI°eE¹´e AßA¤A÷AI " xfId="9823"/>
    <cellStyle name="Ç¥ÁØ_±¹³»Àü¸Á" xfId="9824"/>
    <cellStyle name="C￥AØ_±¹³≫Au¸A" xfId="9825"/>
    <cellStyle name="Ç¥ÁØ_±â¼º" xfId="9826"/>
    <cellStyle name="C￥AØ_±YºnAy°¨ (2)" xfId="9827"/>
    <cellStyle name="Ç¥ÁØ_±ÝºñÀý°¨ (2)" xfId="9828"/>
    <cellStyle name="C￥AØ_≫c¾÷°eE¹ºn±³(AIAI³Y)" xfId="9829"/>
    <cellStyle name="Ç¥ÁØ_°¡ÁßÄ¡(¸¸Á·µµºñ) " xfId="9830"/>
    <cellStyle name="C￥AØ_°æ¿μ½CAu" xfId="9831"/>
    <cellStyle name="Ç¥ÁØ_°ø»ç¿ø°¡" xfId="9832"/>
    <cellStyle name="C￥AØ_°ø≫c¿ø°¡" xfId="9833"/>
    <cellStyle name="Ç¥ÁØ_°ø¹®" xfId="9834"/>
    <cellStyle name="C￥AØ_°ø¹R" xfId="9835"/>
    <cellStyle name="Ç¥ÁØ_0N-HANDLING " xfId="9836"/>
    <cellStyle name="C￥AØ_0N-HANDLING _직접비양식" xfId="9837"/>
    <cellStyle name="Ç¥ÁØ_¼±ÅõÀç°í_1_³»ºÎ°èÈ¹´ë ÃßÁ¤Â÷ÀÌ " xfId="9838"/>
    <cellStyle name="C￥AØ_¼±AoAc°i_1_³≫ºI°eE¹´e AßA¤A÷AI " xfId="9839"/>
    <cellStyle name="Ç¥ÁØ_¼±ÅõÀç°í_³»ºÎ°èÈ¹´ë ÃßÁ¤Â÷ÀÌ " xfId="9840"/>
    <cellStyle name="C￥AØ_¼±AoAc°i_³≫ºI°eE¹´e AßA¤A÷AI " xfId="9841"/>
    <cellStyle name="Ç¥ÁØ_¼ö¸³ÁöÄ§" xfId="9842"/>
    <cellStyle name="C￥AØ_¼o¸³AyA÷" xfId="9843"/>
    <cellStyle name="Ç¥ÁØ_¼ö¸³ÀýÂ÷" xfId="9844"/>
    <cellStyle name="C￥AØ_¼OAI" xfId="9845"/>
    <cellStyle name="Ç¥ÁØ_¼ÕÀÍ" xfId="9846"/>
    <cellStyle name="C￥AØ_¼OAI(≫e¾÷AuAU)" xfId="9847"/>
    <cellStyle name="Ç¥ÁØ_¼ÕÀÍ(½Ã½ºÅÛ)" xfId="9848"/>
    <cellStyle name="C￥AØ_¼OAI(AN°y) (2)" xfId="9849"/>
    <cellStyle name="Ç¥ÁØ_¼ÕÀÍ(ÃÑ°ý) (2)" xfId="9850"/>
    <cellStyle name="C￥AØ_¼OAI(AOA¾)" xfId="9851"/>
    <cellStyle name="Ç¥ÁØ_¼ÕÀÍ(ÃÖÁ¾)" xfId="9852"/>
    <cellStyle name="C￥AØ_¼OAI(AOA¾) (2)" xfId="9853"/>
    <cellStyle name="Ç¥ÁØ_¼ÕÀÍ(ÃÖÁ¾) (2)" xfId="9854"/>
    <cellStyle name="C￥AØ_¼OAI°eE¹(A¤º¸¼­ºn½º)" xfId="9855"/>
    <cellStyle name="Ç¥ÁØ_¼ÕÀÍ°èÈ¹(Á¤º¸¼­ºñ½º)" xfId="9856"/>
    <cellStyle name="C￥AØ_¼OAI°eE¹(A¤º¸Ae½A)" xfId="9857"/>
    <cellStyle name="Ç¥ÁØ_¼ÕÀÍ°èÈ¹(Á¤º¸Åë½Å)" xfId="9858"/>
    <cellStyle name="C￥AØ_¼OAI°eE¹(AN°y)" xfId="9859"/>
    <cellStyle name="Ç¥ÁØ_¼ÕÀÍ°èÈ¹(ÃÑ°ý)" xfId="9860"/>
    <cellStyle name="C￥AØ_¼OAI°eE¹(AN°y) (2)" xfId="9861"/>
    <cellStyle name="Ç¥ÁØ_¼ÕÀÍ°èÈ¹(ÃÑ°ý) (2)" xfId="9862"/>
    <cellStyle name="C￥AØ_¼OAI°eE¹(AUμ¿E­)" xfId="9863"/>
    <cellStyle name="Ç¥ÁØ_¼ÕÀÍ°èÈ¹(È¸Àåº¸°í)" xfId="9864"/>
    <cellStyle name="C￥AØ_¼OAI°eE¹(º≫ºIº°AN°y) (7)" xfId="9865"/>
    <cellStyle name="Ç¥ÁØ_¼ÕÀÍÂ÷ (2)_1_³»ºÎ°èÈ¹´ë ÃßÁ¤Â÷ÀÌ " xfId="9866"/>
    <cellStyle name="C￥AØ_¼OAIA÷ (2)_1_³≫ºI°eE¹´e AßA¤A÷AI " xfId="9867"/>
    <cellStyle name="Ç¥ÁØ_¼ÕÀÍÂ÷ (2)_³»ºÎ°èÈ¹´ë ÃßÁ¤Â÷ÀÌ " xfId="9868"/>
    <cellStyle name="C￥AØ_¼OAIA÷ (2)_³≫ºI°eE¹´e AßA¤A÷AI " xfId="9869"/>
    <cellStyle name="Ç¥ÁØ_¼ÕÀÍÂ÷ÀÌ ¿øÀÎ " xfId="9870"/>
    <cellStyle name="C￥AØ_¼OAIºÐ¼R (2)" xfId="9871"/>
    <cellStyle name="Ç¥ÁØ_¼öÁÖ" xfId="9872"/>
    <cellStyle name="C￥AØ_¼oAO (2)" xfId="9873"/>
    <cellStyle name="Ç¥ÁØ_¼öÁÖ (2)" xfId="9874"/>
    <cellStyle name="C￥AØ_¼oAO¸AAa(AN°y)(¼oA¤)" xfId="9875"/>
    <cellStyle name="Ç¥ÁØ_¼öÁÖ¸ÅÃâ(ÃÑ°ý)(¼öÁ¤)" xfId="9876"/>
    <cellStyle name="C￥AØ_¼oAO°³¼±" xfId="9877"/>
    <cellStyle name="Ç¥ÁØ_¼öÁÖ°³¼±" xfId="9878"/>
    <cellStyle name="C￥AØ_½C½A (2)" xfId="9879"/>
    <cellStyle name="Ç¥ÁØ_½Ç½Ã (2)" xfId="9880"/>
    <cellStyle name="C￥AØ_½CAu" xfId="9881"/>
    <cellStyle name="Ç¥ÁØ_½ÇÀû" xfId="9882"/>
    <cellStyle name="C￥AØ_¾c½A" xfId="9883"/>
    <cellStyle name="Ç¥ÁØ_¾ç½Ä" xfId="9884"/>
    <cellStyle name="C￥AØ_¾c½A " xfId="9885"/>
    <cellStyle name="Ç¥ÁØ_¾ç½Ä " xfId="9886"/>
    <cellStyle name="C￥AØ_¾c½A (2)" xfId="9887"/>
    <cellStyle name="Ç¥ÁØ_¾ç½Ä (2)" xfId="9888"/>
    <cellStyle name="C￥AØ_¾c½A(¼oA¤º≫)" xfId="9889"/>
    <cellStyle name="Ç¥ÁØ_101-800" xfId="9890"/>
    <cellStyle name="C￥AØ_101-800_1" xfId="9891"/>
    <cellStyle name="Ç¥ÁØ_101-800_1" xfId="9892"/>
    <cellStyle name="C￥AØ_12_21" xfId="9893"/>
    <cellStyle name="Ç¥ÁØ_12_21" xfId="9894"/>
    <cellStyle name="C￥AØ_12_21_1" xfId="9895"/>
    <cellStyle name="Ç¥ÁØ_12_21_1" xfId="9896"/>
    <cellStyle name="C￥AØ_2.¿μ¾÷°eE¹-1) AN°yC￥" xfId="9897"/>
    <cellStyle name="Ç¥ÁØ_³»ºÎ°èÈ¹´ë ÃßÁ¤Â÷ÀÌ " xfId="9898"/>
    <cellStyle name="C￥AØ_³≫ºI°eE¹´e AßA¤A÷AI " xfId="9899"/>
    <cellStyle name="Ç¥ÁØ_3-1 ¹°·ùºñ" xfId="9900"/>
    <cellStyle name="C￥AØ_³a°￡¾c½A" xfId="9901"/>
    <cellStyle name="Ç¥ÁØ_³â°£¾ç½Ä" xfId="9902"/>
    <cellStyle name="C￥AØ_³a°￡AN°y (12¿u1,8,22)" xfId="9903"/>
    <cellStyle name="Ç¥ÁØ_³â°£ÃÑ°ý (12¿ù1,8,22)" xfId="9904"/>
    <cellStyle name="C￥AØ_4.AI·A°eE¹" xfId="9905"/>
    <cellStyle name="Ç¥ÁØ_4.ÀÎ·Â°èÈ¹" xfId="9906"/>
    <cellStyle name="C￥AØ_4-1½CAu" xfId="9907"/>
    <cellStyle name="Ç¥ÁØ_4-1½ÇÀû" xfId="9908"/>
    <cellStyle name="C￥AØ_4-3Co±Y" xfId="9909"/>
    <cellStyle name="Ç¥ÁØ_4-3Çö±Ý" xfId="9910"/>
    <cellStyle name="C￥AØ_5-1±¤°i " xfId="9911"/>
    <cellStyle name="Ç¥ÁØ_5-1±¤°í " xfId="9912"/>
    <cellStyle name="C￥AØ_5-1±¤°i _6RCB1 " xfId="9913"/>
    <cellStyle name="Ç¥ÁØ_5-1±¤°í _Civil-Cost Breakdown-" xfId="9914"/>
    <cellStyle name="C￥AØ_7,8,9½CAu¿¹≫o" xfId="9915"/>
    <cellStyle name="Ç¥ÁØ_9)´ëÂ÷´ëÁ¶Ç¥" xfId="9916"/>
    <cellStyle name="C￥AØ_95_BEP(1-9)" xfId="9917"/>
    <cellStyle name="Ç¥ÁØ_95_BEP(1-9)" xfId="9918"/>
    <cellStyle name="C￥AØ_95≫c¾÷ºIº°½CAuAN°y" xfId="9919"/>
    <cellStyle name="Ç¥ÁØ_97³â ¼ÕÀÍÃßÁ¤  (2)" xfId="9920"/>
    <cellStyle name="C￥AØ_97³a ¼OAIAßA¤  (2)_1" xfId="9921"/>
    <cellStyle name="Ç¥ÁØ_97³â ¼ÕÀÍÃßÁ¤  (2)_1" xfId="9922"/>
    <cellStyle name="C￥AØ_97³a ¼OAIAßA¤  (2)_AßA¤¼OAI" xfId="9923"/>
    <cellStyle name="Ç¥ÁØ_97³â ¼ÕÀÍÃßÁ¤  (2)_ÃßÁ¤¼ÕÀÍ" xfId="9924"/>
    <cellStyle name="C￥AØ_A¸≫cºÐ_³≫ºI°eE¹´e AßA¤A÷AI " xfId="9925"/>
    <cellStyle name="Ç¥ÁØ_Á¤º¸¼­ºñ½º" xfId="9926"/>
    <cellStyle name="C￥AØ_A¤º¸½A½ºAU" xfId="9927"/>
    <cellStyle name="Ç¥ÁØ_Á¤º¸½Ã½ºÅÛ" xfId="9928"/>
    <cellStyle name="C￥AØ_A¤º¸Ae½A" xfId="9929"/>
    <cellStyle name="Ç¥ÁØ_Á¤º¸Åë½Å" xfId="9930"/>
    <cellStyle name="C￥AØ_A¤º¸Au·≪°uA|" xfId="9931"/>
    <cellStyle name="Ç¥ÁØ_Á¤º¸ºÎ¹®ÃÑ°ý" xfId="9932"/>
    <cellStyle name="C￥AØ_A¤º¸ºI¹RAN°y" xfId="9933"/>
    <cellStyle name="Ç¥ÁØ_ÃµÈ£3¿ù " xfId="9934"/>
    <cellStyle name="C￥AØ_ÆC¸AAo´e" xfId="9935"/>
    <cellStyle name="Ç¥ÁØ_ÆÇ¸ÅÁõ´ë" xfId="9936"/>
    <cellStyle name="C￥AØ_Æi¼ºAIA¤2" xfId="9937"/>
    <cellStyle name="Ç¥ÁØ_Æí¼ºÀÏÁ¤2" xfId="9938"/>
    <cellStyle name="C￥AØ_AI¿ø(A¤¼­)" xfId="9939"/>
    <cellStyle name="Ç¥ÁØ_ÀÎ¿ø(Á¤¼­)" xfId="9940"/>
    <cellStyle name="C￥AØ_AI¿ø°eE¹(A¤º¸¼­ºn½º)" xfId="9941"/>
    <cellStyle name="Ç¥ÁØ_ÀÎ¿ø°èÈ¹(Á¤º¸¼­ºñ½º)" xfId="9942"/>
    <cellStyle name="C￥AØ_AI¿ø°eE¹(AN°y)" xfId="9943"/>
    <cellStyle name="Ç¥ÁØ_ÀÎ¿ø°èÈ¹(ÃÑ°ý)" xfId="9944"/>
    <cellStyle name="C￥AØ_AI·A" xfId="9945"/>
    <cellStyle name="Ç¥ÁØ_ÀÎ·Â" xfId="9946"/>
    <cellStyle name="C￥AØ_AI·A(≫e¾÷AuAU)" xfId="9947"/>
    <cellStyle name="Ç¥ÁØ_ÀÎ·Â(½Ã½ºÅÛ)" xfId="9948"/>
    <cellStyle name="C￥AØ_AI·A]" xfId="9949"/>
    <cellStyle name="Ç¥ÁØ_ÀÎ·Â]" xfId="9950"/>
    <cellStyle name="C￥AØ_AI·A°eE¹" xfId="9951"/>
    <cellStyle name="Ç¥ÁØ_ÀÎ·Â°èÈ¹" xfId="9952"/>
    <cellStyle name="C￥AØ_AI·A°eE¹(A¤º¸Ae½A)" xfId="9953"/>
    <cellStyle name="Ç¥ÁØ_ÀÎ·Â°èÈ¹(Á¤º¸Åë½Å)" xfId="9954"/>
    <cellStyle name="C￥AØ_AI·A°eE¹(AN°y)" xfId="9955"/>
    <cellStyle name="Ç¥ÁØ_ÀÎ·Â°èÈ¹(ÃÑ°ý)" xfId="9956"/>
    <cellStyle name="C￥AØ_AI·A°eE¹(AUμ¿E­)" xfId="9957"/>
    <cellStyle name="Ç¥ÁØ_ÀÎÀç°³¹ß¿ø" xfId="9958"/>
    <cellStyle name="C￥AØ_AIAI³YAoAUºn±³_1" xfId="9959"/>
    <cellStyle name="Ç¥ÁØ_ÀÎÅÍ³ÝÅõÀÚºñ±³_1" xfId="9960"/>
    <cellStyle name="C￥AØ_AN°y" xfId="9961"/>
    <cellStyle name="Ç¥ÁØ_ÃÑ°ý" xfId="9962"/>
    <cellStyle name="C￥AØ_AN°y(1.25) " xfId="9963"/>
    <cellStyle name="Ç¥ÁØ_ÃÑ°ýÇ¥ (´ëÂ÷´ëÁ¶Ç¥)" xfId="9964"/>
    <cellStyle name="C￥AØ_AN°yC￥ (¼oAaAO)" xfId="9965"/>
    <cellStyle name="Ç¥ÁØ_ÃÑ°ýÇ¥ (¼öÃâÀÔ)" xfId="9966"/>
    <cellStyle name="C￥AØ_AN°yC￥ (¼oAaAO) (2)" xfId="9967"/>
    <cellStyle name="Ç¥ÁØ_ÃÑ°ýÇ¥ (¼öÃâÀÔ) (2)" xfId="9968"/>
    <cellStyle name="C￥AØ_AN°yC￥(¼oA¤)" xfId="9969"/>
    <cellStyle name="Ç¥ÁØ_ÃÑ°ýÇ¥(¼öÁ¤)" xfId="9970"/>
    <cellStyle name="C￥AØ_AN°yC￥(¼OAI)" xfId="9971"/>
    <cellStyle name="Ç¥ÁØ_ÃÑ°ýÇ¥(¼ÕÀÍ)" xfId="9972"/>
    <cellStyle name="C￥AØ_AN°yºn±³" xfId="9973"/>
    <cellStyle name="Ç¥ÁØ_ÃÑ°ýºñ±³" xfId="9974"/>
    <cellStyle name="C￥AØ_AO¿aº¸°i" xfId="9975"/>
    <cellStyle name="Ç¥ÁØ_ÁÖ¿äº¸°í" xfId="9976"/>
    <cellStyle name="C￥AØ_AoAU" xfId="9977"/>
    <cellStyle name="Ç¥ÁØ_ÅõÀÚ" xfId="9978"/>
    <cellStyle name="C￥AØ_AoAU(≫e¾÷AuAU)" xfId="9979"/>
    <cellStyle name="Ç¥ÁØ_ÅõÀÚ(½Ã½ºÅÛ)" xfId="9980"/>
    <cellStyle name="C￥AØ_AoAU_1" xfId="9981"/>
    <cellStyle name="Ç¥ÁØ_ÅõÀÚ_1" xfId="9982"/>
    <cellStyle name="C￥AØ_AoAU°eE¹ (2)" xfId="9983"/>
    <cellStyle name="Ç¥ÁØ_ÅõÀÚ°èÈ¹ (2)" xfId="9984"/>
    <cellStyle name="C￥AØ_AoAU°eE¹(A¤¼­)" xfId="9985"/>
    <cellStyle name="Ç¥ÁØ_ÅõÀÚ°èÈ¹(Á¤¼­)" xfId="9986"/>
    <cellStyle name="C￥AØ_AoAU°eE¹(A¤º¸Ae½A)" xfId="9987"/>
    <cellStyle name="Ç¥ÁØ_ÅõÀÚ°èÈ¹(Á¤º¸Åë½Å)" xfId="9988"/>
    <cellStyle name="C￥AØ_AoAU°eE¹(AN°y)" xfId="9989"/>
    <cellStyle name="Ç¥ÁØ_ÅõÀÚ°èÈ¹(ÃÑ°ý)" xfId="9990"/>
    <cellStyle name="C￥AØ_AoAU°eE¹(AUμ¿E­)" xfId="9991"/>
    <cellStyle name="Ç¥ÁØ_ÁßÁ¡ÃßÁø" xfId="9992"/>
    <cellStyle name="C￥AØ_AßA¤¼OAI" xfId="9993"/>
    <cellStyle name="Ç¥ÁØ_ÃßÁ¤¼ÕÀÍ" xfId="9994"/>
    <cellStyle name="C￥AØ_AßAa±a ¸AAa°eE¹" xfId="9995"/>
    <cellStyle name="Ç¥ÁØ_ÁßÀå±â ¸ÅÃâ°èÈ¹" xfId="9996"/>
    <cellStyle name="C￥AØ_AßAa±a ¼OAI°eE¹(¿a¾a)" xfId="9997"/>
    <cellStyle name="Ç¥ÁØ_ÁßÀå±â ¼ÕÀÍ°èÈ¹(¿ä¾à)" xfId="9998"/>
    <cellStyle name="C￥AØ_AßAa±a ¼OAI°eE¹(AN°y) (2)" xfId="9999"/>
    <cellStyle name="Ç¥ÁØ_ÁßÀå±â ¼ÕÀÍ°èÈ¹(ÃÑ°ý) (2)" xfId="10000"/>
    <cellStyle name="C￥AØ_AßAa±a AI·A°eE¹" xfId="10001"/>
    <cellStyle name="Ç¥ÁØ_ÁßÀå±â ÀÎ·Â°èÈ¹" xfId="10002"/>
    <cellStyle name="C￥AØ_Au¿e±aAØ" xfId="10003"/>
    <cellStyle name="Ç¥ÁØ_Àû¿ë±âÁØ" xfId="10004"/>
    <cellStyle name="C￥AØ_Au·≪°uA|" xfId="10005"/>
    <cellStyle name="Ç¥ÁØ_Áý°èÇ¥(2¿ù) " xfId="10006"/>
    <cellStyle name="C￥AØ_Ay°eC￥(2¿u) _직접비양식" xfId="10007"/>
    <cellStyle name="Ç¥ÁØ_ÇÑ°èÀÌÀÍ" xfId="10008"/>
    <cellStyle name="C￥AØ_CN°eAIAI96³a" xfId="10009"/>
    <cellStyle name="Ç¥ÁØ_ÇÑ°èÀÌÀÍ96³â" xfId="10010"/>
    <cellStyle name="C￥AØ_CØ¿UAO½A" xfId="10011"/>
    <cellStyle name="Ç¥ÁØ_ÇØ¿ÜÃÖ½Å" xfId="10012"/>
    <cellStyle name="C￥AØ_CØ¿UAu¸A" xfId="10013"/>
    <cellStyle name="Ç¥ÁØ_ÇØ¿ÜÀü¸Á" xfId="10014"/>
    <cellStyle name="C￥AØ_CØ¿UAu¸A2" xfId="10015"/>
    <cellStyle name="Ç¥ÁØ_ÇØ¿ÜÀü¸Á2" xfId="10016"/>
    <cellStyle name="C￥AØ_CoAo¹yAI °A¾×¿ⓒ½A " xfId="10017"/>
    <cellStyle name="Ç¥ÁØ_ÇöÈ²_¹®Á¦Á¡ " xfId="10018"/>
    <cellStyle name="C￥AØ_laroux" xfId="10019"/>
    <cellStyle name="Ç¥ÁØ_laroux" xfId="10020"/>
    <cellStyle name="C￥AØ_laroux_1" xfId="10021"/>
    <cellStyle name="Ç¥ÁØ_laroux_1" xfId="10022"/>
    <cellStyle name="C￥AØ_laroux_1_Sheet1" xfId="10023"/>
    <cellStyle name="Ç¥ÁØ_laroux_1_Sheet1" xfId="10024"/>
    <cellStyle name="C￥AØ_laroux_2" xfId="10025"/>
    <cellStyle name="Ç¥ÁØ_laroux_2" xfId="10026"/>
    <cellStyle name="C￥AØ_laroux_2_Sheet1" xfId="10027"/>
    <cellStyle name="Ç¥ÁØ_laroux_2_Sheet1" xfId="10028"/>
    <cellStyle name="C￥AØ_laroux_3" xfId="10029"/>
    <cellStyle name="Ç¥ÁØ_laroux_3" xfId="10030"/>
    <cellStyle name="C￥AØ_laroux_4" xfId="10031"/>
    <cellStyle name="Ç¥ÁØ_laroux_4" xfId="10032"/>
    <cellStyle name="C￥AØ_laroux_5" xfId="10033"/>
    <cellStyle name="Ç¥ÁØ_laroux_5" xfId="10034"/>
    <cellStyle name="C￥AØ_laroux_6" xfId="10035"/>
    <cellStyle name="Ç¥ÁØ_laroux_6" xfId="10036"/>
    <cellStyle name="C￥AØ_laroux_7" xfId="10037"/>
    <cellStyle name="Ç¥ÁØ_laroux_7" xfId="10038"/>
    <cellStyle name="C￥AØ_laroux_7_3-2직접비BreakDown-현장 2003 3 06-2004이후" xfId="10039"/>
    <cellStyle name="Ç¥ÁØ_laroux_7_3-2직접비BreakDown-현장 2003 3 06-2004이후" xfId="10040"/>
    <cellStyle name="C￥AØ_laroux_7_평택항작업조Rev02" xfId="10041"/>
    <cellStyle name="Ç¥ÁØ_laroux_7_평택항작업조Rev02" xfId="10042"/>
    <cellStyle name="C￥AØ_laroux_Sheet1" xfId="10043"/>
    <cellStyle name="Ç¥ÁØ_laroux_Sheet1" xfId="10044"/>
    <cellStyle name="C￥AØ_º?°æ(AOA¾)" xfId="10045"/>
    <cellStyle name="Ç¥ÁØ_º¯°æ(ÃÖÁ¾)" xfId="10046"/>
    <cellStyle name="C￥AØ_º¸°i¼­" xfId="10047"/>
    <cellStyle name="Ç¥ÁØ_º¸°í¼­" xfId="10048"/>
    <cellStyle name="C￥AØ_ºÐ±aº°¸AAa³≫¿ª" xfId="10049"/>
    <cellStyle name="Ç¥ÁØ_ºñ¿ë±âÁØ" xfId="10050"/>
    <cellStyle name="C￥AØ_ºn±³(AOA¾)" xfId="10051"/>
    <cellStyle name="Ç¥ÁØ_ºñ±³(ÃÖÁ¾)" xfId="10052"/>
    <cellStyle name="C￥AØ_pl (2)" xfId="10053"/>
    <cellStyle name="Ç¥ÁØ_pl (2)" xfId="10054"/>
    <cellStyle name="C￥AØ_QTN_FORM" xfId="10055"/>
    <cellStyle name="Ç¥ÁØ_QTN_FORM" xfId="10056"/>
    <cellStyle name="C￥AØ_Sheet1" xfId="10057"/>
    <cellStyle name="Ç¥ÁØ_Sheet1" xfId="10058"/>
    <cellStyle name="C￥AØ_Sheet1 (2)" xfId="10059"/>
    <cellStyle name="Ç¥ÁØ_Sheet1 (2)" xfId="10060"/>
    <cellStyle name="C￥AØ_Sheet1 (2)_¾c½A" xfId="10061"/>
    <cellStyle name="Ç¥ÁØ_Sheet1 (2)_¾ç½Ä" xfId="10062"/>
    <cellStyle name="C￥AØ_Sheet1 (2)_¾c½A (2)" xfId="10063"/>
    <cellStyle name="Ç¥ÁØ_Sheet1 (2)_¾ç½Ä (2)" xfId="10064"/>
    <cellStyle name="C￥AØ_Sheet1 (2)_E?A²º?μ¿" xfId="10065"/>
    <cellStyle name="Ç¥ÁØ_Sheet1 (2)_È¯À²º¯µ¿" xfId="10066"/>
    <cellStyle name="C￥AØ_Sheet1_¿μ¾÷CoE² " xfId="10067"/>
    <cellStyle name="Ç¥ÁØ_Sheet1_±âÅ¸" xfId="10068"/>
    <cellStyle name="C￥AØ_Sheet1_±YºnAy°¨" xfId="10069"/>
    <cellStyle name="Ç¥ÁØ_Sheet1_±ÝºñÀý°¨" xfId="10070"/>
    <cellStyle name="C￥AØ_Sheet1_°ø≫c¿ø°¡" xfId="10071"/>
    <cellStyle name="Ç¥ÁØ_Sheet1_0N-HANDLING " xfId="10072"/>
    <cellStyle name="C￥AØ_Sheet1_1" xfId="10073"/>
    <cellStyle name="Ç¥ÁØ_Sheet1_1" xfId="10074"/>
    <cellStyle name="C￥AØ_Sheet1_1_AN°yC￥ (´eA÷´eA¶C￥)" xfId="10075"/>
    <cellStyle name="Ç¥ÁØ_Sheet1_1_ÃÑ°ýÇ¥ (´ëÂ÷´ëÁ¶Ç¥)" xfId="10076"/>
    <cellStyle name="C￥AØ_Sheet1_1_AN°yC￥ (¼oAaAO)" xfId="10077"/>
    <cellStyle name="Ç¥ÁØ_Sheet1_1_ÃÑ°ýÇ¥ (¼öÃâÀÔ)" xfId="10078"/>
    <cellStyle name="C￥AØ_Sheet1_1_AN°yC￥ (¼oAaAO) (2)" xfId="10079"/>
    <cellStyle name="Ç¥ÁØ_Sheet1_1_ÃÑ°ýÇ¥ (¼öÃâÀÔ) (2)" xfId="10080"/>
    <cellStyle name="C￥AØ_Sheet1_1_AN°yC￥(¼oA¤)" xfId="10081"/>
    <cellStyle name="Ç¥ÁØ_Sheet1_1_ÃÑ°ýÇ¥(¼öÁ¤)" xfId="10082"/>
    <cellStyle name="C￥AØ_Sheet1_1_AN°yC￥(¼OAI)" xfId="10083"/>
    <cellStyle name="Ç¥ÁØ_Sheet1_1_ÃÑ°ýÇ¥(¼ÕÀÍ)" xfId="10084"/>
    <cellStyle name="C￥AØ_Sheet1_2" xfId="10085"/>
    <cellStyle name="Ç¥ÁØ_Sheet1_2" xfId="10086"/>
    <cellStyle name="C￥AØ_Sheet1_AI¹Y°u¸Rºn" xfId="10087"/>
    <cellStyle name="Ç¥ÁØ_Sheet1_ÃÑ°ýÇ¥ (´ëÂ÷´ëÁ¶Ç¥)" xfId="10088"/>
    <cellStyle name="C￥AØ_Sheet1_AN°yC￥ (¼oAaAO)" xfId="10089"/>
    <cellStyle name="Ç¥ÁØ_Sheet1_ÃÑ°ýÇ¥ (¼öÃâÀÔ)" xfId="10090"/>
    <cellStyle name="C￥AØ_Sheet1_AN°yC￥ (¼oAaAO) (2)" xfId="10091"/>
    <cellStyle name="Ç¥ÁØ_Sheet1_ÃÑ°ýÇ¥ (¼öÃâÀÔ) (2)" xfId="10092"/>
    <cellStyle name="C￥AØ_Sheet1_AN°yC￥(¼oA¤)" xfId="10093"/>
    <cellStyle name="Ç¥ÁØ_Sheet1_ÃÑ°ýÇ¥(¼öÁ¤)" xfId="10094"/>
    <cellStyle name="C￥AØ_Sheet1_AN°yC￥(¼OAI)" xfId="10095"/>
    <cellStyle name="Ç¥ÁØ_Sheet1_ÃÑ°ýÇ¥(¼ÕÀÍ)" xfId="10096"/>
    <cellStyle name="C￥AØ_Sheet1_AUº≫±Y" xfId="10097"/>
    <cellStyle name="Ç¥ÁØ_Sheet1_Áý°èÇ¥(2¿ù) " xfId="10098"/>
    <cellStyle name="C￥AØ_Sheet2 (2)" xfId="10099"/>
    <cellStyle name="Ç¥ÁØ_Sheet2 (2)" xfId="10100"/>
    <cellStyle name="C￥AØ_Sheet3" xfId="10101"/>
    <cellStyle name="Ç¥ÁØ_Sheet3" xfId="10102"/>
    <cellStyle name="C￥AØ_Sheet3 (2)" xfId="10103"/>
    <cellStyle name="Ç¥ÁØ_Sheet3 (2)" xfId="10104"/>
    <cellStyle name="C￥AØ_Sheet4 (2)" xfId="10105"/>
    <cellStyle name="Ç¥ÁØ_Sheet4 (2)" xfId="10106"/>
    <cellStyle name="C￥AØ_SM ¸AAa°eE¹(Ac°æºI)" xfId="10107"/>
    <cellStyle name="Ç¥ÁØ_SM ¸ÅÃâ°èÈ¹(Àç°æºÎ)" xfId="10108"/>
    <cellStyle name="C￥AØ_SM,SI¼oAO¸AAa" xfId="10109"/>
    <cellStyle name="Ç¥ÁØ_SM,SI¼öÁÖ¸ÅÃâ" xfId="10110"/>
    <cellStyle name="C￥AØ_SM,SI¼oAO¸AAa(¼oA¤)" xfId="10111"/>
    <cellStyle name="Ç¥ÁØ_SM,SI¼öÁÖ¸ÅÃâ(¼öÁ¤)" xfId="10112"/>
    <cellStyle name="C￥AØ_SM,SI¼oAO¸AAa(2)" xfId="10113"/>
    <cellStyle name="Ç¥ÁØ_SM,SI¼öÁÖ¸ÅÃâ(2)" xfId="10114"/>
    <cellStyle name="C￥AØ_SOON1 " xfId="10115"/>
    <cellStyle name="Ç¥ÁØ_TOT (2)" xfId="10116"/>
    <cellStyle name="C￥AØ_TOT (3)" xfId="10117"/>
    <cellStyle name="Ç¥ÁØ_TOT (3)" xfId="10118"/>
    <cellStyle name="Calc Currency (0)" xfId="10119"/>
    <cellStyle name="Calc Currency (0) 2" xfId="10120"/>
    <cellStyle name="Calc Currency (0) 3" xfId="10121"/>
    <cellStyle name="Calc Currency (0) 4" xfId="10122"/>
    <cellStyle name="Calc Currency (0) 5" xfId="10123"/>
    <cellStyle name="Calc Currency (2)" xfId="10124"/>
    <cellStyle name="Calc Percent (0)" xfId="10125"/>
    <cellStyle name="Calc Percent (1)" xfId="10126"/>
    <cellStyle name="Calc Percent (1) 2" xfId="10127"/>
    <cellStyle name="Calc Percent (2)" xfId="10128"/>
    <cellStyle name="Calc Percent (2) 2" xfId="10129"/>
    <cellStyle name="Calc Units (0)" xfId="10130"/>
    <cellStyle name="Calc Units (1)" xfId="10131"/>
    <cellStyle name="Calc Units (1) 2" xfId="10132"/>
    <cellStyle name="Calc Units (2)" xfId="10133"/>
    <cellStyle name="Calculation 2" xfId="10134"/>
    <cellStyle name="Calculation 2 10" xfId="10135"/>
    <cellStyle name="Calculation 2 10 2" xfId="10136"/>
    <cellStyle name="Calculation 2 10 3" xfId="10137"/>
    <cellStyle name="Calculation 2 11" xfId="10138"/>
    <cellStyle name="Calculation 2 11 2" xfId="10139"/>
    <cellStyle name="Calculation 2 11 3" xfId="10140"/>
    <cellStyle name="Calculation 2 12" xfId="10141"/>
    <cellStyle name="Calculation 2 12 2" xfId="10142"/>
    <cellStyle name="Calculation 2 12 3" xfId="10143"/>
    <cellStyle name="Calculation 2 13" xfId="10144"/>
    <cellStyle name="Calculation 2 13 2" xfId="10145"/>
    <cellStyle name="Calculation 2 13 3" xfId="10146"/>
    <cellStyle name="Calculation 2 14" xfId="10147"/>
    <cellStyle name="Calculation 2 14 2" xfId="10148"/>
    <cellStyle name="Calculation 2 14 3" xfId="10149"/>
    <cellStyle name="Calculation 2 15" xfId="10150"/>
    <cellStyle name="Calculation 2 15 2" xfId="10151"/>
    <cellStyle name="Calculation 2 15 3" xfId="10152"/>
    <cellStyle name="Calculation 2 16" xfId="10153"/>
    <cellStyle name="Calculation 2 16 2" xfId="10154"/>
    <cellStyle name="Calculation 2 16 3" xfId="10155"/>
    <cellStyle name="Calculation 2 17" xfId="10156"/>
    <cellStyle name="Calculation 2 17 2" xfId="10157"/>
    <cellStyle name="Calculation 2 17 3" xfId="10158"/>
    <cellStyle name="Calculation 2 18" xfId="10159"/>
    <cellStyle name="Calculation 2 18 2" xfId="10160"/>
    <cellStyle name="Calculation 2 18 3" xfId="10161"/>
    <cellStyle name="Calculation 2 19" xfId="10162"/>
    <cellStyle name="Calculation 2 19 2" xfId="10163"/>
    <cellStyle name="Calculation 2 19 3" xfId="10164"/>
    <cellStyle name="Calculation 2 2" xfId="10165"/>
    <cellStyle name="Calculation 2 2 2" xfId="10166"/>
    <cellStyle name="Calculation 2 2 2 2" xfId="10167"/>
    <cellStyle name="Calculation 2 2 2 3" xfId="10168"/>
    <cellStyle name="Calculation 2 2 3" xfId="10169"/>
    <cellStyle name="Calculation 2 2 4" xfId="10170"/>
    <cellStyle name="Calculation 2 20" xfId="10171"/>
    <cellStyle name="Calculation 2 20 2" xfId="10172"/>
    <cellStyle name="Calculation 2 20 3" xfId="10173"/>
    <cellStyle name="Calculation 2 3" xfId="10174"/>
    <cellStyle name="Calculation 2 3 2" xfId="10175"/>
    <cellStyle name="Calculation 2 3 3" xfId="10176"/>
    <cellStyle name="Calculation 2 4" xfId="10177"/>
    <cellStyle name="Calculation 2 4 2" xfId="10178"/>
    <cellStyle name="Calculation 2 4 3" xfId="10179"/>
    <cellStyle name="Calculation 2 5" xfId="10180"/>
    <cellStyle name="Calculation 2 5 2" xfId="10181"/>
    <cellStyle name="Calculation 2 5 3" xfId="10182"/>
    <cellStyle name="Calculation 2 6" xfId="10183"/>
    <cellStyle name="Calculation 2 6 2" xfId="10184"/>
    <cellStyle name="Calculation 2 6 3" xfId="10185"/>
    <cellStyle name="Calculation 2 7" xfId="10186"/>
    <cellStyle name="Calculation 2 7 2" xfId="10187"/>
    <cellStyle name="Calculation 2 7 3" xfId="10188"/>
    <cellStyle name="Calculation 2 8" xfId="10189"/>
    <cellStyle name="Calculation 2 8 2" xfId="10190"/>
    <cellStyle name="Calculation 2 8 3" xfId="10191"/>
    <cellStyle name="Calculation 2 9" xfId="10192"/>
    <cellStyle name="Calculation 2 9 2" xfId="10193"/>
    <cellStyle name="Calculation 2 9 3" xfId="10194"/>
    <cellStyle name="Calculation 2_D8(2)" xfId="10195"/>
    <cellStyle name="Calculation 3" xfId="10196"/>
    <cellStyle name="Calculation 3 2" xfId="10197"/>
    <cellStyle name="Calculation 3 2 2" xfId="10198"/>
    <cellStyle name="Calculation 3 2 3" xfId="10199"/>
    <cellStyle name="Calculation 3 3" xfId="10200"/>
    <cellStyle name="Calculation 3 4" xfId="10201"/>
    <cellStyle name="Calculation 4" xfId="10202"/>
    <cellStyle name="Calculation 4 2" xfId="10203"/>
    <cellStyle name="Calculation 4 2 2" xfId="10204"/>
    <cellStyle name="Calculation 4 2 3" xfId="10205"/>
    <cellStyle name="Calculation 4 3" xfId="10206"/>
    <cellStyle name="Calculation 4 4" xfId="10207"/>
    <cellStyle name="Calculation 5" xfId="10208"/>
    <cellStyle name="Calculation 5 2" xfId="10209"/>
    <cellStyle name="Calculation 5 2 2" xfId="10210"/>
    <cellStyle name="Calculation 5 2 3" xfId="10211"/>
    <cellStyle name="Calculation 5 3" xfId="10212"/>
    <cellStyle name="Calculation 5 4" xfId="10213"/>
    <cellStyle name="Calculation 6" xfId="10214"/>
    <cellStyle name="Calculation 6 2" xfId="10215"/>
    <cellStyle name="Calculation 6 2 2" xfId="10216"/>
    <cellStyle name="Calculation 6 2 3" xfId="10217"/>
    <cellStyle name="Calculation 6 3" xfId="10218"/>
    <cellStyle name="Calculation 6 4" xfId="10219"/>
    <cellStyle name="Calculation 7" xfId="10220"/>
    <cellStyle name="Calculation 7 2" xfId="10221"/>
    <cellStyle name="Calculation 7 2 2" xfId="10222"/>
    <cellStyle name="Calculation 7 2 3" xfId="10223"/>
    <cellStyle name="Calculation 7 3" xfId="10224"/>
    <cellStyle name="Calculation 7 4" xfId="10225"/>
    <cellStyle name="Calculation 8" xfId="10226"/>
    <cellStyle name="Calculation 8 2" xfId="10227"/>
    <cellStyle name="Calculation 8 2 2" xfId="10228"/>
    <cellStyle name="Calculation 8 2 3" xfId="10229"/>
    <cellStyle name="Calculation 8 3" xfId="10230"/>
    <cellStyle name="Calculation 8 4" xfId="10231"/>
    <cellStyle name="Calculation 9" xfId="10232"/>
    <cellStyle name="Calculation 9 2" xfId="10233"/>
    <cellStyle name="Calculation 9 2 2" xfId="10234"/>
    <cellStyle name="Calculation 9 2 3" xfId="10235"/>
    <cellStyle name="Calculation 9 3" xfId="10236"/>
    <cellStyle name="Calculation 9 4" xfId="10237"/>
    <cellStyle name="category" xfId="10238"/>
    <cellStyle name="Centre" xfId="10239"/>
    <cellStyle name="Check Cell 2" xfId="10240"/>
    <cellStyle name="Check Cell 2 2" xfId="10241"/>
    <cellStyle name="Check Cell 2 2 2" xfId="10242"/>
    <cellStyle name="Check Cell 2_D8(2)" xfId="10243"/>
    <cellStyle name="Check Cell 3" xfId="10244"/>
    <cellStyle name="Check Cell 3 2" xfId="10245"/>
    <cellStyle name="Check Cell 4" xfId="10246"/>
    <cellStyle name="Check Cell 4 2" xfId="10247"/>
    <cellStyle name="Check Cell 5" xfId="10248"/>
    <cellStyle name="Check Cell 5 2" xfId="10249"/>
    <cellStyle name="Check Cell 6" xfId="10250"/>
    <cellStyle name="Check Cell 7" xfId="10251"/>
    <cellStyle name="Check Cell 7 2" xfId="10252"/>
    <cellStyle name="Check Cell 8" xfId="10253"/>
    <cellStyle name="Check Cell 8 2" xfId="10254"/>
    <cellStyle name="Check Cell 9" xfId="10255"/>
    <cellStyle name="Check Cell 9 2" xfId="10256"/>
    <cellStyle name="ÇÏÀÌÆÛ¸µÅ©" xfId="10257"/>
    <cellStyle name="Ⓒo" xfId="10258"/>
    <cellStyle name="coba" xfId="10259"/>
    <cellStyle name="coba 10" xfId="10260"/>
    <cellStyle name="coba 2" xfId="10261"/>
    <cellStyle name="coba 2 2" xfId="10262"/>
    <cellStyle name="coba 2 3" xfId="10263"/>
    <cellStyle name="coba 3" xfId="10264"/>
    <cellStyle name="coba 3 2" xfId="10265"/>
    <cellStyle name="coba 3 3" xfId="10266"/>
    <cellStyle name="coba 4" xfId="10267"/>
    <cellStyle name="coba 4 2" xfId="10268"/>
    <cellStyle name="coba 4 3" xfId="10269"/>
    <cellStyle name="coba 5" xfId="10270"/>
    <cellStyle name="coba 5 2" xfId="10271"/>
    <cellStyle name="coba 5 3" xfId="10272"/>
    <cellStyle name="coba 6" xfId="10273"/>
    <cellStyle name="coba 6 2" xfId="10274"/>
    <cellStyle name="coba 6 3" xfId="10275"/>
    <cellStyle name="coba 7" xfId="10276"/>
    <cellStyle name="coba 7 2" xfId="10277"/>
    <cellStyle name="coba 7 3" xfId="10278"/>
    <cellStyle name="coba 8" xfId="10279"/>
    <cellStyle name="coba 8 2" xfId="10280"/>
    <cellStyle name="coba 8 3" xfId="10281"/>
    <cellStyle name="coba 9" xfId="10282"/>
    <cellStyle name="coba2" xfId="10283"/>
    <cellStyle name="coba2 10" xfId="10284"/>
    <cellStyle name="coba2 2" xfId="10285"/>
    <cellStyle name="coba2 2 2" xfId="10286"/>
    <cellStyle name="coba2 2 3" xfId="10287"/>
    <cellStyle name="coba2 3" xfId="10288"/>
    <cellStyle name="coba2 3 2" xfId="10289"/>
    <cellStyle name="coba2 3 3" xfId="10290"/>
    <cellStyle name="coba2 4" xfId="10291"/>
    <cellStyle name="coba2 4 2" xfId="10292"/>
    <cellStyle name="coba2 4 3" xfId="10293"/>
    <cellStyle name="coba2 5" xfId="10294"/>
    <cellStyle name="coba2 5 2" xfId="10295"/>
    <cellStyle name="coba2 5 3" xfId="10296"/>
    <cellStyle name="coba2 6" xfId="10297"/>
    <cellStyle name="coba2 6 2" xfId="10298"/>
    <cellStyle name="coba2 6 3" xfId="10299"/>
    <cellStyle name="coba2 7" xfId="10300"/>
    <cellStyle name="coba2 7 2" xfId="10301"/>
    <cellStyle name="coba2 7 3" xfId="10302"/>
    <cellStyle name="coba2 8" xfId="10303"/>
    <cellStyle name="coba2 8 2" xfId="10304"/>
    <cellStyle name="coba2 8 3" xfId="10305"/>
    <cellStyle name="coba2 9" xfId="10306"/>
    <cellStyle name="column title" xfId="10307"/>
    <cellStyle name="column title 2" xfId="10308"/>
    <cellStyle name="column title 3" xfId="10309"/>
    <cellStyle name="Comma  - Style1" xfId="10310"/>
    <cellStyle name="Comma  - Style1 2" xfId="10311"/>
    <cellStyle name="Comma  - Style1 3" xfId="10312"/>
    <cellStyle name="Comma  - Style1 4" xfId="10313"/>
    <cellStyle name="Comma  - Style1 5" xfId="10314"/>
    <cellStyle name="Comma  - Style1 6" xfId="10315"/>
    <cellStyle name="Comma  - Style1 7" xfId="10316"/>
    <cellStyle name="Comma  - Style1_2 - RAB-PAJAK MEDAN - 2009 (ME) - r2 -PP" xfId="10317"/>
    <cellStyle name="Comma  - Style2" xfId="10318"/>
    <cellStyle name="Comma  - Style2 2" xfId="10319"/>
    <cellStyle name="Comma  - Style2 3" xfId="10320"/>
    <cellStyle name="Comma  - Style2 4" xfId="10321"/>
    <cellStyle name="Comma  - Style2 5" xfId="10322"/>
    <cellStyle name="Comma  - Style2 6" xfId="10323"/>
    <cellStyle name="Comma  - Style2 7" xfId="10324"/>
    <cellStyle name="Comma  - Style2_2 - RAB-PAJAK MEDAN - 2009 (ME) - r2 -PP" xfId="10325"/>
    <cellStyle name="Comma  - Style3" xfId="10326"/>
    <cellStyle name="Comma  - Style3 2" xfId="10327"/>
    <cellStyle name="Comma  - Style3 3" xfId="10328"/>
    <cellStyle name="Comma  - Style3 4" xfId="10329"/>
    <cellStyle name="Comma  - Style3 5" xfId="10330"/>
    <cellStyle name="Comma  - Style3 6" xfId="10331"/>
    <cellStyle name="Comma  - Style3 7" xfId="10332"/>
    <cellStyle name="Comma  - Style3_2 - RAB-PAJAK MEDAN - 2009 (ME) - r2 -PP" xfId="10333"/>
    <cellStyle name="Comma  - Style4" xfId="10334"/>
    <cellStyle name="Comma  - Style4 2" xfId="10335"/>
    <cellStyle name="Comma  - Style4 3" xfId="10336"/>
    <cellStyle name="Comma  - Style4 4" xfId="10337"/>
    <cellStyle name="Comma  - Style4 5" xfId="10338"/>
    <cellStyle name="Comma  - Style4 6" xfId="10339"/>
    <cellStyle name="Comma  - Style4 7" xfId="10340"/>
    <cellStyle name="Comma  - Style4_2 - RAB-PAJAK MEDAN - 2009 (ME) - r2 -PP" xfId="10341"/>
    <cellStyle name="Comma  - Style5" xfId="10342"/>
    <cellStyle name="Comma  - Style5 2" xfId="10343"/>
    <cellStyle name="Comma  - Style5 3" xfId="10344"/>
    <cellStyle name="Comma  - Style5 4" xfId="10345"/>
    <cellStyle name="Comma  - Style5 5" xfId="10346"/>
    <cellStyle name="Comma  - Style5 6" xfId="10347"/>
    <cellStyle name="Comma  - Style5 7" xfId="10348"/>
    <cellStyle name="Comma  - Style5_2 - RAB-PAJAK MEDAN - 2009 (ME) - r2 -PP" xfId="10349"/>
    <cellStyle name="Comma  - Style6" xfId="10350"/>
    <cellStyle name="Comma  - Style6 2" xfId="10351"/>
    <cellStyle name="Comma  - Style6 3" xfId="10352"/>
    <cellStyle name="Comma  - Style6 4" xfId="10353"/>
    <cellStyle name="Comma  - Style6 5" xfId="10354"/>
    <cellStyle name="Comma  - Style6 6" xfId="10355"/>
    <cellStyle name="Comma  - Style6 7" xfId="10356"/>
    <cellStyle name="Comma  - Style6_2 - RAB-PAJAK MEDAN - 2009 (ME) - r2 -PP" xfId="10357"/>
    <cellStyle name="Comma  - Style7" xfId="10358"/>
    <cellStyle name="Comma  - Style7 2" xfId="10359"/>
    <cellStyle name="Comma  - Style7 3" xfId="10360"/>
    <cellStyle name="Comma  - Style7 4" xfId="10361"/>
    <cellStyle name="Comma  - Style7 5" xfId="10362"/>
    <cellStyle name="Comma  - Style7 6" xfId="10363"/>
    <cellStyle name="Comma  - Style7 7" xfId="10364"/>
    <cellStyle name="Comma  - Style7_2 - RAB-PAJAK MEDAN - 2009 (ME) - r2 -PP" xfId="10365"/>
    <cellStyle name="Comma  - Style8" xfId="10366"/>
    <cellStyle name="Comma  - Style8 2" xfId="10367"/>
    <cellStyle name="Comma  - Style8 3" xfId="10368"/>
    <cellStyle name="Comma  - Style8 4" xfId="10369"/>
    <cellStyle name="Comma  - Style8 5" xfId="10370"/>
    <cellStyle name="Comma  - Style8 6" xfId="10371"/>
    <cellStyle name="Comma  - Style8 7" xfId="10372"/>
    <cellStyle name="Comma  - Style8_2 - RAB-PAJAK MEDAN - 2009 (ME) - r2 -PP" xfId="10373"/>
    <cellStyle name="Comma []" xfId="10374"/>
    <cellStyle name="Comma [] 2" xfId="10375"/>
    <cellStyle name="Comma [0]" xfId="1" builtinId="6"/>
    <cellStyle name="Comma [0] 10" xfId="10376"/>
    <cellStyle name="Comma [0] 10 2" xfId="10377"/>
    <cellStyle name="Comma [0] 10 3" xfId="10378"/>
    <cellStyle name="Comma [0] 10 3 2" xfId="10379"/>
    <cellStyle name="Comma [0] 10 3 3" xfId="10380"/>
    <cellStyle name="Comma [0] 10 4" xfId="10381"/>
    <cellStyle name="Comma [0] 10 4 2" xfId="10382"/>
    <cellStyle name="Comma [0] 10 4 2 2" xfId="10383"/>
    <cellStyle name="Comma [0] 10 5" xfId="10384"/>
    <cellStyle name="Comma [0] 11" xfId="10385"/>
    <cellStyle name="Comma [0] 11 2" xfId="10386"/>
    <cellStyle name="Comma [0] 11 3" xfId="10387"/>
    <cellStyle name="Comma [0] 11 4" xfId="10388"/>
    <cellStyle name="Comma [0] 11 5" xfId="10389"/>
    <cellStyle name="Comma [0] 12" xfId="10390"/>
    <cellStyle name="Comma [0] 12 2" xfId="10391"/>
    <cellStyle name="Comma [0] 12 3" xfId="10392"/>
    <cellStyle name="Comma [0] 12 4" xfId="10393"/>
    <cellStyle name="Comma [0] 13" xfId="10394"/>
    <cellStyle name="Comma [0] 13 2" xfId="10395"/>
    <cellStyle name="Comma [0] 13 3" xfId="10396"/>
    <cellStyle name="Comma [0] 13 4" xfId="10397"/>
    <cellStyle name="Comma [0] 14" xfId="10398"/>
    <cellStyle name="Comma [0] 14 2" xfId="10399"/>
    <cellStyle name="Comma [0] 15" xfId="10400"/>
    <cellStyle name="Comma [0] 15 2" xfId="10401"/>
    <cellStyle name="Comma [0] 16" xfId="10402"/>
    <cellStyle name="Comma [0] 16 2" xfId="10403"/>
    <cellStyle name="Comma [0] 17" xfId="10404"/>
    <cellStyle name="Comma [0] 17 2" xfId="10405"/>
    <cellStyle name="Comma [0] 17 3" xfId="10406"/>
    <cellStyle name="Comma [0] 18" xfId="10407"/>
    <cellStyle name="Comma [0] 18 2" xfId="10408"/>
    <cellStyle name="Comma [0] 18 3" xfId="10409"/>
    <cellStyle name="Comma [0] 19" xfId="10410"/>
    <cellStyle name="Comma [0] 19 2" xfId="10411"/>
    <cellStyle name="Comma [0] 19 3" xfId="10412"/>
    <cellStyle name="Comma [0] 2" xfId="5"/>
    <cellStyle name="Comma [0] 2 10" xfId="10413"/>
    <cellStyle name="Comma [0] 2 11" xfId="10414"/>
    <cellStyle name="Comma [0] 2 12" xfId="10415"/>
    <cellStyle name="Comma [0] 2 13" xfId="10416"/>
    <cellStyle name="Comma [0] 2 14" xfId="10417"/>
    <cellStyle name="Comma [0] 2 15" xfId="10418"/>
    <cellStyle name="Comma [0] 2 15 2" xfId="10419"/>
    <cellStyle name="Comma [0] 2 16" xfId="10420"/>
    <cellStyle name="Comma [0] 2 17" xfId="10421"/>
    <cellStyle name="Comma [0] 2 18" xfId="10422"/>
    <cellStyle name="Comma [0] 2 19" xfId="10423"/>
    <cellStyle name="Comma [0] 2 2" xfId="10424"/>
    <cellStyle name="Comma [0] 2 2 10" xfId="10425"/>
    <cellStyle name="Comma [0] 2 2 11" xfId="10426"/>
    <cellStyle name="Comma [0] 2 2 12" xfId="10427"/>
    <cellStyle name="Comma [0] 2 2 13" xfId="10428"/>
    <cellStyle name="Comma [0] 2 2 14" xfId="10429"/>
    <cellStyle name="Comma [0] 2 2 15" xfId="10430"/>
    <cellStyle name="Comma [0] 2 2 16" xfId="10431"/>
    <cellStyle name="Comma [0] 2 2 16 4" xfId="10432"/>
    <cellStyle name="Comma [0] 2 2 2" xfId="10433"/>
    <cellStyle name="Comma [0] 2 2 2 2" xfId="10434"/>
    <cellStyle name="Comma [0] 2 2 2 2 2" xfId="10435"/>
    <cellStyle name="Comma [0] 2 2 2 2 3" xfId="10436"/>
    <cellStyle name="Comma [0] 2 2 2 3" xfId="10437"/>
    <cellStyle name="Comma [0] 2 2 2 3 2" xfId="10438"/>
    <cellStyle name="Comma [0] 2 2 2 4" xfId="10439"/>
    <cellStyle name="Comma [0] 2 2 3" xfId="10440"/>
    <cellStyle name="Comma [0] 2 2 3 2" xfId="10441"/>
    <cellStyle name="Comma [0] 2 2 3 3" xfId="10442"/>
    <cellStyle name="Comma [0] 2 2 4" xfId="10443"/>
    <cellStyle name="Comma [0] 2 2 4 2" xfId="10444"/>
    <cellStyle name="Comma [0] 2 2 5" xfId="10445"/>
    <cellStyle name="Comma [0] 2 2 6" xfId="10446"/>
    <cellStyle name="Comma [0] 2 2 6 2" xfId="10447"/>
    <cellStyle name="Comma [0] 2 2 7" xfId="10448"/>
    <cellStyle name="Comma [0] 2 2 8" xfId="10449"/>
    <cellStyle name="Comma [0] 2 2 9" xfId="10450"/>
    <cellStyle name="Comma [0] 2 2_Analisa Harga Satuan RAB" xfId="10451"/>
    <cellStyle name="Comma [0] 2 20" xfId="10452"/>
    <cellStyle name="Comma [0] 2 21" xfId="10453"/>
    <cellStyle name="Comma [0] 2 22" xfId="10454"/>
    <cellStyle name="Comma [0] 2 23" xfId="10455"/>
    <cellStyle name="Comma [0] 2 24" xfId="10456"/>
    <cellStyle name="Comma [0] 2 25" xfId="10457"/>
    <cellStyle name="Comma [0] 2 26" xfId="10458"/>
    <cellStyle name="Comma [0] 2 3" xfId="10459"/>
    <cellStyle name="Comma [0] 2 3 2" xfId="10460"/>
    <cellStyle name="Comma [0] 2 3 2 2" xfId="10461"/>
    <cellStyle name="Comma [0] 2 3 3" xfId="10462"/>
    <cellStyle name="Comma [0] 2 3 4" xfId="10463"/>
    <cellStyle name="Comma [0] 2 4" xfId="10464"/>
    <cellStyle name="Comma [0] 2 4 2" xfId="10465"/>
    <cellStyle name="Comma [0] 2 4 3" xfId="10466"/>
    <cellStyle name="Comma [0] 2 5" xfId="10467"/>
    <cellStyle name="Comma [0] 2 5 2" xfId="10468"/>
    <cellStyle name="Comma [0] 2 6" xfId="10469"/>
    <cellStyle name="Comma [0] 2 6 2" xfId="10470"/>
    <cellStyle name="Comma [0] 2 7" xfId="10471"/>
    <cellStyle name="Comma [0] 2 8" xfId="10472"/>
    <cellStyle name="Comma [0] 2 9" xfId="10473"/>
    <cellStyle name="Comma [0] 2_M" xfId="10474"/>
    <cellStyle name="Comma [0] 20" xfId="10475"/>
    <cellStyle name="Comma [0] 21" xfId="10476"/>
    <cellStyle name="Comma [0] 21 2" xfId="10477"/>
    <cellStyle name="Comma [0] 22" xfId="10478"/>
    <cellStyle name="Comma [0] 23" xfId="10479"/>
    <cellStyle name="Comma [0] 23 2" xfId="10480"/>
    <cellStyle name="Comma [0] 24" xfId="10481"/>
    <cellStyle name="Comma [0] 25" xfId="10482"/>
    <cellStyle name="Comma [0] 26" xfId="10483"/>
    <cellStyle name="Comma [0] 27" xfId="10484"/>
    <cellStyle name="Comma [0] 28" xfId="10485"/>
    <cellStyle name="Comma [0] 29" xfId="10486"/>
    <cellStyle name="Comma [0] 29 2" xfId="10487"/>
    <cellStyle name="Comma [0] 3" xfId="10488"/>
    <cellStyle name="Comma [0] 3 10" xfId="10489"/>
    <cellStyle name="Comma [0] 3 11" xfId="10490"/>
    <cellStyle name="Comma [0] 3 12" xfId="10491"/>
    <cellStyle name="Comma [0] 3 13" xfId="10492"/>
    <cellStyle name="Comma [0] 3 14" xfId="10493"/>
    <cellStyle name="Comma [0] 3 15" xfId="10494"/>
    <cellStyle name="Comma [0] 3 16" xfId="10495"/>
    <cellStyle name="Comma [0] 3 17" xfId="10496"/>
    <cellStyle name="Comma [0] 3 18" xfId="10497"/>
    <cellStyle name="Comma [0] 3 19" xfId="10498"/>
    <cellStyle name="Comma [0] 3 2" xfId="10499"/>
    <cellStyle name="Comma [0] 3 2 2" xfId="10500"/>
    <cellStyle name="Comma [0] 3 2 2 2" xfId="10501"/>
    <cellStyle name="Comma [0] 3 2 3" xfId="10502"/>
    <cellStyle name="Comma [0] 3 2 4" xfId="10503"/>
    <cellStyle name="Comma [0] 3 2 5" xfId="10504"/>
    <cellStyle name="Comma [0] 3 2 6" xfId="10505"/>
    <cellStyle name="Comma [0] 3 20" xfId="10506"/>
    <cellStyle name="Comma [0] 3 21" xfId="10507"/>
    <cellStyle name="Comma [0] 3 22" xfId="10508"/>
    <cellStyle name="Comma [0] 3 23" xfId="10509"/>
    <cellStyle name="Comma [0] 3 24" xfId="10510"/>
    <cellStyle name="Comma [0] 3 25" xfId="10511"/>
    <cellStyle name="Comma [0] 3 26" xfId="10512"/>
    <cellStyle name="Comma [0] 3 27" xfId="10513"/>
    <cellStyle name="Comma [0] 3 28" xfId="10514"/>
    <cellStyle name="Comma [0] 3 29" xfId="10515"/>
    <cellStyle name="Comma [0] 3 3" xfId="10516"/>
    <cellStyle name="Comma [0] 3 3 2" xfId="10517"/>
    <cellStyle name="Comma [0] 3 3 3" xfId="10518"/>
    <cellStyle name="Comma [0] 3 30" xfId="10519"/>
    <cellStyle name="Comma [0] 3 31" xfId="10520"/>
    <cellStyle name="Comma [0] 3 32" xfId="10521"/>
    <cellStyle name="Comma [0] 3 33" xfId="10522"/>
    <cellStyle name="Comma [0] 3 4" xfId="10523"/>
    <cellStyle name="Comma [0] 3 4 2" xfId="10524"/>
    <cellStyle name="Comma [0] 3 5" xfId="10525"/>
    <cellStyle name="Comma [0] 3 5 2" xfId="10526"/>
    <cellStyle name="Comma [0] 3 6" xfId="10527"/>
    <cellStyle name="Comma [0] 3 7" xfId="10528"/>
    <cellStyle name="Comma [0] 3 8" xfId="10529"/>
    <cellStyle name="Comma [0] 3 9" xfId="10530"/>
    <cellStyle name="Comma [0] 3_Analisa Harga Satuan RAB" xfId="10531"/>
    <cellStyle name="Comma [0] 30" xfId="10532"/>
    <cellStyle name="Comma [0] 30 2" xfId="10533"/>
    <cellStyle name="Comma [0] 31" xfId="10534"/>
    <cellStyle name="Comma [0] 32" xfId="10535"/>
    <cellStyle name="Comma [0] 33" xfId="10536"/>
    <cellStyle name="Comma [0] 34" xfId="10537"/>
    <cellStyle name="Comma [0] 35" xfId="10538"/>
    <cellStyle name="Comma [0] 36" xfId="10539"/>
    <cellStyle name="Comma [0] 37" xfId="10540"/>
    <cellStyle name="Comma [0] 38" xfId="10541"/>
    <cellStyle name="Comma [0] 39" xfId="10542"/>
    <cellStyle name="Comma [0] 4" xfId="10543"/>
    <cellStyle name="Comma [0] 4 2" xfId="10544"/>
    <cellStyle name="Comma [0] 4 2 2" xfId="10545"/>
    <cellStyle name="Comma [0] 4 3" xfId="10546"/>
    <cellStyle name="Comma [0] 4 4" xfId="10547"/>
    <cellStyle name="Comma [0] 4 5" xfId="10548"/>
    <cellStyle name="Comma [0] 4 5 2" xfId="10549"/>
    <cellStyle name="Comma [0] 4 6" xfId="10550"/>
    <cellStyle name="Comma [0] 4 7" xfId="10551"/>
    <cellStyle name="Comma [0] 4 8" xfId="10552"/>
    <cellStyle name="Comma [0] 4 9" xfId="10553"/>
    <cellStyle name="Comma [0] 40" xfId="10554"/>
    <cellStyle name="Comma [0] 41" xfId="10555"/>
    <cellStyle name="Comma [0] 42" xfId="10556"/>
    <cellStyle name="Comma [0] 43" xfId="10557"/>
    <cellStyle name="Comma [0] 44" xfId="10558"/>
    <cellStyle name="Comma [0] 45" xfId="10559"/>
    <cellStyle name="Comma [0] 46" xfId="10560"/>
    <cellStyle name="Comma [0] 47" xfId="10561"/>
    <cellStyle name="Comma [0] 48" xfId="10562"/>
    <cellStyle name="Comma [0] 49" xfId="10563"/>
    <cellStyle name="Comma [0] 5" xfId="10564"/>
    <cellStyle name="Comma [0] 5 2" xfId="10565"/>
    <cellStyle name="Comma [0] 5 2 2" xfId="10566"/>
    <cellStyle name="Comma [0] 5 2 3" xfId="10567"/>
    <cellStyle name="Comma [0] 5 3" xfId="10568"/>
    <cellStyle name="Comma [0] 5 3 2" xfId="10569"/>
    <cellStyle name="Comma [0] 5 3 3" xfId="10570"/>
    <cellStyle name="Comma [0] 5 4" xfId="10571"/>
    <cellStyle name="Comma [0] 5 5" xfId="10572"/>
    <cellStyle name="Comma [0] 5_BQ &amp; An Entrnce &amp; Genset (R-0)" xfId="10573"/>
    <cellStyle name="Comma [0] 50" xfId="10574"/>
    <cellStyle name="Comma [0] 51" xfId="10575"/>
    <cellStyle name="Comma [0] 52" xfId="10576"/>
    <cellStyle name="Comma [0] 53" xfId="10577"/>
    <cellStyle name="Comma [0] 54" xfId="10578"/>
    <cellStyle name="Comma [0] 55" xfId="10579"/>
    <cellStyle name="Comma [0] 56" xfId="10580"/>
    <cellStyle name="Comma [0] 57" xfId="10581"/>
    <cellStyle name="Comma [0] 58" xfId="10582"/>
    <cellStyle name="Comma [0] 59" xfId="10583"/>
    <cellStyle name="Comma [0] 6" xfId="10584"/>
    <cellStyle name="Comma [0] 6 2" xfId="10585"/>
    <cellStyle name="Comma [0] 6 2 2" xfId="10586"/>
    <cellStyle name="Comma [0] 6 2 3" xfId="10587"/>
    <cellStyle name="Comma [0] 6 3" xfId="10588"/>
    <cellStyle name="Comma [0] 6 4" xfId="10589"/>
    <cellStyle name="Comma [0] 60" xfId="10590"/>
    <cellStyle name="Comma [0] 61" xfId="10591"/>
    <cellStyle name="Comma [0] 62" xfId="10592"/>
    <cellStyle name="Comma [0] 63" xfId="10593"/>
    <cellStyle name="Comma [0] 64" xfId="10594"/>
    <cellStyle name="Comma [0] 64 2" xfId="10595"/>
    <cellStyle name="Comma [0] 65" xfId="10596"/>
    <cellStyle name="Comma [0] 7" xfId="10597"/>
    <cellStyle name="Comma [0] 7 2" xfId="10598"/>
    <cellStyle name="Comma [0] 7 2 2" xfId="10599"/>
    <cellStyle name="Comma [0] 7 2 3" xfId="10600"/>
    <cellStyle name="Comma [0] 7 2 4" xfId="10601"/>
    <cellStyle name="Comma [0] 7 3" xfId="10602"/>
    <cellStyle name="Comma [0] 8" xfId="10603"/>
    <cellStyle name="Comma [0] 8 10" xfId="10604"/>
    <cellStyle name="Comma [0] 8 10 2" xfId="10605"/>
    <cellStyle name="Comma [0] 8 10 3" xfId="10606"/>
    <cellStyle name="Comma [0] 8 10 4" xfId="10607"/>
    <cellStyle name="Comma [0] 8 10 5" xfId="10608"/>
    <cellStyle name="Comma [0] 8 11" xfId="10609"/>
    <cellStyle name="Comma [0] 8 11 2" xfId="10610"/>
    <cellStyle name="Comma [0] 8 11 3" xfId="10611"/>
    <cellStyle name="Comma [0] 8 11 4" xfId="10612"/>
    <cellStyle name="Comma [0] 8 11 5" xfId="10613"/>
    <cellStyle name="Comma [0] 8 12" xfId="10614"/>
    <cellStyle name="Comma [0] 8 12 2" xfId="10615"/>
    <cellStyle name="Comma [0] 8 12 3" xfId="10616"/>
    <cellStyle name="Comma [0] 8 12 4" xfId="10617"/>
    <cellStyle name="Comma [0] 8 12 5" xfId="10618"/>
    <cellStyle name="Comma [0] 8 13" xfId="10619"/>
    <cellStyle name="Comma [0] 8 13 2" xfId="10620"/>
    <cellStyle name="Comma [0] 8 13 3" xfId="10621"/>
    <cellStyle name="Comma [0] 8 13 4" xfId="10622"/>
    <cellStyle name="Comma [0] 8 13 5" xfId="10623"/>
    <cellStyle name="Comma [0] 8 14" xfId="10624"/>
    <cellStyle name="Comma [0] 8 14 2" xfId="10625"/>
    <cellStyle name="Comma [0] 8 14 3" xfId="10626"/>
    <cellStyle name="Comma [0] 8 14 4" xfId="10627"/>
    <cellStyle name="Comma [0] 8 14 5" xfId="10628"/>
    <cellStyle name="Comma [0] 8 15" xfId="10629"/>
    <cellStyle name="Comma [0] 8 15 2" xfId="10630"/>
    <cellStyle name="Comma [0] 8 15 3" xfId="10631"/>
    <cellStyle name="Comma [0] 8 15 4" xfId="10632"/>
    <cellStyle name="Comma [0] 8 15 5" xfId="10633"/>
    <cellStyle name="Comma [0] 8 16" xfId="10634"/>
    <cellStyle name="Comma [0] 8 16 2" xfId="10635"/>
    <cellStyle name="Comma [0] 8 16 3" xfId="10636"/>
    <cellStyle name="Comma [0] 8 16 4" xfId="10637"/>
    <cellStyle name="Comma [0] 8 16 5" xfId="10638"/>
    <cellStyle name="Comma [0] 8 17" xfId="10639"/>
    <cellStyle name="Comma [0] 8 17 2" xfId="10640"/>
    <cellStyle name="Comma [0] 8 17 3" xfId="10641"/>
    <cellStyle name="Comma [0] 8 17 4" xfId="10642"/>
    <cellStyle name="Comma [0] 8 17 5" xfId="10643"/>
    <cellStyle name="Comma [0] 8 18" xfId="10644"/>
    <cellStyle name="Comma [0] 8 18 2" xfId="10645"/>
    <cellStyle name="Comma [0] 8 18 3" xfId="10646"/>
    <cellStyle name="Comma [0] 8 18 4" xfId="10647"/>
    <cellStyle name="Comma [0] 8 18 5" xfId="10648"/>
    <cellStyle name="Comma [0] 8 19" xfId="10649"/>
    <cellStyle name="Comma [0] 8 19 2" xfId="10650"/>
    <cellStyle name="Comma [0] 8 19 3" xfId="10651"/>
    <cellStyle name="Comma [0] 8 19 4" xfId="10652"/>
    <cellStyle name="Comma [0] 8 19 5" xfId="10653"/>
    <cellStyle name="Comma [0] 8 2" xfId="10654"/>
    <cellStyle name="Comma [0] 8 2 2" xfId="10655"/>
    <cellStyle name="Comma [0] 8 2 3" xfId="10656"/>
    <cellStyle name="Comma [0] 8 2 4" xfId="10657"/>
    <cellStyle name="Comma [0] 8 2 5" xfId="10658"/>
    <cellStyle name="Comma [0] 8 20" xfId="10659"/>
    <cellStyle name="Comma [0] 8 20 2" xfId="10660"/>
    <cellStyle name="Comma [0] 8 20 3" xfId="10661"/>
    <cellStyle name="Comma [0] 8 20 4" xfId="10662"/>
    <cellStyle name="Comma [0] 8 20 5" xfId="10663"/>
    <cellStyle name="Comma [0] 8 21" xfId="10664"/>
    <cellStyle name="Comma [0] 8 21 2" xfId="10665"/>
    <cellStyle name="Comma [0] 8 21 3" xfId="10666"/>
    <cellStyle name="Comma [0] 8 21 4" xfId="10667"/>
    <cellStyle name="Comma [0] 8 21 5" xfId="10668"/>
    <cellStyle name="Comma [0] 8 22" xfId="10669"/>
    <cellStyle name="Comma [0] 8 23" xfId="10670"/>
    <cellStyle name="Comma [0] 8 24" xfId="10671"/>
    <cellStyle name="Comma [0] 8 25" xfId="10672"/>
    <cellStyle name="Comma [0] 8 26" xfId="10673"/>
    <cellStyle name="Comma [0] 8 27" xfId="10674"/>
    <cellStyle name="Comma [0] 8 3" xfId="10675"/>
    <cellStyle name="Comma [0] 8 3 2" xfId="10676"/>
    <cellStyle name="Comma [0] 8 3 3" xfId="10677"/>
    <cellStyle name="Comma [0] 8 3 4" xfId="10678"/>
    <cellStyle name="Comma [0] 8 3 5" xfId="10679"/>
    <cellStyle name="Comma [0] 8 4" xfId="10680"/>
    <cellStyle name="Comma [0] 8 4 2" xfId="10681"/>
    <cellStyle name="Comma [0] 8 4 3" xfId="10682"/>
    <cellStyle name="Comma [0] 8 4 4" xfId="10683"/>
    <cellStyle name="Comma [0] 8 4 5" xfId="10684"/>
    <cellStyle name="Comma [0] 8 5" xfId="10685"/>
    <cellStyle name="Comma [0] 8 5 2" xfId="10686"/>
    <cellStyle name="Comma [0] 8 5 3" xfId="10687"/>
    <cellStyle name="Comma [0] 8 5 4" xfId="10688"/>
    <cellStyle name="Comma [0] 8 5 5" xfId="10689"/>
    <cellStyle name="Comma [0] 8 6" xfId="10690"/>
    <cellStyle name="Comma [0] 8 6 2" xfId="10691"/>
    <cellStyle name="Comma [0] 8 6 3" xfId="10692"/>
    <cellStyle name="Comma [0] 8 6 4" xfId="10693"/>
    <cellStyle name="Comma [0] 8 6 5" xfId="10694"/>
    <cellStyle name="Comma [0] 8 7" xfId="10695"/>
    <cellStyle name="Comma [0] 8 7 2" xfId="10696"/>
    <cellStyle name="Comma [0] 8 7 3" xfId="10697"/>
    <cellStyle name="Comma [0] 8 7 4" xfId="10698"/>
    <cellStyle name="Comma [0] 8 7 5" xfId="10699"/>
    <cellStyle name="Comma [0] 8 8" xfId="10700"/>
    <cellStyle name="Comma [0] 8 8 2" xfId="10701"/>
    <cellStyle name="Comma [0] 8 8 3" xfId="10702"/>
    <cellStyle name="Comma [0] 8 8 4" xfId="10703"/>
    <cellStyle name="Comma [0] 8 8 5" xfId="10704"/>
    <cellStyle name="Comma [0] 8 9" xfId="10705"/>
    <cellStyle name="Comma [0] 8 9 2" xfId="10706"/>
    <cellStyle name="Comma [0] 8 9 3" xfId="10707"/>
    <cellStyle name="Comma [0] 8 9 4" xfId="10708"/>
    <cellStyle name="Comma [0] 8 9 5" xfId="10709"/>
    <cellStyle name="Comma [0] 9" xfId="10710"/>
    <cellStyle name="Comma [0] 9 2" xfId="10711"/>
    <cellStyle name="Comma [0] 9 3" xfId="10712"/>
    <cellStyle name="Comma [0] 9 4" xfId="10713"/>
    <cellStyle name="Comma [00]" xfId="10714"/>
    <cellStyle name="Comma [2]" xfId="10715"/>
    <cellStyle name="Comma [2] 10" xfId="10716"/>
    <cellStyle name="Comma [2] 10 2" xfId="10717"/>
    <cellStyle name="Comma [2] 11" xfId="10718"/>
    <cellStyle name="Comma [2] 11 2" xfId="10719"/>
    <cellStyle name="Comma [2] 12" xfId="10720"/>
    <cellStyle name="Comma [2] 12 2" xfId="10721"/>
    <cellStyle name="Comma [2] 13" xfId="10722"/>
    <cellStyle name="Comma [2] 13 2" xfId="10723"/>
    <cellStyle name="Comma [2] 14" xfId="10724"/>
    <cellStyle name="Comma [2] 14 2" xfId="10725"/>
    <cellStyle name="Comma [2] 15" xfId="10726"/>
    <cellStyle name="Comma [2] 15 2" xfId="10727"/>
    <cellStyle name="Comma [2] 16" xfId="10728"/>
    <cellStyle name="Comma [2] 16 2" xfId="10729"/>
    <cellStyle name="Comma [2] 17" xfId="10730"/>
    <cellStyle name="Comma [2] 17 2" xfId="10731"/>
    <cellStyle name="Comma [2] 18" xfId="10732"/>
    <cellStyle name="Comma [2] 18 2" xfId="10733"/>
    <cellStyle name="Comma [2] 19" xfId="10734"/>
    <cellStyle name="Comma [2] 19 2" xfId="10735"/>
    <cellStyle name="Comma [2] 2" xfId="10736"/>
    <cellStyle name="Comma [2] 2 10" xfId="10737"/>
    <cellStyle name="Comma [2] 2 10 2" xfId="10738"/>
    <cellStyle name="Comma [2] 2 11" xfId="10739"/>
    <cellStyle name="Comma [2] 2 11 2" xfId="10740"/>
    <cellStyle name="Comma [2] 2 12" xfId="10741"/>
    <cellStyle name="Comma [2] 2 12 2" xfId="10742"/>
    <cellStyle name="Comma [2] 2 13" xfId="10743"/>
    <cellStyle name="Comma [2] 2 13 2" xfId="10744"/>
    <cellStyle name="Comma [2] 2 14" xfId="10745"/>
    <cellStyle name="Comma [2] 2 14 2" xfId="10746"/>
    <cellStyle name="Comma [2] 2 15" xfId="10747"/>
    <cellStyle name="Comma [2] 2 15 2" xfId="10748"/>
    <cellStyle name="Comma [2] 2 16" xfId="10749"/>
    <cellStyle name="Comma [2] 2 16 2" xfId="10750"/>
    <cellStyle name="Comma [2] 2 17" xfId="10751"/>
    <cellStyle name="Comma [2] 2 17 2" xfId="10752"/>
    <cellStyle name="Comma [2] 2 18" xfId="10753"/>
    <cellStyle name="Comma [2] 2 18 2" xfId="10754"/>
    <cellStyle name="Comma [2] 2 19" xfId="10755"/>
    <cellStyle name="Comma [2] 2 19 2" xfId="10756"/>
    <cellStyle name="Comma [2] 2 2" xfId="10757"/>
    <cellStyle name="Comma [2] 2 2 2" xfId="10758"/>
    <cellStyle name="Comma [2] 2 2 2 2" xfId="10759"/>
    <cellStyle name="Comma [2] 2 2 3" xfId="10760"/>
    <cellStyle name="Comma [2] 2 2 3 2" xfId="10761"/>
    <cellStyle name="Comma [2] 2 2 4" xfId="10762"/>
    <cellStyle name="Comma [2] 2 2 4 2" xfId="10763"/>
    <cellStyle name="Comma [2] 2 2 5" xfId="10764"/>
    <cellStyle name="Comma [2] 2 2 5 2" xfId="10765"/>
    <cellStyle name="Comma [2] 2 2 6" xfId="10766"/>
    <cellStyle name="Comma [2] 2 2 6 2" xfId="10767"/>
    <cellStyle name="Comma [2] 2 2 7" xfId="10768"/>
    <cellStyle name="Comma [2] 2 2 7 2" xfId="10769"/>
    <cellStyle name="Comma [2] 2 2 8" xfId="10770"/>
    <cellStyle name="Comma [2] 2 20" xfId="10771"/>
    <cellStyle name="Comma [2] 2 20 2" xfId="10772"/>
    <cellStyle name="Comma [2] 2 21" xfId="10773"/>
    <cellStyle name="Comma [2] 2 3" xfId="10774"/>
    <cellStyle name="Comma [2] 2 3 2" xfId="10775"/>
    <cellStyle name="Comma [2] 2 4" xfId="10776"/>
    <cellStyle name="Comma [2] 2 4 2" xfId="10777"/>
    <cellStyle name="Comma [2] 2 5" xfId="10778"/>
    <cellStyle name="Comma [2] 2 5 2" xfId="10779"/>
    <cellStyle name="Comma [2] 2 6" xfId="10780"/>
    <cellStyle name="Comma [2] 2 6 2" xfId="10781"/>
    <cellStyle name="Comma [2] 2 7" xfId="10782"/>
    <cellStyle name="Comma [2] 2 7 2" xfId="10783"/>
    <cellStyle name="Comma [2] 2 8" xfId="10784"/>
    <cellStyle name="Comma [2] 2 8 2" xfId="10785"/>
    <cellStyle name="Comma [2] 2 9" xfId="10786"/>
    <cellStyle name="Comma [2] 2 9 2" xfId="10787"/>
    <cellStyle name="Comma [2] 20" xfId="10788"/>
    <cellStyle name="Comma [2] 20 2" xfId="10789"/>
    <cellStyle name="Comma [2] 21" xfId="10790"/>
    <cellStyle name="Comma [2] 21 2" xfId="10791"/>
    <cellStyle name="Comma [2] 22" xfId="10792"/>
    <cellStyle name="Comma [2] 22 2" xfId="10793"/>
    <cellStyle name="Comma [2] 23" xfId="10794"/>
    <cellStyle name="Comma [2] 3" xfId="10795"/>
    <cellStyle name="Comma [2] 3 10" xfId="10796"/>
    <cellStyle name="Comma [2] 3 10 2" xfId="10797"/>
    <cellStyle name="Comma [2] 3 11" xfId="10798"/>
    <cellStyle name="Comma [2] 3 11 2" xfId="10799"/>
    <cellStyle name="Comma [2] 3 12" xfId="10800"/>
    <cellStyle name="Comma [2] 3 12 2" xfId="10801"/>
    <cellStyle name="Comma [2] 3 13" xfId="10802"/>
    <cellStyle name="Comma [2] 3 13 2" xfId="10803"/>
    <cellStyle name="Comma [2] 3 14" xfId="10804"/>
    <cellStyle name="Comma [2] 3 14 2" xfId="10805"/>
    <cellStyle name="Comma [2] 3 15" xfId="10806"/>
    <cellStyle name="Comma [2] 3 15 2" xfId="10807"/>
    <cellStyle name="Comma [2] 3 16" xfId="10808"/>
    <cellStyle name="Comma [2] 3 16 2" xfId="10809"/>
    <cellStyle name="Comma [2] 3 17" xfId="10810"/>
    <cellStyle name="Comma [2] 3 17 2" xfId="10811"/>
    <cellStyle name="Comma [2] 3 18" xfId="10812"/>
    <cellStyle name="Comma [2] 3 18 2" xfId="10813"/>
    <cellStyle name="Comma [2] 3 19" xfId="10814"/>
    <cellStyle name="Comma [2] 3 19 2" xfId="10815"/>
    <cellStyle name="Comma [2] 3 2" xfId="10816"/>
    <cellStyle name="Comma [2] 3 2 2" xfId="10817"/>
    <cellStyle name="Comma [2] 3 2 2 2" xfId="10818"/>
    <cellStyle name="Comma [2] 3 2 3" xfId="10819"/>
    <cellStyle name="Comma [2] 3 2 3 2" xfId="10820"/>
    <cellStyle name="Comma [2] 3 2 4" xfId="10821"/>
    <cellStyle name="Comma [2] 3 2 4 2" xfId="10822"/>
    <cellStyle name="Comma [2] 3 2 5" xfId="10823"/>
    <cellStyle name="Comma [2] 3 2 5 2" xfId="10824"/>
    <cellStyle name="Comma [2] 3 2 6" xfId="10825"/>
    <cellStyle name="Comma [2] 3 2 6 2" xfId="10826"/>
    <cellStyle name="Comma [2] 3 2 7" xfId="10827"/>
    <cellStyle name="Comma [2] 3 2 7 2" xfId="10828"/>
    <cellStyle name="Comma [2] 3 2 8" xfId="10829"/>
    <cellStyle name="Comma [2] 3 20" xfId="10830"/>
    <cellStyle name="Comma [2] 3 20 2" xfId="10831"/>
    <cellStyle name="Comma [2] 3 21" xfId="10832"/>
    <cellStyle name="Comma [2] 3 3" xfId="10833"/>
    <cellStyle name="Comma [2] 3 3 2" xfId="10834"/>
    <cellStyle name="Comma [2] 3 4" xfId="10835"/>
    <cellStyle name="Comma [2] 3 4 2" xfId="10836"/>
    <cellStyle name="Comma [2] 3 5" xfId="10837"/>
    <cellStyle name="Comma [2] 3 5 2" xfId="10838"/>
    <cellStyle name="Comma [2] 3 6" xfId="10839"/>
    <cellStyle name="Comma [2] 3 6 2" xfId="10840"/>
    <cellStyle name="Comma [2] 3 7" xfId="10841"/>
    <cellStyle name="Comma [2] 3 7 2" xfId="10842"/>
    <cellStyle name="Comma [2] 3 8" xfId="10843"/>
    <cellStyle name="Comma [2] 3 8 2" xfId="10844"/>
    <cellStyle name="Comma [2] 3 9" xfId="10845"/>
    <cellStyle name="Comma [2] 3 9 2" xfId="10846"/>
    <cellStyle name="Comma [2] 4" xfId="10847"/>
    <cellStyle name="Comma [2] 4 2" xfId="10848"/>
    <cellStyle name="Comma [2] 4 2 2" xfId="10849"/>
    <cellStyle name="Comma [2] 4 3" xfId="10850"/>
    <cellStyle name="Comma [2] 4 3 2" xfId="10851"/>
    <cellStyle name="Comma [2] 4 4" xfId="10852"/>
    <cellStyle name="Comma [2] 4 4 2" xfId="10853"/>
    <cellStyle name="Comma [2] 4 5" xfId="10854"/>
    <cellStyle name="Comma [2] 4 5 2" xfId="10855"/>
    <cellStyle name="Comma [2] 4 6" xfId="10856"/>
    <cellStyle name="Comma [2] 4 6 2" xfId="10857"/>
    <cellStyle name="Comma [2] 4 7" xfId="10858"/>
    <cellStyle name="Comma [2] 4 7 2" xfId="10859"/>
    <cellStyle name="Comma [2] 4 8" xfId="10860"/>
    <cellStyle name="Comma [2] 5" xfId="10861"/>
    <cellStyle name="Comma [2] 5 2" xfId="10862"/>
    <cellStyle name="Comma [2] 6" xfId="10863"/>
    <cellStyle name="Comma [2] 6 2" xfId="10864"/>
    <cellStyle name="Comma [2] 7" xfId="10865"/>
    <cellStyle name="Comma [2] 7 2" xfId="10866"/>
    <cellStyle name="Comma [2] 8" xfId="10867"/>
    <cellStyle name="Comma [2] 8 2" xfId="10868"/>
    <cellStyle name="Comma [2] 9" xfId="10869"/>
    <cellStyle name="Comma [2] 9 2" xfId="10870"/>
    <cellStyle name="Comma [3]" xfId="10871"/>
    <cellStyle name="Comma [3] 2" xfId="10872"/>
    <cellStyle name="Comma 0" xfId="10873"/>
    <cellStyle name="Comma 00" xfId="10874"/>
    <cellStyle name="Comma 10" xfId="10875"/>
    <cellStyle name="Comma 10 10" xfId="10876"/>
    <cellStyle name="Comma 10 2" xfId="10877"/>
    <cellStyle name="Comma 10 2 2" xfId="10878"/>
    <cellStyle name="Comma 10 2 2 2" xfId="10879"/>
    <cellStyle name="Comma 10 2 3" xfId="10880"/>
    <cellStyle name="Comma 10 2 3 2" xfId="10881"/>
    <cellStyle name="Comma 10 2 3 2 2" xfId="10882"/>
    <cellStyle name="Comma 10 3" xfId="10883"/>
    <cellStyle name="Comma 100" xfId="10884"/>
    <cellStyle name="Comma 101" xfId="10885"/>
    <cellStyle name="Comma 101 2" xfId="10886"/>
    <cellStyle name="Comma 102" xfId="10887"/>
    <cellStyle name="Comma 103" xfId="10888"/>
    <cellStyle name="Comma 104" xfId="10889"/>
    <cellStyle name="Comma 104 2" xfId="10890"/>
    <cellStyle name="Comma 104 2 2" xfId="10891"/>
    <cellStyle name="Comma 104 2 3" xfId="10892"/>
    <cellStyle name="Comma 104 2 4" xfId="10893"/>
    <cellStyle name="Comma 105" xfId="10894"/>
    <cellStyle name="Comma 106" xfId="10895"/>
    <cellStyle name="Comma 106 2" xfId="10896"/>
    <cellStyle name="Comma 107" xfId="10897"/>
    <cellStyle name="Comma 107 2" xfId="10898"/>
    <cellStyle name="Comma 108" xfId="10899"/>
    <cellStyle name="Comma 109" xfId="10900"/>
    <cellStyle name="Comma 11" xfId="10901"/>
    <cellStyle name="Comma 11 11" xfId="10902"/>
    <cellStyle name="Comma 11 11 2 2" xfId="10903"/>
    <cellStyle name="Comma 11 2" xfId="10904"/>
    <cellStyle name="Comma 11 3" xfId="10905"/>
    <cellStyle name="Comma 11 4" xfId="10906"/>
    <cellStyle name="Comma 11 4 2" xfId="10907"/>
    <cellStyle name="Comma 11 5" xfId="10908"/>
    <cellStyle name="Comma 11 6" xfId="10909"/>
    <cellStyle name="Comma 110" xfId="10910"/>
    <cellStyle name="Comma 111" xfId="10911"/>
    <cellStyle name="Comma 112" xfId="10912"/>
    <cellStyle name="Comma 113" xfId="10913"/>
    <cellStyle name="Comma 114" xfId="10914"/>
    <cellStyle name="Comma 12" xfId="10915"/>
    <cellStyle name="Comma 12 2" xfId="10916"/>
    <cellStyle name="Comma 12 3" xfId="10917"/>
    <cellStyle name="Comma 13" xfId="10918"/>
    <cellStyle name="Comma 13 2" xfId="10919"/>
    <cellStyle name="Comma 13 3" xfId="10920"/>
    <cellStyle name="Comma 13 3 2" xfId="10921"/>
    <cellStyle name="Comma 13 3 2 2" xfId="10922"/>
    <cellStyle name="Comma 13 4" xfId="10923"/>
    <cellStyle name="Comma 13 5" xfId="10924"/>
    <cellStyle name="Comma 14" xfId="10925"/>
    <cellStyle name="Comma 14 2" xfId="10926"/>
    <cellStyle name="Comma 14 2 2" xfId="10927"/>
    <cellStyle name="Comma 14 3" xfId="10928"/>
    <cellStyle name="Comma 15" xfId="10929"/>
    <cellStyle name="Comma 15 2" xfId="10930"/>
    <cellStyle name="Comma 15 3" xfId="10931"/>
    <cellStyle name="Comma 16" xfId="10932"/>
    <cellStyle name="Comma 16 2" xfId="10933"/>
    <cellStyle name="Comma 17" xfId="10934"/>
    <cellStyle name="Comma 17 2" xfId="10935"/>
    <cellStyle name="Comma 17 2 2" xfId="10936"/>
    <cellStyle name="Comma 17 3" xfId="10937"/>
    <cellStyle name="Comma 17 4" xfId="10938"/>
    <cellStyle name="Comma 17 5" xfId="10939"/>
    <cellStyle name="Comma 18" xfId="10940"/>
    <cellStyle name="Comma 18 2" xfId="10941"/>
    <cellStyle name="Comma 18 3" xfId="10942"/>
    <cellStyle name="Comma 19" xfId="10943"/>
    <cellStyle name="Comma 19 2" xfId="10944"/>
    <cellStyle name="Comma 19 2 2" xfId="10945"/>
    <cellStyle name="Comma 19 2 3" xfId="10946"/>
    <cellStyle name="Comma 19 3" xfId="10947"/>
    <cellStyle name="Comma 2" xfId="7"/>
    <cellStyle name="Comma 2 10" xfId="10948"/>
    <cellStyle name="Comma 2 11" xfId="10949"/>
    <cellStyle name="Comma 2 12" xfId="10950"/>
    <cellStyle name="Comma 2 13" xfId="10951"/>
    <cellStyle name="Comma 2 14" xfId="10952"/>
    <cellStyle name="Comma 2 15" xfId="10953"/>
    <cellStyle name="Comma 2 16" xfId="10954"/>
    <cellStyle name="Comma 2 17" xfId="10955"/>
    <cellStyle name="Comma 2 18" xfId="10956"/>
    <cellStyle name="Comma 2 19" xfId="10957"/>
    <cellStyle name="Comma 2 2" xfId="10958"/>
    <cellStyle name="Comma 2 2 10" xfId="10959"/>
    <cellStyle name="Comma 2 2 11" xfId="10960"/>
    <cellStyle name="Comma 2 2 12" xfId="10961"/>
    <cellStyle name="Comma 2 2 13" xfId="10962"/>
    <cellStyle name="Comma 2 2 2" xfId="10963"/>
    <cellStyle name="Comma 2 2 2 10" xfId="10964"/>
    <cellStyle name="Comma 2 2 2 11" xfId="10965"/>
    <cellStyle name="Comma 2 2 2 12" xfId="10966"/>
    <cellStyle name="Comma 2 2 2 13" xfId="10967"/>
    <cellStyle name="Comma 2 2 2 2" xfId="10968"/>
    <cellStyle name="Comma 2 2 2 2 10" xfId="10969"/>
    <cellStyle name="Comma 2 2 2 2 2" xfId="10970"/>
    <cellStyle name="Comma 2 2 2 2 2 2" xfId="10971"/>
    <cellStyle name="Comma 2 2 2 2 2 3" xfId="10972"/>
    <cellStyle name="Comma 2 2 2 2 3" xfId="10973"/>
    <cellStyle name="Comma 2 2 2 2 4" xfId="10974"/>
    <cellStyle name="Comma 2 2 2 2 5" xfId="10975"/>
    <cellStyle name="Comma 2 2 2 2 6" xfId="10976"/>
    <cellStyle name="Comma 2 2 2 2 7" xfId="10977"/>
    <cellStyle name="Comma 2 2 2 2 8" xfId="10978"/>
    <cellStyle name="Comma 2 2 2 2 9" xfId="10979"/>
    <cellStyle name="Comma 2 2 2 3" xfId="10980"/>
    <cellStyle name="Comma 2 2 2 3 2" xfId="10981"/>
    <cellStyle name="Comma 2 2 2 3 2 2" xfId="10982"/>
    <cellStyle name="Comma 2 2 2 3 2 3" xfId="10983"/>
    <cellStyle name="Comma 2 2 2 3 3" xfId="10984"/>
    <cellStyle name="Comma 2 2 2 3 4" xfId="10985"/>
    <cellStyle name="Comma 2 2 2 4" xfId="10986"/>
    <cellStyle name="Comma 2 2 2 4 2" xfId="10987"/>
    <cellStyle name="Comma 2 2 2 5" xfId="10988"/>
    <cellStyle name="Comma 2 2 2 6" xfId="10989"/>
    <cellStyle name="Comma 2 2 2 7" xfId="10990"/>
    <cellStyle name="Comma 2 2 2 8" xfId="10991"/>
    <cellStyle name="Comma 2 2 2 9" xfId="10992"/>
    <cellStyle name="Comma 2 2 2_DC  STRUKTUR &amp; FINISHING +ANALISA IMT OK-Rev Final" xfId="10993"/>
    <cellStyle name="Comma 2 2 3" xfId="10994"/>
    <cellStyle name="Comma 2 2 3 2" xfId="10995"/>
    <cellStyle name="Comma 2 2 4" xfId="10996"/>
    <cellStyle name="Comma 2 2 4 2" xfId="10997"/>
    <cellStyle name="Comma 2 2 5" xfId="10998"/>
    <cellStyle name="Comma 2 2 6" xfId="10999"/>
    <cellStyle name="Comma 2 2 6 2" xfId="11000"/>
    <cellStyle name="Comma 2 2 7" xfId="11001"/>
    <cellStyle name="Comma 2 2 8" xfId="11002"/>
    <cellStyle name="Comma 2 2 9" xfId="11003"/>
    <cellStyle name="Comma 2 20" xfId="11004"/>
    <cellStyle name="Comma 2 21" xfId="11005"/>
    <cellStyle name="Comma 2 22" xfId="11006"/>
    <cellStyle name="Comma 2 23" xfId="11007"/>
    <cellStyle name="Comma 2 24" xfId="11008"/>
    <cellStyle name="Comma 2 25" xfId="11009"/>
    <cellStyle name="Comma 2 26" xfId="11010"/>
    <cellStyle name="Comma 2 27" xfId="11011"/>
    <cellStyle name="Comma 2 3" xfId="11012"/>
    <cellStyle name="Comma 2 3 2" xfId="11013"/>
    <cellStyle name="Comma 2 3 2 2" xfId="11014"/>
    <cellStyle name="Comma 2 3 3" xfId="11015"/>
    <cellStyle name="Comma 2 3 4" xfId="11016"/>
    <cellStyle name="Comma 2 4" xfId="11017"/>
    <cellStyle name="Comma 2 4 2" xfId="11018"/>
    <cellStyle name="Comma 2 4 2 2" xfId="11019"/>
    <cellStyle name="Comma 2 4 3" xfId="11020"/>
    <cellStyle name="Comma 2 4 4" xfId="11021"/>
    <cellStyle name="Comma 2 4 5" xfId="11022"/>
    <cellStyle name="Comma 2 4 5 2" xfId="11023"/>
    <cellStyle name="Comma 2 4 6" xfId="11024"/>
    <cellStyle name="Comma 2 4 7" xfId="11025"/>
    <cellStyle name="Comma 2 5" xfId="11026"/>
    <cellStyle name="Comma 2 5 2" xfId="11027"/>
    <cellStyle name="Comma 2 6" xfId="11028"/>
    <cellStyle name="Comma 2 6 2" xfId="11029"/>
    <cellStyle name="Comma 2 7" xfId="11030"/>
    <cellStyle name="Comma 2 7 2" xfId="11031"/>
    <cellStyle name="Comma 2 7 3" xfId="11032"/>
    <cellStyle name="Comma 2 8" xfId="11033"/>
    <cellStyle name="Comma 2 8 2" xfId="11034"/>
    <cellStyle name="Comma 2 9" xfId="11035"/>
    <cellStyle name="Comma 2_02.RAB ARSITEKTUR W-PELATIH" xfId="11036"/>
    <cellStyle name="Comma 20" xfId="11037"/>
    <cellStyle name="Comma 20 2" xfId="11038"/>
    <cellStyle name="Comma 21" xfId="11039"/>
    <cellStyle name="Comma 21 2" xfId="11040"/>
    <cellStyle name="Comma 21 4" xfId="11041"/>
    <cellStyle name="Comma 21 4 2" xfId="11042"/>
    <cellStyle name="Comma 22" xfId="11043"/>
    <cellStyle name="Comma 22 2" xfId="11044"/>
    <cellStyle name="Comma 23" xfId="11045"/>
    <cellStyle name="Comma 23 2" xfId="11046"/>
    <cellStyle name="Comma 24" xfId="11047"/>
    <cellStyle name="Comma 25" xfId="11048"/>
    <cellStyle name="Comma 25 2" xfId="11049"/>
    <cellStyle name="Comma 25 2 2" xfId="11050"/>
    <cellStyle name="Comma 25 2 3" xfId="11051"/>
    <cellStyle name="Comma 25 3" xfId="11052"/>
    <cellStyle name="Comma 25 4" xfId="11053"/>
    <cellStyle name="Comma 25 4 2" xfId="11054"/>
    <cellStyle name="Comma 25 5" xfId="11055"/>
    <cellStyle name="Comma 25 6" xfId="11056"/>
    <cellStyle name="Comma 25 7" xfId="11057"/>
    <cellStyle name="Comma 26" xfId="11058"/>
    <cellStyle name="Comma 26 2" xfId="11059"/>
    <cellStyle name="Comma 27" xfId="11060"/>
    <cellStyle name="Comma 27 2" xfId="11061"/>
    <cellStyle name="Comma 28" xfId="11062"/>
    <cellStyle name="Comma 28 2" xfId="11063"/>
    <cellStyle name="Comma 29" xfId="11064"/>
    <cellStyle name="Comma 29 2" xfId="11065"/>
    <cellStyle name="Comma 3" xfId="11066"/>
    <cellStyle name="Comma 3 10" xfId="11067"/>
    <cellStyle name="Comma 3 11" xfId="11068"/>
    <cellStyle name="Comma 3 12" xfId="11069"/>
    <cellStyle name="Comma 3 13" xfId="11070"/>
    <cellStyle name="Comma 3 14" xfId="11071"/>
    <cellStyle name="Comma 3 15" xfId="11072"/>
    <cellStyle name="Comma 3 16" xfId="11073"/>
    <cellStyle name="Comma 3 17" xfId="11074"/>
    <cellStyle name="Comma 3 18" xfId="11075"/>
    <cellStyle name="Comma 3 19" xfId="11076"/>
    <cellStyle name="Comma 3 2" xfId="11077"/>
    <cellStyle name="Comma 3 2 2" xfId="11078"/>
    <cellStyle name="Comma 3 2 2 2" xfId="11079"/>
    <cellStyle name="Comma 3 2 3" xfId="11080"/>
    <cellStyle name="Comma 3 2 3 2" xfId="11081"/>
    <cellStyle name="Comma 3 2 4" xfId="11082"/>
    <cellStyle name="Comma 3 2 5" xfId="11083"/>
    <cellStyle name="Comma 3 2 6" xfId="11084"/>
    <cellStyle name="Comma 3 20" xfId="11085"/>
    <cellStyle name="Comma 3 21" xfId="11086"/>
    <cellStyle name="Comma 3 22" xfId="11087"/>
    <cellStyle name="Comma 3 23" xfId="11088"/>
    <cellStyle name="Comma 3 24" xfId="11089"/>
    <cellStyle name="Comma 3 3" xfId="11090"/>
    <cellStyle name="Comma 3 3 2" xfId="11091"/>
    <cellStyle name="Comma 3 3 2 2" xfId="11092"/>
    <cellStyle name="Comma 3 3 2 3" xfId="11093"/>
    <cellStyle name="Comma 3 3 3" xfId="11094"/>
    <cellStyle name="Comma 3 3 4" xfId="11095"/>
    <cellStyle name="Comma 3 4" xfId="11096"/>
    <cellStyle name="Comma 3 4 2" xfId="11097"/>
    <cellStyle name="Comma 3 4 3" xfId="11098"/>
    <cellStyle name="Comma 3 4 4" xfId="11099"/>
    <cellStyle name="Comma 3 5" xfId="11100"/>
    <cellStyle name="Comma 3 6" xfId="11101"/>
    <cellStyle name="Comma 3 6 2" xfId="11102"/>
    <cellStyle name="Comma 3 7" xfId="11103"/>
    <cellStyle name="Comma 3 8" xfId="11104"/>
    <cellStyle name="Comma 3 9" xfId="11105"/>
    <cellStyle name="Comma 3_Alternatif#1_Semua Alexindo_Opt_123" xfId="11106"/>
    <cellStyle name="Comma 30" xfId="11107"/>
    <cellStyle name="Comma 31" xfId="11108"/>
    <cellStyle name="Comma 32" xfId="11109"/>
    <cellStyle name="Comma 32 2" xfId="11110"/>
    <cellStyle name="Comma 33" xfId="11111"/>
    <cellStyle name="Comma 34" xfId="11112"/>
    <cellStyle name="Comma 35" xfId="11113"/>
    <cellStyle name="Comma 36" xfId="11114"/>
    <cellStyle name="Comma 37" xfId="11115"/>
    <cellStyle name="Comma 38" xfId="11116"/>
    <cellStyle name="Comma 39" xfId="11117"/>
    <cellStyle name="Comma 4" xfId="11118"/>
    <cellStyle name="Comma 4 10" xfId="11119"/>
    <cellStyle name="Comma 4 11" xfId="11120"/>
    <cellStyle name="Comma 4 12" xfId="11121"/>
    <cellStyle name="Comma 4 13" xfId="11122"/>
    <cellStyle name="Comma 4 14" xfId="11123"/>
    <cellStyle name="Comma 4 15" xfId="11124"/>
    <cellStyle name="Comma 4 16" xfId="11125"/>
    <cellStyle name="Comma 4 17" xfId="11126"/>
    <cellStyle name="Comma 4 18" xfId="11127"/>
    <cellStyle name="Comma 4 19" xfId="11128"/>
    <cellStyle name="Comma 4 2" xfId="11129"/>
    <cellStyle name="Comma 4 2 2" xfId="11130"/>
    <cellStyle name="Comma 4 2 2 2" xfId="11131"/>
    <cellStyle name="Comma 4 2 3" xfId="11132"/>
    <cellStyle name="Comma 4 2 3 2" xfId="11133"/>
    <cellStyle name="Comma 4 20" xfId="11134"/>
    <cellStyle name="Comma 4 21" xfId="11135"/>
    <cellStyle name="Comma 4 22" xfId="11136"/>
    <cellStyle name="Comma 4 23" xfId="11137"/>
    <cellStyle name="Comma 4 3" xfId="11138"/>
    <cellStyle name="Comma 4 3 2" xfId="11139"/>
    <cellStyle name="Comma 4 4" xfId="11140"/>
    <cellStyle name="Comma 4 5" xfId="11141"/>
    <cellStyle name="Comma 4 6" xfId="11142"/>
    <cellStyle name="Comma 4 7" xfId="11143"/>
    <cellStyle name="Comma 4 8" xfId="11144"/>
    <cellStyle name="Comma 4 9" xfId="11145"/>
    <cellStyle name="Comma 4_Analisa Harga Satuan RAB" xfId="11146"/>
    <cellStyle name="Comma 40" xfId="11147"/>
    <cellStyle name="Comma 41" xfId="11148"/>
    <cellStyle name="Comma 42" xfId="11149"/>
    <cellStyle name="Comma 43" xfId="11150"/>
    <cellStyle name="Comma 44" xfId="11151"/>
    <cellStyle name="Comma 44 2" xfId="11152"/>
    <cellStyle name="Comma 45" xfId="11153"/>
    <cellStyle name="Comma 46" xfId="11154"/>
    <cellStyle name="Comma 47" xfId="11155"/>
    <cellStyle name="Comma 48" xfId="11156"/>
    <cellStyle name="Comma 49" xfId="11157"/>
    <cellStyle name="Comma 5" xfId="11158"/>
    <cellStyle name="Comma 5 10" xfId="11159"/>
    <cellStyle name="Comma 5 11" xfId="11160"/>
    <cellStyle name="Comma 5 12" xfId="11161"/>
    <cellStyle name="Comma 5 13" xfId="11162"/>
    <cellStyle name="Comma 5 14" xfId="11163"/>
    <cellStyle name="Comma 5 15" xfId="11164"/>
    <cellStyle name="Comma 5 16" xfId="11165"/>
    <cellStyle name="Comma 5 17" xfId="11166"/>
    <cellStyle name="Comma 5 18" xfId="11167"/>
    <cellStyle name="Comma 5 19" xfId="11168"/>
    <cellStyle name="Comma 5 2" xfId="11169"/>
    <cellStyle name="Comma 5 2 2" xfId="11170"/>
    <cellStyle name="Comma 5 2 3" xfId="11171"/>
    <cellStyle name="Comma 5 20" xfId="11172"/>
    <cellStyle name="Comma 5 21" xfId="11173"/>
    <cellStyle name="Comma 5 22" xfId="11174"/>
    <cellStyle name="Comma 5 23" xfId="11175"/>
    <cellStyle name="Comma 5 3" xfId="11176"/>
    <cellStyle name="Comma 5 3 2" xfId="11177"/>
    <cellStyle name="Comma 5 3 3" xfId="11178"/>
    <cellStyle name="Comma 5 4" xfId="11179"/>
    <cellStyle name="Comma 5 5" xfId="11180"/>
    <cellStyle name="Comma 5 6" xfId="11181"/>
    <cellStyle name="Comma 5 7" xfId="11182"/>
    <cellStyle name="Comma 5 8" xfId="11183"/>
    <cellStyle name="Comma 5 9" xfId="11184"/>
    <cellStyle name="Comma 50" xfId="11185"/>
    <cellStyle name="Comma 51" xfId="11186"/>
    <cellStyle name="Comma 52" xfId="11187"/>
    <cellStyle name="Comma 52 2" xfId="11188"/>
    <cellStyle name="Comma 53" xfId="11189"/>
    <cellStyle name="Comma 54" xfId="11190"/>
    <cellStyle name="Comma 55" xfId="11191"/>
    <cellStyle name="Comma 56" xfId="11192"/>
    <cellStyle name="Comma 57" xfId="11193"/>
    <cellStyle name="Comma 58" xfId="11194"/>
    <cellStyle name="Comma 59" xfId="11195"/>
    <cellStyle name="Comma 6" xfId="11196"/>
    <cellStyle name="Comma 6 2" xfId="11197"/>
    <cellStyle name="Comma 6 2 2" xfId="11198"/>
    <cellStyle name="Comma 6 2 2 2" xfId="11199"/>
    <cellStyle name="Comma 6 2 3" xfId="11200"/>
    <cellStyle name="Comma 6 2 4" xfId="11201"/>
    <cellStyle name="Comma 6 2 5" xfId="11202"/>
    <cellStyle name="Comma 6 3" xfId="11203"/>
    <cellStyle name="Comma 6 3 2" xfId="11204"/>
    <cellStyle name="Comma 6 4" xfId="11205"/>
    <cellStyle name="Comma 6 4 2" xfId="11206"/>
    <cellStyle name="Comma 6 5" xfId="11207"/>
    <cellStyle name="Comma 60" xfId="11208"/>
    <cellStyle name="Comma 61" xfId="11209"/>
    <cellStyle name="Comma 62" xfId="11210"/>
    <cellStyle name="Comma 63" xfId="11211"/>
    <cellStyle name="Comma 64" xfId="11212"/>
    <cellStyle name="Comma 65" xfId="11213"/>
    <cellStyle name="Comma 66" xfId="11214"/>
    <cellStyle name="Comma 67" xfId="11215"/>
    <cellStyle name="Comma 68" xfId="11216"/>
    <cellStyle name="Comma 69" xfId="11217"/>
    <cellStyle name="Comma 7" xfId="11218"/>
    <cellStyle name="Comma 7 2" xfId="11219"/>
    <cellStyle name="Comma 7 3" xfId="11220"/>
    <cellStyle name="Comma 7 4" xfId="11221"/>
    <cellStyle name="Comma 7 5" xfId="11222"/>
    <cellStyle name="Comma 70" xfId="11223"/>
    <cellStyle name="Comma 71" xfId="11224"/>
    <cellStyle name="Comma 72" xfId="11225"/>
    <cellStyle name="Comma 73" xfId="11226"/>
    <cellStyle name="Comma 74" xfId="11227"/>
    <cellStyle name="Comma 75" xfId="11228"/>
    <cellStyle name="Comma 76" xfId="11229"/>
    <cellStyle name="Comma 77" xfId="11230"/>
    <cellStyle name="Comma 78" xfId="11231"/>
    <cellStyle name="Comma 79" xfId="11232"/>
    <cellStyle name="Comma 8" xfId="11233"/>
    <cellStyle name="Comma 8 2" xfId="11234"/>
    <cellStyle name="Comma 8 2 2" xfId="11235"/>
    <cellStyle name="Comma 8 2_FINAL BOQ from Ram Chandak" xfId="11236"/>
    <cellStyle name="Comma 8 3" xfId="11237"/>
    <cellStyle name="Comma 8 3 2" xfId="11238"/>
    <cellStyle name="Comma 8 4" xfId="11239"/>
    <cellStyle name="Comma 8 5" xfId="11240"/>
    <cellStyle name="Comma 8_FINAL BOQ from Ram Chandak" xfId="11241"/>
    <cellStyle name="Comma 80" xfId="11242"/>
    <cellStyle name="Comma 81" xfId="11243"/>
    <cellStyle name="Comma 82" xfId="11244"/>
    <cellStyle name="Comma 83" xfId="11245"/>
    <cellStyle name="Comma 84" xfId="11246"/>
    <cellStyle name="Comma 85" xfId="11247"/>
    <cellStyle name="Comma 86" xfId="11248"/>
    <cellStyle name="Comma 87" xfId="11249"/>
    <cellStyle name="Comma 88" xfId="11250"/>
    <cellStyle name="Comma 89" xfId="11251"/>
    <cellStyle name="Comma 9" xfId="11252"/>
    <cellStyle name="Comma 9 2" xfId="11253"/>
    <cellStyle name="Comma 9 2 2" xfId="11254"/>
    <cellStyle name="Comma 9 2 3" xfId="11255"/>
    <cellStyle name="Comma 9 3" xfId="11256"/>
    <cellStyle name="Comma 9 4" xfId="11257"/>
    <cellStyle name="Comma 9 5" xfId="11258"/>
    <cellStyle name="Comma 9 6" xfId="11259"/>
    <cellStyle name="Comma 90" xfId="11260"/>
    <cellStyle name="Comma 91" xfId="11261"/>
    <cellStyle name="Comma 91 2" xfId="11262"/>
    <cellStyle name="Comma 92" xfId="11263"/>
    <cellStyle name="Comma 93" xfId="11264"/>
    <cellStyle name="Comma 94" xfId="11265"/>
    <cellStyle name="Comma 95" xfId="11266"/>
    <cellStyle name="Comma 96" xfId="11267"/>
    <cellStyle name="Comma 97" xfId="11268"/>
    <cellStyle name="Comma 98" xfId="11269"/>
    <cellStyle name="Comma 99" xfId="11270"/>
    <cellStyle name="comma zerodec" xfId="11271"/>
    <cellStyle name="Comma0" xfId="11272"/>
    <cellStyle name="Comma0 10" xfId="11273"/>
    <cellStyle name="Comma0 11" xfId="11274"/>
    <cellStyle name="Comma0 12" xfId="11275"/>
    <cellStyle name="Comma0 13" xfId="11276"/>
    <cellStyle name="Comma0 14" xfId="11277"/>
    <cellStyle name="Comma0 15" xfId="11278"/>
    <cellStyle name="Comma0 16" xfId="11279"/>
    <cellStyle name="Comma0 17" xfId="11280"/>
    <cellStyle name="Comma0 18" xfId="11281"/>
    <cellStyle name="Comma0 19" xfId="11282"/>
    <cellStyle name="Comma0 2" xfId="11283"/>
    <cellStyle name="Comma0 2 2" xfId="11284"/>
    <cellStyle name="Comma0 2 3" xfId="11285"/>
    <cellStyle name="Comma0 20" xfId="11286"/>
    <cellStyle name="Comma0 21" xfId="11287"/>
    <cellStyle name="Comma0 22" xfId="11288"/>
    <cellStyle name="Comma0 3" xfId="11289"/>
    <cellStyle name="Comma0 4" xfId="11290"/>
    <cellStyle name="Comma0 5" xfId="11291"/>
    <cellStyle name="Comma0 6" xfId="11292"/>
    <cellStyle name="Comma0 7" xfId="11293"/>
    <cellStyle name="Comma0 8" xfId="11294"/>
    <cellStyle name="Comma0 9" xfId="11295"/>
    <cellStyle name="company_title" xfId="11296"/>
    <cellStyle name="competitor" xfId="11297"/>
    <cellStyle name="Copied" xfId="11298"/>
    <cellStyle name="Copied 2" xfId="11299"/>
    <cellStyle name="corlt1" xfId="11300"/>
    <cellStyle name="COST1" xfId="11301"/>
    <cellStyle name="CSI" xfId="11302"/>
    <cellStyle name="CSI 2" xfId="11303"/>
    <cellStyle name="CSI 3" xfId="11304"/>
    <cellStyle name="CSI 4" xfId="11305"/>
    <cellStyle name="Curren - Style7" xfId="11306"/>
    <cellStyle name="Curren - Style8" xfId="11307"/>
    <cellStyle name="Curren?_x0012_퐀_x0017_?" xfId="11308"/>
    <cellStyle name="Currency [0] 2" xfId="11309"/>
    <cellStyle name="Currency [0] 2 2" xfId="11310"/>
    <cellStyle name="Currency [0] 2 3" xfId="11311"/>
    <cellStyle name="Currency [0] 2 4" xfId="11312"/>
    <cellStyle name="Currency [0] 3" xfId="11313"/>
    <cellStyle name="Currency [00]" xfId="11314"/>
    <cellStyle name="Currency [1]" xfId="11315"/>
    <cellStyle name="Currency [1] 2" xfId="11316"/>
    <cellStyle name="Currency [1] 3" xfId="11317"/>
    <cellStyle name="Currency [1] 4" xfId="11318"/>
    <cellStyle name="Currency [1] 5" xfId="11319"/>
    <cellStyle name="Currency [2]" xfId="11320"/>
    <cellStyle name="Currency [2] 2" xfId="11321"/>
    <cellStyle name="Currency [2] 3" xfId="11322"/>
    <cellStyle name="Currency [2] 4" xfId="11323"/>
    <cellStyle name="Currency [2] 5" xfId="11324"/>
    <cellStyle name="Currency 10" xfId="11325"/>
    <cellStyle name="Currency 11" xfId="11326"/>
    <cellStyle name="Currency 2" xfId="11327"/>
    <cellStyle name="Currency 2 10" xfId="11328"/>
    <cellStyle name="Currency 2 11" xfId="11329"/>
    <cellStyle name="Currency 2 12" xfId="11330"/>
    <cellStyle name="Currency 2 13" xfId="11331"/>
    <cellStyle name="Currency 2 14" xfId="11332"/>
    <cellStyle name="Currency 2 15" xfId="11333"/>
    <cellStyle name="Currency 2 16" xfId="11334"/>
    <cellStyle name="Currency 2 17" xfId="11335"/>
    <cellStyle name="Currency 2 18" xfId="11336"/>
    <cellStyle name="Currency 2 19" xfId="11337"/>
    <cellStyle name="Currency 2 2" xfId="11338"/>
    <cellStyle name="Currency 2 2 2" xfId="11339"/>
    <cellStyle name="Currency 2 20" xfId="11340"/>
    <cellStyle name="Currency 2 21" xfId="11341"/>
    <cellStyle name="Currency 2 22" xfId="11342"/>
    <cellStyle name="Currency 2 23" xfId="11343"/>
    <cellStyle name="Currency 2 3" xfId="11344"/>
    <cellStyle name="Currency 2 3 2" xfId="11345"/>
    <cellStyle name="Currency 2 4" xfId="11346"/>
    <cellStyle name="Currency 2 4 2" xfId="11347"/>
    <cellStyle name="Currency 2 5" xfId="11348"/>
    <cellStyle name="Currency 2 5 2" xfId="11349"/>
    <cellStyle name="Currency 2 6" xfId="11350"/>
    <cellStyle name="Currency 2 6 2" xfId="11351"/>
    <cellStyle name="Currency 2 7" xfId="11352"/>
    <cellStyle name="Currency 2 8" xfId="11353"/>
    <cellStyle name="Currency 2 9" xfId="11354"/>
    <cellStyle name="Currency 3" xfId="11355"/>
    <cellStyle name="Currency 3 2" xfId="11356"/>
    <cellStyle name="Currency 3 3" xfId="11357"/>
    <cellStyle name="Currency 32" xfId="11358"/>
    <cellStyle name="Currency 4" xfId="11359"/>
    <cellStyle name="Currency 4 2" xfId="11360"/>
    <cellStyle name="Currency 5" xfId="11361"/>
    <cellStyle name="Currency 5 2" xfId="11362"/>
    <cellStyle name="Currency 6" xfId="11363"/>
    <cellStyle name="Currency 6 2" xfId="11364"/>
    <cellStyle name="Currency 7" xfId="11365"/>
    <cellStyle name="Currency 8" xfId="11366"/>
    <cellStyle name="Currency 9" xfId="11367"/>
    <cellStyle name="currency-$_표지 " xfId="11368"/>
    <cellStyle name="Currency?OTD thru NOR " xfId="11369"/>
    <cellStyle name="Currency0" xfId="11370"/>
    <cellStyle name="Currency0 10" xfId="11371"/>
    <cellStyle name="Currency0 11" xfId="11372"/>
    <cellStyle name="Currency0 12" xfId="11373"/>
    <cellStyle name="Currency0 13" xfId="11374"/>
    <cellStyle name="Currency0 14" xfId="11375"/>
    <cellStyle name="Currency0 15" xfId="11376"/>
    <cellStyle name="Currency0 16" xfId="11377"/>
    <cellStyle name="Currency0 17" xfId="11378"/>
    <cellStyle name="Currency0 18" xfId="11379"/>
    <cellStyle name="Currency0 19" xfId="11380"/>
    <cellStyle name="Currency0 2" xfId="11381"/>
    <cellStyle name="Currency0 2 2" xfId="11382"/>
    <cellStyle name="Currency0 2 3" xfId="11383"/>
    <cellStyle name="Currency0 20" xfId="11384"/>
    <cellStyle name="Currency0 21" xfId="11385"/>
    <cellStyle name="Currency0 22" xfId="11386"/>
    <cellStyle name="Currency0 3" xfId="11387"/>
    <cellStyle name="Currency0 4" xfId="11388"/>
    <cellStyle name="Currency0 5" xfId="11389"/>
    <cellStyle name="Currency0 6" xfId="11390"/>
    <cellStyle name="Currency0 7" xfId="11391"/>
    <cellStyle name="Currency0 8" xfId="11392"/>
    <cellStyle name="Currency0 9" xfId="11393"/>
    <cellStyle name="Currency1" xfId="11394"/>
    <cellStyle name="Currency㺘OTD thru NOR " xfId="11395"/>
    <cellStyle name="custom" xfId="11396"/>
    <cellStyle name="Custom - Style1" xfId="11397"/>
    <cellStyle name="Custom - Style8" xfId="11398"/>
    <cellStyle name="Custom - Style8 2" xfId="11399"/>
    <cellStyle name="Custom - 유형8" xfId="11400"/>
    <cellStyle name="Custom 2" xfId="11401"/>
    <cellStyle name="C뫉IA릷뼊_0N-HANDLING " xfId="11402"/>
    <cellStyle name="C좮AØ_5-1±?뇟? Y ???i쮞좥A??A??쮞좥A??A??oux_laroux_1ux_1iter?teria:" xfId="11403"/>
    <cellStyle name="danial" xfId="11404"/>
    <cellStyle name="Data" xfId="11405"/>
    <cellStyle name="Data  " xfId="11406"/>
    <cellStyle name="Data   - Style2" xfId="11407"/>
    <cellStyle name="Data   - Style2 10" xfId="11408"/>
    <cellStyle name="Data   - Style2 10 2" xfId="11409"/>
    <cellStyle name="Data   - Style2 10 3" xfId="11410"/>
    <cellStyle name="Data   - Style2 11" xfId="11411"/>
    <cellStyle name="Data   - Style2 11 2" xfId="11412"/>
    <cellStyle name="Data   - Style2 11 3" xfId="11413"/>
    <cellStyle name="Data   - Style2 12" xfId="11414"/>
    <cellStyle name="Data   - Style2 12 2" xfId="11415"/>
    <cellStyle name="Data   - Style2 12 3" xfId="11416"/>
    <cellStyle name="Data   - Style2 13" xfId="11417"/>
    <cellStyle name="Data   - Style2 13 2" xfId="11418"/>
    <cellStyle name="Data   - Style2 13 3" xfId="11419"/>
    <cellStyle name="Data   - Style2 14" xfId="11420"/>
    <cellStyle name="Data   - Style2 14 2" xfId="11421"/>
    <cellStyle name="Data   - Style2 14 3" xfId="11422"/>
    <cellStyle name="Data   - Style2 15" xfId="11423"/>
    <cellStyle name="Data   - Style2 15 2" xfId="11424"/>
    <cellStyle name="Data   - Style2 15 3" xfId="11425"/>
    <cellStyle name="Data   - Style2 16" xfId="11426"/>
    <cellStyle name="Data   - Style2 16 2" xfId="11427"/>
    <cellStyle name="Data   - Style2 16 3" xfId="11428"/>
    <cellStyle name="Data   - Style2 17" xfId="11429"/>
    <cellStyle name="Data   - Style2 17 2" xfId="11430"/>
    <cellStyle name="Data   - Style2 17 3" xfId="11431"/>
    <cellStyle name="Data   - Style2 18" xfId="11432"/>
    <cellStyle name="Data   - Style2 18 2" xfId="11433"/>
    <cellStyle name="Data   - Style2 18 3" xfId="11434"/>
    <cellStyle name="Data   - Style2 19" xfId="11435"/>
    <cellStyle name="Data   - Style2 19 2" xfId="11436"/>
    <cellStyle name="Data   - Style2 19 3" xfId="11437"/>
    <cellStyle name="Data   - Style2 2" xfId="11438"/>
    <cellStyle name="Data   - Style2 2 10" xfId="11439"/>
    <cellStyle name="Data   - Style2 2 10 2" xfId="11440"/>
    <cellStyle name="Data   - Style2 2 10 3" xfId="11441"/>
    <cellStyle name="Data   - Style2 2 11" xfId="11442"/>
    <cellStyle name="Data   - Style2 2 11 2" xfId="11443"/>
    <cellStyle name="Data   - Style2 2 11 3" xfId="11444"/>
    <cellStyle name="Data   - Style2 2 12" xfId="11445"/>
    <cellStyle name="Data   - Style2 2 12 2" xfId="11446"/>
    <cellStyle name="Data   - Style2 2 12 3" xfId="11447"/>
    <cellStyle name="Data   - Style2 2 13" xfId="11448"/>
    <cellStyle name="Data   - Style2 2 13 2" xfId="11449"/>
    <cellStyle name="Data   - Style2 2 13 3" xfId="11450"/>
    <cellStyle name="Data   - Style2 2 14" xfId="11451"/>
    <cellStyle name="Data   - Style2 2 14 2" xfId="11452"/>
    <cellStyle name="Data   - Style2 2 14 3" xfId="11453"/>
    <cellStyle name="Data   - Style2 2 15" xfId="11454"/>
    <cellStyle name="Data   - Style2 2 15 2" xfId="11455"/>
    <cellStyle name="Data   - Style2 2 15 3" xfId="11456"/>
    <cellStyle name="Data   - Style2 2 16" xfId="11457"/>
    <cellStyle name="Data   - Style2 2 16 2" xfId="11458"/>
    <cellStyle name="Data   - Style2 2 16 3" xfId="11459"/>
    <cellStyle name="Data   - Style2 2 17" xfId="11460"/>
    <cellStyle name="Data   - Style2 2 17 2" xfId="11461"/>
    <cellStyle name="Data   - Style2 2 17 3" xfId="11462"/>
    <cellStyle name="Data   - Style2 2 18" xfId="11463"/>
    <cellStyle name="Data   - Style2 2 18 2" xfId="11464"/>
    <cellStyle name="Data   - Style2 2 18 3" xfId="11465"/>
    <cellStyle name="Data   - Style2 2 19" xfId="11466"/>
    <cellStyle name="Data   - Style2 2 19 2" xfId="11467"/>
    <cellStyle name="Data   - Style2 2 19 3" xfId="11468"/>
    <cellStyle name="Data   - Style2 2 2" xfId="11469"/>
    <cellStyle name="Data   - Style2 2 2 10" xfId="11470"/>
    <cellStyle name="Data   - Style2 2 2 2" xfId="11471"/>
    <cellStyle name="Data   - Style2 2 2 2 2" xfId="11472"/>
    <cellStyle name="Data   - Style2 2 2 2 3" xfId="11473"/>
    <cellStyle name="Data   - Style2 2 2 3" xfId="11474"/>
    <cellStyle name="Data   - Style2 2 2 3 2" xfId="11475"/>
    <cellStyle name="Data   - Style2 2 2 3 3" xfId="11476"/>
    <cellStyle name="Data   - Style2 2 2 4" xfId="11477"/>
    <cellStyle name="Data   - Style2 2 2 4 2" xfId="11478"/>
    <cellStyle name="Data   - Style2 2 2 4 3" xfId="11479"/>
    <cellStyle name="Data   - Style2 2 2 5" xfId="11480"/>
    <cellStyle name="Data   - Style2 2 2 5 2" xfId="11481"/>
    <cellStyle name="Data   - Style2 2 2 5 3" xfId="11482"/>
    <cellStyle name="Data   - Style2 2 2 6" xfId="11483"/>
    <cellStyle name="Data   - Style2 2 2 6 2" xfId="11484"/>
    <cellStyle name="Data   - Style2 2 2 6 3" xfId="11485"/>
    <cellStyle name="Data   - Style2 2 2 7" xfId="11486"/>
    <cellStyle name="Data   - Style2 2 2 7 2" xfId="11487"/>
    <cellStyle name="Data   - Style2 2 2 7 3" xfId="11488"/>
    <cellStyle name="Data   - Style2 2 2 8" xfId="11489"/>
    <cellStyle name="Data   - Style2 2 2 8 2" xfId="11490"/>
    <cellStyle name="Data   - Style2 2 2 8 3" xfId="11491"/>
    <cellStyle name="Data   - Style2 2 2 9" xfId="11492"/>
    <cellStyle name="Data   - Style2 2 20" xfId="11493"/>
    <cellStyle name="Data   - Style2 2 20 2" xfId="11494"/>
    <cellStyle name="Data   - Style2 2 20 3" xfId="11495"/>
    <cellStyle name="Data   - Style2 2 21" xfId="11496"/>
    <cellStyle name="Data   - Style2 2 21 2" xfId="11497"/>
    <cellStyle name="Data   - Style2 2 21 3" xfId="11498"/>
    <cellStyle name="Data   - Style2 2 22" xfId="11499"/>
    <cellStyle name="Data   - Style2 2 23" xfId="11500"/>
    <cellStyle name="Data   - Style2 2 3" xfId="11501"/>
    <cellStyle name="Data   - Style2 2 3 2" xfId="11502"/>
    <cellStyle name="Data   - Style2 2 3 3" xfId="11503"/>
    <cellStyle name="Data   - Style2 2 4" xfId="11504"/>
    <cellStyle name="Data   - Style2 2 4 2" xfId="11505"/>
    <cellStyle name="Data   - Style2 2 4 3" xfId="11506"/>
    <cellStyle name="Data   - Style2 2 5" xfId="11507"/>
    <cellStyle name="Data   - Style2 2 5 2" xfId="11508"/>
    <cellStyle name="Data   - Style2 2 5 3" xfId="11509"/>
    <cellStyle name="Data   - Style2 2 6" xfId="11510"/>
    <cellStyle name="Data   - Style2 2 6 2" xfId="11511"/>
    <cellStyle name="Data   - Style2 2 6 3" xfId="11512"/>
    <cellStyle name="Data   - Style2 2 7" xfId="11513"/>
    <cellStyle name="Data   - Style2 2 7 2" xfId="11514"/>
    <cellStyle name="Data   - Style2 2 7 3" xfId="11515"/>
    <cellStyle name="Data   - Style2 2 8" xfId="11516"/>
    <cellStyle name="Data   - Style2 2 8 2" xfId="11517"/>
    <cellStyle name="Data   - Style2 2 8 3" xfId="11518"/>
    <cellStyle name="Data   - Style2 2 9" xfId="11519"/>
    <cellStyle name="Data   - Style2 2 9 2" xfId="11520"/>
    <cellStyle name="Data   - Style2 2 9 3" xfId="11521"/>
    <cellStyle name="Data   - Style2 20" xfId="11522"/>
    <cellStyle name="Data   - Style2 20 2" xfId="11523"/>
    <cellStyle name="Data   - Style2 20 3" xfId="11524"/>
    <cellStyle name="Data   - Style2 21" xfId="11525"/>
    <cellStyle name="Data   - Style2 21 2" xfId="11526"/>
    <cellStyle name="Data   - Style2 21 3" xfId="11527"/>
    <cellStyle name="Data   - Style2 22" xfId="11528"/>
    <cellStyle name="Data   - Style2 22 2" xfId="11529"/>
    <cellStyle name="Data   - Style2 22 3" xfId="11530"/>
    <cellStyle name="Data   - Style2 23" xfId="11531"/>
    <cellStyle name="Data   - Style2 3" xfId="11532"/>
    <cellStyle name="Data   - Style2 3 10" xfId="11533"/>
    <cellStyle name="Data   - Style2 3 10 2" xfId="11534"/>
    <cellStyle name="Data   - Style2 3 10 3" xfId="11535"/>
    <cellStyle name="Data   - Style2 3 11" xfId="11536"/>
    <cellStyle name="Data   - Style2 3 11 2" xfId="11537"/>
    <cellStyle name="Data   - Style2 3 11 3" xfId="11538"/>
    <cellStyle name="Data   - Style2 3 12" xfId="11539"/>
    <cellStyle name="Data   - Style2 3 12 2" xfId="11540"/>
    <cellStyle name="Data   - Style2 3 12 3" xfId="11541"/>
    <cellStyle name="Data   - Style2 3 13" xfId="11542"/>
    <cellStyle name="Data   - Style2 3 13 2" xfId="11543"/>
    <cellStyle name="Data   - Style2 3 13 3" xfId="11544"/>
    <cellStyle name="Data   - Style2 3 14" xfId="11545"/>
    <cellStyle name="Data   - Style2 3 14 2" xfId="11546"/>
    <cellStyle name="Data   - Style2 3 14 3" xfId="11547"/>
    <cellStyle name="Data   - Style2 3 15" xfId="11548"/>
    <cellStyle name="Data   - Style2 3 15 2" xfId="11549"/>
    <cellStyle name="Data   - Style2 3 15 3" xfId="11550"/>
    <cellStyle name="Data   - Style2 3 16" xfId="11551"/>
    <cellStyle name="Data   - Style2 3 16 2" xfId="11552"/>
    <cellStyle name="Data   - Style2 3 16 3" xfId="11553"/>
    <cellStyle name="Data   - Style2 3 17" xfId="11554"/>
    <cellStyle name="Data   - Style2 3 17 2" xfId="11555"/>
    <cellStyle name="Data   - Style2 3 17 3" xfId="11556"/>
    <cellStyle name="Data   - Style2 3 18" xfId="11557"/>
    <cellStyle name="Data   - Style2 3 18 2" xfId="11558"/>
    <cellStyle name="Data   - Style2 3 18 3" xfId="11559"/>
    <cellStyle name="Data   - Style2 3 19" xfId="11560"/>
    <cellStyle name="Data   - Style2 3 19 2" xfId="11561"/>
    <cellStyle name="Data   - Style2 3 19 3" xfId="11562"/>
    <cellStyle name="Data   - Style2 3 2" xfId="11563"/>
    <cellStyle name="Data   - Style2 3 2 10" xfId="11564"/>
    <cellStyle name="Data   - Style2 3 2 2" xfId="11565"/>
    <cellStyle name="Data   - Style2 3 2 2 2" xfId="11566"/>
    <cellStyle name="Data   - Style2 3 2 2 3" xfId="11567"/>
    <cellStyle name="Data   - Style2 3 2 3" xfId="11568"/>
    <cellStyle name="Data   - Style2 3 2 3 2" xfId="11569"/>
    <cellStyle name="Data   - Style2 3 2 3 3" xfId="11570"/>
    <cellStyle name="Data   - Style2 3 2 4" xfId="11571"/>
    <cellStyle name="Data   - Style2 3 2 4 2" xfId="11572"/>
    <cellStyle name="Data   - Style2 3 2 4 3" xfId="11573"/>
    <cellStyle name="Data   - Style2 3 2 5" xfId="11574"/>
    <cellStyle name="Data   - Style2 3 2 5 2" xfId="11575"/>
    <cellStyle name="Data   - Style2 3 2 5 3" xfId="11576"/>
    <cellStyle name="Data   - Style2 3 2 6" xfId="11577"/>
    <cellStyle name="Data   - Style2 3 2 6 2" xfId="11578"/>
    <cellStyle name="Data   - Style2 3 2 6 3" xfId="11579"/>
    <cellStyle name="Data   - Style2 3 2 7" xfId="11580"/>
    <cellStyle name="Data   - Style2 3 2 7 2" xfId="11581"/>
    <cellStyle name="Data   - Style2 3 2 7 3" xfId="11582"/>
    <cellStyle name="Data   - Style2 3 2 8" xfId="11583"/>
    <cellStyle name="Data   - Style2 3 2 8 2" xfId="11584"/>
    <cellStyle name="Data   - Style2 3 2 8 3" xfId="11585"/>
    <cellStyle name="Data   - Style2 3 2 9" xfId="11586"/>
    <cellStyle name="Data   - Style2 3 20" xfId="11587"/>
    <cellStyle name="Data   - Style2 3 20 2" xfId="11588"/>
    <cellStyle name="Data   - Style2 3 20 3" xfId="11589"/>
    <cellStyle name="Data   - Style2 3 21" xfId="11590"/>
    <cellStyle name="Data   - Style2 3 22" xfId="11591"/>
    <cellStyle name="Data   - Style2 3 3" xfId="11592"/>
    <cellStyle name="Data   - Style2 3 3 2" xfId="11593"/>
    <cellStyle name="Data   - Style2 3 3 3" xfId="11594"/>
    <cellStyle name="Data   - Style2 3 4" xfId="11595"/>
    <cellStyle name="Data   - Style2 3 4 2" xfId="11596"/>
    <cellStyle name="Data   - Style2 3 4 3" xfId="11597"/>
    <cellStyle name="Data   - Style2 3 5" xfId="11598"/>
    <cellStyle name="Data   - Style2 3 5 2" xfId="11599"/>
    <cellStyle name="Data   - Style2 3 5 3" xfId="11600"/>
    <cellStyle name="Data   - Style2 3 6" xfId="11601"/>
    <cellStyle name="Data   - Style2 3 6 2" xfId="11602"/>
    <cellStyle name="Data   - Style2 3 6 3" xfId="11603"/>
    <cellStyle name="Data   - Style2 3 7" xfId="11604"/>
    <cellStyle name="Data   - Style2 3 7 2" xfId="11605"/>
    <cellStyle name="Data   - Style2 3 7 3" xfId="11606"/>
    <cellStyle name="Data   - Style2 3 8" xfId="11607"/>
    <cellStyle name="Data   - Style2 3 8 2" xfId="11608"/>
    <cellStyle name="Data   - Style2 3 8 3" xfId="11609"/>
    <cellStyle name="Data   - Style2 3 9" xfId="11610"/>
    <cellStyle name="Data   - Style2 3 9 2" xfId="11611"/>
    <cellStyle name="Data   - Style2 3 9 3" xfId="11612"/>
    <cellStyle name="Data   - Style2 4" xfId="11613"/>
    <cellStyle name="Data   - Style2 4 10" xfId="11614"/>
    <cellStyle name="Data   - Style2 4 2" xfId="11615"/>
    <cellStyle name="Data   - Style2 4 2 2" xfId="11616"/>
    <cellStyle name="Data   - Style2 4 2 3" xfId="11617"/>
    <cellStyle name="Data   - Style2 4 3" xfId="11618"/>
    <cellStyle name="Data   - Style2 4 3 2" xfId="11619"/>
    <cellStyle name="Data   - Style2 4 3 3" xfId="11620"/>
    <cellStyle name="Data   - Style2 4 4" xfId="11621"/>
    <cellStyle name="Data   - Style2 4 4 2" xfId="11622"/>
    <cellStyle name="Data   - Style2 4 4 3" xfId="11623"/>
    <cellStyle name="Data   - Style2 4 5" xfId="11624"/>
    <cellStyle name="Data   - Style2 4 5 2" xfId="11625"/>
    <cellStyle name="Data   - Style2 4 5 3" xfId="11626"/>
    <cellStyle name="Data   - Style2 4 6" xfId="11627"/>
    <cellStyle name="Data   - Style2 4 6 2" xfId="11628"/>
    <cellStyle name="Data   - Style2 4 6 3" xfId="11629"/>
    <cellStyle name="Data   - Style2 4 7" xfId="11630"/>
    <cellStyle name="Data   - Style2 4 7 2" xfId="11631"/>
    <cellStyle name="Data   - Style2 4 7 3" xfId="11632"/>
    <cellStyle name="Data   - Style2 4 8" xfId="11633"/>
    <cellStyle name="Data   - Style2 4 8 2" xfId="11634"/>
    <cellStyle name="Data   - Style2 4 8 3" xfId="11635"/>
    <cellStyle name="Data   - Style2 4 9" xfId="11636"/>
    <cellStyle name="Data   - Style2 5" xfId="11637"/>
    <cellStyle name="Data   - Style2 5 2" xfId="11638"/>
    <cellStyle name="Data   - Style2 5 3" xfId="11639"/>
    <cellStyle name="Data   - Style2 6" xfId="11640"/>
    <cellStyle name="Data   - Style2 6 2" xfId="11641"/>
    <cellStyle name="Data   - Style2 6 3" xfId="11642"/>
    <cellStyle name="Data   - Style2 7" xfId="11643"/>
    <cellStyle name="Data   - Style2 7 2" xfId="11644"/>
    <cellStyle name="Data   - Style2 7 3" xfId="11645"/>
    <cellStyle name="Data   - Style2 8" xfId="11646"/>
    <cellStyle name="Data   - Style2 8 2" xfId="11647"/>
    <cellStyle name="Data   - Style2 8 3" xfId="11648"/>
    <cellStyle name="Data   - Style2 9" xfId="11649"/>
    <cellStyle name="Data   - Style2 9 2" xfId="11650"/>
    <cellStyle name="Data   - Style2 9 3" xfId="11651"/>
    <cellStyle name="Data   - 유형2" xfId="11652"/>
    <cellStyle name="Data   - 유형2 2" xfId="11653"/>
    <cellStyle name="Data   - 유형2 3" xfId="11654"/>
    <cellStyle name="Data   10" xfId="11655"/>
    <cellStyle name="Data   10 2" xfId="11656"/>
    <cellStyle name="Data   10 3" xfId="11657"/>
    <cellStyle name="Data   11" xfId="11658"/>
    <cellStyle name="Data   11 2" xfId="11659"/>
    <cellStyle name="Data   11 3" xfId="11660"/>
    <cellStyle name="Data   12" xfId="11661"/>
    <cellStyle name="Data   12 2" xfId="11662"/>
    <cellStyle name="Data   12 3" xfId="11663"/>
    <cellStyle name="Data   13" xfId="11664"/>
    <cellStyle name="Data   14" xfId="11665"/>
    <cellStyle name="Data   2" xfId="11666"/>
    <cellStyle name="Data   2 10" xfId="11667"/>
    <cellStyle name="Data   2 10 2" xfId="11668"/>
    <cellStyle name="Data   2 10 3" xfId="11669"/>
    <cellStyle name="Data   2 11" xfId="11670"/>
    <cellStyle name="Data   2 12" xfId="11671"/>
    <cellStyle name="Data   2 2" xfId="11672"/>
    <cellStyle name="Data   2 2 10" xfId="11673"/>
    <cellStyle name="Data   2 2 2" xfId="11674"/>
    <cellStyle name="Data   2 2 2 2" xfId="11675"/>
    <cellStyle name="Data   2 2 2 3" xfId="11676"/>
    <cellStyle name="Data   2 2 3" xfId="11677"/>
    <cellStyle name="Data   2 2 3 2" xfId="11678"/>
    <cellStyle name="Data   2 2 3 3" xfId="11679"/>
    <cellStyle name="Data   2 2 4" xfId="11680"/>
    <cellStyle name="Data   2 2 4 2" xfId="11681"/>
    <cellStyle name="Data   2 2 4 3" xfId="11682"/>
    <cellStyle name="Data   2 2 5" xfId="11683"/>
    <cellStyle name="Data   2 2 5 2" xfId="11684"/>
    <cellStyle name="Data   2 2 5 3" xfId="11685"/>
    <cellStyle name="Data   2 2 6" xfId="11686"/>
    <cellStyle name="Data   2 2 6 2" xfId="11687"/>
    <cellStyle name="Data   2 2 6 3" xfId="11688"/>
    <cellStyle name="Data   2 2 7" xfId="11689"/>
    <cellStyle name="Data   2 2 7 2" xfId="11690"/>
    <cellStyle name="Data   2 2 7 3" xfId="11691"/>
    <cellStyle name="Data   2 2 8" xfId="11692"/>
    <cellStyle name="Data   2 2 8 2" xfId="11693"/>
    <cellStyle name="Data   2 2 8 3" xfId="11694"/>
    <cellStyle name="Data   2 2 9" xfId="11695"/>
    <cellStyle name="Data   2 3" xfId="11696"/>
    <cellStyle name="Data   2 3 2" xfId="11697"/>
    <cellStyle name="Data   2 3 3" xfId="11698"/>
    <cellStyle name="Data   2 4" xfId="11699"/>
    <cellStyle name="Data   2 4 2" xfId="11700"/>
    <cellStyle name="Data   2 4 3" xfId="11701"/>
    <cellStyle name="Data   2 5" xfId="11702"/>
    <cellStyle name="Data   2 5 2" xfId="11703"/>
    <cellStyle name="Data   2 5 3" xfId="11704"/>
    <cellStyle name="Data   2 6" xfId="11705"/>
    <cellStyle name="Data   2 6 2" xfId="11706"/>
    <cellStyle name="Data   2 6 3" xfId="11707"/>
    <cellStyle name="Data   2 7" xfId="11708"/>
    <cellStyle name="Data   2 7 2" xfId="11709"/>
    <cellStyle name="Data   2 7 3" xfId="11710"/>
    <cellStyle name="Data   2 8" xfId="11711"/>
    <cellStyle name="Data   2 8 2" xfId="11712"/>
    <cellStyle name="Data   2 8 3" xfId="11713"/>
    <cellStyle name="Data   2 9" xfId="11714"/>
    <cellStyle name="Data   2 9 2" xfId="11715"/>
    <cellStyle name="Data   2 9 3" xfId="11716"/>
    <cellStyle name="Data   3" xfId="11717"/>
    <cellStyle name="Data   3 10" xfId="11718"/>
    <cellStyle name="Data   3 10 2" xfId="11719"/>
    <cellStyle name="Data   3 10 3" xfId="11720"/>
    <cellStyle name="Data   3 11" xfId="11721"/>
    <cellStyle name="Data   3 12" xfId="11722"/>
    <cellStyle name="Data   3 2" xfId="11723"/>
    <cellStyle name="Data   3 2 10" xfId="11724"/>
    <cellStyle name="Data   3 2 2" xfId="11725"/>
    <cellStyle name="Data   3 2 2 2" xfId="11726"/>
    <cellStyle name="Data   3 2 2 3" xfId="11727"/>
    <cellStyle name="Data   3 2 3" xfId="11728"/>
    <cellStyle name="Data   3 2 3 2" xfId="11729"/>
    <cellStyle name="Data   3 2 3 3" xfId="11730"/>
    <cellStyle name="Data   3 2 4" xfId="11731"/>
    <cellStyle name="Data   3 2 4 2" xfId="11732"/>
    <cellStyle name="Data   3 2 4 3" xfId="11733"/>
    <cellStyle name="Data   3 2 5" xfId="11734"/>
    <cellStyle name="Data   3 2 5 2" xfId="11735"/>
    <cellStyle name="Data   3 2 5 3" xfId="11736"/>
    <cellStyle name="Data   3 2 6" xfId="11737"/>
    <cellStyle name="Data   3 2 6 2" xfId="11738"/>
    <cellStyle name="Data   3 2 6 3" xfId="11739"/>
    <cellStyle name="Data   3 2 7" xfId="11740"/>
    <cellStyle name="Data   3 2 7 2" xfId="11741"/>
    <cellStyle name="Data   3 2 7 3" xfId="11742"/>
    <cellStyle name="Data   3 2 8" xfId="11743"/>
    <cellStyle name="Data   3 2 8 2" xfId="11744"/>
    <cellStyle name="Data   3 2 8 3" xfId="11745"/>
    <cellStyle name="Data   3 2 9" xfId="11746"/>
    <cellStyle name="Data   3 3" xfId="11747"/>
    <cellStyle name="Data   3 3 2" xfId="11748"/>
    <cellStyle name="Data   3 3 3" xfId="11749"/>
    <cellStyle name="Data   3 4" xfId="11750"/>
    <cellStyle name="Data   3 4 2" xfId="11751"/>
    <cellStyle name="Data   3 4 3" xfId="11752"/>
    <cellStyle name="Data   3 5" xfId="11753"/>
    <cellStyle name="Data   3 5 2" xfId="11754"/>
    <cellStyle name="Data   3 5 3" xfId="11755"/>
    <cellStyle name="Data   3 6" xfId="11756"/>
    <cellStyle name="Data   3 6 2" xfId="11757"/>
    <cellStyle name="Data   3 6 3" xfId="11758"/>
    <cellStyle name="Data   3 7" xfId="11759"/>
    <cellStyle name="Data   3 7 2" xfId="11760"/>
    <cellStyle name="Data   3 7 3" xfId="11761"/>
    <cellStyle name="Data   3 8" xfId="11762"/>
    <cellStyle name="Data   3 8 2" xfId="11763"/>
    <cellStyle name="Data   3 8 3" xfId="11764"/>
    <cellStyle name="Data   3 9" xfId="11765"/>
    <cellStyle name="Data   3 9 2" xfId="11766"/>
    <cellStyle name="Data   3 9 3" xfId="11767"/>
    <cellStyle name="Data   4" xfId="11768"/>
    <cellStyle name="Data   4 10" xfId="11769"/>
    <cellStyle name="Data   4 2" xfId="11770"/>
    <cellStyle name="Data   4 2 2" xfId="11771"/>
    <cellStyle name="Data   4 2 3" xfId="11772"/>
    <cellStyle name="Data   4 3" xfId="11773"/>
    <cellStyle name="Data   4 3 2" xfId="11774"/>
    <cellStyle name="Data   4 3 3" xfId="11775"/>
    <cellStyle name="Data   4 4" xfId="11776"/>
    <cellStyle name="Data   4 4 2" xfId="11777"/>
    <cellStyle name="Data   4 4 3" xfId="11778"/>
    <cellStyle name="Data   4 5" xfId="11779"/>
    <cellStyle name="Data   4 5 2" xfId="11780"/>
    <cellStyle name="Data   4 5 3" xfId="11781"/>
    <cellStyle name="Data   4 6" xfId="11782"/>
    <cellStyle name="Data   4 6 2" xfId="11783"/>
    <cellStyle name="Data   4 6 3" xfId="11784"/>
    <cellStyle name="Data   4 7" xfId="11785"/>
    <cellStyle name="Data   4 7 2" xfId="11786"/>
    <cellStyle name="Data   4 7 3" xfId="11787"/>
    <cellStyle name="Data   4 8" xfId="11788"/>
    <cellStyle name="Data   4 8 2" xfId="11789"/>
    <cellStyle name="Data   4 8 3" xfId="11790"/>
    <cellStyle name="Data   4 9" xfId="11791"/>
    <cellStyle name="Data   5" xfId="11792"/>
    <cellStyle name="Data   5 2" xfId="11793"/>
    <cellStyle name="Data   5 3" xfId="11794"/>
    <cellStyle name="Data   6" xfId="11795"/>
    <cellStyle name="Data   6 2" xfId="11796"/>
    <cellStyle name="Data   6 3" xfId="11797"/>
    <cellStyle name="Data   7" xfId="11798"/>
    <cellStyle name="Data   7 2" xfId="11799"/>
    <cellStyle name="Data   7 3" xfId="11800"/>
    <cellStyle name="Data   8" xfId="11801"/>
    <cellStyle name="Data   8 2" xfId="11802"/>
    <cellStyle name="Data   8 3" xfId="11803"/>
    <cellStyle name="Data   9" xfId="11804"/>
    <cellStyle name="Data   9 2" xfId="11805"/>
    <cellStyle name="Data   9 3" xfId="11806"/>
    <cellStyle name="Data 2" xfId="11807"/>
    <cellStyle name="Date" xfId="11808"/>
    <cellStyle name="Date [d-mmm-yy]" xfId="11809"/>
    <cellStyle name="Date [mm-d-yy]" xfId="11810"/>
    <cellStyle name="Date [mm-d-yy] 2" xfId="11811"/>
    <cellStyle name="Date [mm-d-yy] 3" xfId="11812"/>
    <cellStyle name="Date [mm-d-yy] 4" xfId="11813"/>
    <cellStyle name="Date [mm-d-yy] 5" xfId="11814"/>
    <cellStyle name="Date [mm-d-yyyy]" xfId="11815"/>
    <cellStyle name="Date [mm-d-yyyy] 2" xfId="11816"/>
    <cellStyle name="Date [mm-d-yyyy] 2 2" xfId="11817"/>
    <cellStyle name="Date [mm-d-yyyy] 2 3" xfId="11818"/>
    <cellStyle name="Date [mm-d-yyyy] 3" xfId="11819"/>
    <cellStyle name="Date [mm-d-yyyy] 3 2" xfId="11820"/>
    <cellStyle name="Date [mm-d-yyyy] 3 3" xfId="11821"/>
    <cellStyle name="Date [mm-d-yyyy] 4" xfId="11822"/>
    <cellStyle name="Date [mm-d-yyyy] 4 2" xfId="11823"/>
    <cellStyle name="Date [mm-d-yyyy] 4 3" xfId="11824"/>
    <cellStyle name="Date [mm-d-yyyy] 5" xfId="11825"/>
    <cellStyle name="Date [mm-d-yyyy] 5 2" xfId="11826"/>
    <cellStyle name="Date [mm-d-yyyy] 5 3" xfId="11827"/>
    <cellStyle name="Date [mm-d-yyyy] 6" xfId="11828"/>
    <cellStyle name="Date [mm-d-yyyy] 7" xfId="11829"/>
    <cellStyle name="Date [mmm-yy]" xfId="11830"/>
    <cellStyle name="Date 10" xfId="11831"/>
    <cellStyle name="Date 11" xfId="11832"/>
    <cellStyle name="Date 12" xfId="11833"/>
    <cellStyle name="Date 13" xfId="11834"/>
    <cellStyle name="Date 14" xfId="11835"/>
    <cellStyle name="Date 15" xfId="11836"/>
    <cellStyle name="Date 16" xfId="11837"/>
    <cellStyle name="Date 17" xfId="11838"/>
    <cellStyle name="Date 18" xfId="11839"/>
    <cellStyle name="Date 19" xfId="11840"/>
    <cellStyle name="Date 2" xfId="11841"/>
    <cellStyle name="Date 2 2" xfId="11842"/>
    <cellStyle name="Date 20" xfId="11843"/>
    <cellStyle name="Date 21" xfId="11844"/>
    <cellStyle name="Date 22" xfId="11845"/>
    <cellStyle name="Date 3" xfId="11846"/>
    <cellStyle name="Date 4" xfId="11847"/>
    <cellStyle name="Date 5" xfId="11848"/>
    <cellStyle name="Date 6" xfId="11849"/>
    <cellStyle name="Date 7" xfId="11850"/>
    <cellStyle name="Date 8" xfId="11851"/>
    <cellStyle name="Date 9" xfId="11852"/>
    <cellStyle name="Date Short" xfId="11853"/>
    <cellStyle name="DATE_08 Juli 2008" xfId="11854"/>
    <cellStyle name="date1" xfId="11855"/>
    <cellStyle name="date1 10" xfId="11856"/>
    <cellStyle name="date1 11" xfId="11857"/>
    <cellStyle name="date1 12" xfId="11858"/>
    <cellStyle name="date1 13" xfId="11859"/>
    <cellStyle name="date1 14" xfId="11860"/>
    <cellStyle name="date1 15" xfId="11861"/>
    <cellStyle name="date1 16" xfId="11862"/>
    <cellStyle name="date1 17" xfId="11863"/>
    <cellStyle name="date1 18" xfId="11864"/>
    <cellStyle name="date1 19" xfId="11865"/>
    <cellStyle name="date1 2" xfId="11866"/>
    <cellStyle name="date1 20" xfId="11867"/>
    <cellStyle name="date1 21" xfId="11868"/>
    <cellStyle name="date1 22" xfId="11869"/>
    <cellStyle name="date1 3" xfId="11870"/>
    <cellStyle name="date1 4" xfId="11871"/>
    <cellStyle name="date1 5" xfId="11872"/>
    <cellStyle name="date1 6" xfId="11873"/>
    <cellStyle name="date1 7" xfId="11874"/>
    <cellStyle name="date1 8" xfId="11875"/>
    <cellStyle name="date1 9" xfId="11876"/>
    <cellStyle name="date1_2 - RAB-PAJAK MEDAN - 2009 (ME) - r2 -PP" xfId="11877"/>
    <cellStyle name="datum" xfId="11878"/>
    <cellStyle name="Decimal" xfId="11879"/>
    <cellStyle name="Decimal2" xfId="11880"/>
    <cellStyle name="Define your own named style" xfId="11881"/>
    <cellStyle name="Description" xfId="11882"/>
    <cellStyle name="Description 2" xfId="11883"/>
    <cellStyle name="Description 2 2" xfId="11884"/>
    <cellStyle name="Description 3" xfId="11885"/>
    <cellStyle name="Description 4" xfId="11886"/>
    <cellStyle name="Description 5" xfId="11887"/>
    <cellStyle name="Description 6" xfId="11888"/>
    <cellStyle name="Description_2 - RAB-PAJAK MEDAN - 2009 (ME) - r2 -PP" xfId="11889"/>
    <cellStyle name="Dezimal [0]_35ERI8T2gbIEMixb4v26icuOo" xfId="11890"/>
    <cellStyle name="Dezimal_35ERI8T2gbIEMixb4v26icuOo" xfId="11891"/>
    <cellStyle name="Dollar (zero dec)" xfId="11892"/>
    <cellStyle name="Draw lines around data in range" xfId="11893"/>
    <cellStyle name="Draw lines around data in range 2" xfId="11894"/>
    <cellStyle name="Draw lines around data in range 2 2" xfId="11895"/>
    <cellStyle name="Draw lines around data in range 2 3" xfId="11896"/>
    <cellStyle name="Draw lines around data in range 3" xfId="11897"/>
    <cellStyle name="Draw lines around data in range 3 2" xfId="11898"/>
    <cellStyle name="Draw lines around data in range 3 3" xfId="11899"/>
    <cellStyle name="Draw lines around data in range 4" xfId="11900"/>
    <cellStyle name="Draw lines around data in range 4 2" xfId="11901"/>
    <cellStyle name="Draw lines around data in range 4 3" xfId="11902"/>
    <cellStyle name="Draw lines around data in range 5" xfId="11903"/>
    <cellStyle name="Draw lines around data in range 5 2" xfId="11904"/>
    <cellStyle name="Draw lines around data in range 5 3" xfId="11905"/>
    <cellStyle name="Draw lines around data in range 6" xfId="11906"/>
    <cellStyle name="Draw shadow and lines within range" xfId="11907"/>
    <cellStyle name="Draw shadow and lines within range 2" xfId="11908"/>
    <cellStyle name="Draw shadow and lines within range 2 2" xfId="11909"/>
    <cellStyle name="Draw shadow and lines within range 2 3" xfId="11910"/>
    <cellStyle name="Draw shadow and lines within range 3" xfId="11911"/>
    <cellStyle name="Draw shadow and lines within range 3 2" xfId="11912"/>
    <cellStyle name="Draw shadow and lines within range 3 3" xfId="11913"/>
    <cellStyle name="Draw shadow and lines within range 4" xfId="11914"/>
    <cellStyle name="Draw shadow and lines within range 4 2" xfId="11915"/>
    <cellStyle name="Draw shadow and lines within range 4 3" xfId="11916"/>
    <cellStyle name="Draw shadow and lines within range 5" xfId="11917"/>
    <cellStyle name="Draw shadow and lines within range 5 2" xfId="11918"/>
    <cellStyle name="Draw shadow and lines within range 5 3" xfId="11919"/>
    <cellStyle name="Draw shadow and lines within range 6" xfId="11920"/>
    <cellStyle name="DUA" xfId="11921"/>
    <cellStyle name="DUA 2" xfId="11922"/>
    <cellStyle name="DUA 2 2" xfId="11923"/>
    <cellStyle name="DUA 3" xfId="11924"/>
    <cellStyle name="e" xfId="11925"/>
    <cellStyle name="Emphasis 1" xfId="11926"/>
    <cellStyle name="Emphasis 1 2" xfId="11927"/>
    <cellStyle name="Emphasis 2" xfId="11928"/>
    <cellStyle name="Emphasis 2 2" xfId="11929"/>
    <cellStyle name="Emphasis 3" xfId="11930"/>
    <cellStyle name="Emphasis 3 2" xfId="11931"/>
    <cellStyle name="Enlarge title text, yellow on blue" xfId="11932"/>
    <cellStyle name="Enter Currency (0)" xfId="11933"/>
    <cellStyle name="Enter Currency (2)" xfId="11934"/>
    <cellStyle name="Enter Units (0)" xfId="11935"/>
    <cellStyle name="Enter Units (1)" xfId="11936"/>
    <cellStyle name="Enter Units (1) 2" xfId="11937"/>
    <cellStyle name="Enter Units (2)" xfId="11938"/>
    <cellStyle name="Entered" xfId="11939"/>
    <cellStyle name="Entered 2" xfId="11940"/>
    <cellStyle name="En-tête 1" xfId="11941"/>
    <cellStyle name="En-tête 2" xfId="11942"/>
    <cellStyle name="entry box" xfId="11943"/>
    <cellStyle name="Equipment Description" xfId="11944"/>
    <cellStyle name="Equipment Item Number" xfId="11945"/>
    <cellStyle name="Equipment Name" xfId="11946"/>
    <cellStyle name="Equipment SNR" xfId="11947"/>
    <cellStyle name="er" xfId="11948"/>
    <cellStyle name="Euro" xfId="11949"/>
    <cellStyle name="Euro 10" xfId="11950"/>
    <cellStyle name="Euro 11" xfId="11951"/>
    <cellStyle name="Euro 12" xfId="11952"/>
    <cellStyle name="Euro 13" xfId="11953"/>
    <cellStyle name="Euro 14" xfId="11954"/>
    <cellStyle name="Euro 15" xfId="11955"/>
    <cellStyle name="Euro 16" xfId="11956"/>
    <cellStyle name="Euro 17" xfId="11957"/>
    <cellStyle name="Euro 18" xfId="11958"/>
    <cellStyle name="Euro 19" xfId="11959"/>
    <cellStyle name="Euro 2" xfId="11960"/>
    <cellStyle name="Euro 2 2" xfId="11961"/>
    <cellStyle name="Euro 2 3" xfId="11962"/>
    <cellStyle name="Euro 20" xfId="11963"/>
    <cellStyle name="Euro 21" xfId="11964"/>
    <cellStyle name="Euro 22" xfId="11965"/>
    <cellStyle name="Euro 3" xfId="11966"/>
    <cellStyle name="Euro 4" xfId="11967"/>
    <cellStyle name="Euro 5" xfId="11968"/>
    <cellStyle name="Euro 6" xfId="11969"/>
    <cellStyle name="Euro 7" xfId="11970"/>
    <cellStyle name="Euro 8" xfId="11971"/>
    <cellStyle name="Euro 9" xfId="11972"/>
    <cellStyle name="Excel Built-in Comma" xfId="11973"/>
    <cellStyle name="Excel Built-in Comma [0]" xfId="11974"/>
    <cellStyle name="Excel Built-in Normal" xfId="11975"/>
    <cellStyle name="Explanatory Text 2" xfId="11976"/>
    <cellStyle name="Explanatory Text 2 2" xfId="11977"/>
    <cellStyle name="Explanatory Text 3" xfId="11978"/>
    <cellStyle name="Explanatory Text 4" xfId="11979"/>
    <cellStyle name="Explanatory Text 5" xfId="11980"/>
    <cellStyle name="Explanatory Text 6" xfId="11981"/>
    <cellStyle name="Explanatory Text 7" xfId="11982"/>
    <cellStyle name="Explanatory Text 8" xfId="11983"/>
    <cellStyle name="Explanatory Text 9" xfId="11984"/>
    <cellStyle name="f" xfId="11985"/>
    <cellStyle name="ƒ" xfId="11986"/>
    <cellStyle name="f 10" xfId="11987"/>
    <cellStyle name="f 11" xfId="11988"/>
    <cellStyle name="f 12" xfId="11989"/>
    <cellStyle name="f 13" xfId="11990"/>
    <cellStyle name="f 14" xfId="11991"/>
    <cellStyle name="f 15" xfId="11992"/>
    <cellStyle name="f 16" xfId="11993"/>
    <cellStyle name="f 17" xfId="11994"/>
    <cellStyle name="f 18" xfId="11995"/>
    <cellStyle name="f 19" xfId="11996"/>
    <cellStyle name="f 2" xfId="11997"/>
    <cellStyle name="ƒ 2" xfId="11998"/>
    <cellStyle name="f 2 10" xfId="11999"/>
    <cellStyle name="f 2 2" xfId="12000"/>
    <cellStyle name="ƒ 2 2" xfId="12001"/>
    <cellStyle name="f 2 2 2" xfId="12002"/>
    <cellStyle name="f 2 2 3" xfId="12003"/>
    <cellStyle name="f 2 2 4" xfId="12004"/>
    <cellStyle name="f 2 2 5" xfId="12005"/>
    <cellStyle name="f 2 2 6" xfId="12006"/>
    <cellStyle name="f 2 2 7" xfId="12007"/>
    <cellStyle name="f 2 2 8" xfId="12008"/>
    <cellStyle name="f 2 3" xfId="12009"/>
    <cellStyle name="f 2 4" xfId="12010"/>
    <cellStyle name="f 2 5" xfId="12011"/>
    <cellStyle name="f 2 6" xfId="12012"/>
    <cellStyle name="f 2 7" xfId="12013"/>
    <cellStyle name="f 2 8" xfId="12014"/>
    <cellStyle name="f 2 9" xfId="12015"/>
    <cellStyle name="f 20" xfId="12016"/>
    <cellStyle name="f 3" xfId="12017"/>
    <cellStyle name="ƒ 3" xfId="12018"/>
    <cellStyle name="f 3 10" xfId="12019"/>
    <cellStyle name="f 3 2" xfId="12020"/>
    <cellStyle name="f 3 2 2" xfId="12021"/>
    <cellStyle name="f 3 2 3" xfId="12022"/>
    <cellStyle name="f 3 2 4" xfId="12023"/>
    <cellStyle name="f 3 2 5" xfId="12024"/>
    <cellStyle name="f 3 2 6" xfId="12025"/>
    <cellStyle name="f 3 2 7" xfId="12026"/>
    <cellStyle name="f 3 2 8" xfId="12027"/>
    <cellStyle name="f 3 3" xfId="12028"/>
    <cellStyle name="f 3 4" xfId="12029"/>
    <cellStyle name="f 3 5" xfId="12030"/>
    <cellStyle name="f 3 6" xfId="12031"/>
    <cellStyle name="f 3 7" xfId="12032"/>
    <cellStyle name="f 3 8" xfId="12033"/>
    <cellStyle name="f 3 9" xfId="12034"/>
    <cellStyle name="f 4" xfId="12035"/>
    <cellStyle name="f 4 2" xfId="12036"/>
    <cellStyle name="f 4 3" xfId="12037"/>
    <cellStyle name="f 4 4" xfId="12038"/>
    <cellStyle name="f 4 5" xfId="12039"/>
    <cellStyle name="f 4 6" xfId="12040"/>
    <cellStyle name="f 4 7" xfId="12041"/>
    <cellStyle name="f 4 8" xfId="12042"/>
    <cellStyle name="f 5" xfId="12043"/>
    <cellStyle name="f 6" xfId="12044"/>
    <cellStyle name="f 7" xfId="12045"/>
    <cellStyle name="f 8" xfId="12046"/>
    <cellStyle name="f 9" xfId="12047"/>
    <cellStyle name="ƒ_0.Bidakara RAP" xfId="12048"/>
    <cellStyle name="ƒ_062709_opnam juni_rev3" xfId="12049"/>
    <cellStyle name="ƒ_062709_opnam juni_rev3 2" xfId="12050"/>
    <cellStyle name="ƒ_08409_opnam juli_R2_cek3" xfId="12051"/>
    <cellStyle name="ƒ_08409_opnam juli_R2_cek3 2" xfId="12052"/>
    <cellStyle name="ƒ_1.Cost Plan Bapelkes Depkes Batam 2008. xls" xfId="12053"/>
    <cellStyle name="ƒ_3.BU - Alat Pakai (Merah)" xfId="12054"/>
    <cellStyle name="ƒ_AHS PIPA" xfId="12055"/>
    <cellStyle name="ƒ_AHS_Griya Niaga 2 RV" xfId="12056"/>
    <cellStyle name="ƒ_ALAT-BU-SPP-CIPUTARA-ok" xfId="12057"/>
    <cellStyle name="ƒ_ALAT-SPP-BU-BPK" xfId="12058"/>
    <cellStyle name="ƒ_ALTERNATIF - I KBI (Kyoraku Blow molding)" xfId="12059"/>
    <cellStyle name="ƒ_ALTERNATIF - I KBI (Kyoraku Blow molding) 2" xfId="12060"/>
    <cellStyle name="ƒ_ALTERNATIF - I KBI (Kyoraku Blow molding)_BQ-studio-buat kontraktor" xfId="12061"/>
    <cellStyle name="ƒ_Alternatif#1_Semua Alexindo_Opt_123" xfId="12062"/>
    <cellStyle name="ƒ_Alternatif#1_Semua Alexindo_Opt_123_rc kantor dinas tanjung pinang 5 lantai" xfId="12063"/>
    <cellStyle name="ƒ_Analisa Bapelkes Full" xfId="12064"/>
    <cellStyle name="ƒ_ANALISA BPK DG" xfId="12065"/>
    <cellStyle name="ƒ_ANALISA BPK DG_Analisa Bapelkes Full" xfId="12066"/>
    <cellStyle name="ƒ_ANALISA BPK DG_SKBDN Batam" xfId="12067"/>
    <cellStyle name="ƒ_ANALISA HARGA Mekanikal Dklat" xfId="12068"/>
    <cellStyle name="ƒ_ANALISA HARGA SATUAN RAB" xfId="12069"/>
    <cellStyle name="ƒ_Analisa Plumbing &amp; Fire" xfId="12070"/>
    <cellStyle name="ƒ_analisa rab" xfId="12071"/>
    <cellStyle name="ƒ_ANALISA RAB_SKBDN Batam" xfId="12072"/>
    <cellStyle name="ƒ_BACK UP QWT SURFACE EXCAVATION CONDUIT" xfId="12073"/>
    <cellStyle name="ƒ_BACK UP QWT SURFACE EXCAVATION CONDUIT 2" xfId="12074"/>
    <cellStyle name="ƒ_Bill of Quantity BPK 03082007" xfId="12075"/>
    <cellStyle name="ƒ_Bill of Quantity BPK 03082007_Analisa Bapelkes Full" xfId="12076"/>
    <cellStyle name="ƒ_Book3" xfId="12077"/>
    <cellStyle name="ƒ_Book3 2" xfId="12078"/>
    <cellStyle name="ƒ_BoQ Gedung Badan Pemeriksa Keuangan Jakarta MEK" xfId="12079"/>
    <cellStyle name="ƒ_Boq-ARS &amp; STR - PM" xfId="12080"/>
    <cellStyle name="ƒ_BQ ACP ALUCOBOND ECO_OPT_RAPP_1" xfId="12081"/>
    <cellStyle name="ƒ_BQ ACP ALUCOBOND ECO_OPT_RAPP_1_rc kantor dinas tanjung pinang 5 lantai" xfId="12082"/>
    <cellStyle name="ƒ_BQ ACP ALUCOBOND ECO_OPT_RAPP_1_Realisasi Kontrak Kampar 31 agustus 2009" xfId="12083"/>
    <cellStyle name="ƒ_BQ ALUM_ALT#1" xfId="12084"/>
    <cellStyle name="ƒ_BQ Alumn_BPK Bengkulu_3_Komplit" xfId="12085"/>
    <cellStyle name="ƒ_BQ Alumn_BPK Bengkulu_3_Komplit_rc kantor dinas tanjung pinang 5 lantai" xfId="12086"/>
    <cellStyle name="ƒ_BQ Facade Astra" xfId="12087"/>
    <cellStyle name="ƒ_BQ FACADE_Rev#2" xfId="12088"/>
    <cellStyle name="ƒ_BQ FACADE_Rev#2_rc kantor dinas tanjung pinang 5 lantai" xfId="12089"/>
    <cellStyle name="ƒ_BQ FACADE_Rev#2_Realisasi Kontrak Kampar 31 agustus 2009" xfId="12090"/>
    <cellStyle name="ƒ_bq gor bangkinang" xfId="12091"/>
    <cellStyle name="ƒ_BQ KISI-KISI" xfId="12092"/>
    <cellStyle name="ƒ_BQ KISI-KISI_rc kantor dinas tanjung pinang 5 lantai" xfId="12093"/>
    <cellStyle name="ƒ_BQ KUSEN SMA PINTAR" xfId="12094"/>
    <cellStyle name="ƒ_BQ KUSEN SMA PINTAR_Rev#1_Opt_Abiz_1_rapp" xfId="12095"/>
    <cellStyle name="ƒ_BQ ME Sebagian R2" xfId="12096"/>
    <cellStyle name="ƒ_BQ PINTU DAN JENDELA" xfId="12097"/>
    <cellStyle name="ƒ_BQ PINTU DAN JENDELA_rc kantor dinas tanjung pinang 5 lantai" xfId="12098"/>
    <cellStyle name="ƒ_BQ Realisasi Kontrak_RAPP" xfId="12099"/>
    <cellStyle name="ƒ_BQ Realisasi Kontrak_RAPP_rc kantor dinas tanjung pinang 5 lantai" xfId="12100"/>
    <cellStyle name="ƒ_BQ+Hit. Lt 10, atap (Dago 27-06-2007 )" xfId="12101"/>
    <cellStyle name="ƒ_BQ-E" xfId="12102"/>
    <cellStyle name="ƒ_BQ-E 2" xfId="12103"/>
    <cellStyle name="ƒ_BQ-E_Bq-M-23 August 2004" xfId="12104"/>
    <cellStyle name="ƒ_BQ-E_Bq-M-23 August 2004 2" xfId="12105"/>
    <cellStyle name="ƒ_BQ-E_Bq-M-23 August 2004_BQ-studio-buat kontraktor" xfId="12106"/>
    <cellStyle name="ƒ_BQ-E_BQ-studio-buat kontraktor" xfId="12107"/>
    <cellStyle name="ƒ_BQ-elec-kiic4(D) " xfId="12108"/>
    <cellStyle name="ƒ_BQ-elec-kiic4(D)  2" xfId="12109"/>
    <cellStyle name="ƒ_BQ-elec-kiic4(D) _BQ-studio-buat kontraktor" xfId="12110"/>
    <cellStyle name="ƒ_Bq-Form Mech ( Baru ) 05" xfId="12111"/>
    <cellStyle name="ƒ_Bq-Form Mech ( Baru ) 05 2" xfId="12112"/>
    <cellStyle name="ƒ_Bq-Form Mech ( Baru ) 05_BQ-studio-buat kontraktor" xfId="12113"/>
    <cellStyle name="ƒ_BQ-Mech. Summitmas II" xfId="12114"/>
    <cellStyle name="ƒ_BQ-Mech. Summitmas II 2" xfId="12115"/>
    <cellStyle name="ƒ_BQ-Mech. Summitmas II_BQ-studio-buat kontraktor" xfId="12116"/>
    <cellStyle name="ƒ_BQ-Moric-Elec (A)" xfId="12117"/>
    <cellStyle name="ƒ_BQ-Moric-Elec (A) 2" xfId="12118"/>
    <cellStyle name="ƒ_BQ-Moric-Elec (A)_BQ-studio-buat kontraktor" xfId="12119"/>
    <cellStyle name="ƒ_BQ-PLB-1" xfId="12120"/>
    <cellStyle name="ƒ_BQ-PLB-1R2" xfId="12121"/>
    <cellStyle name="ƒ_BQR1-FIRE FIGHTING" xfId="12122"/>
    <cellStyle name="ƒ_BQ-SHIBAURA SHEARING" xfId="12123"/>
    <cellStyle name="ƒ_BQ-SHIBAURA SHEARING 2" xfId="12124"/>
    <cellStyle name="ƒ_BQ-SHIBAURA SHEARING(Cancel)" xfId="12125"/>
    <cellStyle name="ƒ_BQ-SHIBAURA SHEARING(Cancel) 2" xfId="12126"/>
    <cellStyle name="ƒ_BQ-SHIBAURA SHEARING(Cancel)_BQ-studio-buat kontraktor" xfId="12127"/>
    <cellStyle name="ƒ_BQ-SHIBAURA SHEARING_BQ-studio-buat kontraktor" xfId="12128"/>
    <cellStyle name="ƒ_BQ-studio-buat kontraktor" xfId="12129"/>
    <cellStyle name="ƒ_BQ-YAMAHA FLAGSHIP-A" xfId="12130"/>
    <cellStyle name="ƒ_BQ-YAMAHA FLAGSHIP-A 2" xfId="12131"/>
    <cellStyle name="ƒ_BQ-YAMAHA FLAGSHIP-A_BQ-studio-buat kontraktor" xfId="12132"/>
    <cellStyle name="ƒ_BU-Alat-Spp Bapelkes Thp II" xfId="12133"/>
    <cellStyle name="ƒ_CALC. SHET SHOTCRETE &amp; NEW AREA.MC0%" xfId="12134"/>
    <cellStyle name="ƒ_CALC. SHET SHOTCRETE &amp; NEW AREA.MC0% 2" xfId="12135"/>
    <cellStyle name="ƒ_CALC. SHET SHOTCRETE &amp; NEW AREA.MC0% 3" xfId="12136"/>
    <cellStyle name="ƒ_CALC.NEW AREA DRAINAGE HOLE &amp; ANCHOR BAR" xfId="12137"/>
    <cellStyle name="ƒ_CALC.NEW AREA DRAINAGE HOLE &amp; ANCHOR BAR 2" xfId="12138"/>
    <cellStyle name="ƒ_Dephan (YKPP)_Rev#31" xfId="12139"/>
    <cellStyle name="ƒ_EVALUASI HARGA_OPT" xfId="12140"/>
    <cellStyle name="ƒ_Expense" xfId="12141"/>
    <cellStyle name="ƒ_Expense 2" xfId="12142"/>
    <cellStyle name="ƒ_Expense_BQ-studio-buat kontraktor" xfId="12143"/>
    <cellStyle name="ƒ_FORM_OPNAM TANAH" xfId="12144"/>
    <cellStyle name="ƒ_FORM_OPNAM TANAH 2" xfId="12145"/>
    <cellStyle name="ƒ_FORM_OPNAM TANAH 3" xfId="12146"/>
    <cellStyle name="ƒ_Harga Material BSD EL R2" xfId="12147"/>
    <cellStyle name="ƒ_HARGA MATERIAL BSD ENTERTAIMENT R3" xfId="12148"/>
    <cellStyle name="ƒ_HARGA MATERIAL INDOFARMA" xfId="12149"/>
    <cellStyle name="ƒ_Hit SKBDN" xfId="12150"/>
    <cellStyle name="ƒ_Hit. Hotel Sutan Raja Minahasa (MYO)" xfId="12151"/>
    <cellStyle name="ƒ_Hit. Hotel Sutan Raja Minahasa (MYO)_Analisa Bapelkes Full" xfId="12152"/>
    <cellStyle name="ƒ_Hit. Lantai - 1" xfId="12153"/>
    <cellStyle name="ƒ_KONTRAK KAMPAR" xfId="12154"/>
    <cellStyle name="ƒ_KURVA S (DETAIL TYPE 2)" xfId="12155"/>
    <cellStyle name="ƒ_Lampiran PLPK CITO WARU" xfId="12156"/>
    <cellStyle name="ƒ_MAKER LIST" xfId="12157"/>
    <cellStyle name="ƒ_MAKER LIST 2" xfId="12158"/>
    <cellStyle name="ƒ_MAKER LIST_BQ-studio-buat kontraktor" xfId="12159"/>
    <cellStyle name="ƒ_MC-0 BHg1.Ka.1 k Outlet Reservoir      (Approve)" xfId="12160"/>
    <cellStyle name="ƒ_MC-0 BHg1.Ka.1 k Outlet Reservoir      (Approve) 2" xfId="12161"/>
    <cellStyle name="ƒ_PEERBANDINGAN CIC ~ PU" xfId="12162"/>
    <cellStyle name="ƒ_PEERBANDINGAN CIC ~ PU 2" xfId="12163"/>
    <cellStyle name="ƒ_pek yang di sub kan" xfId="12164"/>
    <cellStyle name="ƒ_Penawaran harga rumah DPR_Revisi#3_Opt" xfId="12165"/>
    <cellStyle name="ƒ_Penawaran harga rumah DPR_Revisi#3_Opt_rc kantor dinas tanjung pinang 5 lantai" xfId="12166"/>
    <cellStyle name="ƒ_Penawaran harga rumah DPR_Revisi#3_Opt_Realisasi Kontrak Kampar 31 agustus 2009" xfId="12167"/>
    <cellStyle name="ƒ_Plumbing_201107_Volbers" xfId="12168"/>
    <cellStyle name="ƒ_QUANTITY SURFACE EXC. CONDUIT 3 - 3 GABUNGAN" xfId="12169"/>
    <cellStyle name="ƒ_QUANTITY SURFACE EXC. CONDUIT 3 - 3 GABUNGAN 2" xfId="12170"/>
    <cellStyle name="ƒ_QUANTITY SURFACE EXC. CONDUIT 3 - 3 GABUNGAN_1. QWT. SURFACE EXCA. CONDUIT PU" xfId="12171"/>
    <cellStyle name="ƒ_QUANTITY SURFACE EXC. CONDUIT 3 - 3 GABUNGAN_1. QWT. SURFACE EXCA. CONDUIT PU 2" xfId="12172"/>
    <cellStyle name="ƒ_QUANTITY SURFACE EXC. CONDUIT 3 - 3 GABUNGAN_Inlet Portal Conduit" xfId="12173"/>
    <cellStyle name="ƒ_QUANTITY SURFACE EXC. CONDUIT 3 - 3 GABUNGAN_Inlet Portal Conduit 2" xfId="12174"/>
    <cellStyle name="ƒ_QUANTITY SURFACE EXC. CONDUIT 3 - 3 GABUNGAN_Quantity Portal 1" xfId="12175"/>
    <cellStyle name="ƒ_QUANTITY SURFACE EXC. CONDUIT 3 - 3 GABUNGAN_Quantity Portal 1 2" xfId="12176"/>
    <cellStyle name="ƒ_QUANTITY SURFACE EXC. CONDUIT 3 - 3 GABUNGAN_Quantity Portal Rev.1" xfId="12177"/>
    <cellStyle name="ƒ_QUANTITY SURFACE EXC. CONDUIT 3 - 3 GABUNGAN_Quantity Portal Rev.1 2" xfId="12178"/>
    <cellStyle name="ƒ_QUANTITY SURFACE EXC. CONDUIT 3 - 3 GABUNGAN_QUANTITY SUPPORTING SYSTEM portal" xfId="12179"/>
    <cellStyle name="ƒ_QUANTITY SURFACE EXC. CONDUIT 3 - 3 GABUNGAN_QUANTITY SUPPORTING SYSTEM portal 2" xfId="12180"/>
    <cellStyle name="ƒ_RAB 2007_2008 6,5 M R8" xfId="12181"/>
    <cellStyle name="ƒ_RAB EE-ELEK BI SMRD" xfId="12182"/>
    <cellStyle name="ƒ_RAB EE-ELEK BI SMRD 2" xfId="12183"/>
    <cellStyle name="ƒ_RAB gr PP setelah direvisi  31 okt 07l " xfId="12184"/>
    <cellStyle name="ƒ_RAB gr PP setelah direvisi  31 okt 07l _ANALISA HARGA SATUAN" xfId="12185"/>
    <cellStyle name="ƒ_RAB gr PP setelah direvisi  31 okt 07l _BQ ASITEKTUR BTN BATAM dan sipil" xfId="12186"/>
    <cellStyle name="ƒ_RAB gr PP setelah direvisi  31 okt 07l _c bpk batam 24,5 M" xfId="12187"/>
    <cellStyle name="ƒ_RAB gr PP setelah direvisi  31 okt 07l _rc bpk batamm" xfId="12188"/>
    <cellStyle name="ƒ_RAB gr PP setelah direvisi  31 okt 07l _rc bpk batamm_BQ ASITEKTUR BTN BATAM dan sipil" xfId="12189"/>
    <cellStyle name="ƒ_RAB gr PP setelah direvisi  31 okt 07l _rc bpk batamm_c bpk batam 24,5 M" xfId="12190"/>
    <cellStyle name="ƒ_RAB gr PP setelah direvisi  31 okt 07l _rc bpk batamm_rc gor dalam kota bangkinang" xfId="12191"/>
    <cellStyle name="ƒ_RAB gr PP setelah direvisi  31 okt 07l _rc bpk batamm_rc kantor dinas tanjung pinang 5 lantai" xfId="12192"/>
    <cellStyle name="ƒ_RAB gr PP setelah direvisi  31 okt 07l _rc bpk batamm_rc kantor dinas tanjung pinang 5 lantai R" xfId="12193"/>
    <cellStyle name="ƒ_RAB gr PP setelah direvisi  31 okt 07l _rc bpk batammm" xfId="12194"/>
    <cellStyle name="ƒ_RAB gr PP setelah direvisi  31 okt 07l _rc gor dalam kota bangkinang" xfId="12195"/>
    <cellStyle name="ƒ_RAB gr PP setelah direvisi  31 okt 07l _rc kantor dinas tanjung pinang 5 lantai" xfId="12196"/>
    <cellStyle name="ƒ_RAB gr PP setelah direvisi  31 okt 07l _rc kantor dinas tanjung pinang 5 lantai R" xfId="12197"/>
    <cellStyle name="ƒ_RAB gr PP setelah direvisi  31 okt 07l _Rc SIJUNJUNG" xfId="12198"/>
    <cellStyle name="ƒ_RAB Muru 2010 untuk penawaran cek bersama" xfId="12199"/>
    <cellStyle name="ƒ_rab proyek bpk" xfId="12200"/>
    <cellStyle name="ƒ_rab proyek bpk_BQ ASITEKTUR BTN BATAM dan sipil" xfId="12201"/>
    <cellStyle name="ƒ_rab proyek bpk_c bpk batam 24,5 M" xfId="12202"/>
    <cellStyle name="ƒ_rab proyek bpk_rc bpk batamm" xfId="12203"/>
    <cellStyle name="ƒ_rab proyek bpk_rc bpk batamm_BQ ASITEKTUR BTN BATAM dan sipil" xfId="12204"/>
    <cellStyle name="ƒ_rab proyek bpk_rc bpk batamm_c bpk batam 24,5 M" xfId="12205"/>
    <cellStyle name="ƒ_rab proyek bpk_rc bpk batamm_rc gor dalam kota bangkinang" xfId="12206"/>
    <cellStyle name="ƒ_rab proyek bpk_rc bpk batamm_rc kantor dinas tanjung pinang 5 lantai" xfId="12207"/>
    <cellStyle name="ƒ_rab proyek bpk_rc bpk batamm_rc kantor dinas tanjung pinang 5 lantai R" xfId="12208"/>
    <cellStyle name="ƒ_rab proyek bpk_rc bpk batammm" xfId="12209"/>
    <cellStyle name="ƒ_rab proyek bpk_rc gor dalam kota bangkinang" xfId="12210"/>
    <cellStyle name="ƒ_rab proyek bpk_rc kantor dinas tanjung pinang 5 lantai" xfId="12211"/>
    <cellStyle name="ƒ_rab proyek bpk_rc kantor dinas tanjung pinang 5 lantai R" xfId="12212"/>
    <cellStyle name="ƒ_RAB_ELEKTRIKAL_SPORT CENTRE 2008" xfId="12213"/>
    <cellStyle name="ƒ_RAB_ELEKTRIKAL_SPORT CENTRE 2008 2" xfId="12214"/>
    <cellStyle name="ƒ_RAB_ELRKTRIKAL_KANTOR DINAS &amp; GUB._Final. R.II, BENAR KABEL TRAY.REV. JACON 30.04.2009xls" xfId="12215"/>
    <cellStyle name="ƒ_RAB_ELRKTRIKAL_KANTOR DINAS &amp; GUB._Final. R.II, BENAR KABEL TRAY.REV. JACON 30.04.2009xls 2" xfId="12216"/>
    <cellStyle name="ƒ_RABP FIRE FIGHTING" xfId="12217"/>
    <cellStyle name="ƒ_RAP_r1" xfId="12218"/>
    <cellStyle name="ƒ_rc 6 agus 081" xfId="12219"/>
    <cellStyle name="ƒ_sex" xfId="12220"/>
    <cellStyle name="ƒ_sex 2" xfId="12221"/>
    <cellStyle name="ƒ_sex_b1.57.1417.2004(B)" xfId="12222"/>
    <cellStyle name="ƒ_sex_b1.57.1417.2004(B) 2" xfId="12223"/>
    <cellStyle name="ƒ_sex_b1.57.1417.2004(B)_Bq-M-23 August 2004" xfId="12224"/>
    <cellStyle name="ƒ_sex_b1.57.1417.2004(B)_Bq-M-23 August 2004 2" xfId="12225"/>
    <cellStyle name="ƒ_sex_b1.57.1417.2004(B)_Bq-M-23 August 2004_BQ-studio-buat kontraktor" xfId="12226"/>
    <cellStyle name="ƒ_sex_b1.57.1417.2004(B)_BQ-studio-buat kontraktor" xfId="12227"/>
    <cellStyle name="ƒ_sex_Bq-M-23 August 2004" xfId="12228"/>
    <cellStyle name="ƒ_sex_Bq-M-23 August 2004 2" xfId="12229"/>
    <cellStyle name="ƒ_sex_Bq-M-23 August 2004_BQ-studio-buat kontraktor" xfId="12230"/>
    <cellStyle name="ƒ_sex_BQ-studio-buat kontraktor" xfId="12231"/>
    <cellStyle name="ƒ_SKBDN Batam" xfId="12232"/>
    <cellStyle name="ƒ_SPESIFIKASI TEKNIS GR" xfId="12233"/>
    <cellStyle name="ƒ_SPILLWAY_R" xfId="12234"/>
    <cellStyle name="ƒ_SPILLWAY_R 2" xfId="12235"/>
    <cellStyle name="ƒ_SPILLWAY_R_062709_opnam juni_rev3" xfId="12236"/>
    <cellStyle name="ƒ_SPILLWAY_R_062709_opnam juni_rev3 2" xfId="12237"/>
    <cellStyle name="ƒ_UIN (NEW)" xfId="12238"/>
    <cellStyle name="ƒ_Vol. Bapelkes blok C ( Myo 07.12.07)" xfId="12239"/>
    <cellStyle name="ƒ_Vol. Precast" xfId="12240"/>
    <cellStyle name="F2" xfId="12241"/>
    <cellStyle name="F2 2" xfId="12242"/>
    <cellStyle name="F2 2 2" xfId="12243"/>
    <cellStyle name="F2 3" xfId="12244"/>
    <cellStyle name="F2 4" xfId="12245"/>
    <cellStyle name="F2 5" xfId="12246"/>
    <cellStyle name="F3" xfId="12247"/>
    <cellStyle name="F3 2" xfId="12248"/>
    <cellStyle name="F3 2 2" xfId="12249"/>
    <cellStyle name="F3 3" xfId="12250"/>
    <cellStyle name="F3 4" xfId="12251"/>
    <cellStyle name="F3 5" xfId="12252"/>
    <cellStyle name="F4" xfId="12253"/>
    <cellStyle name="F4 2" xfId="12254"/>
    <cellStyle name="F4 2 2" xfId="12255"/>
    <cellStyle name="F4 3" xfId="12256"/>
    <cellStyle name="F4 4" xfId="12257"/>
    <cellStyle name="F4 5" xfId="12258"/>
    <cellStyle name="F5" xfId="12259"/>
    <cellStyle name="F5 2" xfId="12260"/>
    <cellStyle name="F5 2 2" xfId="12261"/>
    <cellStyle name="F5 3" xfId="12262"/>
    <cellStyle name="F5 4" xfId="12263"/>
    <cellStyle name="F5 5" xfId="12264"/>
    <cellStyle name="F6" xfId="12265"/>
    <cellStyle name="F6 2" xfId="12266"/>
    <cellStyle name="F6 2 2" xfId="12267"/>
    <cellStyle name="F6 3" xfId="12268"/>
    <cellStyle name="F6 4" xfId="12269"/>
    <cellStyle name="F6 5" xfId="12270"/>
    <cellStyle name="F7" xfId="12271"/>
    <cellStyle name="F7 2" xfId="12272"/>
    <cellStyle name="F7 2 2" xfId="12273"/>
    <cellStyle name="F7 3" xfId="12274"/>
    <cellStyle name="F7 4" xfId="12275"/>
    <cellStyle name="F7 5" xfId="12276"/>
    <cellStyle name="F8" xfId="12277"/>
    <cellStyle name="F8 2" xfId="12278"/>
    <cellStyle name="F8 2 2" xfId="12279"/>
    <cellStyle name="F8 3" xfId="12280"/>
    <cellStyle name="F8 4" xfId="12281"/>
    <cellStyle name="F8 5" xfId="12282"/>
    <cellStyle name="FAB level" xfId="12283"/>
    <cellStyle name="Financier0" xfId="12284"/>
    <cellStyle name="Fixed" xfId="12285"/>
    <cellStyle name="Fixed [0]" xfId="12286"/>
    <cellStyle name="Fixed [0] 2" xfId="12287"/>
    <cellStyle name="Fixed [0] 3" xfId="12288"/>
    <cellStyle name="Fixed [0] 4" xfId="12289"/>
    <cellStyle name="Fixed [0] 5" xfId="12290"/>
    <cellStyle name="Fixed 10" xfId="12291"/>
    <cellStyle name="Fixed 11" xfId="12292"/>
    <cellStyle name="Fixed 12" xfId="12293"/>
    <cellStyle name="Fixed 13" xfId="12294"/>
    <cellStyle name="Fixed 14" xfId="12295"/>
    <cellStyle name="Fixed 15" xfId="12296"/>
    <cellStyle name="Fixed 16" xfId="12297"/>
    <cellStyle name="Fixed 17" xfId="12298"/>
    <cellStyle name="Fixed 18" xfId="12299"/>
    <cellStyle name="Fixed 19" xfId="12300"/>
    <cellStyle name="Fixed 2" xfId="12301"/>
    <cellStyle name="Fixed 2 2" xfId="12302"/>
    <cellStyle name="Fixed 20" xfId="12303"/>
    <cellStyle name="Fixed 21" xfId="12304"/>
    <cellStyle name="Fixed 22" xfId="12305"/>
    <cellStyle name="Fixed 3" xfId="12306"/>
    <cellStyle name="Fixed 4" xfId="12307"/>
    <cellStyle name="Fixed 5" xfId="12308"/>
    <cellStyle name="Fixed 6" xfId="12309"/>
    <cellStyle name="Fixed 7" xfId="12310"/>
    <cellStyle name="Fixed 8" xfId="12311"/>
    <cellStyle name="Fixed 9" xfId="12312"/>
    <cellStyle name="Fixed_08 Juli 2008" xfId="12313"/>
    <cellStyle name="ƒnƒCƒp[ƒŠƒ“ƒN" xfId="12314"/>
    <cellStyle name="ƒnƒCƒp[ƒŠƒ“ƒN 2" xfId="12315"/>
    <cellStyle name="Foottitle" xfId="12316"/>
    <cellStyle name="fore" xfId="12317"/>
    <cellStyle name="Format a column of totals" xfId="12318"/>
    <cellStyle name="Format a column of totals 2" xfId="12319"/>
    <cellStyle name="Format a column of totals 2 2" xfId="12320"/>
    <cellStyle name="Format a column of totals 3" xfId="12321"/>
    <cellStyle name="Format a column of totals 4" xfId="12322"/>
    <cellStyle name="Format a column of totals 5" xfId="12323"/>
    <cellStyle name="Format a column of totals 6" xfId="12324"/>
    <cellStyle name="Format a row of totals" xfId="12325"/>
    <cellStyle name="Format a row of totals 2" xfId="12326"/>
    <cellStyle name="Format a row of totals 2 2" xfId="12327"/>
    <cellStyle name="Format a row of totals 2 3" xfId="12328"/>
    <cellStyle name="Format a row of totals 3" xfId="12329"/>
    <cellStyle name="Format a row of totals 3 2" xfId="12330"/>
    <cellStyle name="Format a row of totals 3 3" xfId="12331"/>
    <cellStyle name="Format a row of totals 4" xfId="12332"/>
    <cellStyle name="Format a row of totals 4 2" xfId="12333"/>
    <cellStyle name="Format a row of totals 4 3" xfId="12334"/>
    <cellStyle name="Format a row of totals 5" xfId="12335"/>
    <cellStyle name="Format a row of totals 5 2" xfId="12336"/>
    <cellStyle name="Format a row of totals 5 3" xfId="12337"/>
    <cellStyle name="Format a row of totals 6" xfId="12338"/>
    <cellStyle name="Format text as bold, black on yello" xfId="12339"/>
    <cellStyle name="Format text as bold, black on yello 2" xfId="12340"/>
    <cellStyle name="Format text as bold, black on yello 3" xfId="12341"/>
    <cellStyle name="Format text as bold, black on yellow" xfId="12342"/>
    <cellStyle name="Format text as bold, black on yellow 2" xfId="12343"/>
    <cellStyle name="Format text as bold, black on yellow 2 2" xfId="12344"/>
    <cellStyle name="Format text as bold, black on yellow 2 3" xfId="12345"/>
    <cellStyle name="Format text as bold, black on yellow 3" xfId="12346"/>
    <cellStyle name="Format text as bold, black on yellow 3 2" xfId="12347"/>
    <cellStyle name="Format text as bold, black on yellow 3 3" xfId="12348"/>
    <cellStyle name="Format text as bold, black on yellow 4" xfId="12349"/>
    <cellStyle name="Format text as bold, black on yellow 4 2" xfId="12350"/>
    <cellStyle name="Format text as bold, black on yellow 4 3" xfId="12351"/>
    <cellStyle name="Format text as bold, black on yellow 5" xfId="12352"/>
    <cellStyle name="Format text as bold, black on yellow 5 2" xfId="12353"/>
    <cellStyle name="Format text as bold, black on yellow 5 3" xfId="12354"/>
    <cellStyle name="Format text as bold, black on yellow 6" xfId="12355"/>
    <cellStyle name="gali" xfId="12356"/>
    <cellStyle name="Good 2" xfId="12357"/>
    <cellStyle name="Good 2 2" xfId="12358"/>
    <cellStyle name="Good 3" xfId="12359"/>
    <cellStyle name="Good 4" xfId="12360"/>
    <cellStyle name="Good 5" xfId="12361"/>
    <cellStyle name="Good 6" xfId="12362"/>
    <cellStyle name="Good 7" xfId="12363"/>
    <cellStyle name="Good 8" xfId="12364"/>
    <cellStyle name="Good 9" xfId="12365"/>
    <cellStyle name="Grey" xfId="12366"/>
    <cellStyle name="Grey 2" xfId="12367"/>
    <cellStyle name="Grey 3" xfId="12368"/>
    <cellStyle name="Grey 4" xfId="12369"/>
    <cellStyle name="Grey 5" xfId="12370"/>
    <cellStyle name="Group Description" xfId="12371"/>
    <cellStyle name="Group Name" xfId="12372"/>
    <cellStyle name="Group Price" xfId="12373"/>
    <cellStyle name="Group Summary" xfId="12374"/>
    <cellStyle name="Group Summary Price" xfId="12375"/>
    <cellStyle name="GTT%" xfId="12376"/>
    <cellStyle name="GTT% 10" xfId="12377"/>
    <cellStyle name="GTT% 10 2" xfId="12378"/>
    <cellStyle name="GTT% 11" xfId="12379"/>
    <cellStyle name="GTT% 11 2" xfId="12380"/>
    <cellStyle name="GTT% 12" xfId="12381"/>
    <cellStyle name="GTT% 12 2" xfId="12382"/>
    <cellStyle name="GTT% 13" xfId="12383"/>
    <cellStyle name="GTT% 13 2" xfId="12384"/>
    <cellStyle name="GTT% 14" xfId="12385"/>
    <cellStyle name="GTT% 14 2" xfId="12386"/>
    <cellStyle name="GTT% 15" xfId="12387"/>
    <cellStyle name="GTT% 15 2" xfId="12388"/>
    <cellStyle name="GTT% 16" xfId="12389"/>
    <cellStyle name="GTT% 16 2" xfId="12390"/>
    <cellStyle name="GTT% 17" xfId="12391"/>
    <cellStyle name="GTT% 17 2" xfId="12392"/>
    <cellStyle name="GTT% 18" xfId="12393"/>
    <cellStyle name="GTT% 18 2" xfId="12394"/>
    <cellStyle name="GTT% 19" xfId="12395"/>
    <cellStyle name="GTT% 19 2" xfId="12396"/>
    <cellStyle name="GTT% 2" xfId="12397"/>
    <cellStyle name="GTT% 2 2" xfId="12398"/>
    <cellStyle name="GTT% 2 2 2" xfId="12399"/>
    <cellStyle name="GTT% 2 3" xfId="12400"/>
    <cellStyle name="GTT% 2 3 2" xfId="12401"/>
    <cellStyle name="GTT% 2 4" xfId="12402"/>
    <cellStyle name="GTT% 20" xfId="12403"/>
    <cellStyle name="GTT% 20 2" xfId="12404"/>
    <cellStyle name="GTT% 21" xfId="12405"/>
    <cellStyle name="GTT% 21 2" xfId="12406"/>
    <cellStyle name="GTT% 22" xfId="12407"/>
    <cellStyle name="GTT% 22 2" xfId="12408"/>
    <cellStyle name="GTT% 23" xfId="12409"/>
    <cellStyle name="GTT% 3" xfId="12410"/>
    <cellStyle name="GTT% 3 2" xfId="12411"/>
    <cellStyle name="GTT% 4" xfId="12412"/>
    <cellStyle name="GTT% 4 2" xfId="12413"/>
    <cellStyle name="GTT% 5" xfId="12414"/>
    <cellStyle name="GTT% 5 2" xfId="12415"/>
    <cellStyle name="GTT% 6" xfId="12416"/>
    <cellStyle name="GTT% 6 2" xfId="12417"/>
    <cellStyle name="GTT% 7" xfId="12418"/>
    <cellStyle name="GTT% 7 2" xfId="12419"/>
    <cellStyle name="GTT% 8" xfId="12420"/>
    <cellStyle name="GTT% 8 2" xfId="12421"/>
    <cellStyle name="GTT% 9" xfId="12422"/>
    <cellStyle name="GTT% 9 2" xfId="12423"/>
    <cellStyle name="GTT%_2 - RAB-PAJAK MEDAN - 2009 (ME) - r2 -PP" xfId="12424"/>
    <cellStyle name="haha" xfId="12425"/>
    <cellStyle name="head" xfId="12426"/>
    <cellStyle name="head 1" xfId="12427"/>
    <cellStyle name="head 1-1" xfId="12428"/>
    <cellStyle name="HEADER" xfId="12429"/>
    <cellStyle name="Header - Style1" xfId="12430"/>
    <cellStyle name="Header - Style1 10" xfId="12431"/>
    <cellStyle name="Header - Style1 11" xfId="12432"/>
    <cellStyle name="Header - Style1 12" xfId="12433"/>
    <cellStyle name="Header - Style1 13" xfId="12434"/>
    <cellStyle name="Header - Style1 14" xfId="12435"/>
    <cellStyle name="Header - Style1 15" xfId="12436"/>
    <cellStyle name="Header - Style1 16" xfId="12437"/>
    <cellStyle name="Header - Style1 17" xfId="12438"/>
    <cellStyle name="Header - Style1 18" xfId="12439"/>
    <cellStyle name="Header - Style1 19" xfId="12440"/>
    <cellStyle name="Header - Style1 2" xfId="12441"/>
    <cellStyle name="Header - Style1 20" xfId="12442"/>
    <cellStyle name="Header - Style1 3" xfId="12443"/>
    <cellStyle name="Header - Style1 4" xfId="12444"/>
    <cellStyle name="Header - Style1 5" xfId="12445"/>
    <cellStyle name="Header - Style1 6" xfId="12446"/>
    <cellStyle name="Header - Style1 7" xfId="12447"/>
    <cellStyle name="Header - Style1 8" xfId="12448"/>
    <cellStyle name="Header - Style1 9" xfId="12449"/>
    <cellStyle name="HEADER 2" xfId="12450"/>
    <cellStyle name="Header1" xfId="12451"/>
    <cellStyle name="Header1 2" xfId="12452"/>
    <cellStyle name="Header1 3" xfId="12453"/>
    <cellStyle name="Header1 4" xfId="12454"/>
    <cellStyle name="Header1 5" xfId="12455"/>
    <cellStyle name="Header1 6" xfId="12456"/>
    <cellStyle name="Header1 7" xfId="12457"/>
    <cellStyle name="Header1 8" xfId="12458"/>
    <cellStyle name="Header1 9" xfId="12459"/>
    <cellStyle name="Header2" xfId="12460"/>
    <cellStyle name="Header2 10" xfId="12461"/>
    <cellStyle name="Header2 10 2" xfId="12462"/>
    <cellStyle name="Header2 11" xfId="12463"/>
    <cellStyle name="Header2 11 2" xfId="12464"/>
    <cellStyle name="Header2 12" xfId="12465"/>
    <cellStyle name="Header2 12 2" xfId="12466"/>
    <cellStyle name="Header2 13" xfId="12467"/>
    <cellStyle name="Header2 13 2" xfId="12468"/>
    <cellStyle name="Header2 14" xfId="12469"/>
    <cellStyle name="Header2 14 2" xfId="12470"/>
    <cellStyle name="Header2 15" xfId="12471"/>
    <cellStyle name="Header2 15 2" xfId="12472"/>
    <cellStyle name="Header2 16" xfId="12473"/>
    <cellStyle name="Header2 16 2" xfId="12474"/>
    <cellStyle name="Header2 17" xfId="12475"/>
    <cellStyle name="Header2 17 2" xfId="12476"/>
    <cellStyle name="Header2 18" xfId="12477"/>
    <cellStyle name="Header2 18 2" xfId="12478"/>
    <cellStyle name="Header2 19" xfId="12479"/>
    <cellStyle name="Header2 19 2" xfId="12480"/>
    <cellStyle name="Header2 2" xfId="12481"/>
    <cellStyle name="Header2 2 10" xfId="12482"/>
    <cellStyle name="Header2 2 10 2" xfId="12483"/>
    <cellStyle name="Header2 2 11" xfId="12484"/>
    <cellStyle name="Header2 2 11 2" xfId="12485"/>
    <cellStyle name="Header2 2 12" xfId="12486"/>
    <cellStyle name="Header2 2 12 2" xfId="12487"/>
    <cellStyle name="Header2 2 13" xfId="12488"/>
    <cellStyle name="Header2 2 13 2" xfId="12489"/>
    <cellStyle name="Header2 2 14" xfId="12490"/>
    <cellStyle name="Header2 2 14 2" xfId="12491"/>
    <cellStyle name="Header2 2 15" xfId="12492"/>
    <cellStyle name="Header2 2 15 2" xfId="12493"/>
    <cellStyle name="Header2 2 16" xfId="12494"/>
    <cellStyle name="Header2 2 16 2" xfId="12495"/>
    <cellStyle name="Header2 2 17" xfId="12496"/>
    <cellStyle name="Header2 2 17 2" xfId="12497"/>
    <cellStyle name="Header2 2 18" xfId="12498"/>
    <cellStyle name="Header2 2 18 2" xfId="12499"/>
    <cellStyle name="Header2 2 19" xfId="12500"/>
    <cellStyle name="Header2 2 19 2" xfId="12501"/>
    <cellStyle name="Header2 2 2" xfId="12502"/>
    <cellStyle name="Header2 2 2 2" xfId="12503"/>
    <cellStyle name="Header2 2 2 2 2" xfId="12504"/>
    <cellStyle name="Header2 2 2 3" xfId="12505"/>
    <cellStyle name="Header2 2 2 3 2" xfId="12506"/>
    <cellStyle name="Header2 2 2 4" xfId="12507"/>
    <cellStyle name="Header2 2 2 4 2" xfId="12508"/>
    <cellStyle name="Header2 2 2 5" xfId="12509"/>
    <cellStyle name="Header2 2 2 5 2" xfId="12510"/>
    <cellStyle name="Header2 2 2 6" xfId="12511"/>
    <cellStyle name="Header2 2 2 6 2" xfId="12512"/>
    <cellStyle name="Header2 2 2 7" xfId="12513"/>
    <cellStyle name="Header2 2 2 7 2" xfId="12514"/>
    <cellStyle name="Header2 2 2 8" xfId="12515"/>
    <cellStyle name="Header2 2 2 8 2" xfId="12516"/>
    <cellStyle name="Header2 2 2 9" xfId="12517"/>
    <cellStyle name="Header2 2 20" xfId="12518"/>
    <cellStyle name="Header2 2 20 2" xfId="12519"/>
    <cellStyle name="Header2 2 21" xfId="12520"/>
    <cellStyle name="Header2 2 21 2" xfId="12521"/>
    <cellStyle name="Header2 2 22" xfId="12522"/>
    <cellStyle name="Header2 2 3" xfId="12523"/>
    <cellStyle name="Header2 2 3 2" xfId="12524"/>
    <cellStyle name="Header2 2 4" xfId="12525"/>
    <cellStyle name="Header2 2 4 2" xfId="12526"/>
    <cellStyle name="Header2 2 5" xfId="12527"/>
    <cellStyle name="Header2 2 5 2" xfId="12528"/>
    <cellStyle name="Header2 2 6" xfId="12529"/>
    <cellStyle name="Header2 2 6 2" xfId="12530"/>
    <cellStyle name="Header2 2 7" xfId="12531"/>
    <cellStyle name="Header2 2 7 2" xfId="12532"/>
    <cellStyle name="Header2 2 8" xfId="12533"/>
    <cellStyle name="Header2 2 8 2" xfId="12534"/>
    <cellStyle name="Header2 2 9" xfId="12535"/>
    <cellStyle name="Header2 2 9 2" xfId="12536"/>
    <cellStyle name="Header2 20" xfId="12537"/>
    <cellStyle name="Header2 20 2" xfId="12538"/>
    <cellStyle name="Header2 21" xfId="12539"/>
    <cellStyle name="Header2 21 2" xfId="12540"/>
    <cellStyle name="Header2 22" xfId="12541"/>
    <cellStyle name="Header2 22 2" xfId="12542"/>
    <cellStyle name="Header2 23" xfId="12543"/>
    <cellStyle name="Header2 3" xfId="12544"/>
    <cellStyle name="Header2 3 10" xfId="12545"/>
    <cellStyle name="Header2 3 10 2" xfId="12546"/>
    <cellStyle name="Header2 3 11" xfId="12547"/>
    <cellStyle name="Header2 3 11 2" xfId="12548"/>
    <cellStyle name="Header2 3 12" xfId="12549"/>
    <cellStyle name="Header2 3 12 2" xfId="12550"/>
    <cellStyle name="Header2 3 13" xfId="12551"/>
    <cellStyle name="Header2 3 13 2" xfId="12552"/>
    <cellStyle name="Header2 3 14" xfId="12553"/>
    <cellStyle name="Header2 3 14 2" xfId="12554"/>
    <cellStyle name="Header2 3 15" xfId="12555"/>
    <cellStyle name="Header2 3 15 2" xfId="12556"/>
    <cellStyle name="Header2 3 16" xfId="12557"/>
    <cellStyle name="Header2 3 16 2" xfId="12558"/>
    <cellStyle name="Header2 3 17" xfId="12559"/>
    <cellStyle name="Header2 3 17 2" xfId="12560"/>
    <cellStyle name="Header2 3 18" xfId="12561"/>
    <cellStyle name="Header2 3 18 2" xfId="12562"/>
    <cellStyle name="Header2 3 19" xfId="12563"/>
    <cellStyle name="Header2 3 19 2" xfId="12564"/>
    <cellStyle name="Header2 3 2" xfId="12565"/>
    <cellStyle name="Header2 3 2 2" xfId="12566"/>
    <cellStyle name="Header2 3 2 2 2" xfId="12567"/>
    <cellStyle name="Header2 3 2 3" xfId="12568"/>
    <cellStyle name="Header2 3 2 3 2" xfId="12569"/>
    <cellStyle name="Header2 3 2 4" xfId="12570"/>
    <cellStyle name="Header2 3 2 4 2" xfId="12571"/>
    <cellStyle name="Header2 3 2 5" xfId="12572"/>
    <cellStyle name="Header2 3 2 5 2" xfId="12573"/>
    <cellStyle name="Header2 3 2 6" xfId="12574"/>
    <cellStyle name="Header2 3 2 6 2" xfId="12575"/>
    <cellStyle name="Header2 3 2 7" xfId="12576"/>
    <cellStyle name="Header2 3 2 7 2" xfId="12577"/>
    <cellStyle name="Header2 3 2 8" xfId="12578"/>
    <cellStyle name="Header2 3 2 8 2" xfId="12579"/>
    <cellStyle name="Header2 3 2 9" xfId="12580"/>
    <cellStyle name="Header2 3 20" xfId="12581"/>
    <cellStyle name="Header2 3 20 2" xfId="12582"/>
    <cellStyle name="Header2 3 21" xfId="12583"/>
    <cellStyle name="Header2 3 3" xfId="12584"/>
    <cellStyle name="Header2 3 3 2" xfId="12585"/>
    <cellStyle name="Header2 3 4" xfId="12586"/>
    <cellStyle name="Header2 3 4 2" xfId="12587"/>
    <cellStyle name="Header2 3 5" xfId="12588"/>
    <cellStyle name="Header2 3 5 2" xfId="12589"/>
    <cellStyle name="Header2 3 6" xfId="12590"/>
    <cellStyle name="Header2 3 6 2" xfId="12591"/>
    <cellStyle name="Header2 3 7" xfId="12592"/>
    <cellStyle name="Header2 3 7 2" xfId="12593"/>
    <cellStyle name="Header2 3 8" xfId="12594"/>
    <cellStyle name="Header2 3 8 2" xfId="12595"/>
    <cellStyle name="Header2 3 9" xfId="12596"/>
    <cellStyle name="Header2 3 9 2" xfId="12597"/>
    <cellStyle name="Header2 4" xfId="12598"/>
    <cellStyle name="Header2 4 2" xfId="12599"/>
    <cellStyle name="Header2 4 2 2" xfId="12600"/>
    <cellStyle name="Header2 4 3" xfId="12601"/>
    <cellStyle name="Header2 4 3 2" xfId="12602"/>
    <cellStyle name="Header2 4 4" xfId="12603"/>
    <cellStyle name="Header2 4 4 2" xfId="12604"/>
    <cellStyle name="Header2 4 5" xfId="12605"/>
    <cellStyle name="Header2 4 5 2" xfId="12606"/>
    <cellStyle name="Header2 4 6" xfId="12607"/>
    <cellStyle name="Header2 4 6 2" xfId="12608"/>
    <cellStyle name="Header2 4 7" xfId="12609"/>
    <cellStyle name="Header2 4 7 2" xfId="12610"/>
    <cellStyle name="Header2 4 8" xfId="12611"/>
    <cellStyle name="Header2 4 8 2" xfId="12612"/>
    <cellStyle name="Header2 4 9" xfId="12613"/>
    <cellStyle name="Header2 5" xfId="12614"/>
    <cellStyle name="Header2 5 2" xfId="12615"/>
    <cellStyle name="Header2 6" xfId="12616"/>
    <cellStyle name="Header2 6 2" xfId="12617"/>
    <cellStyle name="Header2 7" xfId="12618"/>
    <cellStyle name="Header2 7 2" xfId="12619"/>
    <cellStyle name="Header2 8" xfId="12620"/>
    <cellStyle name="Header2 8 2" xfId="12621"/>
    <cellStyle name="Header2 9" xfId="12622"/>
    <cellStyle name="Header2 9 2" xfId="12623"/>
    <cellStyle name="Heading" xfId="12624"/>
    <cellStyle name="Heading 1 2" xfId="12625"/>
    <cellStyle name="Heading 1 2 2" xfId="12626"/>
    <cellStyle name="Heading 1 2_D8(2)" xfId="12627"/>
    <cellStyle name="Heading 1 3" xfId="12628"/>
    <cellStyle name="Heading 1 4" xfId="12629"/>
    <cellStyle name="Heading 1 5" xfId="12630"/>
    <cellStyle name="Heading 1 6" xfId="12631"/>
    <cellStyle name="Heading 1 7" xfId="12632"/>
    <cellStyle name="Heading 1 8" xfId="12633"/>
    <cellStyle name="Heading 1 9" xfId="12634"/>
    <cellStyle name="Heading 10" xfId="12635"/>
    <cellStyle name="Heading 11" xfId="12636"/>
    <cellStyle name="Heading 2 2" xfId="12637"/>
    <cellStyle name="Heading 2 2 2" xfId="12638"/>
    <cellStyle name="Heading 2 2_D8(2)" xfId="12639"/>
    <cellStyle name="Heading 2 3" xfId="12640"/>
    <cellStyle name="Heading 2 4" xfId="12641"/>
    <cellStyle name="Heading 2 5" xfId="12642"/>
    <cellStyle name="Heading 2 6" xfId="12643"/>
    <cellStyle name="Heading 2 7" xfId="12644"/>
    <cellStyle name="Heading 2 8" xfId="12645"/>
    <cellStyle name="Heading 2 9" xfId="12646"/>
    <cellStyle name="Heading 3 2" xfId="12647"/>
    <cellStyle name="Heading 3 2 2" xfId="12648"/>
    <cellStyle name="Heading 3 2 2 2" xfId="12649"/>
    <cellStyle name="Heading 3 2_D8(2)" xfId="12650"/>
    <cellStyle name="Heading 3 3" xfId="12651"/>
    <cellStyle name="Heading 3 3 2" xfId="12652"/>
    <cellStyle name="Heading 3 4" xfId="12653"/>
    <cellStyle name="Heading 3 4 2" xfId="12654"/>
    <cellStyle name="Heading 3 5" xfId="12655"/>
    <cellStyle name="Heading 3 5 2" xfId="12656"/>
    <cellStyle name="Heading 3 6" xfId="12657"/>
    <cellStyle name="Heading 3 6 2" xfId="12658"/>
    <cellStyle name="Heading 3 7" xfId="12659"/>
    <cellStyle name="Heading 3 7 2" xfId="12660"/>
    <cellStyle name="Heading 3 8" xfId="12661"/>
    <cellStyle name="Heading 3 8 2" xfId="12662"/>
    <cellStyle name="Heading 3 9" xfId="12663"/>
    <cellStyle name="Heading 3 9 2" xfId="12664"/>
    <cellStyle name="Heading 4 2" xfId="12665"/>
    <cellStyle name="Heading 4 2 2" xfId="12666"/>
    <cellStyle name="Heading 4 3" xfId="12667"/>
    <cellStyle name="Heading 4 4" xfId="12668"/>
    <cellStyle name="Heading 4 5" xfId="12669"/>
    <cellStyle name="Heading 4 6" xfId="12670"/>
    <cellStyle name="Heading 4 7" xfId="12671"/>
    <cellStyle name="Heading 4 8" xfId="12672"/>
    <cellStyle name="Heading 4 9" xfId="12673"/>
    <cellStyle name="Heading 5" xfId="12674"/>
    <cellStyle name="Heading 6" xfId="12675"/>
    <cellStyle name="Heading 7" xfId="12676"/>
    <cellStyle name="Heading 8" xfId="12677"/>
    <cellStyle name="Heading 9" xfId="12678"/>
    <cellStyle name="heading field" xfId="12679"/>
    <cellStyle name="heading field 2" xfId="12680"/>
    <cellStyle name="heading field 2 2" xfId="12681"/>
    <cellStyle name="heading field 2 3" xfId="12682"/>
    <cellStyle name="heading field 3" xfId="12683"/>
    <cellStyle name="heading field 3 2" xfId="12684"/>
    <cellStyle name="heading field 3 3" xfId="12685"/>
    <cellStyle name="heading field 4" xfId="12686"/>
    <cellStyle name="heading field 4 2" xfId="12687"/>
    <cellStyle name="heading field 4 3" xfId="12688"/>
    <cellStyle name="heading field 5" xfId="12689"/>
    <cellStyle name="heading field 5 2" xfId="12690"/>
    <cellStyle name="heading field 5 3" xfId="12691"/>
    <cellStyle name="heading field 6" xfId="12692"/>
    <cellStyle name="Heading1" xfId="12693"/>
    <cellStyle name="Heading1 1" xfId="12694"/>
    <cellStyle name="Heading1 1 1" xfId="12695"/>
    <cellStyle name="Heading1 1 2" xfId="12696"/>
    <cellStyle name="Heading1 1_BEHAESTEX PEKALONGAN" xfId="12697"/>
    <cellStyle name="Heading1 2" xfId="12698"/>
    <cellStyle name="Heading1 2 2" xfId="12699"/>
    <cellStyle name="Heading1 3" xfId="12700"/>
    <cellStyle name="Heading1_AHS PIPA" xfId="12701"/>
    <cellStyle name="Heading2" xfId="12702"/>
    <cellStyle name="Heading2 2" xfId="12703"/>
    <cellStyle name="Heading2 2 2" xfId="12704"/>
    <cellStyle name="Heading2 3" xfId="12705"/>
    <cellStyle name="HEADINGS" xfId="12706"/>
    <cellStyle name="HEADINGS 10" xfId="12707"/>
    <cellStyle name="HEADINGS 10 2" xfId="12708"/>
    <cellStyle name="HEADINGS 10 3" xfId="12709"/>
    <cellStyle name="HEADINGS 11" xfId="12710"/>
    <cellStyle name="HEADINGS 11 2" xfId="12711"/>
    <cellStyle name="HEADINGS 11 3" xfId="12712"/>
    <cellStyle name="HEADINGS 12" xfId="12713"/>
    <cellStyle name="HEADINGS 12 2" xfId="12714"/>
    <cellStyle name="HEADINGS 12 3" xfId="12715"/>
    <cellStyle name="HEADINGS 13" xfId="12716"/>
    <cellStyle name="HEADINGS 13 2" xfId="12717"/>
    <cellStyle name="HEADINGS 13 3" xfId="12718"/>
    <cellStyle name="HEADINGS 14" xfId="12719"/>
    <cellStyle name="HEADINGS 14 2" xfId="12720"/>
    <cellStyle name="HEADINGS 14 3" xfId="12721"/>
    <cellStyle name="HEADINGS 15" xfId="12722"/>
    <cellStyle name="HEADINGS 15 2" xfId="12723"/>
    <cellStyle name="HEADINGS 15 3" xfId="12724"/>
    <cellStyle name="HEADINGS 16" xfId="12725"/>
    <cellStyle name="HEADINGS 16 2" xfId="12726"/>
    <cellStyle name="HEADINGS 16 3" xfId="12727"/>
    <cellStyle name="HEADINGS 17" xfId="12728"/>
    <cellStyle name="HEADINGS 17 2" xfId="12729"/>
    <cellStyle name="HEADINGS 17 3" xfId="12730"/>
    <cellStyle name="HEADINGS 18" xfId="12731"/>
    <cellStyle name="HEADINGS 18 2" xfId="12732"/>
    <cellStyle name="HEADINGS 18 3" xfId="12733"/>
    <cellStyle name="HEADINGS 19" xfId="12734"/>
    <cellStyle name="HEADINGS 2" xfId="12735"/>
    <cellStyle name="HEADINGS 2 10" xfId="12736"/>
    <cellStyle name="HEADINGS 2 2" xfId="12737"/>
    <cellStyle name="HEADINGS 2 2 2" xfId="12738"/>
    <cellStyle name="HEADINGS 2 2 3" xfId="12739"/>
    <cellStyle name="HEADINGS 2 3" xfId="12740"/>
    <cellStyle name="HEADINGS 2 3 2" xfId="12741"/>
    <cellStyle name="HEADINGS 2 3 3" xfId="12742"/>
    <cellStyle name="HEADINGS 2 4" xfId="12743"/>
    <cellStyle name="HEADINGS 2 4 2" xfId="12744"/>
    <cellStyle name="HEADINGS 2 4 3" xfId="12745"/>
    <cellStyle name="HEADINGS 2 5" xfId="12746"/>
    <cellStyle name="HEADINGS 2 5 2" xfId="12747"/>
    <cellStyle name="HEADINGS 2 5 3" xfId="12748"/>
    <cellStyle name="HEADINGS 2 6" xfId="12749"/>
    <cellStyle name="HEADINGS 2 6 2" xfId="12750"/>
    <cellStyle name="HEADINGS 2 6 3" xfId="12751"/>
    <cellStyle name="HEADINGS 2 7" xfId="12752"/>
    <cellStyle name="HEADINGS 2 7 2" xfId="12753"/>
    <cellStyle name="HEADINGS 2 7 3" xfId="12754"/>
    <cellStyle name="HEADINGS 2 8" xfId="12755"/>
    <cellStyle name="HEADINGS 2 8 2" xfId="12756"/>
    <cellStyle name="HEADINGS 2 8 3" xfId="12757"/>
    <cellStyle name="HEADINGS 2 9" xfId="12758"/>
    <cellStyle name="HEADINGS 20" xfId="12759"/>
    <cellStyle name="HEADINGS 3" xfId="12760"/>
    <cellStyle name="HEADINGS 3 2" xfId="12761"/>
    <cellStyle name="HEADINGS 3 3" xfId="12762"/>
    <cellStyle name="HEADINGS 4" xfId="12763"/>
    <cellStyle name="HEADINGS 4 2" xfId="12764"/>
    <cellStyle name="HEADINGS 4 3" xfId="12765"/>
    <cellStyle name="HEADINGS 5" xfId="12766"/>
    <cellStyle name="HEADINGS 5 2" xfId="12767"/>
    <cellStyle name="HEADINGS 5 3" xfId="12768"/>
    <cellStyle name="HEADINGS 6" xfId="12769"/>
    <cellStyle name="HEADINGS 6 2" xfId="12770"/>
    <cellStyle name="HEADINGS 6 3" xfId="12771"/>
    <cellStyle name="HEADINGS 7" xfId="12772"/>
    <cellStyle name="HEADINGS 7 2" xfId="12773"/>
    <cellStyle name="HEADINGS 7 3" xfId="12774"/>
    <cellStyle name="HEADINGS 8" xfId="12775"/>
    <cellStyle name="HEADINGS 8 2" xfId="12776"/>
    <cellStyle name="HEADINGS 8 3" xfId="12777"/>
    <cellStyle name="HEADINGS 9" xfId="12778"/>
    <cellStyle name="HEADINGS 9 2" xfId="12779"/>
    <cellStyle name="HEADINGS 9 3" xfId="12780"/>
    <cellStyle name="HEADINGSTOP" xfId="12781"/>
    <cellStyle name="HEADINGSTOP 2" xfId="12782"/>
    <cellStyle name="Hidden" xfId="12783"/>
    <cellStyle name="HIDE" xfId="12784"/>
    <cellStyle name="Hyperlink 2" xfId="12785"/>
    <cellStyle name="Hyperlink 2 2" xfId="12786"/>
    <cellStyle name="Hyperlink 3" xfId="12787"/>
    <cellStyle name="Hyperlink 3 2" xfId="12788"/>
    <cellStyle name="îàïµ‡ذéك [0.00]_PRODUCT DETAIL Q1" xfId="12789"/>
    <cellStyle name="îàïµ‡ذéك_PRODUCT DETAIL Q1" xfId="12790"/>
    <cellStyle name="ìéÚõ_BILL OF MAT" xfId="12791"/>
    <cellStyle name="ing" xfId="12792"/>
    <cellStyle name="Input [yellow]" xfId="12793"/>
    <cellStyle name="Input [yellow] 10" xfId="12794"/>
    <cellStyle name="Input [yellow] 10 2" xfId="12795"/>
    <cellStyle name="Input [yellow] 11" xfId="12796"/>
    <cellStyle name="Input [yellow] 11 2" xfId="12797"/>
    <cellStyle name="Input [yellow] 12" xfId="12798"/>
    <cellStyle name="Input [yellow] 12 2" xfId="12799"/>
    <cellStyle name="Input [yellow] 13" xfId="12800"/>
    <cellStyle name="Input [yellow] 13 2" xfId="12801"/>
    <cellStyle name="Input [yellow] 14" xfId="12802"/>
    <cellStyle name="Input [yellow] 14 2" xfId="12803"/>
    <cellStyle name="Input [yellow] 15" xfId="12804"/>
    <cellStyle name="Input [yellow] 15 2" xfId="12805"/>
    <cellStyle name="Input [yellow] 16" xfId="12806"/>
    <cellStyle name="Input [yellow] 16 2" xfId="12807"/>
    <cellStyle name="Input [yellow] 17" xfId="12808"/>
    <cellStyle name="Input [yellow] 17 2" xfId="12809"/>
    <cellStyle name="Input [yellow] 18" xfId="12810"/>
    <cellStyle name="Input [yellow] 18 2" xfId="12811"/>
    <cellStyle name="Input [yellow] 19" xfId="12812"/>
    <cellStyle name="Input [yellow] 19 2" xfId="12813"/>
    <cellStyle name="Input [yellow] 2" xfId="12814"/>
    <cellStyle name="Input [yellow] 2 10" xfId="12815"/>
    <cellStyle name="Input [yellow] 2 10 2" xfId="12816"/>
    <cellStyle name="Input [yellow] 2 11" xfId="12817"/>
    <cellStyle name="Input [yellow] 2 11 2" xfId="12818"/>
    <cellStyle name="Input [yellow] 2 12" xfId="12819"/>
    <cellStyle name="Input [yellow] 2 12 2" xfId="12820"/>
    <cellStyle name="Input [yellow] 2 13" xfId="12821"/>
    <cellStyle name="Input [yellow] 2 13 2" xfId="12822"/>
    <cellStyle name="Input [yellow] 2 14" xfId="12823"/>
    <cellStyle name="Input [yellow] 2 14 2" xfId="12824"/>
    <cellStyle name="Input [yellow] 2 15" xfId="12825"/>
    <cellStyle name="Input [yellow] 2 15 2" xfId="12826"/>
    <cellStyle name="Input [yellow] 2 16" xfId="12827"/>
    <cellStyle name="Input [yellow] 2 16 2" xfId="12828"/>
    <cellStyle name="Input [yellow] 2 17" xfId="12829"/>
    <cellStyle name="Input [yellow] 2 17 2" xfId="12830"/>
    <cellStyle name="Input [yellow] 2 18" xfId="12831"/>
    <cellStyle name="Input [yellow] 2 18 2" xfId="12832"/>
    <cellStyle name="Input [yellow] 2 19" xfId="12833"/>
    <cellStyle name="Input [yellow] 2 19 2" xfId="12834"/>
    <cellStyle name="Input [yellow] 2 2" xfId="12835"/>
    <cellStyle name="Input [yellow] 2 2 2" xfId="12836"/>
    <cellStyle name="Input [yellow] 2 2 2 2" xfId="12837"/>
    <cellStyle name="Input [yellow] 2 2 3" xfId="12838"/>
    <cellStyle name="Input [yellow] 2 2 3 2" xfId="12839"/>
    <cellStyle name="Input [yellow] 2 2 4" xfId="12840"/>
    <cellStyle name="Input [yellow] 2 2 4 2" xfId="12841"/>
    <cellStyle name="Input [yellow] 2 2 5" xfId="12842"/>
    <cellStyle name="Input [yellow] 2 2 5 2" xfId="12843"/>
    <cellStyle name="Input [yellow] 2 2 6" xfId="12844"/>
    <cellStyle name="Input [yellow] 2 2 6 2" xfId="12845"/>
    <cellStyle name="Input [yellow] 2 2 7" xfId="12846"/>
    <cellStyle name="Input [yellow] 2 2 7 2" xfId="12847"/>
    <cellStyle name="Input [yellow] 2 2 8" xfId="12848"/>
    <cellStyle name="Input [yellow] 2 2 8 2" xfId="12849"/>
    <cellStyle name="Input [yellow] 2 2 9" xfId="12850"/>
    <cellStyle name="Input [yellow] 2 20" xfId="12851"/>
    <cellStyle name="Input [yellow] 2 20 2" xfId="12852"/>
    <cellStyle name="Input [yellow] 2 21" xfId="12853"/>
    <cellStyle name="Input [yellow] 2 21 2" xfId="12854"/>
    <cellStyle name="Input [yellow] 2 22" xfId="12855"/>
    <cellStyle name="Input [yellow] 2 3" xfId="12856"/>
    <cellStyle name="Input [yellow] 2 3 2" xfId="12857"/>
    <cellStyle name="Input [yellow] 2 4" xfId="12858"/>
    <cellStyle name="Input [yellow] 2 4 2" xfId="12859"/>
    <cellStyle name="Input [yellow] 2 5" xfId="12860"/>
    <cellStyle name="Input [yellow] 2 5 2" xfId="12861"/>
    <cellStyle name="Input [yellow] 2 6" xfId="12862"/>
    <cellStyle name="Input [yellow] 2 6 2" xfId="12863"/>
    <cellStyle name="Input [yellow] 2 7" xfId="12864"/>
    <cellStyle name="Input [yellow] 2 7 2" xfId="12865"/>
    <cellStyle name="Input [yellow] 2 8" xfId="12866"/>
    <cellStyle name="Input [yellow] 2 8 2" xfId="12867"/>
    <cellStyle name="Input [yellow] 2 9" xfId="12868"/>
    <cellStyle name="Input [yellow] 2 9 2" xfId="12869"/>
    <cellStyle name="Input [yellow] 20" xfId="12870"/>
    <cellStyle name="Input [yellow] 20 2" xfId="12871"/>
    <cellStyle name="Input [yellow] 21" xfId="12872"/>
    <cellStyle name="Input [yellow] 21 2" xfId="12873"/>
    <cellStyle name="Input [yellow] 22" xfId="12874"/>
    <cellStyle name="Input [yellow] 22 2" xfId="12875"/>
    <cellStyle name="Input [yellow] 23" xfId="12876"/>
    <cellStyle name="Input [yellow] 3" xfId="12877"/>
    <cellStyle name="Input [yellow] 3 10" xfId="12878"/>
    <cellStyle name="Input [yellow] 3 10 2" xfId="12879"/>
    <cellStyle name="Input [yellow] 3 11" xfId="12880"/>
    <cellStyle name="Input [yellow] 3 11 2" xfId="12881"/>
    <cellStyle name="Input [yellow] 3 12" xfId="12882"/>
    <cellStyle name="Input [yellow] 3 12 2" xfId="12883"/>
    <cellStyle name="Input [yellow] 3 13" xfId="12884"/>
    <cellStyle name="Input [yellow] 3 13 2" xfId="12885"/>
    <cellStyle name="Input [yellow] 3 14" xfId="12886"/>
    <cellStyle name="Input [yellow] 3 14 2" xfId="12887"/>
    <cellStyle name="Input [yellow] 3 15" xfId="12888"/>
    <cellStyle name="Input [yellow] 3 15 2" xfId="12889"/>
    <cellStyle name="Input [yellow] 3 16" xfId="12890"/>
    <cellStyle name="Input [yellow] 3 16 2" xfId="12891"/>
    <cellStyle name="Input [yellow] 3 17" xfId="12892"/>
    <cellStyle name="Input [yellow] 3 17 2" xfId="12893"/>
    <cellStyle name="Input [yellow] 3 18" xfId="12894"/>
    <cellStyle name="Input [yellow] 3 2" xfId="12895"/>
    <cellStyle name="Input [yellow] 3 2 2" xfId="12896"/>
    <cellStyle name="Input [yellow] 3 3" xfId="12897"/>
    <cellStyle name="Input [yellow] 3 3 2" xfId="12898"/>
    <cellStyle name="Input [yellow] 3 4" xfId="12899"/>
    <cellStyle name="Input [yellow] 3 4 2" xfId="12900"/>
    <cellStyle name="Input [yellow] 3 5" xfId="12901"/>
    <cellStyle name="Input [yellow] 3 5 2" xfId="12902"/>
    <cellStyle name="Input [yellow] 3 6" xfId="12903"/>
    <cellStyle name="Input [yellow] 3 6 2" xfId="12904"/>
    <cellStyle name="Input [yellow] 3 7" xfId="12905"/>
    <cellStyle name="Input [yellow] 3 7 2" xfId="12906"/>
    <cellStyle name="Input [yellow] 3 8" xfId="12907"/>
    <cellStyle name="Input [yellow] 3 8 2" xfId="12908"/>
    <cellStyle name="Input [yellow] 3 9" xfId="12909"/>
    <cellStyle name="Input [yellow] 3 9 2" xfId="12910"/>
    <cellStyle name="Input [yellow] 4" xfId="12911"/>
    <cellStyle name="Input [yellow] 4 2" xfId="12912"/>
    <cellStyle name="Input [yellow] 5" xfId="12913"/>
    <cellStyle name="Input [yellow] 5 2" xfId="12914"/>
    <cellStyle name="Input [yellow] 6" xfId="12915"/>
    <cellStyle name="Input [yellow] 6 2" xfId="12916"/>
    <cellStyle name="Input [yellow] 7" xfId="12917"/>
    <cellStyle name="Input [yellow] 7 2" xfId="12918"/>
    <cellStyle name="Input [yellow] 8" xfId="12919"/>
    <cellStyle name="Input [yellow] 8 2" xfId="12920"/>
    <cellStyle name="Input [yellow] 9" xfId="12921"/>
    <cellStyle name="Input [yellow] 9 2" xfId="12922"/>
    <cellStyle name="Input 2" xfId="12923"/>
    <cellStyle name="Input 2 10" xfId="12924"/>
    <cellStyle name="Input 2 10 2" xfId="12925"/>
    <cellStyle name="Input 2 10 3" xfId="12926"/>
    <cellStyle name="Input 2 11" xfId="12927"/>
    <cellStyle name="Input 2 11 2" xfId="12928"/>
    <cellStyle name="Input 2 11 3" xfId="12929"/>
    <cellStyle name="Input 2 12" xfId="12930"/>
    <cellStyle name="Input 2 12 2" xfId="12931"/>
    <cellStyle name="Input 2 12 3" xfId="12932"/>
    <cellStyle name="Input 2 13" xfId="12933"/>
    <cellStyle name="Input 2 13 2" xfId="12934"/>
    <cellStyle name="Input 2 13 3" xfId="12935"/>
    <cellStyle name="Input 2 14" xfId="12936"/>
    <cellStyle name="Input 2 14 2" xfId="12937"/>
    <cellStyle name="Input 2 14 3" xfId="12938"/>
    <cellStyle name="Input 2 15" xfId="12939"/>
    <cellStyle name="Input 2 15 2" xfId="12940"/>
    <cellStyle name="Input 2 15 3" xfId="12941"/>
    <cellStyle name="Input 2 16" xfId="12942"/>
    <cellStyle name="Input 2 16 2" xfId="12943"/>
    <cellStyle name="Input 2 16 3" xfId="12944"/>
    <cellStyle name="Input 2 17" xfId="12945"/>
    <cellStyle name="Input 2 17 2" xfId="12946"/>
    <cellStyle name="Input 2 17 3" xfId="12947"/>
    <cellStyle name="Input 2 18" xfId="12948"/>
    <cellStyle name="Input 2 18 2" xfId="12949"/>
    <cellStyle name="Input 2 18 3" xfId="12950"/>
    <cellStyle name="Input 2 19" xfId="12951"/>
    <cellStyle name="Input 2 19 2" xfId="12952"/>
    <cellStyle name="Input 2 19 3" xfId="12953"/>
    <cellStyle name="Input 2 2" xfId="12954"/>
    <cellStyle name="Input 2 2 2" xfId="12955"/>
    <cellStyle name="Input 2 2 2 2" xfId="12956"/>
    <cellStyle name="Input 2 2 2 3" xfId="12957"/>
    <cellStyle name="Input 2 2 3" xfId="12958"/>
    <cellStyle name="Input 2 2 4" xfId="12959"/>
    <cellStyle name="Input 2 20" xfId="12960"/>
    <cellStyle name="Input 2 20 2" xfId="12961"/>
    <cellStyle name="Input 2 20 3" xfId="12962"/>
    <cellStyle name="Input 2 3" xfId="12963"/>
    <cellStyle name="Input 2 3 2" xfId="12964"/>
    <cellStyle name="Input 2 3 3" xfId="12965"/>
    <cellStyle name="Input 2 4" xfId="12966"/>
    <cellStyle name="Input 2 4 2" xfId="12967"/>
    <cellStyle name="Input 2 4 3" xfId="12968"/>
    <cellStyle name="Input 2 5" xfId="12969"/>
    <cellStyle name="Input 2 5 2" xfId="12970"/>
    <cellStyle name="Input 2 5 3" xfId="12971"/>
    <cellStyle name="Input 2 6" xfId="12972"/>
    <cellStyle name="Input 2 6 2" xfId="12973"/>
    <cellStyle name="Input 2 6 3" xfId="12974"/>
    <cellStyle name="Input 2 7" xfId="12975"/>
    <cellStyle name="Input 2 7 2" xfId="12976"/>
    <cellStyle name="Input 2 7 3" xfId="12977"/>
    <cellStyle name="Input 2 8" xfId="12978"/>
    <cellStyle name="Input 2 8 2" xfId="12979"/>
    <cellStyle name="Input 2 8 3" xfId="12980"/>
    <cellStyle name="Input 2 9" xfId="12981"/>
    <cellStyle name="Input 2 9 2" xfId="12982"/>
    <cellStyle name="Input 2 9 3" xfId="12983"/>
    <cellStyle name="Input 2_D8(2)" xfId="12984"/>
    <cellStyle name="Input 3" xfId="12985"/>
    <cellStyle name="Input 3 2" xfId="12986"/>
    <cellStyle name="Input 3 2 2" xfId="12987"/>
    <cellStyle name="Input 3 2 3" xfId="12988"/>
    <cellStyle name="Input 3 3" xfId="12989"/>
    <cellStyle name="Input 3 4" xfId="12990"/>
    <cellStyle name="Input 4" xfId="12991"/>
    <cellStyle name="Input 4 2" xfId="12992"/>
    <cellStyle name="Input 4 2 2" xfId="12993"/>
    <cellStyle name="Input 4 2 3" xfId="12994"/>
    <cellStyle name="Input 4 3" xfId="12995"/>
    <cellStyle name="Input 4 4" xfId="12996"/>
    <cellStyle name="Input 5" xfId="12997"/>
    <cellStyle name="Input 5 2" xfId="12998"/>
    <cellStyle name="Input 5 2 2" xfId="12999"/>
    <cellStyle name="Input 5 2 3" xfId="13000"/>
    <cellStyle name="Input 5 3" xfId="13001"/>
    <cellStyle name="Input 5 4" xfId="13002"/>
    <cellStyle name="Input 6" xfId="13003"/>
    <cellStyle name="Input 6 2" xfId="13004"/>
    <cellStyle name="Input 6 2 2" xfId="13005"/>
    <cellStyle name="Input 6 2 3" xfId="13006"/>
    <cellStyle name="Input 7" xfId="13007"/>
    <cellStyle name="Input 7 2" xfId="13008"/>
    <cellStyle name="Input 7 2 2" xfId="13009"/>
    <cellStyle name="Input 7 2 3" xfId="13010"/>
    <cellStyle name="Input 7 3" xfId="13011"/>
    <cellStyle name="Input 7 4" xfId="13012"/>
    <cellStyle name="Input 8" xfId="13013"/>
    <cellStyle name="Input 8 2" xfId="13014"/>
    <cellStyle name="Input 8 2 2" xfId="13015"/>
    <cellStyle name="Input 8 2 3" xfId="13016"/>
    <cellStyle name="Input 8 3" xfId="13017"/>
    <cellStyle name="Input 8 4" xfId="13018"/>
    <cellStyle name="Input 9" xfId="13019"/>
    <cellStyle name="Input 9 2" xfId="13020"/>
    <cellStyle name="Input 9 2 2" xfId="13021"/>
    <cellStyle name="Input 9 2 3" xfId="13022"/>
    <cellStyle name="Input 9 3" xfId="13023"/>
    <cellStyle name="Input 9 4" xfId="13024"/>
    <cellStyle name="Input Cells" xfId="13025"/>
    <cellStyle name="Input Currency" xfId="13026"/>
    <cellStyle name="Input Currency 2" xfId="13027"/>
    <cellStyle name="Input Currency 3" xfId="13028"/>
    <cellStyle name="Input Currency 4" xfId="13029"/>
    <cellStyle name="Input Currency 5" xfId="13030"/>
    <cellStyle name="Input Date" xfId="13031"/>
    <cellStyle name="Input Fixed [0]" xfId="13032"/>
    <cellStyle name="Input Fixed [0] 2" xfId="13033"/>
    <cellStyle name="Input Fixed [0] 3" xfId="13034"/>
    <cellStyle name="Input Fixed [0] 4" xfId="13035"/>
    <cellStyle name="Input Fixed [0] 5" xfId="13036"/>
    <cellStyle name="Input Normal" xfId="13037"/>
    <cellStyle name="Input Percent" xfId="13038"/>
    <cellStyle name="Input Percent [2]" xfId="13039"/>
    <cellStyle name="Input Percent 2" xfId="13040"/>
    <cellStyle name="Input Percent 3" xfId="13041"/>
    <cellStyle name="Input Percent 4" xfId="13042"/>
    <cellStyle name="Input Percent 5" xfId="13043"/>
    <cellStyle name="Input Percent__MCO Sesayap 09 020609" xfId="13044"/>
    <cellStyle name="Input Titles" xfId="13045"/>
    <cellStyle name="Input Titles 2" xfId="13046"/>
    <cellStyle name="Input Titles 3" xfId="13047"/>
    <cellStyle name="Input Titles 4" xfId="13048"/>
    <cellStyle name="Input Titles 5" xfId="13049"/>
    <cellStyle name="ITEM" xfId="13050"/>
    <cellStyle name="Item 2" xfId="13051"/>
    <cellStyle name="Judul2" xfId="13052"/>
    <cellStyle name="Judul2 2" xfId="13053"/>
    <cellStyle name="Jun" xfId="13054"/>
    <cellStyle name="k" xfId="13055"/>
    <cellStyle name="k_BQ-Kontrak Utama (5)-radja" xfId="13056"/>
    <cellStyle name="k_BQ-Kontrak Utama (5)-radja_BQ-Kontrak Utama (R)" xfId="13057"/>
    <cellStyle name="k_BQ-Kontrak Utama (5)-radja_BQ-Kontrak Utama (R)_BQ-Omni Wuryanto edit-KWD 10 Juli 2006 hendra" xfId="13058"/>
    <cellStyle name="k_BQ-Kontrak Utama (5)-radja_BQ-Kontrak Utama (R)_Copy of BQ-Kontrak Utama-KWrev1" xfId="13059"/>
    <cellStyle name="k_BQ-Kontrak Utama (5)-radja_BQ-Kontrak Utama (R)_MKU14July06" xfId="13060"/>
    <cellStyle name="k_BQ-Kontrak Utama (5)-radja_BQ-Omni Wuryanto edit-KWD 10 Juli 2006 hendra" xfId="13061"/>
    <cellStyle name="k_BQ-Kontrak Utama (5)-radja_Copy of BQ-Kontrak Utama-KWrev1" xfId="13062"/>
    <cellStyle name="k_BQ-Kontrak Utama (5)-radja_MKU14July06" xfId="13063"/>
    <cellStyle name="k_BQ-Kontrak Utama (5)-radja_REVISI ACHIR OMNI" xfId="13064"/>
    <cellStyle name="k_BQ-Kontrak Utama (R)" xfId="13065"/>
    <cellStyle name="k_BQ-Kontrak Utama (R)_BQ-Omni Wuryanto edit-KWD 10 Juli 2006 hendra" xfId="13066"/>
    <cellStyle name="k_BQ-Kontrak Utama (R)_Copy of BQ-Kontrak Utama-KWrev1" xfId="13067"/>
    <cellStyle name="k_BQ-Kontrak Utama (R)_MKU14July06" xfId="13068"/>
    <cellStyle name="k_BQ-Omni Wuryanto edit-KWD 10 Juli 2006 hendra" xfId="13069"/>
    <cellStyle name="k_Copy of BQ-Kontrak Utama-KWrev1" xfId="13070"/>
    <cellStyle name="k_MKU14July06" xfId="13071"/>
    <cellStyle name="k_Perkiraan biaya RS OMNI KAPI Elektrikal + Summary" xfId="13072"/>
    <cellStyle name="k_Perkiraan biaya RS OMNI KAPI Mekanikal" xfId="13073"/>
    <cellStyle name="k_REVISI ACHIR OMNI" xfId="13074"/>
    <cellStyle name="KIB" xfId="13075"/>
    <cellStyle name="Koma [0] 2" xfId="13076"/>
    <cellStyle name="Koma [0] 3" xfId="13077"/>
    <cellStyle name="Komma [0]_rel-sl" xfId="13078"/>
    <cellStyle name="Komma_rel-sl" xfId="13079"/>
    <cellStyle name="kop" xfId="13080"/>
    <cellStyle name="kop 10" xfId="13081"/>
    <cellStyle name="kop 2" xfId="13082"/>
    <cellStyle name="kop 2 2" xfId="13083"/>
    <cellStyle name="kop 2 2 2" xfId="13084"/>
    <cellStyle name="kop 2 3" xfId="13085"/>
    <cellStyle name="kop 2 3 2" xfId="13086"/>
    <cellStyle name="kop 2 4" xfId="13087"/>
    <cellStyle name="kop 2 4 2" xfId="13088"/>
    <cellStyle name="kop 2 5" xfId="13089"/>
    <cellStyle name="kop 2 5 2" xfId="13090"/>
    <cellStyle name="kop 2 6" xfId="13091"/>
    <cellStyle name="kop 2 6 2" xfId="13092"/>
    <cellStyle name="kop 2 7" xfId="13093"/>
    <cellStyle name="kop 2 7 2" xfId="13094"/>
    <cellStyle name="kop 2 8" xfId="13095"/>
    <cellStyle name="kop 3" xfId="13096"/>
    <cellStyle name="kop 3 2" xfId="13097"/>
    <cellStyle name="kop 4" xfId="13098"/>
    <cellStyle name="kop 4 2" xfId="13099"/>
    <cellStyle name="kop 5" xfId="13100"/>
    <cellStyle name="kop 5 2" xfId="13101"/>
    <cellStyle name="kop 6" xfId="13102"/>
    <cellStyle name="kop 6 2" xfId="13103"/>
    <cellStyle name="kop 7" xfId="13104"/>
    <cellStyle name="kop 7 2" xfId="13105"/>
    <cellStyle name="kop 8" xfId="13106"/>
    <cellStyle name="kop 8 2" xfId="13107"/>
    <cellStyle name="kop 9" xfId="13108"/>
    <cellStyle name="kop 9 2" xfId="13109"/>
    <cellStyle name="Kundenl._ausgew._Daten" xfId="13110"/>
    <cellStyle name="L" xfId="13111"/>
    <cellStyle name="L_BQ-Kontrak Utama (5)-radja" xfId="13112"/>
    <cellStyle name="L_BQ-Kontrak Utama (5)-radja_BQ-Kontrak Utama (R)" xfId="13113"/>
    <cellStyle name="L_BQ-Kontrak Utama (5)-radja_BQ-Kontrak Utama (R)_BQ-Omni Wuryanto edit-KWD 10 Juli 2006 hendra" xfId="13114"/>
    <cellStyle name="L_BQ-Kontrak Utama (5)-radja_BQ-Kontrak Utama (R)_Copy of BQ-Kontrak Utama-KWrev1" xfId="13115"/>
    <cellStyle name="L_BQ-Kontrak Utama (5)-radja_BQ-Kontrak Utama (R)_MKU14July06" xfId="13116"/>
    <cellStyle name="L_BQ-Kontrak Utama (5)-radja_BQ-Omni Wuryanto edit-KWD 10 Juli 2006 hendra" xfId="13117"/>
    <cellStyle name="L_BQ-Kontrak Utama (5)-radja_Copy of BQ-Kontrak Utama-KWrev1" xfId="13118"/>
    <cellStyle name="L_BQ-Kontrak Utama (5)-radja_MKU14July06" xfId="13119"/>
    <cellStyle name="L_BQ-Kontrak Utama (5)-radja_REVISI ACHIR OMNI" xfId="13120"/>
    <cellStyle name="L_BQ-Kontrak Utama (R)" xfId="13121"/>
    <cellStyle name="L_BQ-Kontrak Utama (R)_BQ-Omni Wuryanto edit-KWD 10 Juli 2006 hendra" xfId="13122"/>
    <cellStyle name="L_BQ-Kontrak Utama (R)_Copy of BQ-Kontrak Utama-KWrev1" xfId="13123"/>
    <cellStyle name="L_BQ-Kontrak Utama (R)_MKU14July06" xfId="13124"/>
    <cellStyle name="L_BQ-Omni Wuryanto edit-KWD 10 Juli 2006 hendra" xfId="13125"/>
    <cellStyle name="L_Copy of BQ-Kontrak Utama-KWrev1" xfId="13126"/>
    <cellStyle name="L_MKU14July06" xfId="13127"/>
    <cellStyle name="L_Perkiraan biaya RS OMNI KAPI Elektrikal + Summary" xfId="13128"/>
    <cellStyle name="L_Perkiraan biaya RS OMNI KAPI Mekanikal" xfId="13129"/>
    <cellStyle name="L_REVISI ACHIR OMNI" xfId="13130"/>
    <cellStyle name="L`" xfId="13131"/>
    <cellStyle name="L` 2" xfId="13132"/>
    <cellStyle name="Labels" xfId="13133"/>
    <cellStyle name="Labels - Style3" xfId="13134"/>
    <cellStyle name="Labels - Style3 10" xfId="13135"/>
    <cellStyle name="Labels - Style3 10 2" xfId="13136"/>
    <cellStyle name="Labels - Style3 10 3" xfId="13137"/>
    <cellStyle name="Labels - Style3 11" xfId="13138"/>
    <cellStyle name="Labels - Style3 11 2" xfId="13139"/>
    <cellStyle name="Labels - Style3 11 3" xfId="13140"/>
    <cellStyle name="Labels - Style3 12" xfId="13141"/>
    <cellStyle name="Labels - Style3 12 2" xfId="13142"/>
    <cellStyle name="Labels - Style3 12 3" xfId="13143"/>
    <cellStyle name="Labels - Style3 13" xfId="13144"/>
    <cellStyle name="Labels - Style3 13 2" xfId="13145"/>
    <cellStyle name="Labels - Style3 13 3" xfId="13146"/>
    <cellStyle name="Labels - Style3 14" xfId="13147"/>
    <cellStyle name="Labels - Style3 14 2" xfId="13148"/>
    <cellStyle name="Labels - Style3 14 3" xfId="13149"/>
    <cellStyle name="Labels - Style3 15" xfId="13150"/>
    <cellStyle name="Labels - Style3 15 2" xfId="13151"/>
    <cellStyle name="Labels - Style3 15 3" xfId="13152"/>
    <cellStyle name="Labels - Style3 16" xfId="13153"/>
    <cellStyle name="Labels - Style3 16 2" xfId="13154"/>
    <cellStyle name="Labels - Style3 16 3" xfId="13155"/>
    <cellStyle name="Labels - Style3 17" xfId="13156"/>
    <cellStyle name="Labels - Style3 17 2" xfId="13157"/>
    <cellStyle name="Labels - Style3 17 3" xfId="13158"/>
    <cellStyle name="Labels - Style3 18" xfId="13159"/>
    <cellStyle name="Labels - Style3 18 2" xfId="13160"/>
    <cellStyle name="Labels - Style3 18 3" xfId="13161"/>
    <cellStyle name="Labels - Style3 19" xfId="13162"/>
    <cellStyle name="Labels - Style3 19 2" xfId="13163"/>
    <cellStyle name="Labels - Style3 19 3" xfId="13164"/>
    <cellStyle name="Labels - Style3 2" xfId="13165"/>
    <cellStyle name="Labels - Style3 2 10" xfId="13166"/>
    <cellStyle name="Labels - Style3 2 10 2" xfId="13167"/>
    <cellStyle name="Labels - Style3 2 10 3" xfId="13168"/>
    <cellStyle name="Labels - Style3 2 11" xfId="13169"/>
    <cellStyle name="Labels - Style3 2 11 2" xfId="13170"/>
    <cellStyle name="Labels - Style3 2 11 3" xfId="13171"/>
    <cellStyle name="Labels - Style3 2 12" xfId="13172"/>
    <cellStyle name="Labels - Style3 2 12 2" xfId="13173"/>
    <cellStyle name="Labels - Style3 2 12 3" xfId="13174"/>
    <cellStyle name="Labels - Style3 2 13" xfId="13175"/>
    <cellStyle name="Labels - Style3 2 13 2" xfId="13176"/>
    <cellStyle name="Labels - Style3 2 13 3" xfId="13177"/>
    <cellStyle name="Labels - Style3 2 14" xfId="13178"/>
    <cellStyle name="Labels - Style3 2 14 2" xfId="13179"/>
    <cellStyle name="Labels - Style3 2 14 3" xfId="13180"/>
    <cellStyle name="Labels - Style3 2 15" xfId="13181"/>
    <cellStyle name="Labels - Style3 2 15 2" xfId="13182"/>
    <cellStyle name="Labels - Style3 2 15 3" xfId="13183"/>
    <cellStyle name="Labels - Style3 2 16" xfId="13184"/>
    <cellStyle name="Labels - Style3 2 16 2" xfId="13185"/>
    <cellStyle name="Labels - Style3 2 16 3" xfId="13186"/>
    <cellStyle name="Labels - Style3 2 17" xfId="13187"/>
    <cellStyle name="Labels - Style3 2 17 2" xfId="13188"/>
    <cellStyle name="Labels - Style3 2 17 3" xfId="13189"/>
    <cellStyle name="Labels - Style3 2 18" xfId="13190"/>
    <cellStyle name="Labels - Style3 2 18 2" xfId="13191"/>
    <cellStyle name="Labels - Style3 2 18 3" xfId="13192"/>
    <cellStyle name="Labels - Style3 2 19" xfId="13193"/>
    <cellStyle name="Labels - Style3 2 19 2" xfId="13194"/>
    <cellStyle name="Labels - Style3 2 19 3" xfId="13195"/>
    <cellStyle name="Labels - Style3 2 2" xfId="13196"/>
    <cellStyle name="Labels - Style3 2 2 10" xfId="13197"/>
    <cellStyle name="Labels - Style3 2 2 2" xfId="13198"/>
    <cellStyle name="Labels - Style3 2 2 2 2" xfId="13199"/>
    <cellStyle name="Labels - Style3 2 2 2 3" xfId="13200"/>
    <cellStyle name="Labels - Style3 2 2 3" xfId="13201"/>
    <cellStyle name="Labels - Style3 2 2 3 2" xfId="13202"/>
    <cellStyle name="Labels - Style3 2 2 3 3" xfId="13203"/>
    <cellStyle name="Labels - Style3 2 2 4" xfId="13204"/>
    <cellStyle name="Labels - Style3 2 2 4 2" xfId="13205"/>
    <cellStyle name="Labels - Style3 2 2 4 3" xfId="13206"/>
    <cellStyle name="Labels - Style3 2 2 5" xfId="13207"/>
    <cellStyle name="Labels - Style3 2 2 5 2" xfId="13208"/>
    <cellStyle name="Labels - Style3 2 2 5 3" xfId="13209"/>
    <cellStyle name="Labels - Style3 2 2 6" xfId="13210"/>
    <cellStyle name="Labels - Style3 2 2 6 2" xfId="13211"/>
    <cellStyle name="Labels - Style3 2 2 6 3" xfId="13212"/>
    <cellStyle name="Labels - Style3 2 2 7" xfId="13213"/>
    <cellStyle name="Labels - Style3 2 2 7 2" xfId="13214"/>
    <cellStyle name="Labels - Style3 2 2 7 3" xfId="13215"/>
    <cellStyle name="Labels - Style3 2 2 8" xfId="13216"/>
    <cellStyle name="Labels - Style3 2 2 8 2" xfId="13217"/>
    <cellStyle name="Labels - Style3 2 2 8 3" xfId="13218"/>
    <cellStyle name="Labels - Style3 2 2 9" xfId="13219"/>
    <cellStyle name="Labels - Style3 2 20" xfId="13220"/>
    <cellStyle name="Labels - Style3 2 20 2" xfId="13221"/>
    <cellStyle name="Labels - Style3 2 20 3" xfId="13222"/>
    <cellStyle name="Labels - Style3 2 21" xfId="13223"/>
    <cellStyle name="Labels - Style3 2 21 2" xfId="13224"/>
    <cellStyle name="Labels - Style3 2 21 3" xfId="13225"/>
    <cellStyle name="Labels - Style3 2 22" xfId="13226"/>
    <cellStyle name="Labels - Style3 2 23" xfId="13227"/>
    <cellStyle name="Labels - Style3 2 3" xfId="13228"/>
    <cellStyle name="Labels - Style3 2 3 2" xfId="13229"/>
    <cellStyle name="Labels - Style3 2 3 3" xfId="13230"/>
    <cellStyle name="Labels - Style3 2 4" xfId="13231"/>
    <cellStyle name="Labels - Style3 2 4 2" xfId="13232"/>
    <cellStyle name="Labels - Style3 2 4 3" xfId="13233"/>
    <cellStyle name="Labels - Style3 2 5" xfId="13234"/>
    <cellStyle name="Labels - Style3 2 5 2" xfId="13235"/>
    <cellStyle name="Labels - Style3 2 5 3" xfId="13236"/>
    <cellStyle name="Labels - Style3 2 6" xfId="13237"/>
    <cellStyle name="Labels - Style3 2 6 2" xfId="13238"/>
    <cellStyle name="Labels - Style3 2 6 3" xfId="13239"/>
    <cellStyle name="Labels - Style3 2 7" xfId="13240"/>
    <cellStyle name="Labels - Style3 2 7 2" xfId="13241"/>
    <cellStyle name="Labels - Style3 2 7 3" xfId="13242"/>
    <cellStyle name="Labels - Style3 2 8" xfId="13243"/>
    <cellStyle name="Labels - Style3 2 8 2" xfId="13244"/>
    <cellStyle name="Labels - Style3 2 8 3" xfId="13245"/>
    <cellStyle name="Labels - Style3 2 9" xfId="13246"/>
    <cellStyle name="Labels - Style3 2 9 2" xfId="13247"/>
    <cellStyle name="Labels - Style3 2 9 3" xfId="13248"/>
    <cellStyle name="Labels - Style3 20" xfId="13249"/>
    <cellStyle name="Labels - Style3 20 2" xfId="13250"/>
    <cellStyle name="Labels - Style3 20 3" xfId="13251"/>
    <cellStyle name="Labels - Style3 21" xfId="13252"/>
    <cellStyle name="Labels - Style3 21 2" xfId="13253"/>
    <cellStyle name="Labels - Style3 21 3" xfId="13254"/>
    <cellStyle name="Labels - Style3 22" xfId="13255"/>
    <cellStyle name="Labels - Style3 22 2" xfId="13256"/>
    <cellStyle name="Labels - Style3 22 3" xfId="13257"/>
    <cellStyle name="Labels - Style3 23" xfId="13258"/>
    <cellStyle name="Labels - Style3 3" xfId="13259"/>
    <cellStyle name="Labels - Style3 3 10" xfId="13260"/>
    <cellStyle name="Labels - Style3 3 10 2" xfId="13261"/>
    <cellStyle name="Labels - Style3 3 10 3" xfId="13262"/>
    <cellStyle name="Labels - Style3 3 11" xfId="13263"/>
    <cellStyle name="Labels - Style3 3 11 2" xfId="13264"/>
    <cellStyle name="Labels - Style3 3 11 3" xfId="13265"/>
    <cellStyle name="Labels - Style3 3 12" xfId="13266"/>
    <cellStyle name="Labels - Style3 3 12 2" xfId="13267"/>
    <cellStyle name="Labels - Style3 3 12 3" xfId="13268"/>
    <cellStyle name="Labels - Style3 3 13" xfId="13269"/>
    <cellStyle name="Labels - Style3 3 13 2" xfId="13270"/>
    <cellStyle name="Labels - Style3 3 13 3" xfId="13271"/>
    <cellStyle name="Labels - Style3 3 14" xfId="13272"/>
    <cellStyle name="Labels - Style3 3 14 2" xfId="13273"/>
    <cellStyle name="Labels - Style3 3 14 3" xfId="13274"/>
    <cellStyle name="Labels - Style3 3 15" xfId="13275"/>
    <cellStyle name="Labels - Style3 3 15 2" xfId="13276"/>
    <cellStyle name="Labels - Style3 3 15 3" xfId="13277"/>
    <cellStyle name="Labels - Style3 3 16" xfId="13278"/>
    <cellStyle name="Labels - Style3 3 16 2" xfId="13279"/>
    <cellStyle name="Labels - Style3 3 16 3" xfId="13280"/>
    <cellStyle name="Labels - Style3 3 17" xfId="13281"/>
    <cellStyle name="Labels - Style3 3 17 2" xfId="13282"/>
    <cellStyle name="Labels - Style3 3 17 3" xfId="13283"/>
    <cellStyle name="Labels - Style3 3 18" xfId="13284"/>
    <cellStyle name="Labels - Style3 3 18 2" xfId="13285"/>
    <cellStyle name="Labels - Style3 3 18 3" xfId="13286"/>
    <cellStyle name="Labels - Style3 3 19" xfId="13287"/>
    <cellStyle name="Labels - Style3 3 19 2" xfId="13288"/>
    <cellStyle name="Labels - Style3 3 19 3" xfId="13289"/>
    <cellStyle name="Labels - Style3 3 2" xfId="13290"/>
    <cellStyle name="Labels - Style3 3 2 10" xfId="13291"/>
    <cellStyle name="Labels - Style3 3 2 2" xfId="13292"/>
    <cellStyle name="Labels - Style3 3 2 2 2" xfId="13293"/>
    <cellStyle name="Labels - Style3 3 2 2 3" xfId="13294"/>
    <cellStyle name="Labels - Style3 3 2 3" xfId="13295"/>
    <cellStyle name="Labels - Style3 3 2 3 2" xfId="13296"/>
    <cellStyle name="Labels - Style3 3 2 3 3" xfId="13297"/>
    <cellStyle name="Labels - Style3 3 2 4" xfId="13298"/>
    <cellStyle name="Labels - Style3 3 2 4 2" xfId="13299"/>
    <cellStyle name="Labels - Style3 3 2 4 3" xfId="13300"/>
    <cellStyle name="Labels - Style3 3 2 5" xfId="13301"/>
    <cellStyle name="Labels - Style3 3 2 5 2" xfId="13302"/>
    <cellStyle name="Labels - Style3 3 2 5 3" xfId="13303"/>
    <cellStyle name="Labels - Style3 3 2 6" xfId="13304"/>
    <cellStyle name="Labels - Style3 3 2 6 2" xfId="13305"/>
    <cellStyle name="Labels - Style3 3 2 6 3" xfId="13306"/>
    <cellStyle name="Labels - Style3 3 2 7" xfId="13307"/>
    <cellStyle name="Labels - Style3 3 2 7 2" xfId="13308"/>
    <cellStyle name="Labels - Style3 3 2 7 3" xfId="13309"/>
    <cellStyle name="Labels - Style3 3 2 8" xfId="13310"/>
    <cellStyle name="Labels - Style3 3 2 8 2" xfId="13311"/>
    <cellStyle name="Labels - Style3 3 2 8 3" xfId="13312"/>
    <cellStyle name="Labels - Style3 3 2 9" xfId="13313"/>
    <cellStyle name="Labels - Style3 3 20" xfId="13314"/>
    <cellStyle name="Labels - Style3 3 20 2" xfId="13315"/>
    <cellStyle name="Labels - Style3 3 20 3" xfId="13316"/>
    <cellStyle name="Labels - Style3 3 21" xfId="13317"/>
    <cellStyle name="Labels - Style3 3 22" xfId="13318"/>
    <cellStyle name="Labels - Style3 3 3" xfId="13319"/>
    <cellStyle name="Labels - Style3 3 3 2" xfId="13320"/>
    <cellStyle name="Labels - Style3 3 3 3" xfId="13321"/>
    <cellStyle name="Labels - Style3 3 4" xfId="13322"/>
    <cellStyle name="Labels - Style3 3 4 2" xfId="13323"/>
    <cellStyle name="Labels - Style3 3 4 3" xfId="13324"/>
    <cellStyle name="Labels - Style3 3 5" xfId="13325"/>
    <cellStyle name="Labels - Style3 3 5 2" xfId="13326"/>
    <cellStyle name="Labels - Style3 3 5 3" xfId="13327"/>
    <cellStyle name="Labels - Style3 3 6" xfId="13328"/>
    <cellStyle name="Labels - Style3 3 6 2" xfId="13329"/>
    <cellStyle name="Labels - Style3 3 6 3" xfId="13330"/>
    <cellStyle name="Labels - Style3 3 7" xfId="13331"/>
    <cellStyle name="Labels - Style3 3 7 2" xfId="13332"/>
    <cellStyle name="Labels - Style3 3 7 3" xfId="13333"/>
    <cellStyle name="Labels - Style3 3 8" xfId="13334"/>
    <cellStyle name="Labels - Style3 3 8 2" xfId="13335"/>
    <cellStyle name="Labels - Style3 3 8 3" xfId="13336"/>
    <cellStyle name="Labels - Style3 3 9" xfId="13337"/>
    <cellStyle name="Labels - Style3 3 9 2" xfId="13338"/>
    <cellStyle name="Labels - Style3 3 9 3" xfId="13339"/>
    <cellStyle name="Labels - Style3 4" xfId="13340"/>
    <cellStyle name="Labels - Style3 4 10" xfId="13341"/>
    <cellStyle name="Labels - Style3 4 2" xfId="13342"/>
    <cellStyle name="Labels - Style3 4 2 2" xfId="13343"/>
    <cellStyle name="Labels - Style3 4 2 3" xfId="13344"/>
    <cellStyle name="Labels - Style3 4 3" xfId="13345"/>
    <cellStyle name="Labels - Style3 4 3 2" xfId="13346"/>
    <cellStyle name="Labels - Style3 4 3 3" xfId="13347"/>
    <cellStyle name="Labels - Style3 4 4" xfId="13348"/>
    <cellStyle name="Labels - Style3 4 4 2" xfId="13349"/>
    <cellStyle name="Labels - Style3 4 4 3" xfId="13350"/>
    <cellStyle name="Labels - Style3 4 5" xfId="13351"/>
    <cellStyle name="Labels - Style3 4 5 2" xfId="13352"/>
    <cellStyle name="Labels - Style3 4 5 3" xfId="13353"/>
    <cellStyle name="Labels - Style3 4 6" xfId="13354"/>
    <cellStyle name="Labels - Style3 4 6 2" xfId="13355"/>
    <cellStyle name="Labels - Style3 4 6 3" xfId="13356"/>
    <cellStyle name="Labels - Style3 4 7" xfId="13357"/>
    <cellStyle name="Labels - Style3 4 7 2" xfId="13358"/>
    <cellStyle name="Labels - Style3 4 7 3" xfId="13359"/>
    <cellStyle name="Labels - Style3 4 8" xfId="13360"/>
    <cellStyle name="Labels - Style3 4 8 2" xfId="13361"/>
    <cellStyle name="Labels - Style3 4 8 3" xfId="13362"/>
    <cellStyle name="Labels - Style3 4 9" xfId="13363"/>
    <cellStyle name="Labels - Style3 5" xfId="13364"/>
    <cellStyle name="Labels - Style3 5 2" xfId="13365"/>
    <cellStyle name="Labels - Style3 5 3" xfId="13366"/>
    <cellStyle name="Labels - Style3 6" xfId="13367"/>
    <cellStyle name="Labels - Style3 6 2" xfId="13368"/>
    <cellStyle name="Labels - Style3 6 3" xfId="13369"/>
    <cellStyle name="Labels - Style3 7" xfId="13370"/>
    <cellStyle name="Labels - Style3 7 2" xfId="13371"/>
    <cellStyle name="Labels - Style3 7 3" xfId="13372"/>
    <cellStyle name="Labels - Style3 8" xfId="13373"/>
    <cellStyle name="Labels - Style3 8 2" xfId="13374"/>
    <cellStyle name="Labels - Style3 8 3" xfId="13375"/>
    <cellStyle name="Labels - Style3 9" xfId="13376"/>
    <cellStyle name="Labels - Style3 9 2" xfId="13377"/>
    <cellStyle name="Labels - Style3 9 3" xfId="13378"/>
    <cellStyle name="Labels - 유형3" xfId="13379"/>
    <cellStyle name="Labels - 유형3 2" xfId="13380"/>
    <cellStyle name="Labels - 유형3 3" xfId="13381"/>
    <cellStyle name="Labels 10" xfId="13382"/>
    <cellStyle name="Labels 10 2" xfId="13383"/>
    <cellStyle name="Labels 10 3" xfId="13384"/>
    <cellStyle name="Labels 11" xfId="13385"/>
    <cellStyle name="Labels 11 2" xfId="13386"/>
    <cellStyle name="Labels 11 3" xfId="13387"/>
    <cellStyle name="Labels 12" xfId="13388"/>
    <cellStyle name="Labels 2" xfId="13389"/>
    <cellStyle name="Labels 2 10" xfId="13390"/>
    <cellStyle name="Labels 2 11" xfId="13391"/>
    <cellStyle name="Labels 2 2" xfId="13392"/>
    <cellStyle name="Labels 2 2 10" xfId="13393"/>
    <cellStyle name="Labels 2 2 2" xfId="13394"/>
    <cellStyle name="Labels 2 2 2 2" xfId="13395"/>
    <cellStyle name="Labels 2 2 2 3" xfId="13396"/>
    <cellStyle name="Labels 2 2 3" xfId="13397"/>
    <cellStyle name="Labels 2 2 3 2" xfId="13398"/>
    <cellStyle name="Labels 2 2 3 3" xfId="13399"/>
    <cellStyle name="Labels 2 2 4" xfId="13400"/>
    <cellStyle name="Labels 2 2 4 2" xfId="13401"/>
    <cellStyle name="Labels 2 2 4 3" xfId="13402"/>
    <cellStyle name="Labels 2 2 5" xfId="13403"/>
    <cellStyle name="Labels 2 2 5 2" xfId="13404"/>
    <cellStyle name="Labels 2 2 5 3" xfId="13405"/>
    <cellStyle name="Labels 2 2 6" xfId="13406"/>
    <cellStyle name="Labels 2 2 6 2" xfId="13407"/>
    <cellStyle name="Labels 2 2 6 3" xfId="13408"/>
    <cellStyle name="Labels 2 2 7" xfId="13409"/>
    <cellStyle name="Labels 2 2 7 2" xfId="13410"/>
    <cellStyle name="Labels 2 2 7 3" xfId="13411"/>
    <cellStyle name="Labels 2 2 8" xfId="13412"/>
    <cellStyle name="Labels 2 2 8 2" xfId="13413"/>
    <cellStyle name="Labels 2 2 8 3" xfId="13414"/>
    <cellStyle name="Labels 2 2 9" xfId="13415"/>
    <cellStyle name="Labels 2 3" xfId="13416"/>
    <cellStyle name="Labels 2 3 2" xfId="13417"/>
    <cellStyle name="Labels 2 3 3" xfId="13418"/>
    <cellStyle name="Labels 2 4" xfId="13419"/>
    <cellStyle name="Labels 2 4 2" xfId="13420"/>
    <cellStyle name="Labels 2 4 3" xfId="13421"/>
    <cellStyle name="Labels 2 5" xfId="13422"/>
    <cellStyle name="Labels 2 5 2" xfId="13423"/>
    <cellStyle name="Labels 2 5 3" xfId="13424"/>
    <cellStyle name="Labels 2 6" xfId="13425"/>
    <cellStyle name="Labels 2 6 2" xfId="13426"/>
    <cellStyle name="Labels 2 6 3" xfId="13427"/>
    <cellStyle name="Labels 2 7" xfId="13428"/>
    <cellStyle name="Labels 2 7 2" xfId="13429"/>
    <cellStyle name="Labels 2 7 3" xfId="13430"/>
    <cellStyle name="Labels 2 8" xfId="13431"/>
    <cellStyle name="Labels 2 8 2" xfId="13432"/>
    <cellStyle name="Labels 2 8 3" xfId="13433"/>
    <cellStyle name="Labels 2 9" xfId="13434"/>
    <cellStyle name="Labels 2 9 2" xfId="13435"/>
    <cellStyle name="Labels 2 9 3" xfId="13436"/>
    <cellStyle name="Labels 3" xfId="13437"/>
    <cellStyle name="Labels 3 10" xfId="13438"/>
    <cellStyle name="Labels 3 2" xfId="13439"/>
    <cellStyle name="Labels 3 2 2" xfId="13440"/>
    <cellStyle name="Labels 3 2 3" xfId="13441"/>
    <cellStyle name="Labels 3 3" xfId="13442"/>
    <cellStyle name="Labels 3 3 2" xfId="13443"/>
    <cellStyle name="Labels 3 3 3" xfId="13444"/>
    <cellStyle name="Labels 3 4" xfId="13445"/>
    <cellStyle name="Labels 3 4 2" xfId="13446"/>
    <cellStyle name="Labels 3 4 3" xfId="13447"/>
    <cellStyle name="Labels 3 5" xfId="13448"/>
    <cellStyle name="Labels 3 5 2" xfId="13449"/>
    <cellStyle name="Labels 3 5 3" xfId="13450"/>
    <cellStyle name="Labels 3 6" xfId="13451"/>
    <cellStyle name="Labels 3 6 2" xfId="13452"/>
    <cellStyle name="Labels 3 6 3" xfId="13453"/>
    <cellStyle name="Labels 3 7" xfId="13454"/>
    <cellStyle name="Labels 3 7 2" xfId="13455"/>
    <cellStyle name="Labels 3 7 3" xfId="13456"/>
    <cellStyle name="Labels 3 8" xfId="13457"/>
    <cellStyle name="Labels 3 8 2" xfId="13458"/>
    <cellStyle name="Labels 3 8 3" xfId="13459"/>
    <cellStyle name="Labels 3 9" xfId="13460"/>
    <cellStyle name="Labels 4" xfId="13461"/>
    <cellStyle name="Labels 4 2" xfId="13462"/>
    <cellStyle name="Labels 4 3" xfId="13463"/>
    <cellStyle name="Labels 5" xfId="13464"/>
    <cellStyle name="Labels 5 2" xfId="13465"/>
    <cellStyle name="Labels 5 3" xfId="13466"/>
    <cellStyle name="Labels 6" xfId="13467"/>
    <cellStyle name="Labels 6 2" xfId="13468"/>
    <cellStyle name="Labels 6 3" xfId="13469"/>
    <cellStyle name="Labels 7" xfId="13470"/>
    <cellStyle name="Labels 7 2" xfId="13471"/>
    <cellStyle name="Labels 7 3" xfId="13472"/>
    <cellStyle name="Labels 8" xfId="13473"/>
    <cellStyle name="Labels 8 2" xfId="13474"/>
    <cellStyle name="Labels 8 3" xfId="13475"/>
    <cellStyle name="Labels 9" xfId="13476"/>
    <cellStyle name="Labels 9 2" xfId="13477"/>
    <cellStyle name="Labels 9 3" xfId="13478"/>
    <cellStyle name="lain-lain" xfId="13479"/>
    <cellStyle name="left" xfId="13480"/>
    <cellStyle name="Length" xfId="13481"/>
    <cellStyle name="Libre" xfId="13482"/>
    <cellStyle name="Lien hypertexte visité_Cash Data" xfId="13483"/>
    <cellStyle name="Lien hypertexte_Approval of Bonds Goup Directive 02_2003" xfId="13484"/>
    <cellStyle name="line no" xfId="13485"/>
    <cellStyle name="line no 2" xfId="13486"/>
    <cellStyle name="Link Currency (0)" xfId="13487"/>
    <cellStyle name="Link Currency (2)" xfId="13488"/>
    <cellStyle name="Link Units (0)" xfId="13489"/>
    <cellStyle name="Link Units (1)" xfId="13490"/>
    <cellStyle name="Link Units (1) 2" xfId="13491"/>
    <cellStyle name="Link Units (2)" xfId="13492"/>
    <cellStyle name="Linked Cell 2" xfId="13493"/>
    <cellStyle name="Linked Cell 2 2" xfId="13494"/>
    <cellStyle name="Linked Cell 2_D8(2)" xfId="13495"/>
    <cellStyle name="Linked Cell 3" xfId="13496"/>
    <cellStyle name="Linked Cell 4" xfId="13497"/>
    <cellStyle name="Linked Cell 5" xfId="13498"/>
    <cellStyle name="Linked Cell 6" xfId="13499"/>
    <cellStyle name="Linked Cell 7" xfId="13500"/>
    <cellStyle name="Linked Cell 8" xfId="13501"/>
    <cellStyle name="Linked Cell 9" xfId="13502"/>
    <cellStyle name="Linked Cells" xfId="13503"/>
    <cellStyle name="Local" xfId="13504"/>
    <cellStyle name="Luar" xfId="13505"/>
    <cellStyle name="m" xfId="13506"/>
    <cellStyle name="m 10" xfId="13507"/>
    <cellStyle name="m 10 2" xfId="13508"/>
    <cellStyle name="m 11" xfId="13509"/>
    <cellStyle name="m 11 2" xfId="13510"/>
    <cellStyle name="m 12" xfId="13511"/>
    <cellStyle name="m 12 2" xfId="13512"/>
    <cellStyle name="m 13" xfId="13513"/>
    <cellStyle name="m 13 2" xfId="13514"/>
    <cellStyle name="m 14" xfId="13515"/>
    <cellStyle name="m 14 2" xfId="13516"/>
    <cellStyle name="m 15" xfId="13517"/>
    <cellStyle name="m 15 2" xfId="13518"/>
    <cellStyle name="m 16" xfId="13519"/>
    <cellStyle name="m 16 2" xfId="13520"/>
    <cellStyle name="m 17" xfId="13521"/>
    <cellStyle name="m 17 2" xfId="13522"/>
    <cellStyle name="m 18" xfId="13523"/>
    <cellStyle name="m 18 2" xfId="13524"/>
    <cellStyle name="m 19" xfId="13525"/>
    <cellStyle name="m 19 2" xfId="13526"/>
    <cellStyle name="m 2" xfId="13527"/>
    <cellStyle name="m 2 2" xfId="13528"/>
    <cellStyle name="m 2 2 2" xfId="13529"/>
    <cellStyle name="m 2 3" xfId="13530"/>
    <cellStyle name="m 20" xfId="13531"/>
    <cellStyle name="m 20 2" xfId="13532"/>
    <cellStyle name="m 21" xfId="13533"/>
    <cellStyle name="m 21 2" xfId="13534"/>
    <cellStyle name="m 22" xfId="13535"/>
    <cellStyle name="m 22 2" xfId="13536"/>
    <cellStyle name="m 23" xfId="13537"/>
    <cellStyle name="m 3" xfId="13538"/>
    <cellStyle name="m 3 2" xfId="13539"/>
    <cellStyle name="m 4" xfId="13540"/>
    <cellStyle name="m 4 2" xfId="13541"/>
    <cellStyle name="m 5" xfId="13542"/>
    <cellStyle name="m 5 2" xfId="13543"/>
    <cellStyle name="m 6" xfId="13544"/>
    <cellStyle name="m 6 2" xfId="13545"/>
    <cellStyle name="m 7" xfId="13546"/>
    <cellStyle name="m 7 2" xfId="13547"/>
    <cellStyle name="m 8" xfId="13548"/>
    <cellStyle name="m 8 2" xfId="13549"/>
    <cellStyle name="m 9" xfId="13550"/>
    <cellStyle name="m 9 2" xfId="13551"/>
    <cellStyle name="m_00 EE ARS HALL VOLI" xfId="13552"/>
    <cellStyle name="m_00 EE ARS HALL VOLI 2" xfId="13553"/>
    <cellStyle name="m_00 EE VOLLEY" xfId="13554"/>
    <cellStyle name="m_00 EE VOLLEY 2" xfId="13555"/>
    <cellStyle name="m_01.RC 3 Gdng STTD BQ 2" xfId="13556"/>
    <cellStyle name="m_01.RC 3 Gdng STTD BQ 2 2" xfId="13557"/>
    <cellStyle name="m_02 COAL HANDLING FACILITY (12 JUNI 2007)" xfId="13558"/>
    <cellStyle name="m_1.Bangunan Utama" xfId="13559"/>
    <cellStyle name="m_1.Bangunan Utama 2" xfId="13560"/>
    <cellStyle name="m_2.  BQ_PENDAHULUAN &amp; STRUKTUR_STTD_REDESIGN" xfId="13561"/>
    <cellStyle name="m_2.  BQ_PENDAHULUAN &amp; STRUKTUR_STTD_REDESIGN 2" xfId="13562"/>
    <cellStyle name="m_2183-ASEM-IFC-091029" xfId="13563"/>
    <cellStyle name="m_2183-ASEM-IFC-091029 2" xfId="13564"/>
    <cellStyle name="m_2183-RAB-ARS-THP1-090901_asem-REVCS" xfId="13565"/>
    <cellStyle name="m_2183-RAB-ARS-THP1-090901_asem-REVCS 2" xfId="13566"/>
    <cellStyle name="m_3.  BQ_ARSITEKTUR &amp; SIPIL_STTD_REDESIGN" xfId="13567"/>
    <cellStyle name="m_3.  BQ_ARSITEKTUR &amp; SIPIL_STTD_REDESIGN 2" xfId="13568"/>
    <cellStyle name="m_Addendum Bapelkes Batam TA. 2008" xfId="13569"/>
    <cellStyle name="m_Addendum Bapelkes Batam TA. 2008 2" xfId="13570"/>
    <cellStyle name="m_Alternatif#1_Semua Alexindo_Opt_123" xfId="13571"/>
    <cellStyle name="m_Alternatif#1_Semua Alexindo_Opt_123 2" xfId="13572"/>
    <cellStyle name="m_Analisa Harga Satuan RAB" xfId="13573"/>
    <cellStyle name="m_Analisa Harga Satuan RAB 2" xfId="13574"/>
    <cellStyle name="m_ANALISA HARSAT" xfId="13575"/>
    <cellStyle name="m_ANALISA HARSAT 2" xfId="13576"/>
    <cellStyle name="m_Analisa_RAPK_SAMPOERNA" xfId="13577"/>
    <cellStyle name="m_Analisa_RAPK_SAMPOERNA 2" xfId="13578"/>
    <cellStyle name="m_Analisa_RAPK_SAMPOERNA_EE KPP Tahap III Rev Krm" xfId="13579"/>
    <cellStyle name="m_Analisa_RAPK_SAMPOERNA_EE KPP Tahap III Rev Krm 2" xfId="13580"/>
    <cellStyle name="m_Analisa_RAPK_SAMPOERNA_RC ME -1.340.505.950" xfId="13581"/>
    <cellStyle name="m_Analisa_RAPK_SAMPOERNA_RC ME -1.340.505.950 2" xfId="13582"/>
    <cellStyle name="m_BILL of item GKI SULUNG SW" xfId="13583"/>
    <cellStyle name="m_Bill Of Quantity Robert Susanto Volum" xfId="13584"/>
    <cellStyle name="m_Bill Of Quantity Robert Susanto Volum 2" xfId="13585"/>
    <cellStyle name="m_BIOFARMA REKAP ARS" xfId="13586"/>
    <cellStyle name="m_Boq" xfId="13587"/>
    <cellStyle name="m_Boq 2" xfId="13588"/>
    <cellStyle name="m_Boq 2 2" xfId="13589"/>
    <cellStyle name="m_Boq 3" xfId="13590"/>
    <cellStyle name="m_Boq 3 2" xfId="13591"/>
    <cellStyle name="m_Boq 4" xfId="13592"/>
    <cellStyle name="M_BoQ- OIH  (R2)-PEMASUKAN PI ke2" xfId="13593"/>
    <cellStyle name="m_BOQ_MEP GRAMEDIA REV 28-05-07" xfId="13594"/>
    <cellStyle name="m_BOQ_MEP GRAMEDIA REV 28-05-07 2" xfId="13595"/>
    <cellStyle name="m_BOQ_MEP GRAMEDIA REV 28-05-07_GKI SULUNG" xfId="13596"/>
    <cellStyle name="m_BOQ_MEP GRAMEDIA REV 28-05-07_GKI SULUNG 2" xfId="13597"/>
    <cellStyle name="m_BOQ_MEP GRAMEDIA, 13-06-07" xfId="13598"/>
    <cellStyle name="m_BOQ_MEP GRAMEDIA, 13-06-07 2" xfId="13599"/>
    <cellStyle name="m_BOQ_MEP GRAMEDIA, 13-06-07_GKI SULUNG" xfId="13600"/>
    <cellStyle name="m_BOQ_MEP GRAMEDIA, 13-06-07_GKI SULUNG 2" xfId="13601"/>
    <cellStyle name="m_Boq-ARS &amp; STR - PM" xfId="13602"/>
    <cellStyle name="m_BQ - XL Bandung-R1" xfId="13603"/>
    <cellStyle name="m_BQ ACP ALUCOBOND ECO_OPT_RAPP_1" xfId="13604"/>
    <cellStyle name="m_BQ ACP ALUCOBOND ECO_OPT_RAPP_1 2" xfId="13605"/>
    <cellStyle name="m_BQ ACP ALUCOBOND ECO_OPT_RAPP_1_Realisasi Kontrak Kampar 31 agustus 2009" xfId="13606"/>
    <cellStyle name="m_BQ ACP ALUCOBOND ECO_OPT_RAPP_1_Realisasi Kontrak Kampar 31 agustus 2009 2" xfId="13607"/>
    <cellStyle name="m_BQ ALUM_ALT#1" xfId="13608"/>
    <cellStyle name="m_BQ ALUM_ALT#1 2" xfId="13609"/>
    <cellStyle name="m_BQ ALUMINIUM" xfId="13610"/>
    <cellStyle name="m_BQ ALUMINIUM 2" xfId="13611"/>
    <cellStyle name="m_BQ ALUMINIUM UI" xfId="13612"/>
    <cellStyle name="m_BQ ALUMINIUM UI 2" xfId="13613"/>
    <cellStyle name="m_BQ ALUMINIUM UI_Realisasi Kontrak Kampar 31 agustus 2009" xfId="13614"/>
    <cellStyle name="m_BQ ALUMINIUM UI_Realisasi Kontrak Kampar 31 agustus 2009 2" xfId="13615"/>
    <cellStyle name="m_BQ Alumn_BPK Bengkulu_3_Komplit" xfId="13616"/>
    <cellStyle name="m_BQ Alumn_BPK Bengkulu_3_Komplit 2" xfId="13617"/>
    <cellStyle name="m_BQ Facade Astra" xfId="13618"/>
    <cellStyle name="m_BQ FACADE_Rev#2" xfId="13619"/>
    <cellStyle name="m_BQ FACADE_Rev#2 2" xfId="13620"/>
    <cellStyle name="m_BQ FACADE_Rev#2_Realisasi Kontrak Kampar 31 agustus 2009" xfId="13621"/>
    <cellStyle name="m_BQ FACADE_Rev#2_Realisasi Kontrak Kampar 31 agustus 2009 2" xfId="13622"/>
    <cellStyle name="m_BQ FORMULA-CIKINI-JKT2" xfId="13623"/>
    <cellStyle name="m_BQ FORMULA-CIKINI-JKT2 2" xfId="13624"/>
    <cellStyle name="m_BQ FORMULA-CIKINI-JKT2_GKI SULUNG" xfId="13625"/>
    <cellStyle name="m_BQ FORMULA-CIKINI-JKT2_GKI SULUNG 2" xfId="13626"/>
    <cellStyle name="m_bq gor bangkinang" xfId="13627"/>
    <cellStyle name="m_bq gor bangkinang 2" xfId="13628"/>
    <cellStyle name="m_BQ KISI-KISI" xfId="13629"/>
    <cellStyle name="m_BQ KISI-KISI 2" xfId="13630"/>
    <cellStyle name="m_BQ KUSEN SMA PINTAR" xfId="13631"/>
    <cellStyle name="m_BQ KUSEN SMA PINTAR 2" xfId="13632"/>
    <cellStyle name="m_BQ KUSEN TANJUNG PIANNG_EMAIL(2)" xfId="13633"/>
    <cellStyle name="m_BQ KUSEN TANJUNG PIANNG_EMAIL(2) 2" xfId="13634"/>
    <cellStyle name="m_BQ PINTU DAN JENDELA" xfId="13635"/>
    <cellStyle name="m_BQ PINTU DAN JENDELA 2" xfId="13636"/>
    <cellStyle name="m_BQ_DOMPAK R4 (Kusen)rex.." xfId="13637"/>
    <cellStyle name="m_BQ_Pancang" xfId="13638"/>
    <cellStyle name="m_BQ_Pancang 2" xfId="13639"/>
    <cellStyle name="m_BQ_Struktur &amp; Arsitek_R1_Ow" xfId="13640"/>
    <cellStyle name="m_BQ_Struktur &amp; Arsitek_R1_Ow 2" xfId="13641"/>
    <cellStyle name="m_BQ_Struktur_Hotel_Forcon_based 25 Juli 2008_HOTEL" xfId="13642"/>
    <cellStyle name="m_BQ_Struktur_Hotel_Forcon_based 25 Juli 2008_HOTEL 2" xfId="13643"/>
    <cellStyle name="m_BQ_UGM (YKK)_Opt" xfId="13644"/>
    <cellStyle name="m_BQ_UGM (YKK)_Opt 2" xfId="13645"/>
    <cellStyle name="m_BQ_UGM (YKK)_Opt_Nego_2" xfId="13646"/>
    <cellStyle name="m_BQ_UGM (YKK)_Opt_Nego_2 2" xfId="13647"/>
    <cellStyle name="m_BQ-EE-MEP BI SMRD-R7 final ( M&amp;E)" xfId="13648"/>
    <cellStyle name="m_BQ-EE-MEP BI SMRD-R7 final ( M&amp;E) 2" xfId="13649"/>
    <cellStyle name="m_BQ-EE-MEP BI SMRD-R7 final ( M&amp;E) 3" xfId="13650"/>
    <cellStyle name="M_BQ-Kontrak Utama (5)-radja" xfId="13651"/>
    <cellStyle name="M_BQ-Kontrak Utama (5)-radja_BQ-Kontrak Utama (R)" xfId="13652"/>
    <cellStyle name="M_BQ-Kontrak Utama (5)-radja_BQ-Kontrak Utama (R)_BQ-Omni Wuryanto edit-KWD 10 Juli 2006 hendra" xfId="13653"/>
    <cellStyle name="M_BQ-Kontrak Utama (5)-radja_BQ-Kontrak Utama (R)_Copy of BQ-Kontrak Utama-KWrev1" xfId="13654"/>
    <cellStyle name="M_BQ-Kontrak Utama (5)-radja_BQ-Kontrak Utama (R)_MKU14July06" xfId="13655"/>
    <cellStyle name="M_BQ-Kontrak Utama (5)-radja_BQ-Omni Wuryanto edit-KWD 10 Juli 2006 hendra" xfId="13656"/>
    <cellStyle name="M_BQ-Kontrak Utama (5)-radja_Copy of BQ-Kontrak Utama-KWrev1" xfId="13657"/>
    <cellStyle name="M_BQ-Kontrak Utama (5)-radja_MKU14July06" xfId="13658"/>
    <cellStyle name="M_BQ-Kontrak Utama (5)-radja_REVISI ACHIR OMNI" xfId="13659"/>
    <cellStyle name="M_BQ-Kontrak Utama (R)" xfId="13660"/>
    <cellStyle name="M_BQ-Kontrak Utama (R)_BoQ- OIH  (R2)-PEMASUKAN PI ke2" xfId="13661"/>
    <cellStyle name="M_BQ-Kontrak Utama (R)_BQ-Omni Wuryanto edit-KWD 10 Juli 2006 hendra" xfId="13662"/>
    <cellStyle name="M_BQ-Kontrak Utama (R)_Copy of BQ-Kontrak Utama-KWrev1" xfId="13663"/>
    <cellStyle name="M_BQ-Kontrak Utama (R)_MKU14July06" xfId="13664"/>
    <cellStyle name="M_BQ-Kontrak Utama OMNI PEMASUKAN CHAIRUL" xfId="13665"/>
    <cellStyle name="M_BQ-Omni Wuryanto edit-KWD 10 Juli 2006 hendra" xfId="13666"/>
    <cellStyle name="m_BQ-PLB-1 rabp Plumbing" xfId="13667"/>
    <cellStyle name="m_BTL_Salemba_18_nop 2005  basement for prelim (version 2)" xfId="13668"/>
    <cellStyle name="m_BTL_Salemba_18_nop 2005  basement for prelim (version 2)_Analisa Bapelkes Full" xfId="13669"/>
    <cellStyle name="m_BTN batam - Email PP (Dona)" xfId="13670"/>
    <cellStyle name="m_BTN batam - Email PP (Dona) 2" xfId="13671"/>
    <cellStyle name="M_Copy of BOQ-SDF-CIVILARCHI-09JAN2007 fr unilev" xfId="13672"/>
    <cellStyle name="M_Copy of BQ-Kontrak Utama-KWrev1" xfId="13673"/>
    <cellStyle name="m_Cost Plan_STRUKTUR" xfId="13674"/>
    <cellStyle name="m_Cost Plan_STRUKTUR 2" xfId="13675"/>
    <cellStyle name="m_Dephan (YKPP)_Rev#31" xfId="13676"/>
    <cellStyle name="m_Dephan (YKPP)_Rev#31 2" xfId="13677"/>
    <cellStyle name="m_EE KPP Tahap III Rev Krm" xfId="13678"/>
    <cellStyle name="m_E-Proc_CW_Opt" xfId="13679"/>
    <cellStyle name="m_E-Proc_CW_Opt 2" xfId="13680"/>
    <cellStyle name="m_E-Proc_CW_Opt_Realisasi Kontrak Kampar 31 agustus 2009" xfId="13681"/>
    <cellStyle name="m_E-Proc_CW_Opt_Realisasi Kontrak Kampar 31 agustus 2009 2" xfId="13682"/>
    <cellStyle name="m_estimasi kons Turap Tarakan1" xfId="13683"/>
    <cellStyle name="m_estimasi kons Turap Tarakan1 2" xfId="13684"/>
    <cellStyle name="m_EVALUASI HARGA_OPT" xfId="13685"/>
    <cellStyle name="m_EVALUASI HARGA_OPT 2" xfId="13686"/>
    <cellStyle name="m_Finalisas Eminance" xfId="13687"/>
    <cellStyle name="m_FINALISASI BELLEZA" xfId="13688"/>
    <cellStyle name="m_FINALISASI bpk batam" xfId="13689"/>
    <cellStyle name="m_FINALISASI bpk batam 2" xfId="13690"/>
    <cellStyle name="m_FINALISASI DEP.DAGRI PP" xfId="13691"/>
    <cellStyle name="m_FINALISASI MARUDA" xfId="13692"/>
    <cellStyle name="m_FINALISASI MARUDA 2" xfId="13693"/>
    <cellStyle name="m_FINALISASI MARUDA 3" xfId="13694"/>
    <cellStyle name="m_FINALISASI MARUDA_EE KPP Tahap III Rev Krm" xfId="13695"/>
    <cellStyle name="m_FINALISASI MARUDA_RC ME -1.340.505.950" xfId="13696"/>
    <cellStyle name="m_format perhitungan VOLUME" xfId="13697"/>
    <cellStyle name="m_format perhitungan VOLUME 2" xfId="13698"/>
    <cellStyle name="m_Gaji Cyber 2" xfId="13699"/>
    <cellStyle name="m_Gaji Cyber 2 2" xfId="13700"/>
    <cellStyle name="m_GEDUNG F" xfId="13701"/>
    <cellStyle name="m_KONTRAK KAMPAR" xfId="13702"/>
    <cellStyle name="m_KONTRAK KAMPAR 2" xfId="13703"/>
    <cellStyle name="m_Loc_01 SDN Bukit Antara Module C-F 200707 " xfId="13704"/>
    <cellStyle name="m_Loc_43 SDN Ujung Padang Rev B Mdl G1-E-M 071205" xfId="13705"/>
    <cellStyle name="m_Loc_43 SDN Ujung Padang Rev B Mdl G1-E-M 071205_2183-ASEM-IFC-091029" xfId="13706"/>
    <cellStyle name="m_Loc_43 SDN Ujung Padang Rev B Mdl G1-E-M 071205_2183-RAB-ARS-THP1-090901_asem-REVCS" xfId="13707"/>
    <cellStyle name="m_Loc_43 SDN Ujung Padang Rev B Mdl G1-E-M 071205_RAB-AHS - E - 091030 Kirim" xfId="13708"/>
    <cellStyle name="M_MKU14July06" xfId="13709"/>
    <cellStyle name="m_Optimasi ADD-04 (sisipan)koreksi" xfId="13710"/>
    <cellStyle name="m_Optimasi ADD-04 (sisipan)koreksi 2" xfId="13711"/>
    <cellStyle name="m_penawaran" xfId="13712"/>
    <cellStyle name="m_penawaran 2" xfId="13713"/>
    <cellStyle name="m_Penawaran Blusuh-kalteng(2)" xfId="13714"/>
    <cellStyle name="m_Penawaran Blusuh-kalteng(2) 2" xfId="13715"/>
    <cellStyle name="m_Penawaran harga rumah DPR_Revisi#3_Opt" xfId="13716"/>
    <cellStyle name="m_Penawaran harga rumah DPR_Revisi#3_Opt 2" xfId="13717"/>
    <cellStyle name="m_Penawaran harga rumah DPR_Revisi#3_Opt_Realisasi Kontrak Kampar 31 agustus 2009" xfId="13718"/>
    <cellStyle name="m_Penawaran harga rumah DPR_Revisi#3_Opt_Realisasi Kontrak Kampar 31 agustus 2009 2" xfId="13719"/>
    <cellStyle name="m_Penawaran Malinau-Simanggaris (98.19%)" xfId="13720"/>
    <cellStyle name="m_Penawaran Malinau-Simanggaris (98.19%) 2" xfId="13721"/>
    <cellStyle name="m_Penawaran Turap Tarakan" xfId="13722"/>
    <cellStyle name="m_Penawaran Turap Tarakan 2" xfId="13723"/>
    <cellStyle name="m_Penawaran Turap Tarakan APBDIc(diubah metodenya)" xfId="13724"/>
    <cellStyle name="m_Penawaran Turap Tarakan APBDIc(diubah metodenya) 2" xfId="13725"/>
    <cellStyle name="m_Penawaran Turap Tarakan APBDIc(diubah metodenya) sch harian" xfId="13726"/>
    <cellStyle name="m_Penawaran Turap Tarakan APBDIc(diubah metodenya) sch harian 2" xfId="13727"/>
    <cellStyle name="m_Penawaran Turap Tarakan APBDII Revisi 1(27-03)" xfId="13728"/>
    <cellStyle name="m_Penawaran Turap Tarakan APBDII Revisi 1(27-03) 2" xfId="13729"/>
    <cellStyle name="m_Penawaran Turap Tarakan2" xfId="13730"/>
    <cellStyle name="m_Penawaran Turap Tarakan2 2" xfId="13731"/>
    <cellStyle name="M_Perkiraan biaya RS OMNI KAPI Elektrikal + Summary" xfId="13732"/>
    <cellStyle name="M_Perkiraan biaya RS OMNI KAPI Mekanikal" xfId="13733"/>
    <cellStyle name="m_Plafond.RAPP" xfId="13734"/>
    <cellStyle name="m_Plafond.RAPP 2" xfId="13735"/>
    <cellStyle name="m_Plafond.RAPP_Realisasi Kontrak Kampar 31 agustus 2009" xfId="13736"/>
    <cellStyle name="m_Plafond.RAPP_Realisasi Kontrak Kampar 31 agustus 2009 2" xfId="13737"/>
    <cellStyle name="m_Plumbing normal" xfId="13738"/>
    <cellStyle name="m_RAB ANNEX- R7F(THP1) PENAWARAN" xfId="13739"/>
    <cellStyle name="m_RAB ANNEX- R7F(THP1) PENAWARAN 2" xfId="13740"/>
    <cellStyle name="m_RAB ANNEX- R7F(THP1) PENAWARAN OK" xfId="13741"/>
    <cellStyle name="m_RAB ANNEX- R7F(THP1) PENAWARAN OK 2" xfId="13742"/>
    <cellStyle name="m_rab batam" xfId="13743"/>
    <cellStyle name="m_rab batam 2" xfId="13744"/>
    <cellStyle name="m_RAB EE-ELEK BI SMRD" xfId="13745"/>
    <cellStyle name="m_RAB EE-ELEK BI SMRD 2" xfId="13746"/>
    <cellStyle name="m_RAB EE-ELEK BI SMRD 2 2" xfId="13747"/>
    <cellStyle name="m_RAB EE-ELEK BI SMRD 3" xfId="13748"/>
    <cellStyle name="m_RAB EE-ELEK BI SMRD 3 2" xfId="13749"/>
    <cellStyle name="m_RAB EE-ELEK BI SMRD 4" xfId="13750"/>
    <cellStyle name="m_RAB MEP SASA INTI" xfId="13751"/>
    <cellStyle name="m_RAB MEP SASA INTI juni 08" xfId="13752"/>
    <cellStyle name="m_rab mesjid raya" xfId="13753"/>
    <cellStyle name="m_rab mesjid raya 2" xfId="13754"/>
    <cellStyle name="m_RAB Pantai Amal '09" xfId="13755"/>
    <cellStyle name="m_RAB Pantai Amal '09 2" xfId="13756"/>
    <cellStyle name="m_RAB SR" xfId="13757"/>
    <cellStyle name="m_RAB SR 2" xfId="13758"/>
    <cellStyle name="m_RAB SR 2 2" xfId="13759"/>
    <cellStyle name="m_RAB SR 3" xfId="13760"/>
    <cellStyle name="m_RAB SR 3 2" xfId="13761"/>
    <cellStyle name="m_RAB SR 4" xfId="13762"/>
    <cellStyle name="m_RAB TURAP TARAKAN-APBD-2ver 2-24 Maret 08" xfId="13763"/>
    <cellStyle name="m_RAB TURAP TARAKAN-APBD-2ver 2-24 Maret 08 2" xfId="13764"/>
    <cellStyle name="m_RAB. STR &amp; ARS_SISA 8 GEDUNG &amp; SITE ( TAHAP 1 )" xfId="13765"/>
    <cellStyle name="m_RAB_CW+ACP+SKYLIGHT_1" xfId="13766"/>
    <cellStyle name="m_RAB_CW+ACP+SKYLIGHT_1 2" xfId="13767"/>
    <cellStyle name="m_RAB_Elektrikal_061208" xfId="13768"/>
    <cellStyle name="m_RAB_ELEKTRIKAL_30 MEI_2007_R1_CMJ K-5, PL.4 yang di pakai" xfId="13769"/>
    <cellStyle name="m_RAB_ELEKTRIKAL_30 MEI_2007_R1_CMJ K-5, PL.4 yang di pakai 2" xfId="13770"/>
    <cellStyle name="m_RAB_ELEKTRIKAL_30 MEI_2007_R1_CMJ K-5, PL.4 yang di pakai 2 2" xfId="13771"/>
    <cellStyle name="m_RAB_ELEKTRIKAL_30 MEI_2007_R1_CMJ K-5, PL.4 yang di pakai 3" xfId="13772"/>
    <cellStyle name="m_RAB_ELEKTRIKAL_30 MEI_2007_R1_CMJ K-5, PL.4 yang di pakai 3 2" xfId="13773"/>
    <cellStyle name="m_RAB_ELEKTRIKAL_30 MEI_2007_R1_CMJ K-5, PL.4 yang di pakai 4" xfId="13774"/>
    <cellStyle name="m_RAB-AHS - E - 091030 Kirim" xfId="13775"/>
    <cellStyle name="m_RAB-AHS - E - 091030 Kirim 2" xfId="13776"/>
    <cellStyle name="m_RAB-EL_bontang" xfId="13777"/>
    <cellStyle name="m_RC  TELKOM MEDAN HAN- INTERN 10-03-08" xfId="13778"/>
    <cellStyle name="m_rc 6 agus 081" xfId="13779"/>
    <cellStyle name="m_rc 6 agus 081 2" xfId="13780"/>
    <cellStyle name="m_RC Sahid Metropolitan R3" xfId="13781"/>
    <cellStyle name="m_RC Sahid Metropolitan R3 2" xfId="13782"/>
    <cellStyle name="m_REAL COST   SEKOLAH - RHESA-06  (18-12-06) FINAL VERSI - 3" xfId="13783"/>
    <cellStyle name="m_REAL COST   SEKOLAH - RHESA-06  (18-12-06) FINAL VERSI - 3_EE KPP Tahap III Rev Krm" xfId="13784"/>
    <cellStyle name="m_REAL COST   SEKOLAH - RHESA-06  (18-12-06) FINAL VERSI - 3_RC ME -1.340.505.950" xfId="13785"/>
    <cellStyle name="M_REVISI ACHIR OMNI" xfId="13786"/>
    <cellStyle name="m_Schedule Ra-Ri-Pi APBD II" xfId="13787"/>
    <cellStyle name="m_Schedule Ra-Ri-Pi APBD II 2" xfId="13788"/>
    <cellStyle name="m_STRUKTUR" xfId="13789"/>
    <cellStyle name="m_STRUKTUR 2" xfId="13790"/>
    <cellStyle name="m_Syarif Kasim II cw + interior" xfId="13791"/>
    <cellStyle name="m_Syarif Kasim II cw + interior 2" xfId="13792"/>
    <cellStyle name="m_Syarif Kasim II cw + interior( breakdown )" xfId="13793"/>
    <cellStyle name="m_Syarif Kasim II cw + interior( breakdown ) 2" xfId="13794"/>
    <cellStyle name="m_WM - BOI  Electrical" xfId="13795"/>
    <cellStyle name="m_WM - BOI  Electrical 2" xfId="13796"/>
    <cellStyle name="m_WM - BOI  Electrical_GKI SULUNG" xfId="13797"/>
    <cellStyle name="m_WM - BOI  Electrical_GKI SULUNG 2" xfId="13798"/>
    <cellStyle name="m_WM - BOI MEP" xfId="13799"/>
    <cellStyle name="m_WM - BOI MEP 2" xfId="13800"/>
    <cellStyle name="m_WM - BOI MEP rev. D" xfId="13801"/>
    <cellStyle name="m_WM - BOI MEP rev. D 2" xfId="13802"/>
    <cellStyle name="m_WM - BOI MEP rev. D_GKI SULUNG" xfId="13803"/>
    <cellStyle name="m_WM - BOI MEP rev. D_GKI SULUNG 2" xfId="13804"/>
    <cellStyle name="m_WM - BOI MEP_GKI SULUNG" xfId="13805"/>
    <cellStyle name="m_WM - BOI MEP_GKI SULUNG 2" xfId="13806"/>
    <cellStyle name="m_WM - BOI MEPC,13-06-07" xfId="13807"/>
    <cellStyle name="m_WM - BOI MEPC,13-06-07 2" xfId="13808"/>
    <cellStyle name="m_WM - BOI MEPC,13-06-07_GKI SULUNG" xfId="13809"/>
    <cellStyle name="m_WM - BOI MEPC,13-06-07_GKI SULUNG 2" xfId="13810"/>
    <cellStyle name="m_Wolter Monginsidi BQ  5-Full Lt.Kontrak" xfId="13811"/>
    <cellStyle name="m_Wolter Monginsidi BQ  5-Full Lt.Kontrak 2" xfId="13812"/>
    <cellStyle name="M-0" xfId="13813"/>
    <cellStyle name="MainDescription" xfId="13814"/>
    <cellStyle name="MARK" xfId="13815"/>
    <cellStyle name="MARK 2" xfId="13816"/>
    <cellStyle name="markup" xfId="13817"/>
    <cellStyle name="MARQ" xfId="13818"/>
    <cellStyle name="Measure" xfId="13819"/>
    <cellStyle name="Migliaia (0)_1320 NX" xfId="13820"/>
    <cellStyle name="Migliaia_1320 NX" xfId="13821"/>
    <cellStyle name="Millares [0]_17septiembre_con _costes.XLS Gráfico 1" xfId="13822"/>
    <cellStyle name="Millares_17septiembre_con _costes.XLS Gráfico 1" xfId="13823"/>
    <cellStyle name="Milliers [0]_!!!GO" xfId="13824"/>
    <cellStyle name="Milliers_!!!GO" xfId="13825"/>
    <cellStyle name="m-o" xfId="13826"/>
    <cellStyle name="Model" xfId="13827"/>
    <cellStyle name="Model 2" xfId="13828"/>
    <cellStyle name="Moeda [0]_Subscriber_forecast_version03" xfId="13829"/>
    <cellStyle name="Moeda_Subscriber_forecast_version03" xfId="13830"/>
    <cellStyle name="Mon?aire [0]_Arabian Spec" xfId="13831"/>
    <cellStyle name="Mon?aire_Arabian Spec" xfId="13832"/>
    <cellStyle name="Moneda [0]_17septiembre_con _costes.XLS Gráfico 1" xfId="13833"/>
    <cellStyle name="Moneda_17septiembre_con _costes.XLS Gráfico 1" xfId="13834"/>
    <cellStyle name="Monétaire [0]_!!!GO" xfId="13835"/>
    <cellStyle name="Monétaire_!!!GO" xfId="13836"/>
    <cellStyle name="MS_Arabic" xfId="13837"/>
    <cellStyle name="MSS" xfId="13838"/>
    <cellStyle name="n" xfId="13839"/>
    <cellStyle name="n_BQ-Kontrak Utama (5)-radja" xfId="13840"/>
    <cellStyle name="n_BQ-Kontrak Utama (5)-radja_BQ-Kontrak Utama (R)" xfId="13841"/>
    <cellStyle name="n_BQ-Kontrak Utama (5)-radja_BQ-Kontrak Utama (R)_BQ-Omni Wuryanto edit-KWD 10 Juli 2006 hendra" xfId="13842"/>
    <cellStyle name="n_BQ-Kontrak Utama (5)-radja_BQ-Kontrak Utama (R)_Copy of BQ-Kontrak Utama-KWrev1" xfId="13843"/>
    <cellStyle name="n_BQ-Kontrak Utama (5)-radja_BQ-Kontrak Utama (R)_MKU14July06" xfId="13844"/>
    <cellStyle name="n_BQ-Kontrak Utama (5)-radja_BQ-Omni Wuryanto edit-KWD 10 Juli 2006 hendra" xfId="13845"/>
    <cellStyle name="n_BQ-Kontrak Utama (5)-radja_Copy of BQ-Kontrak Utama-KWrev1" xfId="13846"/>
    <cellStyle name="n_BQ-Kontrak Utama (5)-radja_MKU14July06" xfId="13847"/>
    <cellStyle name="n_BQ-Kontrak Utama (5)-radja_REVISI ACHIR OMNI" xfId="13848"/>
    <cellStyle name="n_BQ-Kontrak Utama (R)" xfId="13849"/>
    <cellStyle name="n_BQ-Kontrak Utama (R)_BQ-Omni Wuryanto edit-KWD 10 Juli 2006 hendra" xfId="13850"/>
    <cellStyle name="n_BQ-Kontrak Utama (R)_Copy of BQ-Kontrak Utama-KWrev1" xfId="13851"/>
    <cellStyle name="n_BQ-Kontrak Utama (R)_MKU14July06" xfId="13852"/>
    <cellStyle name="n_BQ-Omni Wuryanto edit-KWD 10 Juli 2006 hendra" xfId="13853"/>
    <cellStyle name="n_Copy of BQ-Kontrak Utama-KWrev1" xfId="13854"/>
    <cellStyle name="n_MKU14July06" xfId="13855"/>
    <cellStyle name="n_Perkiraan biaya RS OMNI KAPI Elektrikal + Summary" xfId="13856"/>
    <cellStyle name="n_Perkiraan biaya RS OMNI KAPI Mekanikal" xfId="13857"/>
    <cellStyle name="n_REVISI ACHIR OMNI" xfId="13858"/>
    <cellStyle name="NA is zero" xfId="13859"/>
    <cellStyle name="NA is zero 2" xfId="13860"/>
    <cellStyle name="NA is zero 3" xfId="13861"/>
    <cellStyle name="NA is zero 4" xfId="13862"/>
    <cellStyle name="NA is zero 5" xfId="13863"/>
    <cellStyle name="Neutral 2" xfId="13864"/>
    <cellStyle name="Neutral 2 2" xfId="13865"/>
    <cellStyle name="Neutral 3" xfId="13866"/>
    <cellStyle name="Neutral 4" xfId="13867"/>
    <cellStyle name="Neutral 5" xfId="13868"/>
    <cellStyle name="Neutral 6" xfId="13869"/>
    <cellStyle name="Neutral 7" xfId="13870"/>
    <cellStyle name="Neutral 8" xfId="13871"/>
    <cellStyle name="Neutral 9" xfId="13872"/>
    <cellStyle name="New Times Roman" xfId="13873"/>
    <cellStyle name="New Times Roman 2" xfId="13874"/>
    <cellStyle name="nilai" xfId="13875"/>
    <cellStyle name="no dec" xfId="13876"/>
    <cellStyle name="No Item 2" xfId="13877"/>
    <cellStyle name="No-definido" xfId="13878"/>
    <cellStyle name="Normal" xfId="0" builtinId="0"/>
    <cellStyle name="Normal - Style1" xfId="13879"/>
    <cellStyle name="Normal - Style1 2" xfId="13880"/>
    <cellStyle name="Normal - Style1 2 2" xfId="13881"/>
    <cellStyle name="Normal - Style1 2 3" xfId="13882"/>
    <cellStyle name="Normal - Style1 3" xfId="13883"/>
    <cellStyle name="Normal - Style1 4" xfId="13884"/>
    <cellStyle name="Normal - Style1 5" xfId="13885"/>
    <cellStyle name="Normal - Style2" xfId="13886"/>
    <cellStyle name="Normal - Style2 2" xfId="13887"/>
    <cellStyle name="Normal - Style3" xfId="13888"/>
    <cellStyle name="Normal - Style3 2" xfId="13889"/>
    <cellStyle name="Normal - Style4" xfId="13890"/>
    <cellStyle name="Normal - Style4 2" xfId="13891"/>
    <cellStyle name="Normal - Style5" xfId="13892"/>
    <cellStyle name="Normal - Style5 2" xfId="13893"/>
    <cellStyle name="Normal - Style6" xfId="13894"/>
    <cellStyle name="Normal - Style6 2" xfId="13895"/>
    <cellStyle name="Normal - Style7" xfId="13896"/>
    <cellStyle name="Normal - Style7 2" xfId="13897"/>
    <cellStyle name="Normal - Style8" xfId="13898"/>
    <cellStyle name="Normal - Style8 2" xfId="13899"/>
    <cellStyle name="Normal - 유형1" xfId="13900"/>
    <cellStyle name="Normal - 유형2" xfId="13901"/>
    <cellStyle name="Normal - 유형3" xfId="13902"/>
    <cellStyle name="Normal - 유형4" xfId="13903"/>
    <cellStyle name="Normal - 유형5" xfId="13904"/>
    <cellStyle name="Normal - 유형6" xfId="13905"/>
    <cellStyle name="Normal - 유형7" xfId="13906"/>
    <cellStyle name="Normal - 유형8" xfId="13907"/>
    <cellStyle name="Normal [0]" xfId="13908"/>
    <cellStyle name="Normal [1]" xfId="13909"/>
    <cellStyle name="Normal [1] 2" xfId="13910"/>
    <cellStyle name="Normal [1] 3" xfId="13911"/>
    <cellStyle name="Normal [1] 4" xfId="13912"/>
    <cellStyle name="Normal [1] 5" xfId="13913"/>
    <cellStyle name="Normal [2]" xfId="13914"/>
    <cellStyle name="Normal [3]" xfId="13915"/>
    <cellStyle name="Normal [3] 2" xfId="13916"/>
    <cellStyle name="Normal [3] 3" xfId="13917"/>
    <cellStyle name="Normal [3] 4" xfId="13918"/>
    <cellStyle name="Normal [3] 5" xfId="13919"/>
    <cellStyle name="Normal 1" xfId="13920"/>
    <cellStyle name="Normal 1 2" xfId="13921"/>
    <cellStyle name="Normal 10" xfId="13922"/>
    <cellStyle name="Normal 10 10" xfId="13923"/>
    <cellStyle name="Normal 10 10 2" xfId="13924"/>
    <cellStyle name="Normal 10 10 3" xfId="13925"/>
    <cellStyle name="Normal 10 100" xfId="13926"/>
    <cellStyle name="Normal 10 100 2" xfId="13927"/>
    <cellStyle name="Normal 10 100 3" xfId="13928"/>
    <cellStyle name="Normal 10 101" xfId="13929"/>
    <cellStyle name="Normal 10 101 2" xfId="13930"/>
    <cellStyle name="Normal 10 101 3" xfId="13931"/>
    <cellStyle name="Normal 10 102" xfId="13932"/>
    <cellStyle name="Normal 10 102 2" xfId="13933"/>
    <cellStyle name="Normal 10 102 3" xfId="13934"/>
    <cellStyle name="Normal 10 103" xfId="13935"/>
    <cellStyle name="Normal 10 103 2" xfId="13936"/>
    <cellStyle name="Normal 10 103 3" xfId="13937"/>
    <cellStyle name="Normal 10 104" xfId="13938"/>
    <cellStyle name="Normal 10 104 2" xfId="13939"/>
    <cellStyle name="Normal 10 104 3" xfId="13940"/>
    <cellStyle name="Normal 10 105" xfId="13941"/>
    <cellStyle name="Normal 10 105 2" xfId="13942"/>
    <cellStyle name="Normal 10 105 3" xfId="13943"/>
    <cellStyle name="Normal 10 106" xfId="13944"/>
    <cellStyle name="Normal 10 106 2" xfId="13945"/>
    <cellStyle name="Normal 10 106 3" xfId="13946"/>
    <cellStyle name="Normal 10 107" xfId="13947"/>
    <cellStyle name="Normal 10 107 2" xfId="13948"/>
    <cellStyle name="Normal 10 107 3" xfId="13949"/>
    <cellStyle name="Normal 10 108" xfId="13950"/>
    <cellStyle name="Normal 10 108 2" xfId="13951"/>
    <cellStyle name="Normal 10 108 3" xfId="13952"/>
    <cellStyle name="Normal 10 109" xfId="13953"/>
    <cellStyle name="Normal 10 109 2" xfId="13954"/>
    <cellStyle name="Normal 10 109 3" xfId="13955"/>
    <cellStyle name="Normal 10 11" xfId="13956"/>
    <cellStyle name="Normal 10 11 2" xfId="13957"/>
    <cellStyle name="Normal 10 11 3" xfId="13958"/>
    <cellStyle name="Normal 10 110" xfId="13959"/>
    <cellStyle name="Normal 10 110 2" xfId="13960"/>
    <cellStyle name="Normal 10 110 3" xfId="13961"/>
    <cellStyle name="Normal 10 111" xfId="13962"/>
    <cellStyle name="Normal 10 111 2" xfId="13963"/>
    <cellStyle name="Normal 10 111 3" xfId="13964"/>
    <cellStyle name="Normal 10 112" xfId="13965"/>
    <cellStyle name="Normal 10 112 2" xfId="13966"/>
    <cellStyle name="Normal 10 112 3" xfId="13967"/>
    <cellStyle name="Normal 10 113" xfId="13968"/>
    <cellStyle name="Normal 10 113 2" xfId="13969"/>
    <cellStyle name="Normal 10 113 3" xfId="13970"/>
    <cellStyle name="Normal 10 114" xfId="13971"/>
    <cellStyle name="Normal 10 114 2" xfId="13972"/>
    <cellStyle name="Normal 10 114 3" xfId="13973"/>
    <cellStyle name="Normal 10 115" xfId="13974"/>
    <cellStyle name="Normal 10 115 2" xfId="13975"/>
    <cellStyle name="Normal 10 115 3" xfId="13976"/>
    <cellStyle name="Normal 10 116" xfId="13977"/>
    <cellStyle name="Normal 10 116 2" xfId="13978"/>
    <cellStyle name="Normal 10 116 3" xfId="13979"/>
    <cellStyle name="Normal 10 117" xfId="13980"/>
    <cellStyle name="Normal 10 117 2" xfId="13981"/>
    <cellStyle name="Normal 10 117 3" xfId="13982"/>
    <cellStyle name="Normal 10 118" xfId="13983"/>
    <cellStyle name="Normal 10 118 2" xfId="13984"/>
    <cellStyle name="Normal 10 118 3" xfId="13985"/>
    <cellStyle name="Normal 10 119" xfId="13986"/>
    <cellStyle name="Normal 10 119 2" xfId="13987"/>
    <cellStyle name="Normal 10 119 3" xfId="13988"/>
    <cellStyle name="Normal 10 12" xfId="13989"/>
    <cellStyle name="Normal 10 12 2" xfId="13990"/>
    <cellStyle name="Normal 10 12 3" xfId="13991"/>
    <cellStyle name="Normal 10 120" xfId="13992"/>
    <cellStyle name="Normal 10 120 2" xfId="13993"/>
    <cellStyle name="Normal 10 120 3" xfId="13994"/>
    <cellStyle name="Normal 10 121" xfId="13995"/>
    <cellStyle name="Normal 10 121 2" xfId="13996"/>
    <cellStyle name="Normal 10 121 3" xfId="13997"/>
    <cellStyle name="Normal 10 122" xfId="13998"/>
    <cellStyle name="Normal 10 122 2" xfId="13999"/>
    <cellStyle name="Normal 10 122 3" xfId="14000"/>
    <cellStyle name="Normal 10 123" xfId="14001"/>
    <cellStyle name="Normal 10 123 2" xfId="14002"/>
    <cellStyle name="Normal 10 123 3" xfId="14003"/>
    <cellStyle name="Normal 10 124" xfId="14004"/>
    <cellStyle name="Normal 10 124 2" xfId="14005"/>
    <cellStyle name="Normal 10 124 3" xfId="14006"/>
    <cellStyle name="Normal 10 125" xfId="14007"/>
    <cellStyle name="Normal 10 125 2" xfId="14008"/>
    <cellStyle name="Normal 10 125 3" xfId="14009"/>
    <cellStyle name="Normal 10 126" xfId="14010"/>
    <cellStyle name="Normal 10 126 2" xfId="14011"/>
    <cellStyle name="Normal 10 126 3" xfId="14012"/>
    <cellStyle name="Normal 10 127" xfId="14013"/>
    <cellStyle name="Normal 10 127 2" xfId="14014"/>
    <cellStyle name="Normal 10 127 3" xfId="14015"/>
    <cellStyle name="Normal 10 128" xfId="14016"/>
    <cellStyle name="Normal 10 128 2" xfId="14017"/>
    <cellStyle name="Normal 10 128 3" xfId="14018"/>
    <cellStyle name="Normal 10 129" xfId="14019"/>
    <cellStyle name="Normal 10 129 2" xfId="14020"/>
    <cellStyle name="Normal 10 129 3" xfId="14021"/>
    <cellStyle name="Normal 10 13" xfId="14022"/>
    <cellStyle name="Normal 10 13 2" xfId="14023"/>
    <cellStyle name="Normal 10 13 3" xfId="14024"/>
    <cellStyle name="Normal 10 130" xfId="14025"/>
    <cellStyle name="Normal 10 130 2" xfId="14026"/>
    <cellStyle name="Normal 10 130 3" xfId="14027"/>
    <cellStyle name="Normal 10 131" xfId="14028"/>
    <cellStyle name="Normal 10 131 2" xfId="14029"/>
    <cellStyle name="Normal 10 131 3" xfId="14030"/>
    <cellStyle name="Normal 10 132" xfId="14031"/>
    <cellStyle name="Normal 10 132 2" xfId="14032"/>
    <cellStyle name="Normal 10 132 3" xfId="14033"/>
    <cellStyle name="Normal 10 133" xfId="14034"/>
    <cellStyle name="Normal 10 133 2" xfId="14035"/>
    <cellStyle name="Normal 10 133 3" xfId="14036"/>
    <cellStyle name="Normal 10 134" xfId="14037"/>
    <cellStyle name="Normal 10 134 2" xfId="14038"/>
    <cellStyle name="Normal 10 134 3" xfId="14039"/>
    <cellStyle name="Normal 10 135" xfId="14040"/>
    <cellStyle name="Normal 10 135 2" xfId="14041"/>
    <cellStyle name="Normal 10 135 3" xfId="14042"/>
    <cellStyle name="Normal 10 136" xfId="14043"/>
    <cellStyle name="Normal 10 136 2" xfId="14044"/>
    <cellStyle name="Normal 10 136 3" xfId="14045"/>
    <cellStyle name="Normal 10 137" xfId="14046"/>
    <cellStyle name="Normal 10 137 2" xfId="14047"/>
    <cellStyle name="Normal 10 137 3" xfId="14048"/>
    <cellStyle name="Normal 10 138" xfId="14049"/>
    <cellStyle name="Normal 10 138 2" xfId="14050"/>
    <cellStyle name="Normal 10 138 3" xfId="14051"/>
    <cellStyle name="Normal 10 139" xfId="14052"/>
    <cellStyle name="Normal 10 139 2" xfId="14053"/>
    <cellStyle name="Normal 10 139 3" xfId="14054"/>
    <cellStyle name="Normal 10 14" xfId="14055"/>
    <cellStyle name="Normal 10 14 2" xfId="14056"/>
    <cellStyle name="Normal 10 14 3" xfId="14057"/>
    <cellStyle name="Normal 10 140" xfId="14058"/>
    <cellStyle name="Normal 10 140 2" xfId="14059"/>
    <cellStyle name="Normal 10 140 3" xfId="14060"/>
    <cellStyle name="Normal 10 141" xfId="14061"/>
    <cellStyle name="Normal 10 141 2" xfId="14062"/>
    <cellStyle name="Normal 10 141 3" xfId="14063"/>
    <cellStyle name="Normal 10 142" xfId="14064"/>
    <cellStyle name="Normal 10 142 2" xfId="14065"/>
    <cellStyle name="Normal 10 142 3" xfId="14066"/>
    <cellStyle name="Normal 10 143" xfId="14067"/>
    <cellStyle name="Normal 10 143 2" xfId="14068"/>
    <cellStyle name="Normal 10 143 3" xfId="14069"/>
    <cellStyle name="Normal 10 144" xfId="14070"/>
    <cellStyle name="Normal 10 144 2" xfId="14071"/>
    <cellStyle name="Normal 10 144 3" xfId="14072"/>
    <cellStyle name="Normal 10 145" xfId="14073"/>
    <cellStyle name="Normal 10 145 2" xfId="14074"/>
    <cellStyle name="Normal 10 145 3" xfId="14075"/>
    <cellStyle name="Normal 10 146" xfId="14076"/>
    <cellStyle name="Normal 10 146 2" xfId="14077"/>
    <cellStyle name="Normal 10 146 3" xfId="14078"/>
    <cellStyle name="Normal 10 147" xfId="14079"/>
    <cellStyle name="Normal 10 147 2" xfId="14080"/>
    <cellStyle name="Normal 10 147 3" xfId="14081"/>
    <cellStyle name="Normal 10 148" xfId="14082"/>
    <cellStyle name="Normal 10 148 2" xfId="14083"/>
    <cellStyle name="Normal 10 148 3" xfId="14084"/>
    <cellStyle name="Normal 10 149" xfId="14085"/>
    <cellStyle name="Normal 10 149 2" xfId="14086"/>
    <cellStyle name="Normal 10 149 3" xfId="14087"/>
    <cellStyle name="Normal 10 15" xfId="14088"/>
    <cellStyle name="Normal 10 15 2" xfId="14089"/>
    <cellStyle name="Normal 10 15 3" xfId="14090"/>
    <cellStyle name="Normal 10 150" xfId="14091"/>
    <cellStyle name="Normal 10 150 2" xfId="14092"/>
    <cellStyle name="Normal 10 150 3" xfId="14093"/>
    <cellStyle name="Normal 10 151" xfId="14094"/>
    <cellStyle name="Normal 10 151 2" xfId="14095"/>
    <cellStyle name="Normal 10 151 3" xfId="14096"/>
    <cellStyle name="Normal 10 152" xfId="14097"/>
    <cellStyle name="Normal 10 153" xfId="14098"/>
    <cellStyle name="Normal 10 154" xfId="14099"/>
    <cellStyle name="Normal 10 16" xfId="14100"/>
    <cellStyle name="Normal 10 16 2" xfId="14101"/>
    <cellStyle name="Normal 10 16 3" xfId="14102"/>
    <cellStyle name="Normal 10 17" xfId="14103"/>
    <cellStyle name="Normal 10 17 2" xfId="14104"/>
    <cellStyle name="Normal 10 17 3" xfId="14105"/>
    <cellStyle name="Normal 10 18" xfId="14106"/>
    <cellStyle name="Normal 10 18 2" xfId="14107"/>
    <cellStyle name="Normal 10 18 3" xfId="14108"/>
    <cellStyle name="Normal 10 19" xfId="14109"/>
    <cellStyle name="Normal 10 19 2" xfId="14110"/>
    <cellStyle name="Normal 10 19 3" xfId="14111"/>
    <cellStyle name="Normal 10 2" xfId="14112"/>
    <cellStyle name="Normal 10 2 2" xfId="14113"/>
    <cellStyle name="Normal 10 2 2 2" xfId="14114"/>
    <cellStyle name="Normal 10 2 3" xfId="14115"/>
    <cellStyle name="Normal 10 2 4" xfId="14116"/>
    <cellStyle name="Normal 10 20" xfId="14117"/>
    <cellStyle name="Normal 10 20 2" xfId="14118"/>
    <cellStyle name="Normal 10 20 3" xfId="14119"/>
    <cellStyle name="Normal 10 21" xfId="14120"/>
    <cellStyle name="Normal 10 21 2" xfId="14121"/>
    <cellStyle name="Normal 10 21 3" xfId="14122"/>
    <cellStyle name="Normal 10 22" xfId="14123"/>
    <cellStyle name="Normal 10 22 2" xfId="14124"/>
    <cellStyle name="Normal 10 22 3" xfId="14125"/>
    <cellStyle name="Normal 10 23" xfId="14126"/>
    <cellStyle name="Normal 10 23 2" xfId="14127"/>
    <cellStyle name="Normal 10 23 3" xfId="14128"/>
    <cellStyle name="Normal 10 24" xfId="14129"/>
    <cellStyle name="Normal 10 24 2" xfId="14130"/>
    <cellStyle name="Normal 10 24 3" xfId="14131"/>
    <cellStyle name="Normal 10 25" xfId="14132"/>
    <cellStyle name="Normal 10 25 2" xfId="14133"/>
    <cellStyle name="Normal 10 25 3" xfId="14134"/>
    <cellStyle name="Normal 10 26" xfId="14135"/>
    <cellStyle name="Normal 10 26 2" xfId="14136"/>
    <cellStyle name="Normal 10 26 3" xfId="14137"/>
    <cellStyle name="Normal 10 27" xfId="14138"/>
    <cellStyle name="Normal 10 27 2" xfId="14139"/>
    <cellStyle name="Normal 10 27 3" xfId="14140"/>
    <cellStyle name="Normal 10 28" xfId="14141"/>
    <cellStyle name="Normal 10 28 2" xfId="14142"/>
    <cellStyle name="Normal 10 28 3" xfId="14143"/>
    <cellStyle name="Normal 10 29" xfId="14144"/>
    <cellStyle name="Normal 10 29 2" xfId="14145"/>
    <cellStyle name="Normal 10 29 3" xfId="14146"/>
    <cellStyle name="Normal 10 3" xfId="14147"/>
    <cellStyle name="Normal 10 3 2" xfId="14148"/>
    <cellStyle name="Normal 10 3 3" xfId="14149"/>
    <cellStyle name="Normal 10 3 4" xfId="14150"/>
    <cellStyle name="Normal 10 30" xfId="14151"/>
    <cellStyle name="Normal 10 30 2" xfId="14152"/>
    <cellStyle name="Normal 10 30 3" xfId="14153"/>
    <cellStyle name="Normal 10 31" xfId="14154"/>
    <cellStyle name="Normal 10 31 2" xfId="14155"/>
    <cellStyle name="Normal 10 31 3" xfId="14156"/>
    <cellStyle name="Normal 10 32" xfId="14157"/>
    <cellStyle name="Normal 10 32 2" xfId="14158"/>
    <cellStyle name="Normal 10 32 3" xfId="14159"/>
    <cellStyle name="Normal 10 33" xfId="14160"/>
    <cellStyle name="Normal 10 33 2" xfId="14161"/>
    <cellStyle name="Normal 10 33 3" xfId="14162"/>
    <cellStyle name="Normal 10 34" xfId="14163"/>
    <cellStyle name="Normal 10 34 2" xfId="14164"/>
    <cellStyle name="Normal 10 34 3" xfId="14165"/>
    <cellStyle name="Normal 10 35" xfId="14166"/>
    <cellStyle name="Normal 10 35 2" xfId="14167"/>
    <cellStyle name="Normal 10 35 3" xfId="14168"/>
    <cellStyle name="Normal 10 36" xfId="14169"/>
    <cellStyle name="Normal 10 36 2" xfId="14170"/>
    <cellStyle name="Normal 10 36 3" xfId="14171"/>
    <cellStyle name="Normal 10 37" xfId="14172"/>
    <cellStyle name="Normal 10 37 2" xfId="14173"/>
    <cellStyle name="Normal 10 37 3" xfId="14174"/>
    <cellStyle name="Normal 10 38" xfId="14175"/>
    <cellStyle name="Normal 10 38 2" xfId="14176"/>
    <cellStyle name="Normal 10 38 3" xfId="14177"/>
    <cellStyle name="Normal 10 39" xfId="14178"/>
    <cellStyle name="Normal 10 39 2" xfId="14179"/>
    <cellStyle name="Normal 10 39 3" xfId="14180"/>
    <cellStyle name="Normal 10 4" xfId="14181"/>
    <cellStyle name="Normal 10 4 2" xfId="14182"/>
    <cellStyle name="Normal 10 4 3" xfId="14183"/>
    <cellStyle name="Normal 10 4 3 2" xfId="14184"/>
    <cellStyle name="Normal 10 4 3 2 2" xfId="14185"/>
    <cellStyle name="Normal 10 4 3 2 3" xfId="14186"/>
    <cellStyle name="Normal 10 4 4" xfId="14187"/>
    <cellStyle name="Normal 10 4 5" xfId="14188"/>
    <cellStyle name="Normal 10 40" xfId="14189"/>
    <cellStyle name="Normal 10 40 2" xfId="14190"/>
    <cellStyle name="Normal 10 40 3" xfId="14191"/>
    <cellStyle name="Normal 10 41" xfId="14192"/>
    <cellStyle name="Normal 10 41 2" xfId="14193"/>
    <cellStyle name="Normal 10 41 3" xfId="14194"/>
    <cellStyle name="Normal 10 42" xfId="14195"/>
    <cellStyle name="Normal 10 42 2" xfId="14196"/>
    <cellStyle name="Normal 10 42 3" xfId="14197"/>
    <cellStyle name="Normal 10 43" xfId="14198"/>
    <cellStyle name="Normal 10 43 2" xfId="14199"/>
    <cellStyle name="Normal 10 43 3" xfId="14200"/>
    <cellStyle name="Normal 10 44" xfId="14201"/>
    <cellStyle name="Normal 10 44 2" xfId="14202"/>
    <cellStyle name="Normal 10 44 3" xfId="14203"/>
    <cellStyle name="Normal 10 45" xfId="14204"/>
    <cellStyle name="Normal 10 45 2" xfId="14205"/>
    <cellStyle name="Normal 10 45 3" xfId="14206"/>
    <cellStyle name="Normal 10 46" xfId="14207"/>
    <cellStyle name="Normal 10 46 2" xfId="14208"/>
    <cellStyle name="Normal 10 46 3" xfId="14209"/>
    <cellStyle name="Normal 10 47" xfId="14210"/>
    <cellStyle name="Normal 10 47 2" xfId="14211"/>
    <cellStyle name="Normal 10 47 3" xfId="14212"/>
    <cellStyle name="Normal 10 48" xfId="14213"/>
    <cellStyle name="Normal 10 48 2" xfId="14214"/>
    <cellStyle name="Normal 10 48 3" xfId="14215"/>
    <cellStyle name="Normal 10 49" xfId="14216"/>
    <cellStyle name="Normal 10 49 2" xfId="14217"/>
    <cellStyle name="Normal 10 49 3" xfId="14218"/>
    <cellStyle name="Normal 10 5" xfId="14219"/>
    <cellStyle name="Normal 10 5 2" xfId="14220"/>
    <cellStyle name="Normal 10 5 3" xfId="14221"/>
    <cellStyle name="Normal 10 50" xfId="14222"/>
    <cellStyle name="Normal 10 50 2" xfId="14223"/>
    <cellStyle name="Normal 10 50 3" xfId="14224"/>
    <cellStyle name="Normal 10 51" xfId="14225"/>
    <cellStyle name="Normal 10 51 2" xfId="14226"/>
    <cellStyle name="Normal 10 51 3" xfId="14227"/>
    <cellStyle name="Normal 10 52" xfId="14228"/>
    <cellStyle name="Normal 10 52 2" xfId="14229"/>
    <cellStyle name="Normal 10 52 3" xfId="14230"/>
    <cellStyle name="Normal 10 53" xfId="14231"/>
    <cellStyle name="Normal 10 53 2" xfId="14232"/>
    <cellStyle name="Normal 10 53 3" xfId="14233"/>
    <cellStyle name="Normal 10 54" xfId="14234"/>
    <cellStyle name="Normal 10 54 2" xfId="14235"/>
    <cellStyle name="Normal 10 54 3" xfId="14236"/>
    <cellStyle name="Normal 10 55" xfId="14237"/>
    <cellStyle name="Normal 10 55 2" xfId="14238"/>
    <cellStyle name="Normal 10 55 3" xfId="14239"/>
    <cellStyle name="Normal 10 56" xfId="14240"/>
    <cellStyle name="Normal 10 56 2" xfId="14241"/>
    <cellStyle name="Normal 10 56 3" xfId="14242"/>
    <cellStyle name="Normal 10 57" xfId="14243"/>
    <cellStyle name="Normal 10 57 2" xfId="14244"/>
    <cellStyle name="Normal 10 57 3" xfId="14245"/>
    <cellStyle name="Normal 10 58" xfId="14246"/>
    <cellStyle name="Normal 10 58 2" xfId="14247"/>
    <cellStyle name="Normal 10 58 3" xfId="14248"/>
    <cellStyle name="Normal 10 59" xfId="14249"/>
    <cellStyle name="Normal 10 59 2" xfId="14250"/>
    <cellStyle name="Normal 10 59 3" xfId="14251"/>
    <cellStyle name="Normal 10 6" xfId="14252"/>
    <cellStyle name="Normal 10 6 2" xfId="14253"/>
    <cellStyle name="Normal 10 6 3" xfId="14254"/>
    <cellStyle name="Normal 10 60" xfId="14255"/>
    <cellStyle name="Normal 10 60 2" xfId="14256"/>
    <cellStyle name="Normal 10 60 3" xfId="14257"/>
    <cellStyle name="Normal 10 61" xfId="14258"/>
    <cellStyle name="Normal 10 61 2" xfId="14259"/>
    <cellStyle name="Normal 10 61 3" xfId="14260"/>
    <cellStyle name="Normal 10 62" xfId="14261"/>
    <cellStyle name="Normal 10 62 2" xfId="14262"/>
    <cellStyle name="Normal 10 62 3" xfId="14263"/>
    <cellStyle name="Normal 10 63" xfId="14264"/>
    <cellStyle name="Normal 10 63 2" xfId="14265"/>
    <cellStyle name="Normal 10 63 3" xfId="14266"/>
    <cellStyle name="Normal 10 64" xfId="14267"/>
    <cellStyle name="Normal 10 64 2" xfId="14268"/>
    <cellStyle name="Normal 10 64 3" xfId="14269"/>
    <cellStyle name="Normal 10 65" xfId="14270"/>
    <cellStyle name="Normal 10 65 2" xfId="14271"/>
    <cellStyle name="Normal 10 65 3" xfId="14272"/>
    <cellStyle name="Normal 10 66" xfId="14273"/>
    <cellStyle name="Normal 10 66 2" xfId="14274"/>
    <cellStyle name="Normal 10 66 3" xfId="14275"/>
    <cellStyle name="Normal 10 67" xfId="14276"/>
    <cellStyle name="Normal 10 67 2" xfId="14277"/>
    <cellStyle name="Normal 10 67 3" xfId="14278"/>
    <cellStyle name="Normal 10 68" xfId="14279"/>
    <cellStyle name="Normal 10 68 2" xfId="14280"/>
    <cellStyle name="Normal 10 68 3" xfId="14281"/>
    <cellStyle name="Normal 10 69" xfId="14282"/>
    <cellStyle name="Normal 10 69 2" xfId="14283"/>
    <cellStyle name="Normal 10 69 3" xfId="14284"/>
    <cellStyle name="Normal 10 7" xfId="14285"/>
    <cellStyle name="Normal 10 7 2" xfId="14286"/>
    <cellStyle name="Normal 10 7 3" xfId="14287"/>
    <cellStyle name="Normal 10 70" xfId="14288"/>
    <cellStyle name="Normal 10 70 2" xfId="14289"/>
    <cellStyle name="Normal 10 70 3" xfId="14290"/>
    <cellStyle name="Normal 10 71" xfId="14291"/>
    <cellStyle name="Normal 10 71 2" xfId="14292"/>
    <cellStyle name="Normal 10 71 3" xfId="14293"/>
    <cellStyle name="Normal 10 72" xfId="14294"/>
    <cellStyle name="Normal 10 72 2" xfId="14295"/>
    <cellStyle name="Normal 10 72 3" xfId="14296"/>
    <cellStyle name="Normal 10 73" xfId="14297"/>
    <cellStyle name="Normal 10 73 2" xfId="14298"/>
    <cellStyle name="Normal 10 73 3" xfId="14299"/>
    <cellStyle name="Normal 10 74" xfId="14300"/>
    <cellStyle name="Normal 10 74 2" xfId="14301"/>
    <cellStyle name="Normal 10 74 3" xfId="14302"/>
    <cellStyle name="Normal 10 75" xfId="14303"/>
    <cellStyle name="Normal 10 75 2" xfId="14304"/>
    <cellStyle name="Normal 10 75 3" xfId="14305"/>
    <cellStyle name="Normal 10 76" xfId="14306"/>
    <cellStyle name="Normal 10 76 2" xfId="14307"/>
    <cellStyle name="Normal 10 76 3" xfId="14308"/>
    <cellStyle name="Normal 10 77" xfId="14309"/>
    <cellStyle name="Normal 10 77 2" xfId="14310"/>
    <cellStyle name="Normal 10 77 3" xfId="14311"/>
    <cellStyle name="Normal 10 78" xfId="14312"/>
    <cellStyle name="Normal 10 78 2" xfId="14313"/>
    <cellStyle name="Normal 10 78 3" xfId="14314"/>
    <cellStyle name="Normal 10 79" xfId="14315"/>
    <cellStyle name="Normal 10 79 2" xfId="14316"/>
    <cellStyle name="Normal 10 79 3" xfId="14317"/>
    <cellStyle name="Normal 10 8" xfId="14318"/>
    <cellStyle name="Normal 10 8 2" xfId="14319"/>
    <cellStyle name="Normal 10 8 3" xfId="14320"/>
    <cellStyle name="Normal 10 80" xfId="14321"/>
    <cellStyle name="Normal 10 80 2" xfId="14322"/>
    <cellStyle name="Normal 10 80 3" xfId="14323"/>
    <cellStyle name="Normal 10 81" xfId="14324"/>
    <cellStyle name="Normal 10 81 2" xfId="14325"/>
    <cellStyle name="Normal 10 81 3" xfId="14326"/>
    <cellStyle name="Normal 10 82" xfId="14327"/>
    <cellStyle name="Normal 10 82 2" xfId="14328"/>
    <cellStyle name="Normal 10 82 3" xfId="14329"/>
    <cellStyle name="Normal 10 83" xfId="14330"/>
    <cellStyle name="Normal 10 83 2" xfId="14331"/>
    <cellStyle name="Normal 10 83 3" xfId="14332"/>
    <cellStyle name="Normal 10 84" xfId="14333"/>
    <cellStyle name="Normal 10 84 2" xfId="14334"/>
    <cellStyle name="Normal 10 84 3" xfId="14335"/>
    <cellStyle name="Normal 10 85" xfId="14336"/>
    <cellStyle name="Normal 10 85 2" xfId="14337"/>
    <cellStyle name="Normal 10 85 3" xfId="14338"/>
    <cellStyle name="Normal 10 86" xfId="14339"/>
    <cellStyle name="Normal 10 86 2" xfId="14340"/>
    <cellStyle name="Normal 10 86 3" xfId="14341"/>
    <cellStyle name="Normal 10 87" xfId="14342"/>
    <cellStyle name="Normal 10 87 2" xfId="14343"/>
    <cellStyle name="Normal 10 87 3" xfId="14344"/>
    <cellStyle name="Normal 10 88" xfId="14345"/>
    <cellStyle name="Normal 10 88 2" xfId="14346"/>
    <cellStyle name="Normal 10 88 3" xfId="14347"/>
    <cellStyle name="Normal 10 89" xfId="14348"/>
    <cellStyle name="Normal 10 89 2" xfId="14349"/>
    <cellStyle name="Normal 10 89 3" xfId="14350"/>
    <cellStyle name="Normal 10 9" xfId="14351"/>
    <cellStyle name="Normal 10 9 2" xfId="14352"/>
    <cellStyle name="Normal 10 9 3" xfId="14353"/>
    <cellStyle name="Normal 10 90" xfId="14354"/>
    <cellStyle name="Normal 10 90 2" xfId="14355"/>
    <cellStyle name="Normal 10 90 3" xfId="14356"/>
    <cellStyle name="Normal 10 91" xfId="14357"/>
    <cellStyle name="Normal 10 91 2" xfId="14358"/>
    <cellStyle name="Normal 10 91 3" xfId="14359"/>
    <cellStyle name="Normal 10 92" xfId="14360"/>
    <cellStyle name="Normal 10 92 2" xfId="14361"/>
    <cellStyle name="Normal 10 92 3" xfId="14362"/>
    <cellStyle name="Normal 10 93" xfId="14363"/>
    <cellStyle name="Normal 10 93 2" xfId="14364"/>
    <cellStyle name="Normal 10 93 3" xfId="14365"/>
    <cellStyle name="Normal 10 94" xfId="14366"/>
    <cellStyle name="Normal 10 94 2" xfId="14367"/>
    <cellStyle name="Normal 10 94 3" xfId="14368"/>
    <cellStyle name="Normal 10 95" xfId="14369"/>
    <cellStyle name="Normal 10 95 2" xfId="14370"/>
    <cellStyle name="Normal 10 95 3" xfId="14371"/>
    <cellStyle name="Normal 10 96" xfId="14372"/>
    <cellStyle name="Normal 10 96 2" xfId="14373"/>
    <cellStyle name="Normal 10 96 3" xfId="14374"/>
    <cellStyle name="Normal 10 97" xfId="14375"/>
    <cellStyle name="Normal 10 97 2" xfId="14376"/>
    <cellStyle name="Normal 10 97 3" xfId="14377"/>
    <cellStyle name="Normal 10 98" xfId="14378"/>
    <cellStyle name="Normal 10 98 2" xfId="14379"/>
    <cellStyle name="Normal 10 98 3" xfId="14380"/>
    <cellStyle name="Normal 10 99" xfId="14381"/>
    <cellStyle name="Normal 10 99 2" xfId="14382"/>
    <cellStyle name="Normal 10 99 3" xfId="14383"/>
    <cellStyle name="Normal 10_Budget  for Mae Wang" xfId="14384"/>
    <cellStyle name="Normal 100" xfId="14385"/>
    <cellStyle name="Normal 100 2" xfId="14386"/>
    <cellStyle name="Normal 100 3" xfId="14387"/>
    <cellStyle name="Normal 101" xfId="14388"/>
    <cellStyle name="Normal 101 2" xfId="14389"/>
    <cellStyle name="Normal 101 3" xfId="14390"/>
    <cellStyle name="Normal 102" xfId="14391"/>
    <cellStyle name="Normal 102 2" xfId="14392"/>
    <cellStyle name="Normal 102 3" xfId="14393"/>
    <cellStyle name="Normal 103" xfId="14394"/>
    <cellStyle name="Normal 103 2" xfId="14395"/>
    <cellStyle name="Normal 103 3" xfId="14396"/>
    <cellStyle name="Normal 104" xfId="14397"/>
    <cellStyle name="Normal 104 2" xfId="14398"/>
    <cellStyle name="Normal 104 3" xfId="14399"/>
    <cellStyle name="Normal 105" xfId="14400"/>
    <cellStyle name="Normal 105 2" xfId="14401"/>
    <cellStyle name="Normal 105 3" xfId="14402"/>
    <cellStyle name="Normal 106" xfId="14403"/>
    <cellStyle name="Normal 106 2" xfId="14404"/>
    <cellStyle name="Normal 106 3" xfId="14405"/>
    <cellStyle name="Normal 107" xfId="14406"/>
    <cellStyle name="Normal 107 2" xfId="14407"/>
    <cellStyle name="Normal 107 3" xfId="14408"/>
    <cellStyle name="Normal 108" xfId="14409"/>
    <cellStyle name="Normal 108 2" xfId="14410"/>
    <cellStyle name="Normal 108 3" xfId="14411"/>
    <cellStyle name="Normal 109" xfId="14412"/>
    <cellStyle name="Normal 109 2" xfId="14413"/>
    <cellStyle name="Normal 109 3" xfId="14414"/>
    <cellStyle name="Normal 11" xfId="14415"/>
    <cellStyle name="Normal 11 10" xfId="14416"/>
    <cellStyle name="Normal 11 10 2" xfId="14417"/>
    <cellStyle name="Normal 11 10 3" xfId="14418"/>
    <cellStyle name="Normal 11 100" xfId="14419"/>
    <cellStyle name="Normal 11 100 2" xfId="14420"/>
    <cellStyle name="Normal 11 100 3" xfId="14421"/>
    <cellStyle name="Normal 11 101" xfId="14422"/>
    <cellStyle name="Normal 11 101 2" xfId="14423"/>
    <cellStyle name="Normal 11 101 3" xfId="14424"/>
    <cellStyle name="Normal 11 102" xfId="14425"/>
    <cellStyle name="Normal 11 102 2" xfId="14426"/>
    <cellStyle name="Normal 11 102 3" xfId="14427"/>
    <cellStyle name="Normal 11 103" xfId="14428"/>
    <cellStyle name="Normal 11 103 2" xfId="14429"/>
    <cellStyle name="Normal 11 103 3" xfId="14430"/>
    <cellStyle name="Normal 11 104" xfId="14431"/>
    <cellStyle name="Normal 11 104 2" xfId="14432"/>
    <cellStyle name="Normal 11 104 3" xfId="14433"/>
    <cellStyle name="Normal 11 105" xfId="14434"/>
    <cellStyle name="Normal 11 105 2" xfId="14435"/>
    <cellStyle name="Normal 11 105 3" xfId="14436"/>
    <cellStyle name="Normal 11 106" xfId="14437"/>
    <cellStyle name="Normal 11 106 2" xfId="14438"/>
    <cellStyle name="Normal 11 106 3" xfId="14439"/>
    <cellStyle name="Normal 11 107" xfId="14440"/>
    <cellStyle name="Normal 11 107 2" xfId="14441"/>
    <cellStyle name="Normal 11 107 3" xfId="14442"/>
    <cellStyle name="Normal 11 108" xfId="14443"/>
    <cellStyle name="Normal 11 108 2" xfId="14444"/>
    <cellStyle name="Normal 11 108 3" xfId="14445"/>
    <cellStyle name="Normal 11 109" xfId="14446"/>
    <cellStyle name="Normal 11 109 2" xfId="14447"/>
    <cellStyle name="Normal 11 109 3" xfId="14448"/>
    <cellStyle name="Normal 11 11" xfId="14449"/>
    <cellStyle name="Normal 11 11 2" xfId="14450"/>
    <cellStyle name="Normal 11 11 3" xfId="14451"/>
    <cellStyle name="Normal 11 110" xfId="14452"/>
    <cellStyle name="Normal 11 110 2" xfId="14453"/>
    <cellStyle name="Normal 11 110 3" xfId="14454"/>
    <cellStyle name="Normal 11 111" xfId="14455"/>
    <cellStyle name="Normal 11 111 2" xfId="14456"/>
    <cellStyle name="Normal 11 111 3" xfId="14457"/>
    <cellStyle name="Normal 11 112" xfId="14458"/>
    <cellStyle name="Normal 11 112 2" xfId="14459"/>
    <cellStyle name="Normal 11 112 3" xfId="14460"/>
    <cellStyle name="Normal 11 113" xfId="14461"/>
    <cellStyle name="Normal 11 113 2" xfId="14462"/>
    <cellStyle name="Normal 11 113 3" xfId="14463"/>
    <cellStyle name="Normal 11 114" xfId="14464"/>
    <cellStyle name="Normal 11 114 2" xfId="14465"/>
    <cellStyle name="Normal 11 114 3" xfId="14466"/>
    <cellStyle name="Normal 11 115" xfId="14467"/>
    <cellStyle name="Normal 11 115 2" xfId="14468"/>
    <cellStyle name="Normal 11 115 3" xfId="14469"/>
    <cellStyle name="Normal 11 116" xfId="14470"/>
    <cellStyle name="Normal 11 116 2" xfId="14471"/>
    <cellStyle name="Normal 11 116 3" xfId="14472"/>
    <cellStyle name="Normal 11 117" xfId="14473"/>
    <cellStyle name="Normal 11 117 2" xfId="14474"/>
    <cellStyle name="Normal 11 117 3" xfId="14475"/>
    <cellStyle name="Normal 11 118" xfId="14476"/>
    <cellStyle name="Normal 11 118 2" xfId="14477"/>
    <cellStyle name="Normal 11 118 3" xfId="14478"/>
    <cellStyle name="Normal 11 119" xfId="14479"/>
    <cellStyle name="Normal 11 119 2" xfId="14480"/>
    <cellStyle name="Normal 11 119 3" xfId="14481"/>
    <cellStyle name="Normal 11 12" xfId="14482"/>
    <cellStyle name="Normal 11 12 2" xfId="14483"/>
    <cellStyle name="Normal 11 12 3" xfId="14484"/>
    <cellStyle name="Normal 11 120" xfId="14485"/>
    <cellStyle name="Normal 11 120 2" xfId="14486"/>
    <cellStyle name="Normal 11 120 3" xfId="14487"/>
    <cellStyle name="Normal 11 121" xfId="14488"/>
    <cellStyle name="Normal 11 121 2" xfId="14489"/>
    <cellStyle name="Normal 11 121 3" xfId="14490"/>
    <cellStyle name="Normal 11 122" xfId="14491"/>
    <cellStyle name="Normal 11 122 2" xfId="14492"/>
    <cellStyle name="Normal 11 122 3" xfId="14493"/>
    <cellStyle name="Normal 11 123" xfId="14494"/>
    <cellStyle name="Normal 11 123 2" xfId="14495"/>
    <cellStyle name="Normal 11 123 3" xfId="14496"/>
    <cellStyle name="Normal 11 124" xfId="14497"/>
    <cellStyle name="Normal 11 124 2" xfId="14498"/>
    <cellStyle name="Normal 11 124 3" xfId="14499"/>
    <cellStyle name="Normal 11 125" xfId="14500"/>
    <cellStyle name="Normal 11 125 2" xfId="14501"/>
    <cellStyle name="Normal 11 125 3" xfId="14502"/>
    <cellStyle name="Normal 11 126" xfId="14503"/>
    <cellStyle name="Normal 11 126 2" xfId="14504"/>
    <cellStyle name="Normal 11 126 3" xfId="14505"/>
    <cellStyle name="Normal 11 127" xfId="14506"/>
    <cellStyle name="Normal 11 127 2" xfId="14507"/>
    <cellStyle name="Normal 11 127 3" xfId="14508"/>
    <cellStyle name="Normal 11 128" xfId="14509"/>
    <cellStyle name="Normal 11 128 2" xfId="14510"/>
    <cellStyle name="Normal 11 128 3" xfId="14511"/>
    <cellStyle name="Normal 11 129" xfId="14512"/>
    <cellStyle name="Normal 11 129 2" xfId="14513"/>
    <cellStyle name="Normal 11 129 3" xfId="14514"/>
    <cellStyle name="Normal 11 13" xfId="14515"/>
    <cellStyle name="Normal 11 13 2" xfId="14516"/>
    <cellStyle name="Normal 11 13 3" xfId="14517"/>
    <cellStyle name="Normal 11 130" xfId="14518"/>
    <cellStyle name="Normal 11 130 2" xfId="14519"/>
    <cellStyle name="Normal 11 130 3" xfId="14520"/>
    <cellStyle name="Normal 11 131" xfId="14521"/>
    <cellStyle name="Normal 11 131 2" xfId="14522"/>
    <cellStyle name="Normal 11 131 3" xfId="14523"/>
    <cellStyle name="Normal 11 132" xfId="14524"/>
    <cellStyle name="Normal 11 132 2" xfId="14525"/>
    <cellStyle name="Normal 11 132 3" xfId="14526"/>
    <cellStyle name="Normal 11 133" xfId="14527"/>
    <cellStyle name="Normal 11 133 2" xfId="14528"/>
    <cellStyle name="Normal 11 133 3" xfId="14529"/>
    <cellStyle name="Normal 11 134" xfId="14530"/>
    <cellStyle name="Normal 11 134 2" xfId="14531"/>
    <cellStyle name="Normal 11 134 3" xfId="14532"/>
    <cellStyle name="Normal 11 135" xfId="14533"/>
    <cellStyle name="Normal 11 135 2" xfId="14534"/>
    <cellStyle name="Normal 11 135 3" xfId="14535"/>
    <cellStyle name="Normal 11 136" xfId="14536"/>
    <cellStyle name="Normal 11 136 2" xfId="14537"/>
    <cellStyle name="Normal 11 136 3" xfId="14538"/>
    <cellStyle name="Normal 11 137" xfId="14539"/>
    <cellStyle name="Normal 11 137 2" xfId="14540"/>
    <cellStyle name="Normal 11 137 3" xfId="14541"/>
    <cellStyle name="Normal 11 138" xfId="14542"/>
    <cellStyle name="Normal 11 138 2" xfId="14543"/>
    <cellStyle name="Normal 11 138 3" xfId="14544"/>
    <cellStyle name="Normal 11 139" xfId="14545"/>
    <cellStyle name="Normal 11 139 2" xfId="14546"/>
    <cellStyle name="Normal 11 139 3" xfId="14547"/>
    <cellStyle name="Normal 11 14" xfId="14548"/>
    <cellStyle name="Normal 11 14 2" xfId="14549"/>
    <cellStyle name="Normal 11 14 3" xfId="14550"/>
    <cellStyle name="Normal 11 140" xfId="14551"/>
    <cellStyle name="Normal 11 140 2" xfId="14552"/>
    <cellStyle name="Normal 11 140 3" xfId="14553"/>
    <cellStyle name="Normal 11 141" xfId="14554"/>
    <cellStyle name="Normal 11 141 2" xfId="14555"/>
    <cellStyle name="Normal 11 141 3" xfId="14556"/>
    <cellStyle name="Normal 11 142" xfId="14557"/>
    <cellStyle name="Normal 11 142 2" xfId="14558"/>
    <cellStyle name="Normal 11 142 3" xfId="14559"/>
    <cellStyle name="Normal 11 143" xfId="14560"/>
    <cellStyle name="Normal 11 143 2" xfId="14561"/>
    <cellStyle name="Normal 11 143 3" xfId="14562"/>
    <cellStyle name="Normal 11 144" xfId="14563"/>
    <cellStyle name="Normal 11 144 2" xfId="14564"/>
    <cellStyle name="Normal 11 144 3" xfId="14565"/>
    <cellStyle name="Normal 11 145" xfId="14566"/>
    <cellStyle name="Normal 11 145 2" xfId="14567"/>
    <cellStyle name="Normal 11 145 3" xfId="14568"/>
    <cellStyle name="Normal 11 146" xfId="14569"/>
    <cellStyle name="Normal 11 146 2" xfId="14570"/>
    <cellStyle name="Normal 11 146 3" xfId="14571"/>
    <cellStyle name="Normal 11 147" xfId="14572"/>
    <cellStyle name="Normal 11 147 2" xfId="14573"/>
    <cellStyle name="Normal 11 147 3" xfId="14574"/>
    <cellStyle name="Normal 11 148" xfId="14575"/>
    <cellStyle name="Normal 11 148 2" xfId="14576"/>
    <cellStyle name="Normal 11 148 3" xfId="14577"/>
    <cellStyle name="Normal 11 149" xfId="14578"/>
    <cellStyle name="Normal 11 149 2" xfId="14579"/>
    <cellStyle name="Normal 11 149 3" xfId="14580"/>
    <cellStyle name="Normal 11 15" xfId="14581"/>
    <cellStyle name="Normal 11 15 2" xfId="14582"/>
    <cellStyle name="Normal 11 15 3" xfId="14583"/>
    <cellStyle name="Normal 11 150" xfId="14584"/>
    <cellStyle name="Normal 11 150 2" xfId="14585"/>
    <cellStyle name="Normal 11 150 3" xfId="14586"/>
    <cellStyle name="Normal 11 151" xfId="14587"/>
    <cellStyle name="Normal 11 151 2" xfId="14588"/>
    <cellStyle name="Normal 11 151 3" xfId="14589"/>
    <cellStyle name="Normal 11 152" xfId="14590"/>
    <cellStyle name="Normal 11 153" xfId="14591"/>
    <cellStyle name="Normal 11 154" xfId="14592"/>
    <cellStyle name="Normal 11 16" xfId="14593"/>
    <cellStyle name="Normal 11 16 2" xfId="14594"/>
    <cellStyle name="Normal 11 16 3" xfId="14595"/>
    <cellStyle name="Normal 11 17" xfId="14596"/>
    <cellStyle name="Normal 11 17 2" xfId="14597"/>
    <cellStyle name="Normal 11 17 3" xfId="14598"/>
    <cellStyle name="Normal 11 18" xfId="14599"/>
    <cellStyle name="Normal 11 18 2" xfId="14600"/>
    <cellStyle name="Normal 11 18 3" xfId="14601"/>
    <cellStyle name="Normal 11 19" xfId="14602"/>
    <cellStyle name="Normal 11 19 2" xfId="14603"/>
    <cellStyle name="Normal 11 19 3" xfId="14604"/>
    <cellStyle name="Normal 11 2" xfId="14605"/>
    <cellStyle name="Normal 11 2 2" xfId="14606"/>
    <cellStyle name="Normal 11 2 2 2" xfId="14607"/>
    <cellStyle name="Normal 11 2 3" xfId="14608"/>
    <cellStyle name="Normal 11 2 4" xfId="14609"/>
    <cellStyle name="Normal 11 2 5" xfId="14610"/>
    <cellStyle name="Normal 11 20" xfId="14611"/>
    <cellStyle name="Normal 11 20 2" xfId="14612"/>
    <cellStyle name="Normal 11 20 3" xfId="14613"/>
    <cellStyle name="Normal 11 21" xfId="14614"/>
    <cellStyle name="Normal 11 21 2" xfId="14615"/>
    <cellStyle name="Normal 11 21 3" xfId="14616"/>
    <cellStyle name="Normal 11 22" xfId="14617"/>
    <cellStyle name="Normal 11 22 2" xfId="14618"/>
    <cellStyle name="Normal 11 22 3" xfId="14619"/>
    <cellStyle name="Normal 11 23" xfId="14620"/>
    <cellStyle name="Normal 11 23 2" xfId="14621"/>
    <cellStyle name="Normal 11 23 3" xfId="14622"/>
    <cellStyle name="Normal 11 24" xfId="14623"/>
    <cellStyle name="Normal 11 24 2" xfId="14624"/>
    <cellStyle name="Normal 11 24 3" xfId="14625"/>
    <cellStyle name="Normal 11 25" xfId="14626"/>
    <cellStyle name="Normal 11 25 2" xfId="14627"/>
    <cellStyle name="Normal 11 25 3" xfId="14628"/>
    <cellStyle name="Normal 11 26" xfId="14629"/>
    <cellStyle name="Normal 11 26 2" xfId="14630"/>
    <cellStyle name="Normal 11 26 3" xfId="14631"/>
    <cellStyle name="Normal 11 27" xfId="14632"/>
    <cellStyle name="Normal 11 27 2" xfId="14633"/>
    <cellStyle name="Normal 11 27 3" xfId="14634"/>
    <cellStyle name="Normal 11 28" xfId="14635"/>
    <cellStyle name="Normal 11 28 2" xfId="14636"/>
    <cellStyle name="Normal 11 28 3" xfId="14637"/>
    <cellStyle name="Normal 11 29" xfId="14638"/>
    <cellStyle name="Normal 11 29 2" xfId="14639"/>
    <cellStyle name="Normal 11 29 3" xfId="14640"/>
    <cellStyle name="Normal 11 3" xfId="14641"/>
    <cellStyle name="Normal 11 3 2" xfId="14642"/>
    <cellStyle name="Normal 11 3 3" xfId="14643"/>
    <cellStyle name="Normal 11 3 4" xfId="14644"/>
    <cellStyle name="Normal 11 30" xfId="14645"/>
    <cellStyle name="Normal 11 30 2" xfId="14646"/>
    <cellStyle name="Normal 11 30 3" xfId="14647"/>
    <cellStyle name="Normal 11 31" xfId="14648"/>
    <cellStyle name="Normal 11 31 2" xfId="14649"/>
    <cellStyle name="Normal 11 31 3" xfId="14650"/>
    <cellStyle name="Normal 11 32" xfId="14651"/>
    <cellStyle name="Normal 11 32 2" xfId="14652"/>
    <cellStyle name="Normal 11 32 3" xfId="14653"/>
    <cellStyle name="Normal 11 33" xfId="14654"/>
    <cellStyle name="Normal 11 33 2" xfId="14655"/>
    <cellStyle name="Normal 11 33 3" xfId="14656"/>
    <cellStyle name="Normal 11 34" xfId="14657"/>
    <cellStyle name="Normal 11 34 2" xfId="14658"/>
    <cellStyle name="Normal 11 34 3" xfId="14659"/>
    <cellStyle name="Normal 11 35" xfId="14660"/>
    <cellStyle name="Normal 11 35 2" xfId="14661"/>
    <cellStyle name="Normal 11 35 3" xfId="14662"/>
    <cellStyle name="Normal 11 36" xfId="14663"/>
    <cellStyle name="Normal 11 36 2" xfId="14664"/>
    <cellStyle name="Normal 11 36 3" xfId="14665"/>
    <cellStyle name="Normal 11 37" xfId="14666"/>
    <cellStyle name="Normal 11 37 2" xfId="14667"/>
    <cellStyle name="Normal 11 37 3" xfId="14668"/>
    <cellStyle name="Normal 11 38" xfId="14669"/>
    <cellStyle name="Normal 11 38 2" xfId="14670"/>
    <cellStyle name="Normal 11 38 3" xfId="14671"/>
    <cellStyle name="Normal 11 39" xfId="14672"/>
    <cellStyle name="Normal 11 39 2" xfId="14673"/>
    <cellStyle name="Normal 11 39 3" xfId="14674"/>
    <cellStyle name="Normal 11 4" xfId="14675"/>
    <cellStyle name="Normal 11 4 2" xfId="14676"/>
    <cellStyle name="Normal 11 4 3" xfId="14677"/>
    <cellStyle name="Normal 11 40" xfId="14678"/>
    <cellStyle name="Normal 11 40 2" xfId="14679"/>
    <cellStyle name="Normal 11 40 3" xfId="14680"/>
    <cellStyle name="Normal 11 41" xfId="14681"/>
    <cellStyle name="Normal 11 41 2" xfId="14682"/>
    <cellStyle name="Normal 11 41 3" xfId="14683"/>
    <cellStyle name="Normal 11 42" xfId="14684"/>
    <cellStyle name="Normal 11 42 2" xfId="14685"/>
    <cellStyle name="Normal 11 42 3" xfId="14686"/>
    <cellStyle name="Normal 11 43" xfId="14687"/>
    <cellStyle name="Normal 11 43 2" xfId="14688"/>
    <cellStyle name="Normal 11 43 3" xfId="14689"/>
    <cellStyle name="Normal 11 44" xfId="14690"/>
    <cellStyle name="Normal 11 44 2" xfId="14691"/>
    <cellStyle name="Normal 11 44 3" xfId="14692"/>
    <cellStyle name="Normal 11 45" xfId="14693"/>
    <cellStyle name="Normal 11 45 2" xfId="14694"/>
    <cellStyle name="Normal 11 45 3" xfId="14695"/>
    <cellStyle name="Normal 11 46" xfId="14696"/>
    <cellStyle name="Normal 11 46 2" xfId="14697"/>
    <cellStyle name="Normal 11 46 3" xfId="14698"/>
    <cellStyle name="Normal 11 47" xfId="14699"/>
    <cellStyle name="Normal 11 47 2" xfId="14700"/>
    <cellStyle name="Normal 11 47 3" xfId="14701"/>
    <cellStyle name="Normal 11 48" xfId="14702"/>
    <cellStyle name="Normal 11 48 2" xfId="14703"/>
    <cellStyle name="Normal 11 48 3" xfId="14704"/>
    <cellStyle name="Normal 11 49" xfId="14705"/>
    <cellStyle name="Normal 11 49 2" xfId="14706"/>
    <cellStyle name="Normal 11 49 3" xfId="14707"/>
    <cellStyle name="Normal 11 5" xfId="14708"/>
    <cellStyle name="Normal 11 5 2" xfId="14709"/>
    <cellStyle name="Normal 11 5 3" xfId="14710"/>
    <cellStyle name="Normal 11 50" xfId="14711"/>
    <cellStyle name="Normal 11 50 2" xfId="14712"/>
    <cellStyle name="Normal 11 50 3" xfId="14713"/>
    <cellStyle name="Normal 11 51" xfId="14714"/>
    <cellStyle name="Normal 11 51 2" xfId="14715"/>
    <cellStyle name="Normal 11 51 3" xfId="14716"/>
    <cellStyle name="Normal 11 52" xfId="14717"/>
    <cellStyle name="Normal 11 52 2" xfId="14718"/>
    <cellStyle name="Normal 11 52 3" xfId="14719"/>
    <cellStyle name="Normal 11 53" xfId="14720"/>
    <cellStyle name="Normal 11 53 2" xfId="14721"/>
    <cellStyle name="Normal 11 53 3" xfId="14722"/>
    <cellStyle name="Normal 11 54" xfId="14723"/>
    <cellStyle name="Normal 11 54 2" xfId="14724"/>
    <cellStyle name="Normal 11 54 3" xfId="14725"/>
    <cellStyle name="Normal 11 55" xfId="14726"/>
    <cellStyle name="Normal 11 55 2" xfId="14727"/>
    <cellStyle name="Normal 11 55 3" xfId="14728"/>
    <cellStyle name="Normal 11 56" xfId="14729"/>
    <cellStyle name="Normal 11 56 2" xfId="14730"/>
    <cellStyle name="Normal 11 56 3" xfId="14731"/>
    <cellStyle name="Normal 11 57" xfId="14732"/>
    <cellStyle name="Normal 11 57 2" xfId="14733"/>
    <cellStyle name="Normal 11 57 3" xfId="14734"/>
    <cellStyle name="Normal 11 58" xfId="14735"/>
    <cellStyle name="Normal 11 58 2" xfId="14736"/>
    <cellStyle name="Normal 11 58 3" xfId="14737"/>
    <cellStyle name="Normal 11 59" xfId="14738"/>
    <cellStyle name="Normal 11 59 2" xfId="14739"/>
    <cellStyle name="Normal 11 59 3" xfId="14740"/>
    <cellStyle name="Normal 11 6" xfId="14741"/>
    <cellStyle name="Normal 11 6 2" xfId="14742"/>
    <cellStyle name="Normal 11 6 3" xfId="14743"/>
    <cellStyle name="Normal 11 60" xfId="14744"/>
    <cellStyle name="Normal 11 60 2" xfId="14745"/>
    <cellStyle name="Normal 11 60 3" xfId="14746"/>
    <cellStyle name="Normal 11 61" xfId="14747"/>
    <cellStyle name="Normal 11 61 2" xfId="14748"/>
    <cellStyle name="Normal 11 61 3" xfId="14749"/>
    <cellStyle name="Normal 11 62" xfId="14750"/>
    <cellStyle name="Normal 11 62 2" xfId="14751"/>
    <cellStyle name="Normal 11 62 3" xfId="14752"/>
    <cellStyle name="Normal 11 63" xfId="14753"/>
    <cellStyle name="Normal 11 63 2" xfId="14754"/>
    <cellStyle name="Normal 11 63 3" xfId="14755"/>
    <cellStyle name="Normal 11 64" xfId="14756"/>
    <cellStyle name="Normal 11 64 2" xfId="14757"/>
    <cellStyle name="Normal 11 64 3" xfId="14758"/>
    <cellStyle name="Normal 11 65" xfId="14759"/>
    <cellStyle name="Normal 11 65 2" xfId="14760"/>
    <cellStyle name="Normal 11 65 3" xfId="14761"/>
    <cellStyle name="Normal 11 66" xfId="14762"/>
    <cellStyle name="Normal 11 66 2" xfId="14763"/>
    <cellStyle name="Normal 11 66 3" xfId="14764"/>
    <cellStyle name="Normal 11 67" xfId="14765"/>
    <cellStyle name="Normal 11 67 2" xfId="14766"/>
    <cellStyle name="Normal 11 67 3" xfId="14767"/>
    <cellStyle name="Normal 11 68" xfId="14768"/>
    <cellStyle name="Normal 11 68 2" xfId="14769"/>
    <cellStyle name="Normal 11 68 3" xfId="14770"/>
    <cellStyle name="Normal 11 69" xfId="14771"/>
    <cellStyle name="Normal 11 69 2" xfId="14772"/>
    <cellStyle name="Normal 11 69 3" xfId="14773"/>
    <cellStyle name="Normal 11 7" xfId="14774"/>
    <cellStyle name="Normal 11 7 2" xfId="14775"/>
    <cellStyle name="Normal 11 7 3" xfId="14776"/>
    <cellStyle name="Normal 11 70" xfId="14777"/>
    <cellStyle name="Normal 11 70 2" xfId="14778"/>
    <cellStyle name="Normal 11 70 3" xfId="14779"/>
    <cellStyle name="Normal 11 71" xfId="14780"/>
    <cellStyle name="Normal 11 71 2" xfId="14781"/>
    <cellStyle name="Normal 11 71 3" xfId="14782"/>
    <cellStyle name="Normal 11 72" xfId="14783"/>
    <cellStyle name="Normal 11 72 2" xfId="14784"/>
    <cellStyle name="Normal 11 72 3" xfId="14785"/>
    <cellStyle name="Normal 11 73" xfId="14786"/>
    <cellStyle name="Normal 11 73 2" xfId="14787"/>
    <cellStyle name="Normal 11 73 3" xfId="14788"/>
    <cellStyle name="Normal 11 74" xfId="14789"/>
    <cellStyle name="Normal 11 74 2" xfId="14790"/>
    <cellStyle name="Normal 11 74 3" xfId="14791"/>
    <cellStyle name="Normal 11 75" xfId="14792"/>
    <cellStyle name="Normal 11 75 2" xfId="14793"/>
    <cellStyle name="Normal 11 75 3" xfId="14794"/>
    <cellStyle name="Normal 11 76" xfId="14795"/>
    <cellStyle name="Normal 11 76 2" xfId="14796"/>
    <cellStyle name="Normal 11 76 3" xfId="14797"/>
    <cellStyle name="Normal 11 77" xfId="14798"/>
    <cellStyle name="Normal 11 77 2" xfId="14799"/>
    <cellStyle name="Normal 11 77 3" xfId="14800"/>
    <cellStyle name="Normal 11 78" xfId="14801"/>
    <cellStyle name="Normal 11 78 2" xfId="14802"/>
    <cellStyle name="Normal 11 78 3" xfId="14803"/>
    <cellStyle name="Normal 11 79" xfId="14804"/>
    <cellStyle name="Normal 11 79 2" xfId="14805"/>
    <cellStyle name="Normal 11 79 3" xfId="14806"/>
    <cellStyle name="Normal 11 8" xfId="14807"/>
    <cellStyle name="Normal 11 8 2" xfId="14808"/>
    <cellStyle name="Normal 11 8 3" xfId="14809"/>
    <cellStyle name="Normal 11 80" xfId="14810"/>
    <cellStyle name="Normal 11 80 2" xfId="14811"/>
    <cellStyle name="Normal 11 80 3" xfId="14812"/>
    <cellStyle name="Normal 11 81" xfId="14813"/>
    <cellStyle name="Normal 11 81 2" xfId="14814"/>
    <cellStyle name="Normal 11 81 3" xfId="14815"/>
    <cellStyle name="Normal 11 82" xfId="14816"/>
    <cellStyle name="Normal 11 82 2" xfId="14817"/>
    <cellStyle name="Normal 11 82 3" xfId="14818"/>
    <cellStyle name="Normal 11 83" xfId="14819"/>
    <cellStyle name="Normal 11 83 2" xfId="14820"/>
    <cellStyle name="Normal 11 83 3" xfId="14821"/>
    <cellStyle name="Normal 11 84" xfId="14822"/>
    <cellStyle name="Normal 11 84 2" xfId="14823"/>
    <cellStyle name="Normal 11 84 3" xfId="14824"/>
    <cellStyle name="Normal 11 85" xfId="14825"/>
    <cellStyle name="Normal 11 85 2" xfId="14826"/>
    <cellStyle name="Normal 11 85 3" xfId="14827"/>
    <cellStyle name="Normal 11 86" xfId="14828"/>
    <cellStyle name="Normal 11 86 2" xfId="14829"/>
    <cellStyle name="Normal 11 86 3" xfId="14830"/>
    <cellStyle name="Normal 11 87" xfId="14831"/>
    <cellStyle name="Normal 11 87 2" xfId="14832"/>
    <cellStyle name="Normal 11 87 3" xfId="14833"/>
    <cellStyle name="Normal 11 88" xfId="14834"/>
    <cellStyle name="Normal 11 88 2" xfId="14835"/>
    <cellStyle name="Normal 11 88 3" xfId="14836"/>
    <cellStyle name="Normal 11 89" xfId="14837"/>
    <cellStyle name="Normal 11 89 2" xfId="14838"/>
    <cellStyle name="Normal 11 89 3" xfId="14839"/>
    <cellStyle name="Normal 11 9" xfId="14840"/>
    <cellStyle name="Normal 11 9 2" xfId="14841"/>
    <cellStyle name="Normal 11 9 3" xfId="14842"/>
    <cellStyle name="Normal 11 90" xfId="14843"/>
    <cellStyle name="Normal 11 90 2" xfId="14844"/>
    <cellStyle name="Normal 11 90 3" xfId="14845"/>
    <cellStyle name="Normal 11 91" xfId="14846"/>
    <cellStyle name="Normal 11 91 2" xfId="14847"/>
    <cellStyle name="Normal 11 91 3" xfId="14848"/>
    <cellStyle name="Normal 11 92" xfId="14849"/>
    <cellStyle name="Normal 11 92 2" xfId="14850"/>
    <cellStyle name="Normal 11 92 3" xfId="14851"/>
    <cellStyle name="Normal 11 93" xfId="14852"/>
    <cellStyle name="Normal 11 93 2" xfId="14853"/>
    <cellStyle name="Normal 11 93 3" xfId="14854"/>
    <cellStyle name="Normal 11 94" xfId="14855"/>
    <cellStyle name="Normal 11 94 2" xfId="14856"/>
    <cellStyle name="Normal 11 94 3" xfId="14857"/>
    <cellStyle name="Normal 11 95" xfId="14858"/>
    <cellStyle name="Normal 11 95 2" xfId="14859"/>
    <cellStyle name="Normal 11 95 3" xfId="14860"/>
    <cellStyle name="Normal 11 96" xfId="14861"/>
    <cellStyle name="Normal 11 96 2" xfId="14862"/>
    <cellStyle name="Normal 11 96 3" xfId="14863"/>
    <cellStyle name="Normal 11 97" xfId="14864"/>
    <cellStyle name="Normal 11 97 2" xfId="14865"/>
    <cellStyle name="Normal 11 97 3" xfId="14866"/>
    <cellStyle name="Normal 11 98" xfId="14867"/>
    <cellStyle name="Normal 11 98 2" xfId="14868"/>
    <cellStyle name="Normal 11 98 3" xfId="14869"/>
    <cellStyle name="Normal 11 99" xfId="14870"/>
    <cellStyle name="Normal 11 99 2" xfId="14871"/>
    <cellStyle name="Normal 11 99 3" xfId="14872"/>
    <cellStyle name="Normal 110" xfId="14873"/>
    <cellStyle name="Normal 110 2" xfId="14874"/>
    <cellStyle name="Normal 110 3" xfId="14875"/>
    <cellStyle name="Normal 111" xfId="14876"/>
    <cellStyle name="Normal 111 2" xfId="14877"/>
    <cellStyle name="Normal 111 3" xfId="14878"/>
    <cellStyle name="Normal 112" xfId="14879"/>
    <cellStyle name="Normal 112 2" xfId="14880"/>
    <cellStyle name="Normal 112 3" xfId="14881"/>
    <cellStyle name="Normal 113" xfId="14882"/>
    <cellStyle name="Normal 113 2" xfId="14883"/>
    <cellStyle name="Normal 113 3" xfId="14884"/>
    <cellStyle name="Normal 114" xfId="14885"/>
    <cellStyle name="Normal 114 2" xfId="14886"/>
    <cellStyle name="Normal 114 3" xfId="14887"/>
    <cellStyle name="Normal 115" xfId="14888"/>
    <cellStyle name="Normal 115 2" xfId="14889"/>
    <cellStyle name="Normal 115 3" xfId="14890"/>
    <cellStyle name="Normal 116" xfId="14891"/>
    <cellStyle name="Normal 116 2" xfId="14892"/>
    <cellStyle name="Normal 116 3" xfId="14893"/>
    <cellStyle name="Normal 117" xfId="14894"/>
    <cellStyle name="Normal 117 2" xfId="14895"/>
    <cellStyle name="Normal 117 3" xfId="14896"/>
    <cellStyle name="Normal 118" xfId="14897"/>
    <cellStyle name="Normal 118 2" xfId="14898"/>
    <cellStyle name="Normal 118 3" xfId="14899"/>
    <cellStyle name="Normal 119" xfId="14900"/>
    <cellStyle name="Normal 119 2" xfId="14901"/>
    <cellStyle name="Normal 119 3" xfId="14902"/>
    <cellStyle name="Normal 12" xfId="14903"/>
    <cellStyle name="Normal 12 10" xfId="14904"/>
    <cellStyle name="Normal 12 10 2" xfId="14905"/>
    <cellStyle name="Normal 12 10 2 2" xfId="14906"/>
    <cellStyle name="Normal 12 10 2 3" xfId="14907"/>
    <cellStyle name="Normal 12 10 3" xfId="14908"/>
    <cellStyle name="Normal 12 10 3 2" xfId="14909"/>
    <cellStyle name="Normal 12 10 3 3" xfId="14910"/>
    <cellStyle name="Normal 12 10 4" xfId="14911"/>
    <cellStyle name="Normal 12 10 5" xfId="14912"/>
    <cellStyle name="Normal 12 100" xfId="14913"/>
    <cellStyle name="Normal 12 100 2" xfId="14914"/>
    <cellStyle name="Normal 12 100 3" xfId="14915"/>
    <cellStyle name="Normal 12 101" xfId="14916"/>
    <cellStyle name="Normal 12 101 2" xfId="14917"/>
    <cellStyle name="Normal 12 101 3" xfId="14918"/>
    <cellStyle name="Normal 12 102" xfId="14919"/>
    <cellStyle name="Normal 12 102 2" xfId="14920"/>
    <cellStyle name="Normal 12 102 3" xfId="14921"/>
    <cellStyle name="Normal 12 103" xfId="14922"/>
    <cellStyle name="Normal 12 103 2" xfId="14923"/>
    <cellStyle name="Normal 12 103 3" xfId="14924"/>
    <cellStyle name="Normal 12 104" xfId="14925"/>
    <cellStyle name="Normal 12 104 2" xfId="14926"/>
    <cellStyle name="Normal 12 104 3" xfId="14927"/>
    <cellStyle name="Normal 12 105" xfId="14928"/>
    <cellStyle name="Normal 12 105 2" xfId="14929"/>
    <cellStyle name="Normal 12 105 3" xfId="14930"/>
    <cellStyle name="Normal 12 106" xfId="14931"/>
    <cellStyle name="Normal 12 106 2" xfId="14932"/>
    <cellStyle name="Normal 12 106 3" xfId="14933"/>
    <cellStyle name="Normal 12 107" xfId="14934"/>
    <cellStyle name="Normal 12 107 2" xfId="14935"/>
    <cellStyle name="Normal 12 107 3" xfId="14936"/>
    <cellStyle name="Normal 12 108" xfId="14937"/>
    <cellStyle name="Normal 12 108 2" xfId="14938"/>
    <cellStyle name="Normal 12 108 3" xfId="14939"/>
    <cellStyle name="Normal 12 109" xfId="14940"/>
    <cellStyle name="Normal 12 109 2" xfId="14941"/>
    <cellStyle name="Normal 12 109 3" xfId="14942"/>
    <cellStyle name="Normal 12 11" xfId="14943"/>
    <cellStyle name="Normal 12 11 2" xfId="14944"/>
    <cellStyle name="Normal 12 11 2 2" xfId="14945"/>
    <cellStyle name="Normal 12 11 2 3" xfId="14946"/>
    <cellStyle name="Normal 12 11 3" xfId="14947"/>
    <cellStyle name="Normal 12 11 3 2" xfId="14948"/>
    <cellStyle name="Normal 12 11 3 3" xfId="14949"/>
    <cellStyle name="Normal 12 11 4" xfId="14950"/>
    <cellStyle name="Normal 12 11 5" xfId="14951"/>
    <cellStyle name="Normal 12 110" xfId="14952"/>
    <cellStyle name="Normal 12 110 2" xfId="14953"/>
    <cellStyle name="Normal 12 110 3" xfId="14954"/>
    <cellStyle name="Normal 12 111" xfId="14955"/>
    <cellStyle name="Normal 12 111 2" xfId="14956"/>
    <cellStyle name="Normal 12 111 3" xfId="14957"/>
    <cellStyle name="Normal 12 112" xfId="14958"/>
    <cellStyle name="Normal 12 112 2" xfId="14959"/>
    <cellStyle name="Normal 12 112 3" xfId="14960"/>
    <cellStyle name="Normal 12 113" xfId="14961"/>
    <cellStyle name="Normal 12 113 2" xfId="14962"/>
    <cellStyle name="Normal 12 113 3" xfId="14963"/>
    <cellStyle name="Normal 12 114" xfId="14964"/>
    <cellStyle name="Normal 12 114 2" xfId="14965"/>
    <cellStyle name="Normal 12 114 3" xfId="14966"/>
    <cellStyle name="Normal 12 115" xfId="14967"/>
    <cellStyle name="Normal 12 115 2" xfId="14968"/>
    <cellStyle name="Normal 12 115 3" xfId="14969"/>
    <cellStyle name="Normal 12 116" xfId="14970"/>
    <cellStyle name="Normal 12 116 2" xfId="14971"/>
    <cellStyle name="Normal 12 116 3" xfId="14972"/>
    <cellStyle name="Normal 12 117" xfId="14973"/>
    <cellStyle name="Normal 12 117 2" xfId="14974"/>
    <cellStyle name="Normal 12 117 3" xfId="14975"/>
    <cellStyle name="Normal 12 118" xfId="14976"/>
    <cellStyle name="Normal 12 118 2" xfId="14977"/>
    <cellStyle name="Normal 12 118 3" xfId="14978"/>
    <cellStyle name="Normal 12 119" xfId="14979"/>
    <cellStyle name="Normal 12 119 2" xfId="14980"/>
    <cellStyle name="Normal 12 119 3" xfId="14981"/>
    <cellStyle name="Normal 12 12" xfId="14982"/>
    <cellStyle name="Normal 12 12 2" xfId="14983"/>
    <cellStyle name="Normal 12 12 3" xfId="14984"/>
    <cellStyle name="Normal 12 12 4" xfId="14985"/>
    <cellStyle name="Normal 12 12 5" xfId="14986"/>
    <cellStyle name="Normal 12 120" xfId="14987"/>
    <cellStyle name="Normal 12 120 2" xfId="14988"/>
    <cellStyle name="Normal 12 120 3" xfId="14989"/>
    <cellStyle name="Normal 12 121" xfId="14990"/>
    <cellStyle name="Normal 12 121 2" xfId="14991"/>
    <cellStyle name="Normal 12 121 3" xfId="14992"/>
    <cellStyle name="Normal 12 122" xfId="14993"/>
    <cellStyle name="Normal 12 122 2" xfId="14994"/>
    <cellStyle name="Normal 12 122 3" xfId="14995"/>
    <cellStyle name="Normal 12 123" xfId="14996"/>
    <cellStyle name="Normal 12 123 2" xfId="14997"/>
    <cellStyle name="Normal 12 123 3" xfId="14998"/>
    <cellStyle name="Normal 12 124" xfId="14999"/>
    <cellStyle name="Normal 12 124 2" xfId="15000"/>
    <cellStyle name="Normal 12 124 3" xfId="15001"/>
    <cellStyle name="Normal 12 125" xfId="15002"/>
    <cellStyle name="Normal 12 125 2" xfId="15003"/>
    <cellStyle name="Normal 12 125 3" xfId="15004"/>
    <cellStyle name="Normal 12 126" xfId="15005"/>
    <cellStyle name="Normal 12 126 2" xfId="15006"/>
    <cellStyle name="Normal 12 126 3" xfId="15007"/>
    <cellStyle name="Normal 12 127" xfId="15008"/>
    <cellStyle name="Normal 12 127 2" xfId="15009"/>
    <cellStyle name="Normal 12 127 3" xfId="15010"/>
    <cellStyle name="Normal 12 128" xfId="15011"/>
    <cellStyle name="Normal 12 128 2" xfId="15012"/>
    <cellStyle name="Normal 12 128 3" xfId="15013"/>
    <cellStyle name="Normal 12 129" xfId="15014"/>
    <cellStyle name="Normal 12 129 2" xfId="15015"/>
    <cellStyle name="Normal 12 129 3" xfId="15016"/>
    <cellStyle name="Normal 12 13" xfId="15017"/>
    <cellStyle name="Normal 12 13 2" xfId="15018"/>
    <cellStyle name="Normal 12 13 3" xfId="15019"/>
    <cellStyle name="Normal 12 13 4" xfId="15020"/>
    <cellStyle name="Normal 12 13 5" xfId="15021"/>
    <cellStyle name="Normal 12 130" xfId="15022"/>
    <cellStyle name="Normal 12 130 2" xfId="15023"/>
    <cellStyle name="Normal 12 130 3" xfId="15024"/>
    <cellStyle name="Normal 12 131" xfId="15025"/>
    <cellStyle name="Normal 12 131 2" xfId="15026"/>
    <cellStyle name="Normal 12 131 3" xfId="15027"/>
    <cellStyle name="Normal 12 132" xfId="15028"/>
    <cellStyle name="Normal 12 132 2" xfId="15029"/>
    <cellStyle name="Normal 12 132 3" xfId="15030"/>
    <cellStyle name="Normal 12 133" xfId="15031"/>
    <cellStyle name="Normal 12 133 2" xfId="15032"/>
    <cellStyle name="Normal 12 133 3" xfId="15033"/>
    <cellStyle name="Normal 12 134" xfId="15034"/>
    <cellStyle name="Normal 12 134 2" xfId="15035"/>
    <cellStyle name="Normal 12 134 3" xfId="15036"/>
    <cellStyle name="Normal 12 135" xfId="15037"/>
    <cellStyle name="Normal 12 135 2" xfId="15038"/>
    <cellStyle name="Normal 12 135 3" xfId="15039"/>
    <cellStyle name="Normal 12 136" xfId="15040"/>
    <cellStyle name="Normal 12 136 2" xfId="15041"/>
    <cellStyle name="Normal 12 136 3" xfId="15042"/>
    <cellStyle name="Normal 12 137" xfId="15043"/>
    <cellStyle name="Normal 12 137 2" xfId="15044"/>
    <cellStyle name="Normal 12 137 3" xfId="15045"/>
    <cellStyle name="Normal 12 138" xfId="15046"/>
    <cellStyle name="Normal 12 138 2" xfId="15047"/>
    <cellStyle name="Normal 12 138 3" xfId="15048"/>
    <cellStyle name="Normal 12 139" xfId="15049"/>
    <cellStyle name="Normal 12 139 2" xfId="15050"/>
    <cellStyle name="Normal 12 139 3" xfId="15051"/>
    <cellStyle name="Normal 12 14" xfId="15052"/>
    <cellStyle name="Normal 12 14 2" xfId="15053"/>
    <cellStyle name="Normal 12 14 3" xfId="15054"/>
    <cellStyle name="Normal 12 14 4" xfId="15055"/>
    <cellStyle name="Normal 12 14 5" xfId="15056"/>
    <cellStyle name="Normal 12 140" xfId="15057"/>
    <cellStyle name="Normal 12 140 2" xfId="15058"/>
    <cellStyle name="Normal 12 140 3" xfId="15059"/>
    <cellStyle name="Normal 12 141" xfId="15060"/>
    <cellStyle name="Normal 12 141 2" xfId="15061"/>
    <cellStyle name="Normal 12 141 3" xfId="15062"/>
    <cellStyle name="Normal 12 142" xfId="15063"/>
    <cellStyle name="Normal 12 142 2" xfId="15064"/>
    <cellStyle name="Normal 12 142 3" xfId="15065"/>
    <cellStyle name="Normal 12 143" xfId="15066"/>
    <cellStyle name="Normal 12 143 2" xfId="15067"/>
    <cellStyle name="Normal 12 143 3" xfId="15068"/>
    <cellStyle name="Normal 12 144" xfId="15069"/>
    <cellStyle name="Normal 12 144 2" xfId="15070"/>
    <cellStyle name="Normal 12 144 3" xfId="15071"/>
    <cellStyle name="Normal 12 145" xfId="15072"/>
    <cellStyle name="Normal 12 145 2" xfId="15073"/>
    <cellStyle name="Normal 12 145 3" xfId="15074"/>
    <cellStyle name="Normal 12 146" xfId="15075"/>
    <cellStyle name="Normal 12 146 2" xfId="15076"/>
    <cellStyle name="Normal 12 146 3" xfId="15077"/>
    <cellStyle name="Normal 12 147" xfId="15078"/>
    <cellStyle name="Normal 12 147 2" xfId="15079"/>
    <cellStyle name="Normal 12 147 3" xfId="15080"/>
    <cellStyle name="Normal 12 148" xfId="15081"/>
    <cellStyle name="Normal 12 148 2" xfId="15082"/>
    <cellStyle name="Normal 12 148 3" xfId="15083"/>
    <cellStyle name="Normal 12 149" xfId="15084"/>
    <cellStyle name="Normal 12 149 2" xfId="15085"/>
    <cellStyle name="Normal 12 149 3" xfId="15086"/>
    <cellStyle name="Normal 12 15" xfId="15087"/>
    <cellStyle name="Normal 12 15 2" xfId="15088"/>
    <cellStyle name="Normal 12 15 3" xfId="15089"/>
    <cellStyle name="Normal 12 15 4" xfId="15090"/>
    <cellStyle name="Normal 12 15 5" xfId="15091"/>
    <cellStyle name="Normal 12 150" xfId="15092"/>
    <cellStyle name="Normal 12 150 2" xfId="15093"/>
    <cellStyle name="Normal 12 150 3" xfId="15094"/>
    <cellStyle name="Normal 12 151" xfId="15095"/>
    <cellStyle name="Normal 12 151 2" xfId="15096"/>
    <cellStyle name="Normal 12 151 3" xfId="15097"/>
    <cellStyle name="Normal 12 152" xfId="15098"/>
    <cellStyle name="Normal 12 153" xfId="15099"/>
    <cellStyle name="Normal 12 154" xfId="15100"/>
    <cellStyle name="Normal 12 16" xfId="15101"/>
    <cellStyle name="Normal 12 16 2" xfId="15102"/>
    <cellStyle name="Normal 12 16 3" xfId="15103"/>
    <cellStyle name="Normal 12 16 4" xfId="15104"/>
    <cellStyle name="Normal 12 16 5" xfId="15105"/>
    <cellStyle name="Normal 12 17" xfId="15106"/>
    <cellStyle name="Normal 12 17 2" xfId="15107"/>
    <cellStyle name="Normal 12 17 3" xfId="15108"/>
    <cellStyle name="Normal 12 17 4" xfId="15109"/>
    <cellStyle name="Normal 12 17 5" xfId="15110"/>
    <cellStyle name="Normal 12 18" xfId="15111"/>
    <cellStyle name="Normal 12 18 2" xfId="15112"/>
    <cellStyle name="Normal 12 18 3" xfId="15113"/>
    <cellStyle name="Normal 12 18 4" xfId="15114"/>
    <cellStyle name="Normal 12 18 5" xfId="15115"/>
    <cellStyle name="Normal 12 19" xfId="15116"/>
    <cellStyle name="Normal 12 19 2" xfId="15117"/>
    <cellStyle name="Normal 12 19 3" xfId="15118"/>
    <cellStyle name="Normal 12 19 4" xfId="15119"/>
    <cellStyle name="Normal 12 19 5" xfId="15120"/>
    <cellStyle name="Normal 12 2" xfId="15121"/>
    <cellStyle name="Normal 12 2 10" xfId="15122"/>
    <cellStyle name="Normal 12 2 10 2" xfId="15123"/>
    <cellStyle name="Normal 12 2 10 3" xfId="15124"/>
    <cellStyle name="Normal 12 2 11" xfId="15125"/>
    <cellStyle name="Normal 12 2 12" xfId="15126"/>
    <cellStyle name="Normal 12 2 2" xfId="15127"/>
    <cellStyle name="Normal 12 2 2 10" xfId="15128"/>
    <cellStyle name="Normal 12 2 2 11" xfId="15129"/>
    <cellStyle name="Normal 12 2 2 2" xfId="15130"/>
    <cellStyle name="Normal 12 2 2 2 2" xfId="15131"/>
    <cellStyle name="Normal 12 2 2 2 3" xfId="15132"/>
    <cellStyle name="Normal 12 2 2 3" xfId="15133"/>
    <cellStyle name="Normal 12 2 2 3 2" xfId="15134"/>
    <cellStyle name="Normal 12 2 2 3 3" xfId="15135"/>
    <cellStyle name="Normal 12 2 2 4" xfId="15136"/>
    <cellStyle name="Normal 12 2 2 4 2" xfId="15137"/>
    <cellStyle name="Normal 12 2 2 4 3" xfId="15138"/>
    <cellStyle name="Normal 12 2 2 5" xfId="15139"/>
    <cellStyle name="Normal 12 2 2 5 2" xfId="15140"/>
    <cellStyle name="Normal 12 2 2 5 3" xfId="15141"/>
    <cellStyle name="Normal 12 2 2 6" xfId="15142"/>
    <cellStyle name="Normal 12 2 2 6 2" xfId="15143"/>
    <cellStyle name="Normal 12 2 2 6 3" xfId="15144"/>
    <cellStyle name="Normal 12 2 2 7" xfId="15145"/>
    <cellStyle name="Normal 12 2 2 7 2" xfId="15146"/>
    <cellStyle name="Normal 12 2 2 7 3" xfId="15147"/>
    <cellStyle name="Normal 12 2 2 8" xfId="15148"/>
    <cellStyle name="Normal 12 2 2 8 2" xfId="15149"/>
    <cellStyle name="Normal 12 2 2 8 3" xfId="15150"/>
    <cellStyle name="Normal 12 2 2 9" xfId="15151"/>
    <cellStyle name="Normal 12 2 3" xfId="15152"/>
    <cellStyle name="Normal 12 2 3 10" xfId="15153"/>
    <cellStyle name="Normal 12 2 3 2" xfId="15154"/>
    <cellStyle name="Normal 12 2 3 2 2" xfId="15155"/>
    <cellStyle name="Normal 12 2 3 2 3" xfId="15156"/>
    <cellStyle name="Normal 12 2 3 3" xfId="15157"/>
    <cellStyle name="Normal 12 2 3 3 2" xfId="15158"/>
    <cellStyle name="Normal 12 2 3 3 3" xfId="15159"/>
    <cellStyle name="Normal 12 2 3 4" xfId="15160"/>
    <cellStyle name="Normal 12 2 3 4 2" xfId="15161"/>
    <cellStyle name="Normal 12 2 3 4 3" xfId="15162"/>
    <cellStyle name="Normal 12 2 3 5" xfId="15163"/>
    <cellStyle name="Normal 12 2 3 5 2" xfId="15164"/>
    <cellStyle name="Normal 12 2 3 5 3" xfId="15165"/>
    <cellStyle name="Normal 12 2 3 6" xfId="15166"/>
    <cellStyle name="Normal 12 2 3 6 2" xfId="15167"/>
    <cellStyle name="Normal 12 2 3 6 3" xfId="15168"/>
    <cellStyle name="Normal 12 2 3 7" xfId="15169"/>
    <cellStyle name="Normal 12 2 3 7 2" xfId="15170"/>
    <cellStyle name="Normal 12 2 3 7 3" xfId="15171"/>
    <cellStyle name="Normal 12 2 3 8" xfId="15172"/>
    <cellStyle name="Normal 12 2 3 8 2" xfId="15173"/>
    <cellStyle name="Normal 12 2 3 8 3" xfId="15174"/>
    <cellStyle name="Normal 12 2 3 9" xfId="15175"/>
    <cellStyle name="Normal 12 2 4" xfId="15176"/>
    <cellStyle name="Normal 12 2 4 2" xfId="15177"/>
    <cellStyle name="Normal 12 2 4 3" xfId="15178"/>
    <cellStyle name="Normal 12 2 5" xfId="15179"/>
    <cellStyle name="Normal 12 2 5 2" xfId="15180"/>
    <cellStyle name="Normal 12 2 5 3" xfId="15181"/>
    <cellStyle name="Normal 12 2 6" xfId="15182"/>
    <cellStyle name="Normal 12 2 6 2" xfId="15183"/>
    <cellStyle name="Normal 12 2 6 3" xfId="15184"/>
    <cellStyle name="Normal 12 2 7" xfId="15185"/>
    <cellStyle name="Normal 12 2 7 2" xfId="15186"/>
    <cellStyle name="Normal 12 2 7 3" xfId="15187"/>
    <cellStyle name="Normal 12 2 8" xfId="15188"/>
    <cellStyle name="Normal 12 2 8 2" xfId="15189"/>
    <cellStyle name="Normal 12 2 8 3" xfId="15190"/>
    <cellStyle name="Normal 12 2 9" xfId="15191"/>
    <cellStyle name="Normal 12 2 9 2" xfId="15192"/>
    <cellStyle name="Normal 12 2 9 3" xfId="15193"/>
    <cellStyle name="Normal 12 2_Indoliberty-GABUNGAN" xfId="15194"/>
    <cellStyle name="Normal 12 20" xfId="15195"/>
    <cellStyle name="Normal 12 20 2" xfId="15196"/>
    <cellStyle name="Normal 12 20 3" xfId="15197"/>
    <cellStyle name="Normal 12 20 4" xfId="15198"/>
    <cellStyle name="Normal 12 20 5" xfId="15199"/>
    <cellStyle name="Normal 12 21" xfId="15200"/>
    <cellStyle name="Normal 12 21 2" xfId="15201"/>
    <cellStyle name="Normal 12 21 3" xfId="15202"/>
    <cellStyle name="Normal 12 21 4" xfId="15203"/>
    <cellStyle name="Normal 12 21 5" xfId="15204"/>
    <cellStyle name="Normal 12 22" xfId="15205"/>
    <cellStyle name="Normal 12 22 2" xfId="15206"/>
    <cellStyle name="Normal 12 22 3" xfId="15207"/>
    <cellStyle name="Normal 12 23" xfId="15208"/>
    <cellStyle name="Normal 12 23 2" xfId="15209"/>
    <cellStyle name="Normal 12 23 3" xfId="15210"/>
    <cellStyle name="Normal 12 24" xfId="15211"/>
    <cellStyle name="Normal 12 24 2" xfId="15212"/>
    <cellStyle name="Normal 12 24 3" xfId="15213"/>
    <cellStyle name="Normal 12 25" xfId="15214"/>
    <cellStyle name="Normal 12 25 2" xfId="15215"/>
    <cellStyle name="Normal 12 25 3" xfId="15216"/>
    <cellStyle name="Normal 12 26" xfId="15217"/>
    <cellStyle name="Normal 12 26 2" xfId="15218"/>
    <cellStyle name="Normal 12 26 3" xfId="15219"/>
    <cellStyle name="Normal 12 27" xfId="15220"/>
    <cellStyle name="Normal 12 27 2" xfId="15221"/>
    <cellStyle name="Normal 12 27 3" xfId="15222"/>
    <cellStyle name="Normal 12 28" xfId="15223"/>
    <cellStyle name="Normal 12 28 2" xfId="15224"/>
    <cellStyle name="Normal 12 28 3" xfId="15225"/>
    <cellStyle name="Normal 12 29" xfId="15226"/>
    <cellStyle name="Normal 12 29 2" xfId="15227"/>
    <cellStyle name="Normal 12 29 3" xfId="15228"/>
    <cellStyle name="Normal 12 3" xfId="15229"/>
    <cellStyle name="Normal 12 3 10" xfId="15230"/>
    <cellStyle name="Normal 12 3 2" xfId="15231"/>
    <cellStyle name="Normal 12 3 2 2" xfId="15232"/>
    <cellStyle name="Normal 12 3 2 3" xfId="15233"/>
    <cellStyle name="Normal 12 3 3" xfId="15234"/>
    <cellStyle name="Normal 12 3 3 2" xfId="15235"/>
    <cellStyle name="Normal 12 3 3 3" xfId="15236"/>
    <cellStyle name="Normal 12 3 4" xfId="15237"/>
    <cellStyle name="Normal 12 3 4 2" xfId="15238"/>
    <cellStyle name="Normal 12 3 4 3" xfId="15239"/>
    <cellStyle name="Normal 12 3 5" xfId="15240"/>
    <cellStyle name="Normal 12 3 5 2" xfId="15241"/>
    <cellStyle name="Normal 12 3 5 3" xfId="15242"/>
    <cellStyle name="Normal 12 3 6" xfId="15243"/>
    <cellStyle name="Normal 12 3 6 2" xfId="15244"/>
    <cellStyle name="Normal 12 3 6 3" xfId="15245"/>
    <cellStyle name="Normal 12 3 7" xfId="15246"/>
    <cellStyle name="Normal 12 3 7 2" xfId="15247"/>
    <cellStyle name="Normal 12 3 7 3" xfId="15248"/>
    <cellStyle name="Normal 12 3 8" xfId="15249"/>
    <cellStyle name="Normal 12 3 8 2" xfId="15250"/>
    <cellStyle name="Normal 12 3 8 3" xfId="15251"/>
    <cellStyle name="Normal 12 3 9" xfId="15252"/>
    <cellStyle name="Normal 12 30" xfId="15253"/>
    <cellStyle name="Normal 12 30 2" xfId="15254"/>
    <cellStyle name="Normal 12 30 3" xfId="15255"/>
    <cellStyle name="Normal 12 31" xfId="15256"/>
    <cellStyle name="Normal 12 31 2" xfId="15257"/>
    <cellStyle name="Normal 12 31 3" xfId="15258"/>
    <cellStyle name="Normal 12 32" xfId="15259"/>
    <cellStyle name="Normal 12 32 2" xfId="15260"/>
    <cellStyle name="Normal 12 32 3" xfId="15261"/>
    <cellStyle name="Normal 12 33" xfId="15262"/>
    <cellStyle name="Normal 12 33 2" xfId="15263"/>
    <cellStyle name="Normal 12 33 3" xfId="15264"/>
    <cellStyle name="Normal 12 34" xfId="15265"/>
    <cellStyle name="Normal 12 34 2" xfId="15266"/>
    <cellStyle name="Normal 12 34 3" xfId="15267"/>
    <cellStyle name="Normal 12 35" xfId="15268"/>
    <cellStyle name="Normal 12 35 2" xfId="15269"/>
    <cellStyle name="Normal 12 35 3" xfId="15270"/>
    <cellStyle name="Normal 12 36" xfId="15271"/>
    <cellStyle name="Normal 12 36 2" xfId="15272"/>
    <cellStyle name="Normal 12 36 3" xfId="15273"/>
    <cellStyle name="Normal 12 37" xfId="15274"/>
    <cellStyle name="Normal 12 37 2" xfId="15275"/>
    <cellStyle name="Normal 12 37 3" xfId="15276"/>
    <cellStyle name="Normal 12 38" xfId="15277"/>
    <cellStyle name="Normal 12 38 2" xfId="15278"/>
    <cellStyle name="Normal 12 38 3" xfId="15279"/>
    <cellStyle name="Normal 12 39" xfId="15280"/>
    <cellStyle name="Normal 12 39 2" xfId="15281"/>
    <cellStyle name="Normal 12 39 3" xfId="15282"/>
    <cellStyle name="Normal 12 4" xfId="15283"/>
    <cellStyle name="Normal 12 4 10" xfId="15284"/>
    <cellStyle name="Normal 12 4 2" xfId="15285"/>
    <cellStyle name="Normal 12 4 2 2" xfId="15286"/>
    <cellStyle name="Normal 12 4 2 3" xfId="15287"/>
    <cellStyle name="Normal 12 4 3" xfId="15288"/>
    <cellStyle name="Normal 12 4 3 2" xfId="15289"/>
    <cellStyle name="Normal 12 4 3 3" xfId="15290"/>
    <cellStyle name="Normal 12 4 4" xfId="15291"/>
    <cellStyle name="Normal 12 4 4 2" xfId="15292"/>
    <cellStyle name="Normal 12 4 4 3" xfId="15293"/>
    <cellStyle name="Normal 12 4 5" xfId="15294"/>
    <cellStyle name="Normal 12 4 5 2" xfId="15295"/>
    <cellStyle name="Normal 12 4 5 3" xfId="15296"/>
    <cellStyle name="Normal 12 4 6" xfId="15297"/>
    <cellStyle name="Normal 12 4 6 2" xfId="15298"/>
    <cellStyle name="Normal 12 4 6 3" xfId="15299"/>
    <cellStyle name="Normal 12 4 7" xfId="15300"/>
    <cellStyle name="Normal 12 4 7 2" xfId="15301"/>
    <cellStyle name="Normal 12 4 7 3" xfId="15302"/>
    <cellStyle name="Normal 12 4 8" xfId="15303"/>
    <cellStyle name="Normal 12 4 8 2" xfId="15304"/>
    <cellStyle name="Normal 12 4 8 3" xfId="15305"/>
    <cellStyle name="Normal 12 4 9" xfId="15306"/>
    <cellStyle name="Normal 12 40" xfId="15307"/>
    <cellStyle name="Normal 12 40 2" xfId="15308"/>
    <cellStyle name="Normal 12 40 3" xfId="15309"/>
    <cellStyle name="Normal 12 41" xfId="15310"/>
    <cellStyle name="Normal 12 41 2" xfId="15311"/>
    <cellStyle name="Normal 12 41 3" xfId="15312"/>
    <cellStyle name="Normal 12 42" xfId="15313"/>
    <cellStyle name="Normal 12 42 2" xfId="15314"/>
    <cellStyle name="Normal 12 42 3" xfId="15315"/>
    <cellStyle name="Normal 12 43" xfId="15316"/>
    <cellStyle name="Normal 12 43 2" xfId="15317"/>
    <cellStyle name="Normal 12 43 3" xfId="15318"/>
    <cellStyle name="Normal 12 44" xfId="15319"/>
    <cellStyle name="Normal 12 44 2" xfId="15320"/>
    <cellStyle name="Normal 12 44 3" xfId="15321"/>
    <cellStyle name="Normal 12 45" xfId="15322"/>
    <cellStyle name="Normal 12 45 2" xfId="15323"/>
    <cellStyle name="Normal 12 45 3" xfId="15324"/>
    <cellStyle name="Normal 12 46" xfId="15325"/>
    <cellStyle name="Normal 12 46 2" xfId="15326"/>
    <cellStyle name="Normal 12 46 3" xfId="15327"/>
    <cellStyle name="Normal 12 47" xfId="15328"/>
    <cellStyle name="Normal 12 47 2" xfId="15329"/>
    <cellStyle name="Normal 12 47 3" xfId="15330"/>
    <cellStyle name="Normal 12 48" xfId="15331"/>
    <cellStyle name="Normal 12 48 2" xfId="15332"/>
    <cellStyle name="Normal 12 48 3" xfId="15333"/>
    <cellStyle name="Normal 12 49" xfId="15334"/>
    <cellStyle name="Normal 12 49 2" xfId="15335"/>
    <cellStyle name="Normal 12 49 3" xfId="15336"/>
    <cellStyle name="Normal 12 5" xfId="15337"/>
    <cellStyle name="Normal 12 5 10" xfId="15338"/>
    <cellStyle name="Normal 12 5 2" xfId="15339"/>
    <cellStyle name="Normal 12 5 2 2" xfId="15340"/>
    <cellStyle name="Normal 12 5 2 3" xfId="15341"/>
    <cellStyle name="Normal 12 5 3" xfId="15342"/>
    <cellStyle name="Normal 12 5 3 2" xfId="15343"/>
    <cellStyle name="Normal 12 5 3 3" xfId="15344"/>
    <cellStyle name="Normal 12 5 4" xfId="15345"/>
    <cellStyle name="Normal 12 5 4 2" xfId="15346"/>
    <cellStyle name="Normal 12 5 4 3" xfId="15347"/>
    <cellStyle name="Normal 12 5 5" xfId="15348"/>
    <cellStyle name="Normal 12 5 5 2" xfId="15349"/>
    <cellStyle name="Normal 12 5 5 3" xfId="15350"/>
    <cellStyle name="Normal 12 5 6" xfId="15351"/>
    <cellStyle name="Normal 12 5 6 2" xfId="15352"/>
    <cellStyle name="Normal 12 5 6 3" xfId="15353"/>
    <cellStyle name="Normal 12 5 7" xfId="15354"/>
    <cellStyle name="Normal 12 5 7 2" xfId="15355"/>
    <cellStyle name="Normal 12 5 7 3" xfId="15356"/>
    <cellStyle name="Normal 12 5 8" xfId="15357"/>
    <cellStyle name="Normal 12 5 8 2" xfId="15358"/>
    <cellStyle name="Normal 12 5 8 3" xfId="15359"/>
    <cellStyle name="Normal 12 5 9" xfId="15360"/>
    <cellStyle name="Normal 12 50" xfId="15361"/>
    <cellStyle name="Normal 12 50 2" xfId="15362"/>
    <cellStyle name="Normal 12 50 3" xfId="15363"/>
    <cellStyle name="Normal 12 51" xfId="15364"/>
    <cellStyle name="Normal 12 51 2" xfId="15365"/>
    <cellStyle name="Normal 12 51 3" xfId="15366"/>
    <cellStyle name="Normal 12 52" xfId="15367"/>
    <cellStyle name="Normal 12 52 2" xfId="15368"/>
    <cellStyle name="Normal 12 52 3" xfId="15369"/>
    <cellStyle name="Normal 12 53" xfId="15370"/>
    <cellStyle name="Normal 12 53 2" xfId="15371"/>
    <cellStyle name="Normal 12 53 3" xfId="15372"/>
    <cellStyle name="Normal 12 54" xfId="15373"/>
    <cellStyle name="Normal 12 54 2" xfId="15374"/>
    <cellStyle name="Normal 12 54 3" xfId="15375"/>
    <cellStyle name="Normal 12 55" xfId="15376"/>
    <cellStyle name="Normal 12 55 2" xfId="15377"/>
    <cellStyle name="Normal 12 55 3" xfId="15378"/>
    <cellStyle name="Normal 12 56" xfId="15379"/>
    <cellStyle name="Normal 12 56 2" xfId="15380"/>
    <cellStyle name="Normal 12 56 3" xfId="15381"/>
    <cellStyle name="Normal 12 57" xfId="15382"/>
    <cellStyle name="Normal 12 57 2" xfId="15383"/>
    <cellStyle name="Normal 12 57 3" xfId="15384"/>
    <cellStyle name="Normal 12 58" xfId="15385"/>
    <cellStyle name="Normal 12 58 2" xfId="15386"/>
    <cellStyle name="Normal 12 58 3" xfId="15387"/>
    <cellStyle name="Normal 12 59" xfId="15388"/>
    <cellStyle name="Normal 12 59 2" xfId="15389"/>
    <cellStyle name="Normal 12 59 3" xfId="15390"/>
    <cellStyle name="Normal 12 6" xfId="15391"/>
    <cellStyle name="Normal 12 6 10" xfId="15392"/>
    <cellStyle name="Normal 12 6 2" xfId="15393"/>
    <cellStyle name="Normal 12 6 2 2" xfId="15394"/>
    <cellStyle name="Normal 12 6 2 3" xfId="15395"/>
    <cellStyle name="Normal 12 6 3" xfId="15396"/>
    <cellStyle name="Normal 12 6 3 2" xfId="15397"/>
    <cellStyle name="Normal 12 6 3 3" xfId="15398"/>
    <cellStyle name="Normal 12 6 4" xfId="15399"/>
    <cellStyle name="Normal 12 6 4 2" xfId="15400"/>
    <cellStyle name="Normal 12 6 4 3" xfId="15401"/>
    <cellStyle name="Normal 12 6 5" xfId="15402"/>
    <cellStyle name="Normal 12 6 5 2" xfId="15403"/>
    <cellStyle name="Normal 12 6 5 3" xfId="15404"/>
    <cellStyle name="Normal 12 6 6" xfId="15405"/>
    <cellStyle name="Normal 12 6 6 2" xfId="15406"/>
    <cellStyle name="Normal 12 6 6 3" xfId="15407"/>
    <cellStyle name="Normal 12 6 7" xfId="15408"/>
    <cellStyle name="Normal 12 6 7 2" xfId="15409"/>
    <cellStyle name="Normal 12 6 7 3" xfId="15410"/>
    <cellStyle name="Normal 12 6 8" xfId="15411"/>
    <cellStyle name="Normal 12 6 8 2" xfId="15412"/>
    <cellStyle name="Normal 12 6 8 3" xfId="15413"/>
    <cellStyle name="Normal 12 6 9" xfId="15414"/>
    <cellStyle name="Normal 12 60" xfId="15415"/>
    <cellStyle name="Normal 12 60 2" xfId="15416"/>
    <cellStyle name="Normal 12 60 3" xfId="15417"/>
    <cellStyle name="Normal 12 61" xfId="15418"/>
    <cellStyle name="Normal 12 61 2" xfId="15419"/>
    <cellStyle name="Normal 12 61 3" xfId="15420"/>
    <cellStyle name="Normal 12 62" xfId="15421"/>
    <cellStyle name="Normal 12 62 2" xfId="15422"/>
    <cellStyle name="Normal 12 62 3" xfId="15423"/>
    <cellStyle name="Normal 12 63" xfId="15424"/>
    <cellStyle name="Normal 12 63 2" xfId="15425"/>
    <cellStyle name="Normal 12 63 3" xfId="15426"/>
    <cellStyle name="Normal 12 64" xfId="15427"/>
    <cellStyle name="Normal 12 64 2" xfId="15428"/>
    <cellStyle name="Normal 12 64 3" xfId="15429"/>
    <cellStyle name="Normal 12 65" xfId="15430"/>
    <cellStyle name="Normal 12 65 2" xfId="15431"/>
    <cellStyle name="Normal 12 65 3" xfId="15432"/>
    <cellStyle name="Normal 12 66" xfId="15433"/>
    <cellStyle name="Normal 12 66 2" xfId="15434"/>
    <cellStyle name="Normal 12 66 3" xfId="15435"/>
    <cellStyle name="Normal 12 67" xfId="15436"/>
    <cellStyle name="Normal 12 67 2" xfId="15437"/>
    <cellStyle name="Normal 12 67 3" xfId="15438"/>
    <cellStyle name="Normal 12 68" xfId="15439"/>
    <cellStyle name="Normal 12 68 2" xfId="15440"/>
    <cellStyle name="Normal 12 68 3" xfId="15441"/>
    <cellStyle name="Normal 12 69" xfId="15442"/>
    <cellStyle name="Normal 12 69 2" xfId="15443"/>
    <cellStyle name="Normal 12 69 3" xfId="15444"/>
    <cellStyle name="Normal 12 7" xfId="15445"/>
    <cellStyle name="Normal 12 7 10" xfId="15446"/>
    <cellStyle name="Normal 12 7 2" xfId="15447"/>
    <cellStyle name="Normal 12 7 2 2" xfId="15448"/>
    <cellStyle name="Normal 12 7 2 3" xfId="15449"/>
    <cellStyle name="Normal 12 7 3" xfId="15450"/>
    <cellStyle name="Normal 12 7 3 2" xfId="15451"/>
    <cellStyle name="Normal 12 7 3 3" xfId="15452"/>
    <cellStyle name="Normal 12 7 4" xfId="15453"/>
    <cellStyle name="Normal 12 7 4 2" xfId="15454"/>
    <cellStyle name="Normal 12 7 4 3" xfId="15455"/>
    <cellStyle name="Normal 12 7 5" xfId="15456"/>
    <cellStyle name="Normal 12 7 5 2" xfId="15457"/>
    <cellStyle name="Normal 12 7 5 3" xfId="15458"/>
    <cellStyle name="Normal 12 7 6" xfId="15459"/>
    <cellStyle name="Normal 12 7 6 2" xfId="15460"/>
    <cellStyle name="Normal 12 7 6 3" xfId="15461"/>
    <cellStyle name="Normal 12 7 7" xfId="15462"/>
    <cellStyle name="Normal 12 7 7 2" xfId="15463"/>
    <cellStyle name="Normal 12 7 7 3" xfId="15464"/>
    <cellStyle name="Normal 12 7 8" xfId="15465"/>
    <cellStyle name="Normal 12 7 8 2" xfId="15466"/>
    <cellStyle name="Normal 12 7 8 3" xfId="15467"/>
    <cellStyle name="Normal 12 7 9" xfId="15468"/>
    <cellStyle name="Normal 12 70" xfId="15469"/>
    <cellStyle name="Normal 12 70 2" xfId="15470"/>
    <cellStyle name="Normal 12 70 3" xfId="15471"/>
    <cellStyle name="Normal 12 71" xfId="15472"/>
    <cellStyle name="Normal 12 71 2" xfId="15473"/>
    <cellStyle name="Normal 12 71 3" xfId="15474"/>
    <cellStyle name="Normal 12 72" xfId="15475"/>
    <cellStyle name="Normal 12 72 2" xfId="15476"/>
    <cellStyle name="Normal 12 72 3" xfId="15477"/>
    <cellStyle name="Normal 12 73" xfId="15478"/>
    <cellStyle name="Normal 12 73 2" xfId="15479"/>
    <cellStyle name="Normal 12 73 3" xfId="15480"/>
    <cellStyle name="Normal 12 74" xfId="15481"/>
    <cellStyle name="Normal 12 74 2" xfId="15482"/>
    <cellStyle name="Normal 12 74 3" xfId="15483"/>
    <cellStyle name="Normal 12 75" xfId="15484"/>
    <cellStyle name="Normal 12 75 2" xfId="15485"/>
    <cellStyle name="Normal 12 75 3" xfId="15486"/>
    <cellStyle name="Normal 12 76" xfId="15487"/>
    <cellStyle name="Normal 12 76 2" xfId="15488"/>
    <cellStyle name="Normal 12 76 3" xfId="15489"/>
    <cellStyle name="Normal 12 77" xfId="15490"/>
    <cellStyle name="Normal 12 77 2" xfId="15491"/>
    <cellStyle name="Normal 12 77 3" xfId="15492"/>
    <cellStyle name="Normal 12 78" xfId="15493"/>
    <cellStyle name="Normal 12 78 2" xfId="15494"/>
    <cellStyle name="Normal 12 78 3" xfId="15495"/>
    <cellStyle name="Normal 12 79" xfId="15496"/>
    <cellStyle name="Normal 12 79 2" xfId="15497"/>
    <cellStyle name="Normal 12 79 3" xfId="15498"/>
    <cellStyle name="Normal 12 8" xfId="15499"/>
    <cellStyle name="Normal 12 8 2" xfId="15500"/>
    <cellStyle name="Normal 12 8 2 2" xfId="15501"/>
    <cellStyle name="Normal 12 8 2 3" xfId="15502"/>
    <cellStyle name="Normal 12 8 3" xfId="15503"/>
    <cellStyle name="Normal 12 8 3 2" xfId="15504"/>
    <cellStyle name="Normal 12 8 3 3" xfId="15505"/>
    <cellStyle name="Normal 12 8 4" xfId="15506"/>
    <cellStyle name="Normal 12 8 5" xfId="15507"/>
    <cellStyle name="Normal 12 80" xfId="15508"/>
    <cellStyle name="Normal 12 80 2" xfId="15509"/>
    <cellStyle name="Normal 12 80 3" xfId="15510"/>
    <cellStyle name="Normal 12 81" xfId="15511"/>
    <cellStyle name="Normal 12 81 2" xfId="15512"/>
    <cellStyle name="Normal 12 81 3" xfId="15513"/>
    <cellStyle name="Normal 12 82" xfId="15514"/>
    <cellStyle name="Normal 12 82 2" xfId="15515"/>
    <cellStyle name="Normal 12 82 3" xfId="15516"/>
    <cellStyle name="Normal 12 83" xfId="15517"/>
    <cellStyle name="Normal 12 83 2" xfId="15518"/>
    <cellStyle name="Normal 12 83 3" xfId="15519"/>
    <cellStyle name="Normal 12 84" xfId="15520"/>
    <cellStyle name="Normal 12 84 2" xfId="15521"/>
    <cellStyle name="Normal 12 84 3" xfId="15522"/>
    <cellStyle name="Normal 12 85" xfId="15523"/>
    <cellStyle name="Normal 12 85 2" xfId="15524"/>
    <cellStyle name="Normal 12 85 3" xfId="15525"/>
    <cellStyle name="Normal 12 86" xfId="15526"/>
    <cellStyle name="Normal 12 86 2" xfId="15527"/>
    <cellStyle name="Normal 12 86 3" xfId="15528"/>
    <cellStyle name="Normal 12 87" xfId="15529"/>
    <cellStyle name="Normal 12 87 2" xfId="15530"/>
    <cellStyle name="Normal 12 87 3" xfId="15531"/>
    <cellStyle name="Normal 12 88" xfId="15532"/>
    <cellStyle name="Normal 12 88 2" xfId="15533"/>
    <cellStyle name="Normal 12 88 3" xfId="15534"/>
    <cellStyle name="Normal 12 89" xfId="15535"/>
    <cellStyle name="Normal 12 89 2" xfId="15536"/>
    <cellStyle name="Normal 12 89 3" xfId="15537"/>
    <cellStyle name="Normal 12 9" xfId="15538"/>
    <cellStyle name="Normal 12 9 2" xfId="15539"/>
    <cellStyle name="Normal 12 9 2 2" xfId="15540"/>
    <cellStyle name="Normal 12 9 2 3" xfId="15541"/>
    <cellStyle name="Normal 12 9 3" xfId="15542"/>
    <cellStyle name="Normal 12 9 3 2" xfId="15543"/>
    <cellStyle name="Normal 12 9 3 3" xfId="15544"/>
    <cellStyle name="Normal 12 9 4" xfId="15545"/>
    <cellStyle name="Normal 12 9 5" xfId="15546"/>
    <cellStyle name="Normal 12 90" xfId="15547"/>
    <cellStyle name="Normal 12 90 2" xfId="15548"/>
    <cellStyle name="Normal 12 90 3" xfId="15549"/>
    <cellStyle name="Normal 12 91" xfId="15550"/>
    <cellStyle name="Normal 12 91 2" xfId="15551"/>
    <cellStyle name="Normal 12 91 3" xfId="15552"/>
    <cellStyle name="Normal 12 92" xfId="15553"/>
    <cellStyle name="Normal 12 92 2" xfId="15554"/>
    <cellStyle name="Normal 12 92 3" xfId="15555"/>
    <cellStyle name="Normal 12 93" xfId="15556"/>
    <cellStyle name="Normal 12 93 2" xfId="15557"/>
    <cellStyle name="Normal 12 93 3" xfId="15558"/>
    <cellStyle name="Normal 12 94" xfId="15559"/>
    <cellStyle name="Normal 12 94 2" xfId="15560"/>
    <cellStyle name="Normal 12 94 3" xfId="15561"/>
    <cellStyle name="Normal 12 95" xfId="15562"/>
    <cellStyle name="Normal 12 95 2" xfId="15563"/>
    <cellStyle name="Normal 12 95 3" xfId="15564"/>
    <cellStyle name="Normal 12 96" xfId="15565"/>
    <cellStyle name="Normal 12 96 2" xfId="15566"/>
    <cellStyle name="Normal 12 96 3" xfId="15567"/>
    <cellStyle name="Normal 12 97" xfId="15568"/>
    <cellStyle name="Normal 12 97 2" xfId="15569"/>
    <cellStyle name="Normal 12 97 3" xfId="15570"/>
    <cellStyle name="Normal 12 98" xfId="15571"/>
    <cellStyle name="Normal 12 98 2" xfId="15572"/>
    <cellStyle name="Normal 12 98 3" xfId="15573"/>
    <cellStyle name="Normal 12 99" xfId="15574"/>
    <cellStyle name="Normal 12 99 2" xfId="15575"/>
    <cellStyle name="Normal 12 99 3" xfId="15576"/>
    <cellStyle name="Normal 12_00 EE ARS HALL VOLI" xfId="15577"/>
    <cellStyle name="Normal 120" xfId="15578"/>
    <cellStyle name="Normal 120 2" xfId="15579"/>
    <cellStyle name="Normal 120 3" xfId="15580"/>
    <cellStyle name="Normal 121" xfId="15581"/>
    <cellStyle name="Normal 121 2" xfId="15582"/>
    <cellStyle name="Normal 121 3" xfId="15583"/>
    <cellStyle name="Normal 122" xfId="15584"/>
    <cellStyle name="Normal 122 2" xfId="15585"/>
    <cellStyle name="Normal 122 3" xfId="15586"/>
    <cellStyle name="Normal 123" xfId="15587"/>
    <cellStyle name="Normal 123 2" xfId="15588"/>
    <cellStyle name="Normal 123 3" xfId="15589"/>
    <cellStyle name="Normal 124" xfId="15590"/>
    <cellStyle name="Normal 124 2" xfId="15591"/>
    <cellStyle name="Normal 124 3" xfId="15592"/>
    <cellStyle name="Normal 125" xfId="15593"/>
    <cellStyle name="Normal 125 2" xfId="15594"/>
    <cellStyle name="Normal 125 3" xfId="15595"/>
    <cellStyle name="Normal 125 4" xfId="15596"/>
    <cellStyle name="Normal 126" xfId="15597"/>
    <cellStyle name="Normal 126 2" xfId="15598"/>
    <cellStyle name="Normal 126 3" xfId="15599"/>
    <cellStyle name="Normal 127" xfId="15600"/>
    <cellStyle name="Normal 127 2" xfId="15601"/>
    <cellStyle name="Normal 127 3" xfId="15602"/>
    <cellStyle name="Normal 128" xfId="15603"/>
    <cellStyle name="Normal 128 2" xfId="15604"/>
    <cellStyle name="Normal 128 3" xfId="15605"/>
    <cellStyle name="Normal 129" xfId="15606"/>
    <cellStyle name="Normal 129 2" xfId="15607"/>
    <cellStyle name="Normal 129 3" xfId="15608"/>
    <cellStyle name="Normal 13" xfId="15609"/>
    <cellStyle name="Normal 13 2" xfId="15610"/>
    <cellStyle name="Normal 13 2 2" xfId="15611"/>
    <cellStyle name="Normal 13 3" xfId="15612"/>
    <cellStyle name="Normal 130" xfId="15613"/>
    <cellStyle name="Normal 130 2" xfId="15614"/>
    <cellStyle name="Normal 130 3" xfId="15615"/>
    <cellStyle name="Normal 131" xfId="15616"/>
    <cellStyle name="Normal 131 2" xfId="15617"/>
    <cellStyle name="Normal 131 3" xfId="15618"/>
    <cellStyle name="Normal 132" xfId="15619"/>
    <cellStyle name="Normal 132 2" xfId="15620"/>
    <cellStyle name="Normal 132 3" xfId="15621"/>
    <cellStyle name="Normal 133" xfId="15622"/>
    <cellStyle name="Normal 133 2" xfId="15623"/>
    <cellStyle name="Normal 133 3" xfId="15624"/>
    <cellStyle name="Normal 134" xfId="15625"/>
    <cellStyle name="Normal 134 2" xfId="15626"/>
    <cellStyle name="Normal 134 3" xfId="15627"/>
    <cellStyle name="Normal 135" xfId="15628"/>
    <cellStyle name="Normal 135 2" xfId="15629"/>
    <cellStyle name="Normal 135 3" xfId="15630"/>
    <cellStyle name="Normal 136" xfId="15631"/>
    <cellStyle name="Normal 136 2" xfId="15632"/>
    <cellStyle name="Normal 136 3" xfId="15633"/>
    <cellStyle name="Normal 137" xfId="15634"/>
    <cellStyle name="Normal 137 2" xfId="15635"/>
    <cellStyle name="Normal 137 3" xfId="15636"/>
    <cellStyle name="Normal 138" xfId="15637"/>
    <cellStyle name="Normal 139" xfId="15638"/>
    <cellStyle name="Normal 139 2" xfId="15639"/>
    <cellStyle name="Normal 139 3" xfId="15640"/>
    <cellStyle name="Normal 14" xfId="15641"/>
    <cellStyle name="Normal 14 10" xfId="15642"/>
    <cellStyle name="Normal 14 10 2" xfId="15643"/>
    <cellStyle name="Normal 14 10 3" xfId="15644"/>
    <cellStyle name="Normal 14 100" xfId="15645"/>
    <cellStyle name="Normal 14 100 2" xfId="15646"/>
    <cellStyle name="Normal 14 100 3" xfId="15647"/>
    <cellStyle name="Normal 14 101" xfId="15648"/>
    <cellStyle name="Normal 14 101 2" xfId="15649"/>
    <cellStyle name="Normal 14 101 3" xfId="15650"/>
    <cellStyle name="Normal 14 102" xfId="15651"/>
    <cellStyle name="Normal 14 102 2" xfId="15652"/>
    <cellStyle name="Normal 14 102 3" xfId="15653"/>
    <cellStyle name="Normal 14 103" xfId="15654"/>
    <cellStyle name="Normal 14 103 2" xfId="15655"/>
    <cellStyle name="Normal 14 103 3" xfId="15656"/>
    <cellStyle name="Normal 14 104" xfId="15657"/>
    <cellStyle name="Normal 14 104 2" xfId="15658"/>
    <cellStyle name="Normal 14 104 3" xfId="15659"/>
    <cellStyle name="Normal 14 105" xfId="15660"/>
    <cellStyle name="Normal 14 105 2" xfId="15661"/>
    <cellStyle name="Normal 14 105 3" xfId="15662"/>
    <cellStyle name="Normal 14 106" xfId="15663"/>
    <cellStyle name="Normal 14 106 2" xfId="15664"/>
    <cellStyle name="Normal 14 106 3" xfId="15665"/>
    <cellStyle name="Normal 14 107" xfId="15666"/>
    <cellStyle name="Normal 14 107 2" xfId="15667"/>
    <cellStyle name="Normal 14 107 3" xfId="15668"/>
    <cellStyle name="Normal 14 108" xfId="15669"/>
    <cellStyle name="Normal 14 108 2" xfId="15670"/>
    <cellStyle name="Normal 14 108 3" xfId="15671"/>
    <cellStyle name="Normal 14 109" xfId="15672"/>
    <cellStyle name="Normal 14 109 2" xfId="15673"/>
    <cellStyle name="Normal 14 109 3" xfId="15674"/>
    <cellStyle name="Normal 14 11" xfId="15675"/>
    <cellStyle name="Normal 14 11 2" xfId="15676"/>
    <cellStyle name="Normal 14 11 3" xfId="15677"/>
    <cellStyle name="Normal 14 110" xfId="15678"/>
    <cellStyle name="Normal 14 110 2" xfId="15679"/>
    <cellStyle name="Normal 14 110 3" xfId="15680"/>
    <cellStyle name="Normal 14 111" xfId="15681"/>
    <cellStyle name="Normal 14 111 2" xfId="15682"/>
    <cellStyle name="Normal 14 111 3" xfId="15683"/>
    <cellStyle name="Normal 14 112" xfId="15684"/>
    <cellStyle name="Normal 14 112 2" xfId="15685"/>
    <cellStyle name="Normal 14 112 3" xfId="15686"/>
    <cellStyle name="Normal 14 113" xfId="15687"/>
    <cellStyle name="Normal 14 113 2" xfId="15688"/>
    <cellStyle name="Normal 14 113 3" xfId="15689"/>
    <cellStyle name="Normal 14 114" xfId="15690"/>
    <cellStyle name="Normal 14 114 2" xfId="15691"/>
    <cellStyle name="Normal 14 114 3" xfId="15692"/>
    <cellStyle name="Normal 14 115" xfId="15693"/>
    <cellStyle name="Normal 14 115 2" xfId="15694"/>
    <cellStyle name="Normal 14 115 3" xfId="15695"/>
    <cellStyle name="Normal 14 116" xfId="15696"/>
    <cellStyle name="Normal 14 116 2" xfId="15697"/>
    <cellStyle name="Normal 14 116 3" xfId="15698"/>
    <cellStyle name="Normal 14 117" xfId="15699"/>
    <cellStyle name="Normal 14 117 2" xfId="15700"/>
    <cellStyle name="Normal 14 117 3" xfId="15701"/>
    <cellStyle name="Normal 14 118" xfId="15702"/>
    <cellStyle name="Normal 14 118 2" xfId="15703"/>
    <cellStyle name="Normal 14 118 3" xfId="15704"/>
    <cellStyle name="Normal 14 119" xfId="15705"/>
    <cellStyle name="Normal 14 119 2" xfId="15706"/>
    <cellStyle name="Normal 14 119 3" xfId="15707"/>
    <cellStyle name="Normal 14 12" xfId="15708"/>
    <cellStyle name="Normal 14 12 2" xfId="15709"/>
    <cellStyle name="Normal 14 12 3" xfId="15710"/>
    <cellStyle name="Normal 14 120" xfId="15711"/>
    <cellStyle name="Normal 14 120 2" xfId="15712"/>
    <cellStyle name="Normal 14 120 3" xfId="15713"/>
    <cellStyle name="Normal 14 121" xfId="15714"/>
    <cellStyle name="Normal 14 121 2" xfId="15715"/>
    <cellStyle name="Normal 14 121 3" xfId="15716"/>
    <cellStyle name="Normal 14 122" xfId="15717"/>
    <cellStyle name="Normal 14 122 2" xfId="15718"/>
    <cellStyle name="Normal 14 122 3" xfId="15719"/>
    <cellStyle name="Normal 14 123" xfId="15720"/>
    <cellStyle name="Normal 14 123 2" xfId="15721"/>
    <cellStyle name="Normal 14 123 3" xfId="15722"/>
    <cellStyle name="Normal 14 124" xfId="15723"/>
    <cellStyle name="Normal 14 124 2" xfId="15724"/>
    <cellStyle name="Normal 14 124 3" xfId="15725"/>
    <cellStyle name="Normal 14 125" xfId="15726"/>
    <cellStyle name="Normal 14 125 2" xfId="15727"/>
    <cellStyle name="Normal 14 125 3" xfId="15728"/>
    <cellStyle name="Normal 14 126" xfId="15729"/>
    <cellStyle name="Normal 14 126 2" xfId="15730"/>
    <cellStyle name="Normal 14 126 3" xfId="15731"/>
    <cellStyle name="Normal 14 127" xfId="15732"/>
    <cellStyle name="Normal 14 127 2" xfId="15733"/>
    <cellStyle name="Normal 14 127 3" xfId="15734"/>
    <cellStyle name="Normal 14 128" xfId="15735"/>
    <cellStyle name="Normal 14 128 2" xfId="15736"/>
    <cellStyle name="Normal 14 128 3" xfId="15737"/>
    <cellStyle name="Normal 14 129" xfId="15738"/>
    <cellStyle name="Normal 14 129 2" xfId="15739"/>
    <cellStyle name="Normal 14 129 3" xfId="15740"/>
    <cellStyle name="Normal 14 13" xfId="15741"/>
    <cellStyle name="Normal 14 13 2" xfId="15742"/>
    <cellStyle name="Normal 14 13 3" xfId="15743"/>
    <cellStyle name="Normal 14 130" xfId="15744"/>
    <cellStyle name="Normal 14 130 2" xfId="15745"/>
    <cellStyle name="Normal 14 130 3" xfId="15746"/>
    <cellStyle name="Normal 14 131" xfId="15747"/>
    <cellStyle name="Normal 14 131 2" xfId="15748"/>
    <cellStyle name="Normal 14 131 3" xfId="15749"/>
    <cellStyle name="Normal 14 132" xfId="15750"/>
    <cellStyle name="Normal 14 132 2" xfId="15751"/>
    <cellStyle name="Normal 14 132 3" xfId="15752"/>
    <cellStyle name="Normal 14 133" xfId="15753"/>
    <cellStyle name="Normal 14 133 2" xfId="15754"/>
    <cellStyle name="Normal 14 133 3" xfId="15755"/>
    <cellStyle name="Normal 14 134" xfId="15756"/>
    <cellStyle name="Normal 14 134 2" xfId="15757"/>
    <cellStyle name="Normal 14 134 3" xfId="15758"/>
    <cellStyle name="Normal 14 135" xfId="15759"/>
    <cellStyle name="Normal 14 135 2" xfId="15760"/>
    <cellStyle name="Normal 14 135 3" xfId="15761"/>
    <cellStyle name="Normal 14 136" xfId="15762"/>
    <cellStyle name="Normal 14 136 2" xfId="15763"/>
    <cellStyle name="Normal 14 136 3" xfId="15764"/>
    <cellStyle name="Normal 14 137" xfId="15765"/>
    <cellStyle name="Normal 14 137 2" xfId="15766"/>
    <cellStyle name="Normal 14 137 3" xfId="15767"/>
    <cellStyle name="Normal 14 138" xfId="15768"/>
    <cellStyle name="Normal 14 138 2" xfId="15769"/>
    <cellStyle name="Normal 14 138 3" xfId="15770"/>
    <cellStyle name="Normal 14 139" xfId="15771"/>
    <cellStyle name="Normal 14 139 2" xfId="15772"/>
    <cellStyle name="Normal 14 139 3" xfId="15773"/>
    <cellStyle name="Normal 14 14" xfId="15774"/>
    <cellStyle name="Normal 14 14 2" xfId="15775"/>
    <cellStyle name="Normal 14 14 3" xfId="15776"/>
    <cellStyle name="Normal 14 140" xfId="15777"/>
    <cellStyle name="Normal 14 140 2" xfId="15778"/>
    <cellStyle name="Normal 14 140 3" xfId="15779"/>
    <cellStyle name="Normal 14 141" xfId="15780"/>
    <cellStyle name="Normal 14 141 2" xfId="15781"/>
    <cellStyle name="Normal 14 141 3" xfId="15782"/>
    <cellStyle name="Normal 14 142" xfId="15783"/>
    <cellStyle name="Normal 14 142 2" xfId="15784"/>
    <cellStyle name="Normal 14 142 3" xfId="15785"/>
    <cellStyle name="Normal 14 143" xfId="15786"/>
    <cellStyle name="Normal 14 143 2" xfId="15787"/>
    <cellStyle name="Normal 14 143 3" xfId="15788"/>
    <cellStyle name="Normal 14 144" xfId="15789"/>
    <cellStyle name="Normal 14 144 2" xfId="15790"/>
    <cellStyle name="Normal 14 144 3" xfId="15791"/>
    <cellStyle name="Normal 14 145" xfId="15792"/>
    <cellStyle name="Normal 14 145 2" xfId="15793"/>
    <cellStyle name="Normal 14 145 3" xfId="15794"/>
    <cellStyle name="Normal 14 146" xfId="15795"/>
    <cellStyle name="Normal 14 146 2" xfId="15796"/>
    <cellStyle name="Normal 14 146 3" xfId="15797"/>
    <cellStyle name="Normal 14 147" xfId="15798"/>
    <cellStyle name="Normal 14 147 2" xfId="15799"/>
    <cellStyle name="Normal 14 147 3" xfId="15800"/>
    <cellStyle name="Normal 14 148" xfId="15801"/>
    <cellStyle name="Normal 14 148 2" xfId="15802"/>
    <cellStyle name="Normal 14 148 3" xfId="15803"/>
    <cellStyle name="Normal 14 149" xfId="15804"/>
    <cellStyle name="Normal 14 149 2" xfId="15805"/>
    <cellStyle name="Normal 14 149 3" xfId="15806"/>
    <cellStyle name="Normal 14 15" xfId="15807"/>
    <cellStyle name="Normal 14 15 2" xfId="15808"/>
    <cellStyle name="Normal 14 15 3" xfId="15809"/>
    <cellStyle name="Normal 14 150" xfId="15810"/>
    <cellStyle name="Normal 14 150 2" xfId="15811"/>
    <cellStyle name="Normal 14 150 3" xfId="15812"/>
    <cellStyle name="Normal 14 151" xfId="15813"/>
    <cellStyle name="Normal 14 151 2" xfId="15814"/>
    <cellStyle name="Normal 14 151 3" xfId="15815"/>
    <cellStyle name="Normal 14 152" xfId="15816"/>
    <cellStyle name="Normal 14 153" xfId="15817"/>
    <cellStyle name="Normal 14 154" xfId="15818"/>
    <cellStyle name="Normal 14 16" xfId="15819"/>
    <cellStyle name="Normal 14 16 2" xfId="15820"/>
    <cellStyle name="Normal 14 16 3" xfId="15821"/>
    <cellStyle name="Normal 14 17" xfId="15822"/>
    <cellStyle name="Normal 14 17 2" xfId="15823"/>
    <cellStyle name="Normal 14 17 3" xfId="15824"/>
    <cellStyle name="Normal 14 18" xfId="15825"/>
    <cellStyle name="Normal 14 18 2" xfId="15826"/>
    <cellStyle name="Normal 14 18 3" xfId="15827"/>
    <cellStyle name="Normal 14 19" xfId="15828"/>
    <cellStyle name="Normal 14 19 2" xfId="15829"/>
    <cellStyle name="Normal 14 19 3" xfId="15830"/>
    <cellStyle name="Normal 14 2" xfId="15831"/>
    <cellStyle name="Normal 14 2 2" xfId="15832"/>
    <cellStyle name="Normal 14 2 2 2" xfId="15833"/>
    <cellStyle name="Normal 14 2 3" xfId="15834"/>
    <cellStyle name="Normal 14 2 4" xfId="15835"/>
    <cellStyle name="Normal 14 2 5" xfId="15836"/>
    <cellStyle name="Normal 14 20" xfId="15837"/>
    <cellStyle name="Normal 14 20 2" xfId="15838"/>
    <cellStyle name="Normal 14 20 3" xfId="15839"/>
    <cellStyle name="Normal 14 21" xfId="15840"/>
    <cellStyle name="Normal 14 21 2" xfId="15841"/>
    <cellStyle name="Normal 14 21 3" xfId="15842"/>
    <cellStyle name="Normal 14 22" xfId="15843"/>
    <cellStyle name="Normal 14 22 2" xfId="15844"/>
    <cellStyle name="Normal 14 22 3" xfId="15845"/>
    <cellStyle name="Normal 14 23" xfId="15846"/>
    <cellStyle name="Normal 14 23 2" xfId="15847"/>
    <cellStyle name="Normal 14 23 3" xfId="15848"/>
    <cellStyle name="Normal 14 24" xfId="15849"/>
    <cellStyle name="Normal 14 24 2" xfId="15850"/>
    <cellStyle name="Normal 14 24 3" xfId="15851"/>
    <cellStyle name="Normal 14 25" xfId="15852"/>
    <cellStyle name="Normal 14 25 2" xfId="15853"/>
    <cellStyle name="Normal 14 25 3" xfId="15854"/>
    <cellStyle name="Normal 14 26" xfId="15855"/>
    <cellStyle name="Normal 14 26 2" xfId="15856"/>
    <cellStyle name="Normal 14 26 3" xfId="15857"/>
    <cellStyle name="Normal 14 27" xfId="15858"/>
    <cellStyle name="Normal 14 27 2" xfId="15859"/>
    <cellStyle name="Normal 14 27 3" xfId="15860"/>
    <cellStyle name="Normal 14 28" xfId="15861"/>
    <cellStyle name="Normal 14 28 2" xfId="15862"/>
    <cellStyle name="Normal 14 28 3" xfId="15863"/>
    <cellStyle name="Normal 14 29" xfId="15864"/>
    <cellStyle name="Normal 14 29 2" xfId="15865"/>
    <cellStyle name="Normal 14 29 3" xfId="15866"/>
    <cellStyle name="Normal 14 3" xfId="15867"/>
    <cellStyle name="Normal 14 3 2" xfId="15868"/>
    <cellStyle name="Normal 14 3 3" xfId="15869"/>
    <cellStyle name="Normal 14 3 4" xfId="15870"/>
    <cellStyle name="Normal 14 30" xfId="15871"/>
    <cellStyle name="Normal 14 30 2" xfId="15872"/>
    <cellStyle name="Normal 14 30 3" xfId="15873"/>
    <cellStyle name="Normal 14 31" xfId="15874"/>
    <cellStyle name="Normal 14 31 2" xfId="15875"/>
    <cellStyle name="Normal 14 31 3" xfId="15876"/>
    <cellStyle name="Normal 14 32" xfId="15877"/>
    <cellStyle name="Normal 14 32 2" xfId="15878"/>
    <cellStyle name="Normal 14 32 3" xfId="15879"/>
    <cellStyle name="Normal 14 33" xfId="15880"/>
    <cellStyle name="Normal 14 33 2" xfId="15881"/>
    <cellStyle name="Normal 14 33 3" xfId="15882"/>
    <cellStyle name="Normal 14 34" xfId="15883"/>
    <cellStyle name="Normal 14 34 2" xfId="15884"/>
    <cellStyle name="Normal 14 34 3" xfId="15885"/>
    <cellStyle name="Normal 14 35" xfId="15886"/>
    <cellStyle name="Normal 14 35 2" xfId="15887"/>
    <cellStyle name="Normal 14 35 3" xfId="15888"/>
    <cellStyle name="Normal 14 36" xfId="15889"/>
    <cellStyle name="Normal 14 36 2" xfId="15890"/>
    <cellStyle name="Normal 14 36 3" xfId="15891"/>
    <cellStyle name="Normal 14 37" xfId="15892"/>
    <cellStyle name="Normal 14 37 2" xfId="15893"/>
    <cellStyle name="Normal 14 37 3" xfId="15894"/>
    <cellStyle name="Normal 14 38" xfId="15895"/>
    <cellStyle name="Normal 14 38 2" xfId="15896"/>
    <cellStyle name="Normal 14 38 3" xfId="15897"/>
    <cellStyle name="Normal 14 39" xfId="15898"/>
    <cellStyle name="Normal 14 39 2" xfId="15899"/>
    <cellStyle name="Normal 14 39 3" xfId="15900"/>
    <cellStyle name="Normal 14 4" xfId="15901"/>
    <cellStyle name="Normal 14 4 2" xfId="15902"/>
    <cellStyle name="Normal 14 4 3" xfId="15903"/>
    <cellStyle name="Normal 14 40" xfId="15904"/>
    <cellStyle name="Normal 14 40 2" xfId="15905"/>
    <cellStyle name="Normal 14 40 3" xfId="15906"/>
    <cellStyle name="Normal 14 41" xfId="15907"/>
    <cellStyle name="Normal 14 41 2" xfId="15908"/>
    <cellStyle name="Normal 14 41 3" xfId="15909"/>
    <cellStyle name="Normal 14 42" xfId="15910"/>
    <cellStyle name="Normal 14 42 2" xfId="15911"/>
    <cellStyle name="Normal 14 42 3" xfId="15912"/>
    <cellStyle name="Normal 14 43" xfId="15913"/>
    <cellStyle name="Normal 14 43 2" xfId="15914"/>
    <cellStyle name="Normal 14 43 3" xfId="15915"/>
    <cellStyle name="Normal 14 44" xfId="15916"/>
    <cellStyle name="Normal 14 44 2" xfId="15917"/>
    <cellStyle name="Normal 14 44 3" xfId="15918"/>
    <cellStyle name="Normal 14 45" xfId="15919"/>
    <cellStyle name="Normal 14 45 2" xfId="15920"/>
    <cellStyle name="Normal 14 45 3" xfId="15921"/>
    <cellStyle name="Normal 14 46" xfId="15922"/>
    <cellStyle name="Normal 14 46 2" xfId="15923"/>
    <cellStyle name="Normal 14 46 3" xfId="15924"/>
    <cellStyle name="Normal 14 47" xfId="15925"/>
    <cellStyle name="Normal 14 47 2" xfId="15926"/>
    <cellStyle name="Normal 14 47 3" xfId="15927"/>
    <cellStyle name="Normal 14 48" xfId="15928"/>
    <cellStyle name="Normal 14 48 2" xfId="15929"/>
    <cellStyle name="Normal 14 48 3" xfId="15930"/>
    <cellStyle name="Normal 14 49" xfId="15931"/>
    <cellStyle name="Normal 14 49 2" xfId="15932"/>
    <cellStyle name="Normal 14 49 3" xfId="15933"/>
    <cellStyle name="Normal 14 5" xfId="15934"/>
    <cellStyle name="Normal 14 5 2" xfId="15935"/>
    <cellStyle name="Normal 14 5 3" xfId="15936"/>
    <cellStyle name="Normal 14 50" xfId="15937"/>
    <cellStyle name="Normal 14 50 2" xfId="15938"/>
    <cellStyle name="Normal 14 50 3" xfId="15939"/>
    <cellStyle name="Normal 14 51" xfId="15940"/>
    <cellStyle name="Normal 14 51 2" xfId="15941"/>
    <cellStyle name="Normal 14 51 3" xfId="15942"/>
    <cellStyle name="Normal 14 52" xfId="15943"/>
    <cellStyle name="Normal 14 52 2" xfId="15944"/>
    <cellStyle name="Normal 14 52 3" xfId="15945"/>
    <cellStyle name="Normal 14 53" xfId="15946"/>
    <cellStyle name="Normal 14 53 2" xfId="15947"/>
    <cellStyle name="Normal 14 53 3" xfId="15948"/>
    <cellStyle name="Normal 14 54" xfId="15949"/>
    <cellStyle name="Normal 14 54 2" xfId="15950"/>
    <cellStyle name="Normal 14 54 3" xfId="15951"/>
    <cellStyle name="Normal 14 55" xfId="15952"/>
    <cellStyle name="Normal 14 55 2" xfId="15953"/>
    <cellStyle name="Normal 14 55 3" xfId="15954"/>
    <cellStyle name="Normal 14 56" xfId="15955"/>
    <cellStyle name="Normal 14 56 2" xfId="15956"/>
    <cellStyle name="Normal 14 56 3" xfId="15957"/>
    <cellStyle name="Normal 14 57" xfId="15958"/>
    <cellStyle name="Normal 14 57 2" xfId="15959"/>
    <cellStyle name="Normal 14 57 3" xfId="15960"/>
    <cellStyle name="Normal 14 58" xfId="15961"/>
    <cellStyle name="Normal 14 58 2" xfId="15962"/>
    <cellStyle name="Normal 14 58 3" xfId="15963"/>
    <cellStyle name="Normal 14 59" xfId="15964"/>
    <cellStyle name="Normal 14 59 2" xfId="15965"/>
    <cellStyle name="Normal 14 59 3" xfId="15966"/>
    <cellStyle name="Normal 14 6" xfId="15967"/>
    <cellStyle name="Normal 14 6 2" xfId="15968"/>
    <cellStyle name="Normal 14 6 3" xfId="15969"/>
    <cellStyle name="Normal 14 60" xfId="15970"/>
    <cellStyle name="Normal 14 60 2" xfId="15971"/>
    <cellStyle name="Normal 14 60 3" xfId="15972"/>
    <cellStyle name="Normal 14 61" xfId="15973"/>
    <cellStyle name="Normal 14 61 2" xfId="15974"/>
    <cellStyle name="Normal 14 61 3" xfId="15975"/>
    <cellStyle name="Normal 14 62" xfId="15976"/>
    <cellStyle name="Normal 14 62 2" xfId="15977"/>
    <cellStyle name="Normal 14 62 3" xfId="15978"/>
    <cellStyle name="Normal 14 63" xfId="15979"/>
    <cellStyle name="Normal 14 63 2" xfId="15980"/>
    <cellStyle name="Normal 14 63 3" xfId="15981"/>
    <cellStyle name="Normal 14 64" xfId="15982"/>
    <cellStyle name="Normal 14 64 2" xfId="15983"/>
    <cellStyle name="Normal 14 64 3" xfId="15984"/>
    <cellStyle name="Normal 14 65" xfId="15985"/>
    <cellStyle name="Normal 14 65 2" xfId="15986"/>
    <cellStyle name="Normal 14 65 3" xfId="15987"/>
    <cellStyle name="Normal 14 66" xfId="15988"/>
    <cellStyle name="Normal 14 66 2" xfId="15989"/>
    <cellStyle name="Normal 14 66 3" xfId="15990"/>
    <cellStyle name="Normal 14 67" xfId="15991"/>
    <cellStyle name="Normal 14 67 2" xfId="15992"/>
    <cellStyle name="Normal 14 67 3" xfId="15993"/>
    <cellStyle name="Normal 14 68" xfId="15994"/>
    <cellStyle name="Normal 14 68 2" xfId="15995"/>
    <cellStyle name="Normal 14 68 3" xfId="15996"/>
    <cellStyle name="Normal 14 69" xfId="15997"/>
    <cellStyle name="Normal 14 69 2" xfId="15998"/>
    <cellStyle name="Normal 14 69 3" xfId="15999"/>
    <cellStyle name="Normal 14 7" xfId="16000"/>
    <cellStyle name="Normal 14 7 2" xfId="16001"/>
    <cellStyle name="Normal 14 7 3" xfId="16002"/>
    <cellStyle name="Normal 14 70" xfId="16003"/>
    <cellStyle name="Normal 14 70 2" xfId="16004"/>
    <cellStyle name="Normal 14 70 3" xfId="16005"/>
    <cellStyle name="Normal 14 71" xfId="16006"/>
    <cellStyle name="Normal 14 71 2" xfId="16007"/>
    <cellStyle name="Normal 14 71 3" xfId="16008"/>
    <cellStyle name="Normal 14 72" xfId="16009"/>
    <cellStyle name="Normal 14 72 2" xfId="16010"/>
    <cellStyle name="Normal 14 72 3" xfId="16011"/>
    <cellStyle name="Normal 14 73" xfId="16012"/>
    <cellStyle name="Normal 14 73 2" xfId="16013"/>
    <cellStyle name="Normal 14 73 3" xfId="16014"/>
    <cellStyle name="Normal 14 74" xfId="16015"/>
    <cellStyle name="Normal 14 74 2" xfId="16016"/>
    <cellStyle name="Normal 14 74 3" xfId="16017"/>
    <cellStyle name="Normal 14 75" xfId="16018"/>
    <cellStyle name="Normal 14 75 2" xfId="16019"/>
    <cellStyle name="Normal 14 75 3" xfId="16020"/>
    <cellStyle name="Normal 14 76" xfId="16021"/>
    <cellStyle name="Normal 14 76 2" xfId="16022"/>
    <cellStyle name="Normal 14 76 3" xfId="16023"/>
    <cellStyle name="Normal 14 77" xfId="16024"/>
    <cellStyle name="Normal 14 77 2" xfId="16025"/>
    <cellStyle name="Normal 14 77 3" xfId="16026"/>
    <cellStyle name="Normal 14 78" xfId="16027"/>
    <cellStyle name="Normal 14 78 2" xfId="16028"/>
    <cellStyle name="Normal 14 78 3" xfId="16029"/>
    <cellStyle name="Normal 14 79" xfId="16030"/>
    <cellStyle name="Normal 14 79 2" xfId="16031"/>
    <cellStyle name="Normal 14 79 3" xfId="16032"/>
    <cellStyle name="Normal 14 8" xfId="16033"/>
    <cellStyle name="Normal 14 8 2" xfId="16034"/>
    <cellStyle name="Normal 14 8 3" xfId="16035"/>
    <cellStyle name="Normal 14 80" xfId="16036"/>
    <cellStyle name="Normal 14 80 2" xfId="16037"/>
    <cellStyle name="Normal 14 80 3" xfId="16038"/>
    <cellStyle name="Normal 14 81" xfId="16039"/>
    <cellStyle name="Normal 14 81 2" xfId="16040"/>
    <cellStyle name="Normal 14 81 3" xfId="16041"/>
    <cellStyle name="Normal 14 82" xfId="16042"/>
    <cellStyle name="Normal 14 82 2" xfId="16043"/>
    <cellStyle name="Normal 14 82 3" xfId="16044"/>
    <cellStyle name="Normal 14 83" xfId="16045"/>
    <cellStyle name="Normal 14 83 2" xfId="16046"/>
    <cellStyle name="Normal 14 83 3" xfId="16047"/>
    <cellStyle name="Normal 14 84" xfId="16048"/>
    <cellStyle name="Normal 14 84 2" xfId="16049"/>
    <cellStyle name="Normal 14 84 3" xfId="16050"/>
    <cellStyle name="Normal 14 85" xfId="16051"/>
    <cellStyle name="Normal 14 85 2" xfId="16052"/>
    <cellStyle name="Normal 14 85 3" xfId="16053"/>
    <cellStyle name="Normal 14 86" xfId="16054"/>
    <cellStyle name="Normal 14 86 2" xfId="16055"/>
    <cellStyle name="Normal 14 86 3" xfId="16056"/>
    <cellStyle name="Normal 14 87" xfId="16057"/>
    <cellStyle name="Normal 14 87 2" xfId="16058"/>
    <cellStyle name="Normal 14 87 3" xfId="16059"/>
    <cellStyle name="Normal 14 88" xfId="16060"/>
    <cellStyle name="Normal 14 88 2" xfId="16061"/>
    <cellStyle name="Normal 14 88 3" xfId="16062"/>
    <cellStyle name="Normal 14 89" xfId="16063"/>
    <cellStyle name="Normal 14 89 2" xfId="16064"/>
    <cellStyle name="Normal 14 89 3" xfId="16065"/>
    <cellStyle name="Normal 14 9" xfId="16066"/>
    <cellStyle name="Normal 14 9 2" xfId="16067"/>
    <cellStyle name="Normal 14 9 3" xfId="16068"/>
    <cellStyle name="Normal 14 90" xfId="16069"/>
    <cellStyle name="Normal 14 90 2" xfId="16070"/>
    <cellStyle name="Normal 14 90 3" xfId="16071"/>
    <cellStyle name="Normal 14 91" xfId="16072"/>
    <cellStyle name="Normal 14 91 2" xfId="16073"/>
    <cellStyle name="Normal 14 91 3" xfId="16074"/>
    <cellStyle name="Normal 14 92" xfId="16075"/>
    <cellStyle name="Normal 14 92 2" xfId="16076"/>
    <cellStyle name="Normal 14 92 3" xfId="16077"/>
    <cellStyle name="Normal 14 93" xfId="16078"/>
    <cellStyle name="Normal 14 93 2" xfId="16079"/>
    <cellStyle name="Normal 14 93 3" xfId="16080"/>
    <cellStyle name="Normal 14 94" xfId="16081"/>
    <cellStyle name="Normal 14 94 2" xfId="16082"/>
    <cellStyle name="Normal 14 94 3" xfId="16083"/>
    <cellStyle name="Normal 14 95" xfId="16084"/>
    <cellStyle name="Normal 14 95 2" xfId="16085"/>
    <cellStyle name="Normal 14 95 3" xfId="16086"/>
    <cellStyle name="Normal 14 96" xfId="16087"/>
    <cellStyle name="Normal 14 96 2" xfId="16088"/>
    <cellStyle name="Normal 14 96 3" xfId="16089"/>
    <cellStyle name="Normal 14 97" xfId="16090"/>
    <cellStyle name="Normal 14 97 2" xfId="16091"/>
    <cellStyle name="Normal 14 97 3" xfId="16092"/>
    <cellStyle name="Normal 14 98" xfId="16093"/>
    <cellStyle name="Normal 14 98 2" xfId="16094"/>
    <cellStyle name="Normal 14 98 3" xfId="16095"/>
    <cellStyle name="Normal 14 99" xfId="16096"/>
    <cellStyle name="Normal 14 99 2" xfId="16097"/>
    <cellStyle name="Normal 14 99 3" xfId="16098"/>
    <cellStyle name="Normal 140" xfId="16099"/>
    <cellStyle name="Normal 140 2" xfId="16100"/>
    <cellStyle name="Normal 140 3" xfId="16101"/>
    <cellStyle name="Normal 141" xfId="16102"/>
    <cellStyle name="Normal 141 2" xfId="16103"/>
    <cellStyle name="Normal 141 3" xfId="16104"/>
    <cellStyle name="Normal 142" xfId="16105"/>
    <cellStyle name="Normal 142 2" xfId="16106"/>
    <cellStyle name="Normal 142 3" xfId="16107"/>
    <cellStyle name="Normal 143" xfId="16108"/>
    <cellStyle name="Normal 143 2" xfId="16109"/>
    <cellStyle name="Normal 143 3" xfId="16110"/>
    <cellStyle name="Normal 144" xfId="16111"/>
    <cellStyle name="Normal 144 2" xfId="16112"/>
    <cellStyle name="Normal 144 3" xfId="16113"/>
    <cellStyle name="Normal 145" xfId="16114"/>
    <cellStyle name="Normal 145 2" xfId="16115"/>
    <cellStyle name="Normal 145 3" xfId="16116"/>
    <cellStyle name="Normal 146" xfId="16117"/>
    <cellStyle name="Normal 146 2" xfId="16118"/>
    <cellStyle name="Normal 146 3" xfId="16119"/>
    <cellStyle name="Normal 147" xfId="16120"/>
    <cellStyle name="Normal 147 2" xfId="16121"/>
    <cellStyle name="Normal 147 3" xfId="16122"/>
    <cellStyle name="Normal 148" xfId="16123"/>
    <cellStyle name="Normal 148 2" xfId="16124"/>
    <cellStyle name="Normal 148 3" xfId="16125"/>
    <cellStyle name="Normal 149" xfId="16126"/>
    <cellStyle name="Normal 149 2" xfId="16127"/>
    <cellStyle name="Normal 149 3" xfId="16128"/>
    <cellStyle name="Normal 15" xfId="16129"/>
    <cellStyle name="Normal 15 2" xfId="16130"/>
    <cellStyle name="Normal 15 2 2" xfId="16131"/>
    <cellStyle name="Normal 15 2 3" xfId="16132"/>
    <cellStyle name="Normal 15 2 4" xfId="16133"/>
    <cellStyle name="Normal 15 2 5" xfId="16134"/>
    <cellStyle name="Normal 15 3" xfId="16135"/>
    <cellStyle name="Normal 15 4" xfId="16136"/>
    <cellStyle name="Normal 150" xfId="16137"/>
    <cellStyle name="Normal 150 2" xfId="16138"/>
    <cellStyle name="Normal 150 3" xfId="16139"/>
    <cellStyle name="Normal 151" xfId="16140"/>
    <cellStyle name="Normal 151 2" xfId="16141"/>
    <cellStyle name="Normal 151 3" xfId="16142"/>
    <cellStyle name="Normal 152" xfId="16143"/>
    <cellStyle name="Normal 152 2" xfId="16144"/>
    <cellStyle name="Normal 152 3" xfId="16145"/>
    <cellStyle name="Normal 153" xfId="16146"/>
    <cellStyle name="Normal 153 2" xfId="16147"/>
    <cellStyle name="Normal 153 3" xfId="16148"/>
    <cellStyle name="Normal 154" xfId="16149"/>
    <cellStyle name="Normal 154 2" xfId="16150"/>
    <cellStyle name="Normal 154 3" xfId="16151"/>
    <cellStyle name="Normal 155" xfId="16152"/>
    <cellStyle name="Normal 155 2" xfId="16153"/>
    <cellStyle name="Normal 155 3" xfId="16154"/>
    <cellStyle name="Normal 156" xfId="16155"/>
    <cellStyle name="Normal 156 2" xfId="16156"/>
    <cellStyle name="Normal 156 3" xfId="16157"/>
    <cellStyle name="Normal 157" xfId="16158"/>
    <cellStyle name="Normal 157 2" xfId="16159"/>
    <cellStyle name="Normal 157 3" xfId="16160"/>
    <cellStyle name="Normal 158" xfId="16161"/>
    <cellStyle name="Normal 158 2" xfId="16162"/>
    <cellStyle name="Normal 158 3" xfId="16163"/>
    <cellStyle name="Normal 159" xfId="16164"/>
    <cellStyle name="Normal 159 2" xfId="16165"/>
    <cellStyle name="Normal 159 3" xfId="16166"/>
    <cellStyle name="Normal 16" xfId="16167"/>
    <cellStyle name="Normal 16 10" xfId="16168"/>
    <cellStyle name="Normal 16 10 2" xfId="16169"/>
    <cellStyle name="Normal 16 10 3" xfId="16170"/>
    <cellStyle name="Normal 16 10 4" xfId="16171"/>
    <cellStyle name="Normal 16 10 5" xfId="16172"/>
    <cellStyle name="Normal 16 11" xfId="16173"/>
    <cellStyle name="Normal 16 11 2" xfId="16174"/>
    <cellStyle name="Normal 16 11 3" xfId="16175"/>
    <cellStyle name="Normal 16 11 4" xfId="16176"/>
    <cellStyle name="Normal 16 11 5" xfId="16177"/>
    <cellStyle name="Normal 16 12" xfId="16178"/>
    <cellStyle name="Normal 16 12 2" xfId="16179"/>
    <cellStyle name="Normal 16 12 3" xfId="16180"/>
    <cellStyle name="Normal 16 12 4" xfId="16181"/>
    <cellStyle name="Normal 16 12 5" xfId="16182"/>
    <cellStyle name="Normal 16 13" xfId="16183"/>
    <cellStyle name="Normal 16 13 2" xfId="16184"/>
    <cellStyle name="Normal 16 13 3" xfId="16185"/>
    <cellStyle name="Normal 16 13 4" xfId="16186"/>
    <cellStyle name="Normal 16 13 5" xfId="16187"/>
    <cellStyle name="Normal 16 14" xfId="16188"/>
    <cellStyle name="Normal 16 14 2" xfId="16189"/>
    <cellStyle name="Normal 16 14 3" xfId="16190"/>
    <cellStyle name="Normal 16 14 4" xfId="16191"/>
    <cellStyle name="Normal 16 14 5" xfId="16192"/>
    <cellStyle name="Normal 16 15" xfId="16193"/>
    <cellStyle name="Normal 16 15 2" xfId="16194"/>
    <cellStyle name="Normal 16 15 3" xfId="16195"/>
    <cellStyle name="Normal 16 15 4" xfId="16196"/>
    <cellStyle name="Normal 16 15 5" xfId="16197"/>
    <cellStyle name="Normal 16 16" xfId="16198"/>
    <cellStyle name="Normal 16 16 2" xfId="16199"/>
    <cellStyle name="Normal 16 16 3" xfId="16200"/>
    <cellStyle name="Normal 16 16 4" xfId="16201"/>
    <cellStyle name="Normal 16 16 5" xfId="16202"/>
    <cellStyle name="Normal 16 17" xfId="16203"/>
    <cellStyle name="Normal 16 17 2" xfId="16204"/>
    <cellStyle name="Normal 16 17 3" xfId="16205"/>
    <cellStyle name="Normal 16 17 4" xfId="16206"/>
    <cellStyle name="Normal 16 17 5" xfId="16207"/>
    <cellStyle name="Normal 16 18" xfId="16208"/>
    <cellStyle name="Normal 16 18 2" xfId="16209"/>
    <cellStyle name="Normal 16 18 3" xfId="16210"/>
    <cellStyle name="Normal 16 18 4" xfId="16211"/>
    <cellStyle name="Normal 16 18 5" xfId="16212"/>
    <cellStyle name="Normal 16 19" xfId="16213"/>
    <cellStyle name="Normal 16 19 2" xfId="16214"/>
    <cellStyle name="Normal 16 19 3" xfId="16215"/>
    <cellStyle name="Normal 16 19 4" xfId="16216"/>
    <cellStyle name="Normal 16 19 5" xfId="16217"/>
    <cellStyle name="Normal 16 2" xfId="16218"/>
    <cellStyle name="Normal 16 2 10" xfId="16219"/>
    <cellStyle name="Normal 16 2 10 2" xfId="16220"/>
    <cellStyle name="Normal 16 2 10 3" xfId="16221"/>
    <cellStyle name="Normal 16 2 10 4" xfId="16222"/>
    <cellStyle name="Normal 16 2 10 5" xfId="16223"/>
    <cellStyle name="Normal 16 2 10 6" xfId="16224"/>
    <cellStyle name="Normal 16 2 11" xfId="16225"/>
    <cellStyle name="Normal 16 2 11 2" xfId="16226"/>
    <cellStyle name="Normal 16 2 11 3" xfId="16227"/>
    <cellStyle name="Normal 16 2 11 4" xfId="16228"/>
    <cellStyle name="Normal 16 2 11 5" xfId="16229"/>
    <cellStyle name="Normal 16 2 12" xfId="16230"/>
    <cellStyle name="Normal 16 2 12 2" xfId="16231"/>
    <cellStyle name="Normal 16 2 12 3" xfId="16232"/>
    <cellStyle name="Normal 16 2 12 4" xfId="16233"/>
    <cellStyle name="Normal 16 2 12 5" xfId="16234"/>
    <cellStyle name="Normal 16 2 13" xfId="16235"/>
    <cellStyle name="Normal 16 2 13 2" xfId="16236"/>
    <cellStyle name="Normal 16 2 13 3" xfId="16237"/>
    <cellStyle name="Normal 16 2 13 4" xfId="16238"/>
    <cellStyle name="Normal 16 2 13 5" xfId="16239"/>
    <cellStyle name="Normal 16 2 14" xfId="16240"/>
    <cellStyle name="Normal 16 2 14 2" xfId="16241"/>
    <cellStyle name="Normal 16 2 14 3" xfId="16242"/>
    <cellStyle name="Normal 16 2 14 4" xfId="16243"/>
    <cellStyle name="Normal 16 2 14 5" xfId="16244"/>
    <cellStyle name="Normal 16 2 15" xfId="16245"/>
    <cellStyle name="Normal 16 2 15 2" xfId="16246"/>
    <cellStyle name="Normal 16 2 15 3" xfId="16247"/>
    <cellStyle name="Normal 16 2 15 4" xfId="16248"/>
    <cellStyle name="Normal 16 2 15 5" xfId="16249"/>
    <cellStyle name="Normal 16 2 16" xfId="16250"/>
    <cellStyle name="Normal 16 2 16 2" xfId="16251"/>
    <cellStyle name="Normal 16 2 16 3" xfId="16252"/>
    <cellStyle name="Normal 16 2 16 4" xfId="16253"/>
    <cellStyle name="Normal 16 2 16 5" xfId="16254"/>
    <cellStyle name="Normal 16 2 17" xfId="16255"/>
    <cellStyle name="Normal 16 2 17 2" xfId="16256"/>
    <cellStyle name="Normal 16 2 17 3" xfId="16257"/>
    <cellStyle name="Normal 16 2 17 4" xfId="16258"/>
    <cellStyle name="Normal 16 2 17 5" xfId="16259"/>
    <cellStyle name="Normal 16 2 18" xfId="16260"/>
    <cellStyle name="Normal 16 2 18 2" xfId="16261"/>
    <cellStyle name="Normal 16 2 18 3" xfId="16262"/>
    <cellStyle name="Normal 16 2 18 4" xfId="16263"/>
    <cellStyle name="Normal 16 2 18 5" xfId="16264"/>
    <cellStyle name="Normal 16 2 19" xfId="16265"/>
    <cellStyle name="Normal 16 2 19 2" xfId="16266"/>
    <cellStyle name="Normal 16 2 19 3" xfId="16267"/>
    <cellStyle name="Normal 16 2 19 4" xfId="16268"/>
    <cellStyle name="Normal 16 2 19 5" xfId="16269"/>
    <cellStyle name="Normal 16 2 2" xfId="16270"/>
    <cellStyle name="Normal 16 2 2 2" xfId="16271"/>
    <cellStyle name="Normal 16 2 2 3" xfId="16272"/>
    <cellStyle name="Normal 16 2 2 4" xfId="16273"/>
    <cellStyle name="Normal 16 2 2 5" xfId="16274"/>
    <cellStyle name="Normal 16 2 20" xfId="16275"/>
    <cellStyle name="Normal 16 2 20 2" xfId="16276"/>
    <cellStyle name="Normal 16 2 20 3" xfId="16277"/>
    <cellStyle name="Normal 16 2 20 4" xfId="16278"/>
    <cellStyle name="Normal 16 2 20 5" xfId="16279"/>
    <cellStyle name="Normal 16 2 21" xfId="16280"/>
    <cellStyle name="Normal 16 2 21 2" xfId="16281"/>
    <cellStyle name="Normal 16 2 21 3" xfId="16282"/>
    <cellStyle name="Normal 16 2 21 4" xfId="16283"/>
    <cellStyle name="Normal 16 2 21 5" xfId="16284"/>
    <cellStyle name="Normal 16 2 22" xfId="16285"/>
    <cellStyle name="Normal 16 2 23" xfId="16286"/>
    <cellStyle name="Normal 16 2 24" xfId="16287"/>
    <cellStyle name="Normal 16 2 25" xfId="16288"/>
    <cellStyle name="Normal 16 2 3" xfId="16289"/>
    <cellStyle name="Normal 16 2 3 2" xfId="16290"/>
    <cellStyle name="Normal 16 2 3 3" xfId="16291"/>
    <cellStyle name="Normal 16 2 3 4" xfId="16292"/>
    <cellStyle name="Normal 16 2 3 5" xfId="16293"/>
    <cellStyle name="Normal 16 2 4" xfId="16294"/>
    <cellStyle name="Normal 16 2 4 2" xfId="16295"/>
    <cellStyle name="Normal 16 2 4 3" xfId="16296"/>
    <cellStyle name="Normal 16 2 4 4" xfId="16297"/>
    <cellStyle name="Normal 16 2 4 5" xfId="16298"/>
    <cellStyle name="Normal 16 2 5" xfId="16299"/>
    <cellStyle name="Normal 16 2 5 2" xfId="16300"/>
    <cellStyle name="Normal 16 2 5 3" xfId="16301"/>
    <cellStyle name="Normal 16 2 5 4" xfId="16302"/>
    <cellStyle name="Normal 16 2 5 5" xfId="16303"/>
    <cellStyle name="Normal 16 2 6" xfId="16304"/>
    <cellStyle name="Normal 16 2 6 2" xfId="16305"/>
    <cellStyle name="Normal 16 2 6 3" xfId="16306"/>
    <cellStyle name="Normal 16 2 6 4" xfId="16307"/>
    <cellStyle name="Normal 16 2 6 5" xfId="16308"/>
    <cellStyle name="Normal 16 2 7" xfId="16309"/>
    <cellStyle name="Normal 16 2 7 2" xfId="16310"/>
    <cellStyle name="Normal 16 2 7 3" xfId="16311"/>
    <cellStyle name="Normal 16 2 7 4" xfId="16312"/>
    <cellStyle name="Normal 16 2 7 5" xfId="16313"/>
    <cellStyle name="Normal 16 2 8" xfId="16314"/>
    <cellStyle name="Normal 16 2 8 2" xfId="16315"/>
    <cellStyle name="Normal 16 2 8 3" xfId="16316"/>
    <cellStyle name="Normal 16 2 8 4" xfId="16317"/>
    <cellStyle name="Normal 16 2 8 5" xfId="16318"/>
    <cellStyle name="Normal 16 2 9" xfId="16319"/>
    <cellStyle name="Normal 16 2 9 2" xfId="16320"/>
    <cellStyle name="Normal 16 2 9 3" xfId="16321"/>
    <cellStyle name="Normal 16 2 9 4" xfId="16322"/>
    <cellStyle name="Normal 16 2 9 5" xfId="16323"/>
    <cellStyle name="Normal 16 20" xfId="16324"/>
    <cellStyle name="Normal 16 20 2" xfId="16325"/>
    <cellStyle name="Normal 16 20 3" xfId="16326"/>
    <cellStyle name="Normal 16 20 4" xfId="16327"/>
    <cellStyle name="Normal 16 20 5" xfId="16328"/>
    <cellStyle name="Normal 16 21" xfId="16329"/>
    <cellStyle name="Normal 16 21 2" xfId="16330"/>
    <cellStyle name="Normal 16 21 3" xfId="16331"/>
    <cellStyle name="Normal 16 21 4" xfId="16332"/>
    <cellStyle name="Normal 16 21 5" xfId="16333"/>
    <cellStyle name="Normal 16 22" xfId="16334"/>
    <cellStyle name="Normal 16 22 2" xfId="16335"/>
    <cellStyle name="Normal 16 22 3" xfId="16336"/>
    <cellStyle name="Normal 16 22 4" xfId="16337"/>
    <cellStyle name="Normal 16 22 5" xfId="16338"/>
    <cellStyle name="Normal 16 23" xfId="16339"/>
    <cellStyle name="Normal 16 24" xfId="16340"/>
    <cellStyle name="Normal 16 25" xfId="16341"/>
    <cellStyle name="Normal 16 26" xfId="16342"/>
    <cellStyle name="Normal 16 3" xfId="16343"/>
    <cellStyle name="Normal 16 3 2" xfId="16344"/>
    <cellStyle name="Normal 16 3 3" xfId="16345"/>
    <cellStyle name="Normal 16 3 4" xfId="16346"/>
    <cellStyle name="Normal 16 3 5" xfId="16347"/>
    <cellStyle name="Normal 16 4" xfId="16348"/>
    <cellStyle name="Normal 16 4 2" xfId="16349"/>
    <cellStyle name="Normal 16 4 3" xfId="16350"/>
    <cellStyle name="Normal 16 4 4" xfId="16351"/>
    <cellStyle name="Normal 16 4 5" xfId="16352"/>
    <cellStyle name="Normal 16 5" xfId="16353"/>
    <cellStyle name="Normal 16 5 2" xfId="16354"/>
    <cellStyle name="Normal 16 5 3" xfId="16355"/>
    <cellStyle name="Normal 16 5 4" xfId="16356"/>
    <cellStyle name="Normal 16 5 5" xfId="16357"/>
    <cellStyle name="Normal 16 6" xfId="16358"/>
    <cellStyle name="Normal 16 6 2" xfId="16359"/>
    <cellStyle name="Normal 16 6 3" xfId="16360"/>
    <cellStyle name="Normal 16 6 4" xfId="16361"/>
    <cellStyle name="Normal 16 6 5" xfId="16362"/>
    <cellStyle name="Normal 16 7" xfId="16363"/>
    <cellStyle name="Normal 16 7 2" xfId="16364"/>
    <cellStyle name="Normal 16 7 3" xfId="16365"/>
    <cellStyle name="Normal 16 7 4" xfId="16366"/>
    <cellStyle name="Normal 16 7 5" xfId="16367"/>
    <cellStyle name="Normal 16 8" xfId="16368"/>
    <cellStyle name="Normal 16 8 2" xfId="16369"/>
    <cellStyle name="Normal 16 8 3" xfId="16370"/>
    <cellStyle name="Normal 16 8 4" xfId="16371"/>
    <cellStyle name="Normal 16 8 5" xfId="16372"/>
    <cellStyle name="Normal 16 9" xfId="16373"/>
    <cellStyle name="Normal 16 9 2" xfId="16374"/>
    <cellStyle name="Normal 16 9 3" xfId="16375"/>
    <cellStyle name="Normal 16 9 4" xfId="16376"/>
    <cellStyle name="Normal 16 9 5" xfId="16377"/>
    <cellStyle name="Normal 160" xfId="16378"/>
    <cellStyle name="Normal 160 2" xfId="16379"/>
    <cellStyle name="Normal 160 3" xfId="16380"/>
    <cellStyle name="Normal 161" xfId="16381"/>
    <cellStyle name="Normal 161 2" xfId="16382"/>
    <cellStyle name="Normal 161 3" xfId="16383"/>
    <cellStyle name="Normal 162" xfId="16384"/>
    <cellStyle name="Normal 162 2" xfId="16385"/>
    <cellStyle name="Normal 162 3" xfId="16386"/>
    <cellStyle name="Normal 163" xfId="16387"/>
    <cellStyle name="Normal 163 2" xfId="16388"/>
    <cellStyle name="Normal 163 3" xfId="16389"/>
    <cellStyle name="Normal 164" xfId="16390"/>
    <cellStyle name="Normal 164 2" xfId="16391"/>
    <cellStyle name="Normal 164 3" xfId="16392"/>
    <cellStyle name="Normal 165" xfId="16393"/>
    <cellStyle name="Normal 165 2" xfId="16394"/>
    <cellStyle name="Normal 165 3" xfId="16395"/>
    <cellStyle name="Normal 166" xfId="16396"/>
    <cellStyle name="Normal 166 2" xfId="16397"/>
    <cellStyle name="Normal 166 3" xfId="16398"/>
    <cellStyle name="Normal 167" xfId="16399"/>
    <cellStyle name="Normal 167 2" xfId="16400"/>
    <cellStyle name="Normal 167 3" xfId="16401"/>
    <cellStyle name="Normal 168" xfId="16402"/>
    <cellStyle name="Normal 169" xfId="16403"/>
    <cellStyle name="Normal 17" xfId="16404"/>
    <cellStyle name="Normal 17 10" xfId="16405"/>
    <cellStyle name="Normal 17 10 2" xfId="16406"/>
    <cellStyle name="Normal 17 10 3" xfId="16407"/>
    <cellStyle name="Normal 17 100" xfId="16408"/>
    <cellStyle name="Normal 17 100 2" xfId="16409"/>
    <cellStyle name="Normal 17 100 3" xfId="16410"/>
    <cellStyle name="Normal 17 101" xfId="16411"/>
    <cellStyle name="Normal 17 101 2" xfId="16412"/>
    <cellStyle name="Normal 17 101 3" xfId="16413"/>
    <cellStyle name="Normal 17 102" xfId="16414"/>
    <cellStyle name="Normal 17 102 2" xfId="16415"/>
    <cellStyle name="Normal 17 102 3" xfId="16416"/>
    <cellStyle name="Normal 17 103" xfId="16417"/>
    <cellStyle name="Normal 17 103 2" xfId="16418"/>
    <cellStyle name="Normal 17 103 3" xfId="16419"/>
    <cellStyle name="Normal 17 104" xfId="16420"/>
    <cellStyle name="Normal 17 104 2" xfId="16421"/>
    <cellStyle name="Normal 17 104 3" xfId="16422"/>
    <cellStyle name="Normal 17 105" xfId="16423"/>
    <cellStyle name="Normal 17 105 2" xfId="16424"/>
    <cellStyle name="Normal 17 105 3" xfId="16425"/>
    <cellStyle name="Normal 17 106" xfId="16426"/>
    <cellStyle name="Normal 17 106 2" xfId="16427"/>
    <cellStyle name="Normal 17 106 3" xfId="16428"/>
    <cellStyle name="Normal 17 107" xfId="16429"/>
    <cellStyle name="Normal 17 107 2" xfId="16430"/>
    <cellStyle name="Normal 17 107 3" xfId="16431"/>
    <cellStyle name="Normal 17 108" xfId="16432"/>
    <cellStyle name="Normal 17 108 2" xfId="16433"/>
    <cellStyle name="Normal 17 108 3" xfId="16434"/>
    <cellStyle name="Normal 17 109" xfId="16435"/>
    <cellStyle name="Normal 17 109 2" xfId="16436"/>
    <cellStyle name="Normal 17 109 3" xfId="16437"/>
    <cellStyle name="Normal 17 11" xfId="16438"/>
    <cellStyle name="Normal 17 11 2" xfId="16439"/>
    <cellStyle name="Normal 17 11 3" xfId="16440"/>
    <cellStyle name="Normal 17 110" xfId="16441"/>
    <cellStyle name="Normal 17 110 2" xfId="16442"/>
    <cellStyle name="Normal 17 110 3" xfId="16443"/>
    <cellStyle name="Normal 17 111" xfId="16444"/>
    <cellStyle name="Normal 17 111 2" xfId="16445"/>
    <cellStyle name="Normal 17 111 3" xfId="16446"/>
    <cellStyle name="Normal 17 112" xfId="16447"/>
    <cellStyle name="Normal 17 112 2" xfId="16448"/>
    <cellStyle name="Normal 17 112 3" xfId="16449"/>
    <cellStyle name="Normal 17 113" xfId="16450"/>
    <cellStyle name="Normal 17 113 2" xfId="16451"/>
    <cellStyle name="Normal 17 113 3" xfId="16452"/>
    <cellStyle name="Normal 17 114" xfId="16453"/>
    <cellStyle name="Normal 17 114 2" xfId="16454"/>
    <cellStyle name="Normal 17 114 3" xfId="16455"/>
    <cellStyle name="Normal 17 115" xfId="16456"/>
    <cellStyle name="Normal 17 115 2" xfId="16457"/>
    <cellStyle name="Normal 17 115 3" xfId="16458"/>
    <cellStyle name="Normal 17 116" xfId="16459"/>
    <cellStyle name="Normal 17 116 2" xfId="16460"/>
    <cellStyle name="Normal 17 116 3" xfId="16461"/>
    <cellStyle name="Normal 17 117" xfId="16462"/>
    <cellStyle name="Normal 17 117 2" xfId="16463"/>
    <cellStyle name="Normal 17 117 3" xfId="16464"/>
    <cellStyle name="Normal 17 118" xfId="16465"/>
    <cellStyle name="Normal 17 118 2" xfId="16466"/>
    <cellStyle name="Normal 17 118 3" xfId="16467"/>
    <cellStyle name="Normal 17 119" xfId="16468"/>
    <cellStyle name="Normal 17 119 2" xfId="16469"/>
    <cellStyle name="Normal 17 119 3" xfId="16470"/>
    <cellStyle name="Normal 17 12" xfId="16471"/>
    <cellStyle name="Normal 17 12 2" xfId="16472"/>
    <cellStyle name="Normal 17 12 3" xfId="16473"/>
    <cellStyle name="Normal 17 120" xfId="16474"/>
    <cellStyle name="Normal 17 120 2" xfId="16475"/>
    <cellStyle name="Normal 17 120 3" xfId="16476"/>
    <cellStyle name="Normal 17 121" xfId="16477"/>
    <cellStyle name="Normal 17 121 2" xfId="16478"/>
    <cellStyle name="Normal 17 121 3" xfId="16479"/>
    <cellStyle name="Normal 17 122" xfId="16480"/>
    <cellStyle name="Normal 17 122 2" xfId="16481"/>
    <cellStyle name="Normal 17 122 3" xfId="16482"/>
    <cellStyle name="Normal 17 123" xfId="16483"/>
    <cellStyle name="Normal 17 123 2" xfId="16484"/>
    <cellStyle name="Normal 17 123 3" xfId="16485"/>
    <cellStyle name="Normal 17 124" xfId="16486"/>
    <cellStyle name="Normal 17 124 2" xfId="16487"/>
    <cellStyle name="Normal 17 124 3" xfId="16488"/>
    <cellStyle name="Normal 17 125" xfId="16489"/>
    <cellStyle name="Normal 17 125 2" xfId="16490"/>
    <cellStyle name="Normal 17 125 3" xfId="16491"/>
    <cellStyle name="Normal 17 126" xfId="16492"/>
    <cellStyle name="Normal 17 126 2" xfId="16493"/>
    <cellStyle name="Normal 17 126 3" xfId="16494"/>
    <cellStyle name="Normal 17 127" xfId="16495"/>
    <cellStyle name="Normal 17 127 2" xfId="16496"/>
    <cellStyle name="Normal 17 127 3" xfId="16497"/>
    <cellStyle name="Normal 17 128" xfId="16498"/>
    <cellStyle name="Normal 17 128 2" xfId="16499"/>
    <cellStyle name="Normal 17 128 3" xfId="16500"/>
    <cellStyle name="Normal 17 129" xfId="16501"/>
    <cellStyle name="Normal 17 129 2" xfId="16502"/>
    <cellStyle name="Normal 17 129 3" xfId="16503"/>
    <cellStyle name="Normal 17 13" xfId="16504"/>
    <cellStyle name="Normal 17 13 2" xfId="16505"/>
    <cellStyle name="Normal 17 13 3" xfId="16506"/>
    <cellStyle name="Normal 17 130" xfId="16507"/>
    <cellStyle name="Normal 17 130 2" xfId="16508"/>
    <cellStyle name="Normal 17 130 3" xfId="16509"/>
    <cellStyle name="Normal 17 131" xfId="16510"/>
    <cellStyle name="Normal 17 131 2" xfId="16511"/>
    <cellStyle name="Normal 17 131 3" xfId="16512"/>
    <cellStyle name="Normal 17 132" xfId="16513"/>
    <cellStyle name="Normal 17 132 2" xfId="16514"/>
    <cellStyle name="Normal 17 132 3" xfId="16515"/>
    <cellStyle name="Normal 17 133" xfId="16516"/>
    <cellStyle name="Normal 17 133 2" xfId="16517"/>
    <cellStyle name="Normal 17 133 3" xfId="16518"/>
    <cellStyle name="Normal 17 134" xfId="16519"/>
    <cellStyle name="Normal 17 134 2" xfId="16520"/>
    <cellStyle name="Normal 17 134 3" xfId="16521"/>
    <cellStyle name="Normal 17 135" xfId="16522"/>
    <cellStyle name="Normal 17 135 2" xfId="16523"/>
    <cellStyle name="Normal 17 135 3" xfId="16524"/>
    <cellStyle name="Normal 17 136" xfId="16525"/>
    <cellStyle name="Normal 17 136 2" xfId="16526"/>
    <cellStyle name="Normal 17 136 3" xfId="16527"/>
    <cellStyle name="Normal 17 137" xfId="16528"/>
    <cellStyle name="Normal 17 137 2" xfId="16529"/>
    <cellStyle name="Normal 17 137 3" xfId="16530"/>
    <cellStyle name="Normal 17 138" xfId="16531"/>
    <cellStyle name="Normal 17 138 2" xfId="16532"/>
    <cellStyle name="Normal 17 138 3" xfId="16533"/>
    <cellStyle name="Normal 17 139" xfId="16534"/>
    <cellStyle name="Normal 17 139 2" xfId="16535"/>
    <cellStyle name="Normal 17 139 3" xfId="16536"/>
    <cellStyle name="Normal 17 14" xfId="16537"/>
    <cellStyle name="Normal 17 14 2" xfId="16538"/>
    <cellStyle name="Normal 17 14 3" xfId="16539"/>
    <cellStyle name="Normal 17 140" xfId="16540"/>
    <cellStyle name="Normal 17 140 2" xfId="16541"/>
    <cellStyle name="Normal 17 140 3" xfId="16542"/>
    <cellStyle name="Normal 17 141" xfId="16543"/>
    <cellStyle name="Normal 17 141 2" xfId="16544"/>
    <cellStyle name="Normal 17 141 3" xfId="16545"/>
    <cellStyle name="Normal 17 142" xfId="16546"/>
    <cellStyle name="Normal 17 142 2" xfId="16547"/>
    <cellStyle name="Normal 17 142 3" xfId="16548"/>
    <cellStyle name="Normal 17 143" xfId="16549"/>
    <cellStyle name="Normal 17 143 2" xfId="16550"/>
    <cellStyle name="Normal 17 143 3" xfId="16551"/>
    <cellStyle name="Normal 17 144" xfId="16552"/>
    <cellStyle name="Normal 17 144 2" xfId="16553"/>
    <cellStyle name="Normal 17 144 3" xfId="16554"/>
    <cellStyle name="Normal 17 145" xfId="16555"/>
    <cellStyle name="Normal 17 145 2" xfId="16556"/>
    <cellStyle name="Normal 17 145 3" xfId="16557"/>
    <cellStyle name="Normal 17 146" xfId="16558"/>
    <cellStyle name="Normal 17 146 2" xfId="16559"/>
    <cellStyle name="Normal 17 146 3" xfId="16560"/>
    <cellStyle name="Normal 17 147" xfId="16561"/>
    <cellStyle name="Normal 17 147 2" xfId="16562"/>
    <cellStyle name="Normal 17 147 3" xfId="16563"/>
    <cellStyle name="Normal 17 148" xfId="16564"/>
    <cellStyle name="Normal 17 148 2" xfId="16565"/>
    <cellStyle name="Normal 17 148 3" xfId="16566"/>
    <cellStyle name="Normal 17 149" xfId="16567"/>
    <cellStyle name="Normal 17 149 2" xfId="16568"/>
    <cellStyle name="Normal 17 149 3" xfId="16569"/>
    <cellStyle name="Normal 17 15" xfId="16570"/>
    <cellStyle name="Normal 17 15 2" xfId="16571"/>
    <cellStyle name="Normal 17 15 3" xfId="16572"/>
    <cellStyle name="Normal 17 150" xfId="16573"/>
    <cellStyle name="Normal 17 150 2" xfId="16574"/>
    <cellStyle name="Normal 17 150 3" xfId="16575"/>
    <cellStyle name="Normal 17 151" xfId="16576"/>
    <cellStyle name="Normal 17 151 2" xfId="16577"/>
    <cellStyle name="Normal 17 151 3" xfId="16578"/>
    <cellStyle name="Normal 17 152" xfId="16579"/>
    <cellStyle name="Normal 17 153" xfId="16580"/>
    <cellStyle name="Normal 17 154" xfId="16581"/>
    <cellStyle name="Normal 17 155" xfId="16582"/>
    <cellStyle name="Normal 17 16" xfId="16583"/>
    <cellStyle name="Normal 17 16 2" xfId="16584"/>
    <cellStyle name="Normal 17 16 3" xfId="16585"/>
    <cellStyle name="Normal 17 17" xfId="16586"/>
    <cellStyle name="Normal 17 17 2" xfId="16587"/>
    <cellStyle name="Normal 17 17 3" xfId="16588"/>
    <cellStyle name="Normal 17 18" xfId="16589"/>
    <cellStyle name="Normal 17 18 2" xfId="16590"/>
    <cellStyle name="Normal 17 18 3" xfId="16591"/>
    <cellStyle name="Normal 17 19" xfId="16592"/>
    <cellStyle name="Normal 17 19 2" xfId="16593"/>
    <cellStyle name="Normal 17 19 3" xfId="16594"/>
    <cellStyle name="Normal 17 2" xfId="16595"/>
    <cellStyle name="Normal 17 2 2" xfId="16596"/>
    <cellStyle name="Normal 17 2 2 2" xfId="16597"/>
    <cellStyle name="Normal 17 2 3" xfId="16598"/>
    <cellStyle name="Normal 17 2 4" xfId="16599"/>
    <cellStyle name="Normal 17 20" xfId="16600"/>
    <cellStyle name="Normal 17 20 2" xfId="16601"/>
    <cellStyle name="Normal 17 20 3" xfId="16602"/>
    <cellStyle name="Normal 17 21" xfId="16603"/>
    <cellStyle name="Normal 17 21 2" xfId="16604"/>
    <cellStyle name="Normal 17 21 3" xfId="16605"/>
    <cellStyle name="Normal 17 22" xfId="16606"/>
    <cellStyle name="Normal 17 22 2" xfId="16607"/>
    <cellStyle name="Normal 17 22 3" xfId="16608"/>
    <cellStyle name="Normal 17 23" xfId="16609"/>
    <cellStyle name="Normal 17 23 2" xfId="16610"/>
    <cellStyle name="Normal 17 23 3" xfId="16611"/>
    <cellStyle name="Normal 17 24" xfId="16612"/>
    <cellStyle name="Normal 17 24 2" xfId="16613"/>
    <cellStyle name="Normal 17 24 3" xfId="16614"/>
    <cellStyle name="Normal 17 25" xfId="16615"/>
    <cellStyle name="Normal 17 25 2" xfId="16616"/>
    <cellStyle name="Normal 17 25 3" xfId="16617"/>
    <cellStyle name="Normal 17 26" xfId="16618"/>
    <cellStyle name="Normal 17 26 2" xfId="16619"/>
    <cellStyle name="Normal 17 26 3" xfId="16620"/>
    <cellStyle name="Normal 17 27" xfId="16621"/>
    <cellStyle name="Normal 17 27 2" xfId="16622"/>
    <cellStyle name="Normal 17 27 3" xfId="16623"/>
    <cellStyle name="Normal 17 28" xfId="16624"/>
    <cellStyle name="Normal 17 28 2" xfId="16625"/>
    <cellStyle name="Normal 17 28 3" xfId="16626"/>
    <cellStyle name="Normal 17 29" xfId="16627"/>
    <cellStyle name="Normal 17 29 2" xfId="16628"/>
    <cellStyle name="Normal 17 29 3" xfId="16629"/>
    <cellStyle name="Normal 17 3" xfId="16630"/>
    <cellStyle name="Normal 17 3 2" xfId="16631"/>
    <cellStyle name="Normal 17 3 3" xfId="16632"/>
    <cellStyle name="Normal 17 3 4" xfId="16633"/>
    <cellStyle name="Normal 17 30" xfId="16634"/>
    <cellStyle name="Normal 17 30 2" xfId="16635"/>
    <cellStyle name="Normal 17 30 3" xfId="16636"/>
    <cellStyle name="Normal 17 31" xfId="16637"/>
    <cellStyle name="Normal 17 31 2" xfId="16638"/>
    <cellStyle name="Normal 17 31 3" xfId="16639"/>
    <cellStyle name="Normal 17 32" xfId="16640"/>
    <cellStyle name="Normal 17 32 2" xfId="16641"/>
    <cellStyle name="Normal 17 32 3" xfId="16642"/>
    <cellStyle name="Normal 17 33" xfId="16643"/>
    <cellStyle name="Normal 17 33 2" xfId="16644"/>
    <cellStyle name="Normal 17 33 3" xfId="16645"/>
    <cellStyle name="Normal 17 34" xfId="16646"/>
    <cellStyle name="Normal 17 34 2" xfId="16647"/>
    <cellStyle name="Normal 17 34 3" xfId="16648"/>
    <cellStyle name="Normal 17 35" xfId="16649"/>
    <cellStyle name="Normal 17 35 2" xfId="16650"/>
    <cellStyle name="Normal 17 35 3" xfId="16651"/>
    <cellStyle name="Normal 17 36" xfId="16652"/>
    <cellStyle name="Normal 17 36 2" xfId="16653"/>
    <cellStyle name="Normal 17 36 3" xfId="16654"/>
    <cellStyle name="Normal 17 37" xfId="16655"/>
    <cellStyle name="Normal 17 37 2" xfId="16656"/>
    <cellStyle name="Normal 17 37 3" xfId="16657"/>
    <cellStyle name="Normal 17 38" xfId="16658"/>
    <cellStyle name="Normal 17 38 2" xfId="16659"/>
    <cellStyle name="Normal 17 38 3" xfId="16660"/>
    <cellStyle name="Normal 17 39" xfId="16661"/>
    <cellStyle name="Normal 17 39 2" xfId="16662"/>
    <cellStyle name="Normal 17 39 3" xfId="16663"/>
    <cellStyle name="Normal 17 4" xfId="16664"/>
    <cellStyle name="Normal 17 4 2" xfId="16665"/>
    <cellStyle name="Normal 17 4 3" xfId="16666"/>
    <cellStyle name="Normal 17 40" xfId="16667"/>
    <cellStyle name="Normal 17 40 2" xfId="16668"/>
    <cellStyle name="Normal 17 40 3" xfId="16669"/>
    <cellStyle name="Normal 17 41" xfId="16670"/>
    <cellStyle name="Normal 17 41 2" xfId="16671"/>
    <cellStyle name="Normal 17 41 3" xfId="16672"/>
    <cellStyle name="Normal 17 42" xfId="16673"/>
    <cellStyle name="Normal 17 42 2" xfId="16674"/>
    <cellStyle name="Normal 17 42 3" xfId="16675"/>
    <cellStyle name="Normal 17 43" xfId="16676"/>
    <cellStyle name="Normal 17 43 2" xfId="16677"/>
    <cellStyle name="Normal 17 43 3" xfId="16678"/>
    <cellStyle name="Normal 17 44" xfId="16679"/>
    <cellStyle name="Normal 17 44 2" xfId="16680"/>
    <cellStyle name="Normal 17 44 3" xfId="16681"/>
    <cellStyle name="Normal 17 45" xfId="16682"/>
    <cellStyle name="Normal 17 45 2" xfId="16683"/>
    <cellStyle name="Normal 17 45 3" xfId="16684"/>
    <cellStyle name="Normal 17 46" xfId="16685"/>
    <cellStyle name="Normal 17 46 2" xfId="16686"/>
    <cellStyle name="Normal 17 46 3" xfId="16687"/>
    <cellStyle name="Normal 17 47" xfId="16688"/>
    <cellStyle name="Normal 17 47 2" xfId="16689"/>
    <cellStyle name="Normal 17 47 3" xfId="16690"/>
    <cellStyle name="Normal 17 48" xfId="16691"/>
    <cellStyle name="Normal 17 48 2" xfId="16692"/>
    <cellStyle name="Normal 17 48 3" xfId="16693"/>
    <cellStyle name="Normal 17 49" xfId="16694"/>
    <cellStyle name="Normal 17 49 2" xfId="16695"/>
    <cellStyle name="Normal 17 49 3" xfId="16696"/>
    <cellStyle name="Normal 17 5" xfId="16697"/>
    <cellStyle name="Normal 17 5 2" xfId="16698"/>
    <cellStyle name="Normal 17 5 3" xfId="16699"/>
    <cellStyle name="Normal 17 50" xfId="16700"/>
    <cellStyle name="Normal 17 50 2" xfId="16701"/>
    <cellStyle name="Normal 17 50 3" xfId="16702"/>
    <cellStyle name="Normal 17 51" xfId="16703"/>
    <cellStyle name="Normal 17 51 2" xfId="16704"/>
    <cellStyle name="Normal 17 51 3" xfId="16705"/>
    <cellStyle name="Normal 17 52" xfId="16706"/>
    <cellStyle name="Normal 17 52 2" xfId="16707"/>
    <cellStyle name="Normal 17 52 3" xfId="16708"/>
    <cellStyle name="Normal 17 53" xfId="16709"/>
    <cellStyle name="Normal 17 53 2" xfId="16710"/>
    <cellStyle name="Normal 17 53 3" xfId="16711"/>
    <cellStyle name="Normal 17 54" xfId="16712"/>
    <cellStyle name="Normal 17 54 2" xfId="16713"/>
    <cellStyle name="Normal 17 54 3" xfId="16714"/>
    <cellStyle name="Normal 17 55" xfId="16715"/>
    <cellStyle name="Normal 17 55 2" xfId="16716"/>
    <cellStyle name="Normal 17 55 3" xfId="16717"/>
    <cellStyle name="Normal 17 56" xfId="16718"/>
    <cellStyle name="Normal 17 56 2" xfId="16719"/>
    <cellStyle name="Normal 17 56 3" xfId="16720"/>
    <cellStyle name="Normal 17 57" xfId="16721"/>
    <cellStyle name="Normal 17 57 2" xfId="16722"/>
    <cellStyle name="Normal 17 57 3" xfId="16723"/>
    <cellStyle name="Normal 17 58" xfId="16724"/>
    <cellStyle name="Normal 17 58 2" xfId="16725"/>
    <cellStyle name="Normal 17 58 3" xfId="16726"/>
    <cellStyle name="Normal 17 59" xfId="16727"/>
    <cellStyle name="Normal 17 59 2" xfId="16728"/>
    <cellStyle name="Normal 17 59 3" xfId="16729"/>
    <cellStyle name="Normal 17 6" xfId="16730"/>
    <cellStyle name="Normal 17 6 2" xfId="16731"/>
    <cellStyle name="Normal 17 6 3" xfId="16732"/>
    <cellStyle name="Normal 17 60" xfId="16733"/>
    <cellStyle name="Normal 17 60 2" xfId="16734"/>
    <cellStyle name="Normal 17 60 3" xfId="16735"/>
    <cellStyle name="Normal 17 61" xfId="16736"/>
    <cellStyle name="Normal 17 61 2" xfId="16737"/>
    <cellStyle name="Normal 17 61 3" xfId="16738"/>
    <cellStyle name="Normal 17 62" xfId="16739"/>
    <cellStyle name="Normal 17 62 2" xfId="16740"/>
    <cellStyle name="Normal 17 62 3" xfId="16741"/>
    <cellStyle name="Normal 17 63" xfId="16742"/>
    <cellStyle name="Normal 17 63 2" xfId="16743"/>
    <cellStyle name="Normal 17 63 3" xfId="16744"/>
    <cellStyle name="Normal 17 64" xfId="16745"/>
    <cellStyle name="Normal 17 64 2" xfId="16746"/>
    <cellStyle name="Normal 17 64 3" xfId="16747"/>
    <cellStyle name="Normal 17 65" xfId="16748"/>
    <cellStyle name="Normal 17 65 2" xfId="16749"/>
    <cellStyle name="Normal 17 65 3" xfId="16750"/>
    <cellStyle name="Normal 17 66" xfId="16751"/>
    <cellStyle name="Normal 17 66 2" xfId="16752"/>
    <cellStyle name="Normal 17 66 3" xfId="16753"/>
    <cellStyle name="Normal 17 67" xfId="16754"/>
    <cellStyle name="Normal 17 67 2" xfId="16755"/>
    <cellStyle name="Normal 17 67 3" xfId="16756"/>
    <cellStyle name="Normal 17 68" xfId="16757"/>
    <cellStyle name="Normal 17 68 2" xfId="16758"/>
    <cellStyle name="Normal 17 68 3" xfId="16759"/>
    <cellStyle name="Normal 17 69" xfId="16760"/>
    <cellStyle name="Normal 17 69 2" xfId="16761"/>
    <cellStyle name="Normal 17 69 3" xfId="16762"/>
    <cellStyle name="Normal 17 7" xfId="16763"/>
    <cellStyle name="Normal 17 7 2" xfId="16764"/>
    <cellStyle name="Normal 17 7 3" xfId="16765"/>
    <cellStyle name="Normal 17 70" xfId="16766"/>
    <cellStyle name="Normal 17 70 2" xfId="16767"/>
    <cellStyle name="Normal 17 70 3" xfId="16768"/>
    <cellStyle name="Normal 17 71" xfId="16769"/>
    <cellStyle name="Normal 17 71 2" xfId="16770"/>
    <cellStyle name="Normal 17 71 3" xfId="16771"/>
    <cellStyle name="Normal 17 72" xfId="16772"/>
    <cellStyle name="Normal 17 72 2" xfId="16773"/>
    <cellStyle name="Normal 17 72 3" xfId="16774"/>
    <cellStyle name="Normal 17 73" xfId="16775"/>
    <cellStyle name="Normal 17 73 2" xfId="16776"/>
    <cellStyle name="Normal 17 73 3" xfId="16777"/>
    <cellStyle name="Normal 17 74" xfId="16778"/>
    <cellStyle name="Normal 17 74 2" xfId="16779"/>
    <cellStyle name="Normal 17 74 3" xfId="16780"/>
    <cellStyle name="Normal 17 75" xfId="16781"/>
    <cellStyle name="Normal 17 75 2" xfId="16782"/>
    <cellStyle name="Normal 17 75 3" xfId="16783"/>
    <cellStyle name="Normal 17 76" xfId="16784"/>
    <cellStyle name="Normal 17 76 2" xfId="16785"/>
    <cellStyle name="Normal 17 76 3" xfId="16786"/>
    <cellStyle name="Normal 17 77" xfId="16787"/>
    <cellStyle name="Normal 17 77 2" xfId="16788"/>
    <cellStyle name="Normal 17 77 3" xfId="16789"/>
    <cellStyle name="Normal 17 78" xfId="16790"/>
    <cellStyle name="Normal 17 78 2" xfId="16791"/>
    <cellStyle name="Normal 17 78 3" xfId="16792"/>
    <cellStyle name="Normal 17 79" xfId="16793"/>
    <cellStyle name="Normal 17 79 2" xfId="16794"/>
    <cellStyle name="Normal 17 79 3" xfId="16795"/>
    <cellStyle name="Normal 17 8" xfId="16796"/>
    <cellStyle name="Normal 17 8 2" xfId="16797"/>
    <cellStyle name="Normal 17 8 3" xfId="16798"/>
    <cellStyle name="Normal 17 80" xfId="16799"/>
    <cellStyle name="Normal 17 80 2" xfId="16800"/>
    <cellStyle name="Normal 17 80 3" xfId="16801"/>
    <cellStyle name="Normal 17 81" xfId="16802"/>
    <cellStyle name="Normal 17 81 2" xfId="16803"/>
    <cellStyle name="Normal 17 81 3" xfId="16804"/>
    <cellStyle name="Normal 17 82" xfId="16805"/>
    <cellStyle name="Normal 17 82 2" xfId="16806"/>
    <cellStyle name="Normal 17 82 3" xfId="16807"/>
    <cellStyle name="Normal 17 83" xfId="16808"/>
    <cellStyle name="Normal 17 83 2" xfId="16809"/>
    <cellStyle name="Normal 17 83 3" xfId="16810"/>
    <cellStyle name="Normal 17 84" xfId="16811"/>
    <cellStyle name="Normal 17 84 2" xfId="16812"/>
    <cellStyle name="Normal 17 84 3" xfId="16813"/>
    <cellStyle name="Normal 17 85" xfId="16814"/>
    <cellStyle name="Normal 17 85 2" xfId="16815"/>
    <cellStyle name="Normal 17 85 3" xfId="16816"/>
    <cellStyle name="Normal 17 86" xfId="16817"/>
    <cellStyle name="Normal 17 86 2" xfId="16818"/>
    <cellStyle name="Normal 17 86 3" xfId="16819"/>
    <cellStyle name="Normal 17 87" xfId="16820"/>
    <cellStyle name="Normal 17 87 2" xfId="16821"/>
    <cellStyle name="Normal 17 87 3" xfId="16822"/>
    <cellStyle name="Normal 17 88" xfId="16823"/>
    <cellStyle name="Normal 17 88 2" xfId="16824"/>
    <cellStyle name="Normal 17 88 3" xfId="16825"/>
    <cellStyle name="Normal 17 89" xfId="16826"/>
    <cellStyle name="Normal 17 89 2" xfId="16827"/>
    <cellStyle name="Normal 17 89 3" xfId="16828"/>
    <cellStyle name="Normal 17 9" xfId="16829"/>
    <cellStyle name="Normal 17 9 2" xfId="16830"/>
    <cellStyle name="Normal 17 9 3" xfId="16831"/>
    <cellStyle name="Normal 17 90" xfId="16832"/>
    <cellStyle name="Normal 17 90 2" xfId="16833"/>
    <cellStyle name="Normal 17 90 3" xfId="16834"/>
    <cellStyle name="Normal 17 91" xfId="16835"/>
    <cellStyle name="Normal 17 91 2" xfId="16836"/>
    <cellStyle name="Normal 17 91 3" xfId="16837"/>
    <cellStyle name="Normal 17 92" xfId="16838"/>
    <cellStyle name="Normal 17 92 2" xfId="16839"/>
    <cellStyle name="Normal 17 92 3" xfId="16840"/>
    <cellStyle name="Normal 17 93" xfId="16841"/>
    <cellStyle name="Normal 17 93 2" xfId="16842"/>
    <cellStyle name="Normal 17 93 3" xfId="16843"/>
    <cellStyle name="Normal 17 94" xfId="16844"/>
    <cellStyle name="Normal 17 94 2" xfId="16845"/>
    <cellStyle name="Normal 17 94 3" xfId="16846"/>
    <cellStyle name="Normal 17 95" xfId="16847"/>
    <cellStyle name="Normal 17 95 2" xfId="16848"/>
    <cellStyle name="Normal 17 95 3" xfId="16849"/>
    <cellStyle name="Normal 17 96" xfId="16850"/>
    <cellStyle name="Normal 17 96 2" xfId="16851"/>
    <cellStyle name="Normal 17 96 3" xfId="16852"/>
    <cellStyle name="Normal 17 97" xfId="16853"/>
    <cellStyle name="Normal 17 97 2" xfId="16854"/>
    <cellStyle name="Normal 17 97 3" xfId="16855"/>
    <cellStyle name="Normal 17 98" xfId="16856"/>
    <cellStyle name="Normal 17 98 2" xfId="16857"/>
    <cellStyle name="Normal 17 98 3" xfId="16858"/>
    <cellStyle name="Normal 17 99" xfId="16859"/>
    <cellStyle name="Normal 17 99 2" xfId="16860"/>
    <cellStyle name="Normal 17 99 3" xfId="16861"/>
    <cellStyle name="Normal 17_DC  STRUKTUR &amp; FINISHING +ANALISA IMT OK-Rev Final" xfId="16862"/>
    <cellStyle name="Normal 170" xfId="16863"/>
    <cellStyle name="Normal 171" xfId="16864"/>
    <cellStyle name="Normal 171 2" xfId="16865"/>
    <cellStyle name="Normal 172" xfId="16866"/>
    <cellStyle name="Normal 172 2" xfId="16867"/>
    <cellStyle name="Normal 173" xfId="16868"/>
    <cellStyle name="Normal 174" xfId="16869"/>
    <cellStyle name="Normal 175" xfId="16870"/>
    <cellStyle name="Normal 176" xfId="16871"/>
    <cellStyle name="Normal 177" xfId="16872"/>
    <cellStyle name="Normal 177 2" xfId="16873"/>
    <cellStyle name="Normal 178" xfId="16874"/>
    <cellStyle name="Normal 179" xfId="16875"/>
    <cellStyle name="Normal 179 2" xfId="16876"/>
    <cellStyle name="Normal 179 3" xfId="16877"/>
    <cellStyle name="Normal 179 4" xfId="16878"/>
    <cellStyle name="Normal 18" xfId="16879"/>
    <cellStyle name="Normal 18 10" xfId="16880"/>
    <cellStyle name="Normal 18 10 2" xfId="16881"/>
    <cellStyle name="Normal 18 10 3" xfId="16882"/>
    <cellStyle name="Normal 18 10 4" xfId="16883"/>
    <cellStyle name="Normal 18 10 5" xfId="16884"/>
    <cellStyle name="Normal 18 100" xfId="16885"/>
    <cellStyle name="Normal 18 100 2" xfId="16886"/>
    <cellStyle name="Normal 18 100 3" xfId="16887"/>
    <cellStyle name="Normal 18 101" xfId="16888"/>
    <cellStyle name="Normal 18 101 2" xfId="16889"/>
    <cellStyle name="Normal 18 101 3" xfId="16890"/>
    <cellStyle name="Normal 18 102" xfId="16891"/>
    <cellStyle name="Normal 18 102 2" xfId="16892"/>
    <cellStyle name="Normal 18 102 3" xfId="16893"/>
    <cellStyle name="Normal 18 103" xfId="16894"/>
    <cellStyle name="Normal 18 103 2" xfId="16895"/>
    <cellStyle name="Normal 18 103 3" xfId="16896"/>
    <cellStyle name="Normal 18 104" xfId="16897"/>
    <cellStyle name="Normal 18 104 2" xfId="16898"/>
    <cellStyle name="Normal 18 104 3" xfId="16899"/>
    <cellStyle name="Normal 18 105" xfId="16900"/>
    <cellStyle name="Normal 18 105 2" xfId="16901"/>
    <cellStyle name="Normal 18 105 3" xfId="16902"/>
    <cellStyle name="Normal 18 106" xfId="16903"/>
    <cellStyle name="Normal 18 106 2" xfId="16904"/>
    <cellStyle name="Normal 18 106 3" xfId="16905"/>
    <cellStyle name="Normal 18 107" xfId="16906"/>
    <cellStyle name="Normal 18 107 2" xfId="16907"/>
    <cellStyle name="Normal 18 107 3" xfId="16908"/>
    <cellStyle name="Normal 18 108" xfId="16909"/>
    <cellStyle name="Normal 18 108 2" xfId="16910"/>
    <cellStyle name="Normal 18 108 3" xfId="16911"/>
    <cellStyle name="Normal 18 109" xfId="16912"/>
    <cellStyle name="Normal 18 109 2" xfId="16913"/>
    <cellStyle name="Normal 18 109 3" xfId="16914"/>
    <cellStyle name="Normal 18 11" xfId="16915"/>
    <cellStyle name="Normal 18 11 2" xfId="16916"/>
    <cellStyle name="Normal 18 11 3" xfId="16917"/>
    <cellStyle name="Normal 18 11 4" xfId="16918"/>
    <cellStyle name="Normal 18 11 5" xfId="16919"/>
    <cellStyle name="Normal 18 110" xfId="16920"/>
    <cellStyle name="Normal 18 110 2" xfId="16921"/>
    <cellStyle name="Normal 18 110 3" xfId="16922"/>
    <cellStyle name="Normal 18 111" xfId="16923"/>
    <cellStyle name="Normal 18 111 2" xfId="16924"/>
    <cellStyle name="Normal 18 111 3" xfId="16925"/>
    <cellStyle name="Normal 18 112" xfId="16926"/>
    <cellStyle name="Normal 18 112 2" xfId="16927"/>
    <cellStyle name="Normal 18 112 3" xfId="16928"/>
    <cellStyle name="Normal 18 113" xfId="16929"/>
    <cellStyle name="Normal 18 113 2" xfId="16930"/>
    <cellStyle name="Normal 18 113 3" xfId="16931"/>
    <cellStyle name="Normal 18 114" xfId="16932"/>
    <cellStyle name="Normal 18 114 2" xfId="16933"/>
    <cellStyle name="Normal 18 114 3" xfId="16934"/>
    <cellStyle name="Normal 18 115" xfId="16935"/>
    <cellStyle name="Normal 18 115 2" xfId="16936"/>
    <cellStyle name="Normal 18 115 3" xfId="16937"/>
    <cellStyle name="Normal 18 116" xfId="16938"/>
    <cellStyle name="Normal 18 116 2" xfId="16939"/>
    <cellStyle name="Normal 18 116 3" xfId="16940"/>
    <cellStyle name="Normal 18 117" xfId="16941"/>
    <cellStyle name="Normal 18 117 2" xfId="16942"/>
    <cellStyle name="Normal 18 117 3" xfId="16943"/>
    <cellStyle name="Normal 18 118" xfId="16944"/>
    <cellStyle name="Normal 18 118 2" xfId="16945"/>
    <cellStyle name="Normal 18 118 3" xfId="16946"/>
    <cellStyle name="Normal 18 119" xfId="16947"/>
    <cellStyle name="Normal 18 119 2" xfId="16948"/>
    <cellStyle name="Normal 18 119 3" xfId="16949"/>
    <cellStyle name="Normal 18 12" xfId="16950"/>
    <cellStyle name="Normal 18 12 2" xfId="16951"/>
    <cellStyle name="Normal 18 12 3" xfId="16952"/>
    <cellStyle name="Normal 18 12 4" xfId="16953"/>
    <cellStyle name="Normal 18 12 5" xfId="16954"/>
    <cellStyle name="Normal 18 120" xfId="16955"/>
    <cellStyle name="Normal 18 120 2" xfId="16956"/>
    <cellStyle name="Normal 18 120 3" xfId="16957"/>
    <cellStyle name="Normal 18 121" xfId="16958"/>
    <cellStyle name="Normal 18 121 2" xfId="16959"/>
    <cellStyle name="Normal 18 121 3" xfId="16960"/>
    <cellStyle name="Normal 18 122" xfId="16961"/>
    <cellStyle name="Normal 18 122 2" xfId="16962"/>
    <cellStyle name="Normal 18 122 3" xfId="16963"/>
    <cellStyle name="Normal 18 123" xfId="16964"/>
    <cellStyle name="Normal 18 123 2" xfId="16965"/>
    <cellStyle name="Normal 18 123 3" xfId="16966"/>
    <cellStyle name="Normal 18 124" xfId="16967"/>
    <cellStyle name="Normal 18 124 2" xfId="16968"/>
    <cellStyle name="Normal 18 124 3" xfId="16969"/>
    <cellStyle name="Normal 18 125" xfId="16970"/>
    <cellStyle name="Normal 18 125 2" xfId="16971"/>
    <cellStyle name="Normal 18 125 3" xfId="16972"/>
    <cellStyle name="Normal 18 126" xfId="16973"/>
    <cellStyle name="Normal 18 126 2" xfId="16974"/>
    <cellStyle name="Normal 18 126 3" xfId="16975"/>
    <cellStyle name="Normal 18 127" xfId="16976"/>
    <cellStyle name="Normal 18 127 2" xfId="16977"/>
    <cellStyle name="Normal 18 127 3" xfId="16978"/>
    <cellStyle name="Normal 18 128" xfId="16979"/>
    <cellStyle name="Normal 18 128 2" xfId="16980"/>
    <cellStyle name="Normal 18 128 3" xfId="16981"/>
    <cellStyle name="Normal 18 129" xfId="16982"/>
    <cellStyle name="Normal 18 129 2" xfId="16983"/>
    <cellStyle name="Normal 18 129 3" xfId="16984"/>
    <cellStyle name="Normal 18 13" xfId="16985"/>
    <cellStyle name="Normal 18 13 2" xfId="16986"/>
    <cellStyle name="Normal 18 13 3" xfId="16987"/>
    <cellStyle name="Normal 18 13 4" xfId="16988"/>
    <cellStyle name="Normal 18 13 5" xfId="16989"/>
    <cellStyle name="Normal 18 130" xfId="16990"/>
    <cellStyle name="Normal 18 130 2" xfId="16991"/>
    <cellStyle name="Normal 18 130 3" xfId="16992"/>
    <cellStyle name="Normal 18 131" xfId="16993"/>
    <cellStyle name="Normal 18 131 2" xfId="16994"/>
    <cellStyle name="Normal 18 131 3" xfId="16995"/>
    <cellStyle name="Normal 18 132" xfId="16996"/>
    <cellStyle name="Normal 18 132 2" xfId="16997"/>
    <cellStyle name="Normal 18 132 3" xfId="16998"/>
    <cellStyle name="Normal 18 133" xfId="16999"/>
    <cellStyle name="Normal 18 133 2" xfId="17000"/>
    <cellStyle name="Normal 18 133 3" xfId="17001"/>
    <cellStyle name="Normal 18 134" xfId="17002"/>
    <cellStyle name="Normal 18 134 2" xfId="17003"/>
    <cellStyle name="Normal 18 134 3" xfId="17004"/>
    <cellStyle name="Normal 18 135" xfId="17005"/>
    <cellStyle name="Normal 18 135 2" xfId="17006"/>
    <cellStyle name="Normal 18 135 3" xfId="17007"/>
    <cellStyle name="Normal 18 136" xfId="17008"/>
    <cellStyle name="Normal 18 136 2" xfId="17009"/>
    <cellStyle name="Normal 18 136 3" xfId="17010"/>
    <cellStyle name="Normal 18 137" xfId="17011"/>
    <cellStyle name="Normal 18 137 2" xfId="17012"/>
    <cellStyle name="Normal 18 137 3" xfId="17013"/>
    <cellStyle name="Normal 18 138" xfId="17014"/>
    <cellStyle name="Normal 18 138 2" xfId="17015"/>
    <cellStyle name="Normal 18 138 3" xfId="17016"/>
    <cellStyle name="Normal 18 139" xfId="17017"/>
    <cellStyle name="Normal 18 139 2" xfId="17018"/>
    <cellStyle name="Normal 18 139 3" xfId="17019"/>
    <cellStyle name="Normal 18 14" xfId="17020"/>
    <cellStyle name="Normal 18 14 2" xfId="17021"/>
    <cellStyle name="Normal 18 14 3" xfId="17022"/>
    <cellStyle name="Normal 18 14 4" xfId="17023"/>
    <cellStyle name="Normal 18 14 5" xfId="17024"/>
    <cellStyle name="Normal 18 140" xfId="17025"/>
    <cellStyle name="Normal 18 140 2" xfId="17026"/>
    <cellStyle name="Normal 18 140 3" xfId="17027"/>
    <cellStyle name="Normal 18 141" xfId="17028"/>
    <cellStyle name="Normal 18 141 2" xfId="17029"/>
    <cellStyle name="Normal 18 141 3" xfId="17030"/>
    <cellStyle name="Normal 18 142" xfId="17031"/>
    <cellStyle name="Normal 18 142 2" xfId="17032"/>
    <cellStyle name="Normal 18 142 3" xfId="17033"/>
    <cellStyle name="Normal 18 143" xfId="17034"/>
    <cellStyle name="Normal 18 143 2" xfId="17035"/>
    <cellStyle name="Normal 18 143 3" xfId="17036"/>
    <cellStyle name="Normal 18 144" xfId="17037"/>
    <cellStyle name="Normal 18 144 2" xfId="17038"/>
    <cellStyle name="Normal 18 144 3" xfId="17039"/>
    <cellStyle name="Normal 18 145" xfId="17040"/>
    <cellStyle name="Normal 18 145 2" xfId="17041"/>
    <cellStyle name="Normal 18 145 3" xfId="17042"/>
    <cellStyle name="Normal 18 146" xfId="17043"/>
    <cellStyle name="Normal 18 146 2" xfId="17044"/>
    <cellStyle name="Normal 18 146 3" xfId="17045"/>
    <cellStyle name="Normal 18 147" xfId="17046"/>
    <cellStyle name="Normal 18 147 2" xfId="17047"/>
    <cellStyle name="Normal 18 147 3" xfId="17048"/>
    <cellStyle name="Normal 18 148" xfId="17049"/>
    <cellStyle name="Normal 18 148 2" xfId="17050"/>
    <cellStyle name="Normal 18 148 3" xfId="17051"/>
    <cellStyle name="Normal 18 149" xfId="17052"/>
    <cellStyle name="Normal 18 149 2" xfId="17053"/>
    <cellStyle name="Normal 18 149 3" xfId="17054"/>
    <cellStyle name="Normal 18 15" xfId="17055"/>
    <cellStyle name="Normal 18 15 2" xfId="17056"/>
    <cellStyle name="Normal 18 15 3" xfId="17057"/>
    <cellStyle name="Normal 18 15 4" xfId="17058"/>
    <cellStyle name="Normal 18 15 5" xfId="17059"/>
    <cellStyle name="Normal 18 150" xfId="17060"/>
    <cellStyle name="Normal 18 150 2" xfId="17061"/>
    <cellStyle name="Normal 18 150 3" xfId="17062"/>
    <cellStyle name="Normal 18 151" xfId="17063"/>
    <cellStyle name="Normal 18 151 2" xfId="17064"/>
    <cellStyle name="Normal 18 151 3" xfId="17065"/>
    <cellStyle name="Normal 18 152" xfId="17066"/>
    <cellStyle name="Normal 18 153" xfId="17067"/>
    <cellStyle name="Normal 18 154" xfId="17068"/>
    <cellStyle name="Normal 18 16" xfId="17069"/>
    <cellStyle name="Normal 18 16 2" xfId="17070"/>
    <cellStyle name="Normal 18 16 3" xfId="17071"/>
    <cellStyle name="Normal 18 16 4" xfId="17072"/>
    <cellStyle name="Normal 18 16 5" xfId="17073"/>
    <cellStyle name="Normal 18 17" xfId="17074"/>
    <cellStyle name="Normal 18 17 2" xfId="17075"/>
    <cellStyle name="Normal 18 17 3" xfId="17076"/>
    <cellStyle name="Normal 18 17 4" xfId="17077"/>
    <cellStyle name="Normal 18 17 5" xfId="17078"/>
    <cellStyle name="Normal 18 18" xfId="17079"/>
    <cellStyle name="Normal 18 18 2" xfId="17080"/>
    <cellStyle name="Normal 18 18 3" xfId="17081"/>
    <cellStyle name="Normal 18 18 4" xfId="17082"/>
    <cellStyle name="Normal 18 18 5" xfId="17083"/>
    <cellStyle name="Normal 18 19" xfId="17084"/>
    <cellStyle name="Normal 18 19 2" xfId="17085"/>
    <cellStyle name="Normal 18 19 3" xfId="17086"/>
    <cellStyle name="Normal 18 19 4" xfId="17087"/>
    <cellStyle name="Normal 18 19 5" xfId="17088"/>
    <cellStyle name="Normal 18 2" xfId="17089"/>
    <cellStyle name="Normal 18 2 2" xfId="17090"/>
    <cellStyle name="Normal 18 2 2 2" xfId="17091"/>
    <cellStyle name="Normal 18 2 3" xfId="17092"/>
    <cellStyle name="Normal 18 2 4" xfId="17093"/>
    <cellStyle name="Normal 18 2 5" xfId="17094"/>
    <cellStyle name="Normal 18 20" xfId="17095"/>
    <cellStyle name="Normal 18 20 2" xfId="17096"/>
    <cellStyle name="Normal 18 20 3" xfId="17097"/>
    <cellStyle name="Normal 18 20 4" xfId="17098"/>
    <cellStyle name="Normal 18 20 5" xfId="17099"/>
    <cellStyle name="Normal 18 21" xfId="17100"/>
    <cellStyle name="Normal 18 21 2" xfId="17101"/>
    <cellStyle name="Normal 18 21 3" xfId="17102"/>
    <cellStyle name="Normal 18 21 4" xfId="17103"/>
    <cellStyle name="Normal 18 21 5" xfId="17104"/>
    <cellStyle name="Normal 18 22" xfId="17105"/>
    <cellStyle name="Normal 18 22 2" xfId="17106"/>
    <cellStyle name="Normal 18 22 3" xfId="17107"/>
    <cellStyle name="Normal 18 23" xfId="17108"/>
    <cellStyle name="Normal 18 23 2" xfId="17109"/>
    <cellStyle name="Normal 18 23 3" xfId="17110"/>
    <cellStyle name="Normal 18 24" xfId="17111"/>
    <cellStyle name="Normal 18 24 2" xfId="17112"/>
    <cellStyle name="Normal 18 24 3" xfId="17113"/>
    <cellStyle name="Normal 18 25" xfId="17114"/>
    <cellStyle name="Normal 18 25 2" xfId="17115"/>
    <cellStyle name="Normal 18 25 3" xfId="17116"/>
    <cellStyle name="Normal 18 26" xfId="17117"/>
    <cellStyle name="Normal 18 26 2" xfId="17118"/>
    <cellStyle name="Normal 18 26 3" xfId="17119"/>
    <cellStyle name="Normal 18 27" xfId="17120"/>
    <cellStyle name="Normal 18 27 2" xfId="17121"/>
    <cellStyle name="Normal 18 27 3" xfId="17122"/>
    <cellStyle name="Normal 18 28" xfId="17123"/>
    <cellStyle name="Normal 18 28 2" xfId="17124"/>
    <cellStyle name="Normal 18 28 3" xfId="17125"/>
    <cellStyle name="Normal 18 29" xfId="17126"/>
    <cellStyle name="Normal 18 29 2" xfId="17127"/>
    <cellStyle name="Normal 18 29 3" xfId="17128"/>
    <cellStyle name="Normal 18 3" xfId="17129"/>
    <cellStyle name="Normal 18 3 2" xfId="17130"/>
    <cellStyle name="Normal 18 3 3" xfId="17131"/>
    <cellStyle name="Normal 18 3 4" xfId="17132"/>
    <cellStyle name="Normal 18 3 5" xfId="17133"/>
    <cellStyle name="Normal 18 30" xfId="17134"/>
    <cellStyle name="Normal 18 30 2" xfId="17135"/>
    <cellStyle name="Normal 18 30 3" xfId="17136"/>
    <cellStyle name="Normal 18 31" xfId="17137"/>
    <cellStyle name="Normal 18 31 2" xfId="17138"/>
    <cellStyle name="Normal 18 31 3" xfId="17139"/>
    <cellStyle name="Normal 18 32" xfId="17140"/>
    <cellStyle name="Normal 18 32 2" xfId="17141"/>
    <cellStyle name="Normal 18 32 3" xfId="17142"/>
    <cellStyle name="Normal 18 33" xfId="17143"/>
    <cellStyle name="Normal 18 33 2" xfId="17144"/>
    <cellStyle name="Normal 18 33 3" xfId="17145"/>
    <cellStyle name="Normal 18 34" xfId="17146"/>
    <cellStyle name="Normal 18 34 2" xfId="17147"/>
    <cellStyle name="Normal 18 34 3" xfId="17148"/>
    <cellStyle name="Normal 18 35" xfId="17149"/>
    <cellStyle name="Normal 18 35 2" xfId="17150"/>
    <cellStyle name="Normal 18 35 3" xfId="17151"/>
    <cellStyle name="Normal 18 36" xfId="17152"/>
    <cellStyle name="Normal 18 36 2" xfId="17153"/>
    <cellStyle name="Normal 18 36 3" xfId="17154"/>
    <cellStyle name="Normal 18 37" xfId="17155"/>
    <cellStyle name="Normal 18 37 2" xfId="17156"/>
    <cellStyle name="Normal 18 37 3" xfId="17157"/>
    <cellStyle name="Normal 18 38" xfId="17158"/>
    <cellStyle name="Normal 18 38 2" xfId="17159"/>
    <cellStyle name="Normal 18 38 3" xfId="17160"/>
    <cellStyle name="Normal 18 39" xfId="17161"/>
    <cellStyle name="Normal 18 39 2" xfId="17162"/>
    <cellStyle name="Normal 18 39 3" xfId="17163"/>
    <cellStyle name="Normal 18 4" xfId="17164"/>
    <cellStyle name="Normal 18 4 2" xfId="17165"/>
    <cellStyle name="Normal 18 4 3" xfId="17166"/>
    <cellStyle name="Normal 18 4 4" xfId="17167"/>
    <cellStyle name="Normal 18 4 5" xfId="17168"/>
    <cellStyle name="Normal 18 40" xfId="17169"/>
    <cellStyle name="Normal 18 40 2" xfId="17170"/>
    <cellStyle name="Normal 18 40 3" xfId="17171"/>
    <cellStyle name="Normal 18 41" xfId="17172"/>
    <cellStyle name="Normal 18 41 2" xfId="17173"/>
    <cellStyle name="Normal 18 41 3" xfId="17174"/>
    <cellStyle name="Normal 18 42" xfId="17175"/>
    <cellStyle name="Normal 18 42 2" xfId="17176"/>
    <cellStyle name="Normal 18 42 3" xfId="17177"/>
    <cellStyle name="Normal 18 43" xfId="17178"/>
    <cellStyle name="Normal 18 43 2" xfId="17179"/>
    <cellStyle name="Normal 18 43 3" xfId="17180"/>
    <cellStyle name="Normal 18 44" xfId="17181"/>
    <cellStyle name="Normal 18 44 2" xfId="17182"/>
    <cellStyle name="Normal 18 44 3" xfId="17183"/>
    <cellStyle name="Normal 18 45" xfId="17184"/>
    <cellStyle name="Normal 18 45 2" xfId="17185"/>
    <cellStyle name="Normal 18 45 3" xfId="17186"/>
    <cellStyle name="Normal 18 46" xfId="17187"/>
    <cellStyle name="Normal 18 46 2" xfId="17188"/>
    <cellStyle name="Normal 18 46 3" xfId="17189"/>
    <cellStyle name="Normal 18 47" xfId="17190"/>
    <cellStyle name="Normal 18 47 2" xfId="17191"/>
    <cellStyle name="Normal 18 47 3" xfId="17192"/>
    <cellStyle name="Normal 18 48" xfId="17193"/>
    <cellStyle name="Normal 18 48 2" xfId="17194"/>
    <cellStyle name="Normal 18 48 3" xfId="17195"/>
    <cellStyle name="Normal 18 49" xfId="17196"/>
    <cellStyle name="Normal 18 49 2" xfId="17197"/>
    <cellStyle name="Normal 18 49 3" xfId="17198"/>
    <cellStyle name="Normal 18 5" xfId="17199"/>
    <cellStyle name="Normal 18 5 2" xfId="17200"/>
    <cellStyle name="Normal 18 5 3" xfId="17201"/>
    <cellStyle name="Normal 18 5 4" xfId="17202"/>
    <cellStyle name="Normal 18 5 5" xfId="17203"/>
    <cellStyle name="Normal 18 50" xfId="17204"/>
    <cellStyle name="Normal 18 50 2" xfId="17205"/>
    <cellStyle name="Normal 18 50 3" xfId="17206"/>
    <cellStyle name="Normal 18 51" xfId="17207"/>
    <cellStyle name="Normal 18 51 2" xfId="17208"/>
    <cellStyle name="Normal 18 51 3" xfId="17209"/>
    <cellStyle name="Normal 18 52" xfId="17210"/>
    <cellStyle name="Normal 18 52 2" xfId="17211"/>
    <cellStyle name="Normal 18 52 3" xfId="17212"/>
    <cellStyle name="Normal 18 53" xfId="17213"/>
    <cellStyle name="Normal 18 53 2" xfId="17214"/>
    <cellStyle name="Normal 18 53 3" xfId="17215"/>
    <cellStyle name="Normal 18 54" xfId="17216"/>
    <cellStyle name="Normal 18 54 2" xfId="17217"/>
    <cellStyle name="Normal 18 54 3" xfId="17218"/>
    <cellStyle name="Normal 18 55" xfId="17219"/>
    <cellStyle name="Normal 18 55 2" xfId="17220"/>
    <cellStyle name="Normal 18 55 3" xfId="17221"/>
    <cellStyle name="Normal 18 56" xfId="17222"/>
    <cellStyle name="Normal 18 56 2" xfId="17223"/>
    <cellStyle name="Normal 18 56 3" xfId="17224"/>
    <cellStyle name="Normal 18 57" xfId="17225"/>
    <cellStyle name="Normal 18 57 2" xfId="17226"/>
    <cellStyle name="Normal 18 57 3" xfId="17227"/>
    <cellStyle name="Normal 18 58" xfId="17228"/>
    <cellStyle name="Normal 18 58 2" xfId="17229"/>
    <cellStyle name="Normal 18 58 3" xfId="17230"/>
    <cellStyle name="Normal 18 59" xfId="17231"/>
    <cellStyle name="Normal 18 59 2" xfId="17232"/>
    <cellStyle name="Normal 18 59 3" xfId="17233"/>
    <cellStyle name="Normal 18 6" xfId="17234"/>
    <cellStyle name="Normal 18 6 2" xfId="17235"/>
    <cellStyle name="Normal 18 6 3" xfId="17236"/>
    <cellStyle name="Normal 18 6 4" xfId="17237"/>
    <cellStyle name="Normal 18 6 5" xfId="17238"/>
    <cellStyle name="Normal 18 60" xfId="17239"/>
    <cellStyle name="Normal 18 60 2" xfId="17240"/>
    <cellStyle name="Normal 18 60 3" xfId="17241"/>
    <cellStyle name="Normal 18 61" xfId="17242"/>
    <cellStyle name="Normal 18 61 2" xfId="17243"/>
    <cellStyle name="Normal 18 61 3" xfId="17244"/>
    <cellStyle name="Normal 18 62" xfId="17245"/>
    <cellStyle name="Normal 18 62 2" xfId="17246"/>
    <cellStyle name="Normal 18 62 3" xfId="17247"/>
    <cellStyle name="Normal 18 63" xfId="17248"/>
    <cellStyle name="Normal 18 63 2" xfId="17249"/>
    <cellStyle name="Normal 18 63 3" xfId="17250"/>
    <cellStyle name="Normal 18 64" xfId="17251"/>
    <cellStyle name="Normal 18 64 2" xfId="17252"/>
    <cellStyle name="Normal 18 64 3" xfId="17253"/>
    <cellStyle name="Normal 18 65" xfId="17254"/>
    <cellStyle name="Normal 18 65 2" xfId="17255"/>
    <cellStyle name="Normal 18 65 3" xfId="17256"/>
    <cellStyle name="Normal 18 66" xfId="17257"/>
    <cellStyle name="Normal 18 66 2" xfId="17258"/>
    <cellStyle name="Normal 18 66 3" xfId="17259"/>
    <cellStyle name="Normal 18 67" xfId="17260"/>
    <cellStyle name="Normal 18 67 2" xfId="17261"/>
    <cellStyle name="Normal 18 67 3" xfId="17262"/>
    <cellStyle name="Normal 18 68" xfId="17263"/>
    <cellStyle name="Normal 18 68 2" xfId="17264"/>
    <cellStyle name="Normal 18 68 3" xfId="17265"/>
    <cellStyle name="Normal 18 69" xfId="17266"/>
    <cellStyle name="Normal 18 69 2" xfId="17267"/>
    <cellStyle name="Normal 18 69 3" xfId="17268"/>
    <cellStyle name="Normal 18 7" xfId="17269"/>
    <cellStyle name="Normal 18 7 2" xfId="17270"/>
    <cellStyle name="Normal 18 7 3" xfId="17271"/>
    <cellStyle name="Normal 18 7 4" xfId="17272"/>
    <cellStyle name="Normal 18 7 5" xfId="17273"/>
    <cellStyle name="Normal 18 70" xfId="17274"/>
    <cellStyle name="Normal 18 70 2" xfId="17275"/>
    <cellStyle name="Normal 18 70 3" xfId="17276"/>
    <cellStyle name="Normal 18 71" xfId="17277"/>
    <cellStyle name="Normal 18 71 2" xfId="17278"/>
    <cellStyle name="Normal 18 71 3" xfId="17279"/>
    <cellStyle name="Normal 18 72" xfId="17280"/>
    <cellStyle name="Normal 18 72 2" xfId="17281"/>
    <cellStyle name="Normal 18 72 3" xfId="17282"/>
    <cellStyle name="Normal 18 73" xfId="17283"/>
    <cellStyle name="Normal 18 73 2" xfId="17284"/>
    <cellStyle name="Normal 18 73 3" xfId="17285"/>
    <cellStyle name="Normal 18 74" xfId="17286"/>
    <cellStyle name="Normal 18 74 2" xfId="17287"/>
    <cellStyle name="Normal 18 74 3" xfId="17288"/>
    <cellStyle name="Normal 18 75" xfId="17289"/>
    <cellStyle name="Normal 18 75 2" xfId="17290"/>
    <cellStyle name="Normal 18 75 3" xfId="17291"/>
    <cellStyle name="Normal 18 76" xfId="17292"/>
    <cellStyle name="Normal 18 76 2" xfId="17293"/>
    <cellStyle name="Normal 18 76 3" xfId="17294"/>
    <cellStyle name="Normal 18 77" xfId="17295"/>
    <cellStyle name="Normal 18 77 2" xfId="17296"/>
    <cellStyle name="Normal 18 77 3" xfId="17297"/>
    <cellStyle name="Normal 18 78" xfId="17298"/>
    <cellStyle name="Normal 18 78 2" xfId="17299"/>
    <cellStyle name="Normal 18 78 3" xfId="17300"/>
    <cellStyle name="Normal 18 79" xfId="17301"/>
    <cellStyle name="Normal 18 79 2" xfId="17302"/>
    <cellStyle name="Normal 18 79 3" xfId="17303"/>
    <cellStyle name="Normal 18 8" xfId="17304"/>
    <cellStyle name="Normal 18 8 2" xfId="17305"/>
    <cellStyle name="Normal 18 8 3" xfId="17306"/>
    <cellStyle name="Normal 18 8 4" xfId="17307"/>
    <cellStyle name="Normal 18 8 5" xfId="17308"/>
    <cellStyle name="Normal 18 80" xfId="17309"/>
    <cellStyle name="Normal 18 80 2" xfId="17310"/>
    <cellStyle name="Normal 18 80 3" xfId="17311"/>
    <cellStyle name="Normal 18 81" xfId="17312"/>
    <cellStyle name="Normal 18 81 2" xfId="17313"/>
    <cellStyle name="Normal 18 81 3" xfId="17314"/>
    <cellStyle name="Normal 18 82" xfId="17315"/>
    <cellStyle name="Normal 18 82 2" xfId="17316"/>
    <cellStyle name="Normal 18 82 3" xfId="17317"/>
    <cellStyle name="Normal 18 83" xfId="17318"/>
    <cellStyle name="Normal 18 83 2" xfId="17319"/>
    <cellStyle name="Normal 18 83 3" xfId="17320"/>
    <cellStyle name="Normal 18 84" xfId="17321"/>
    <cellStyle name="Normal 18 84 2" xfId="17322"/>
    <cellStyle name="Normal 18 84 3" xfId="17323"/>
    <cellStyle name="Normal 18 85" xfId="17324"/>
    <cellStyle name="Normal 18 85 2" xfId="17325"/>
    <cellStyle name="Normal 18 85 3" xfId="17326"/>
    <cellStyle name="Normal 18 86" xfId="17327"/>
    <cellStyle name="Normal 18 86 2" xfId="17328"/>
    <cellStyle name="Normal 18 86 3" xfId="17329"/>
    <cellStyle name="Normal 18 87" xfId="17330"/>
    <cellStyle name="Normal 18 87 2" xfId="17331"/>
    <cellStyle name="Normal 18 87 3" xfId="17332"/>
    <cellStyle name="Normal 18 88" xfId="17333"/>
    <cellStyle name="Normal 18 88 2" xfId="17334"/>
    <cellStyle name="Normal 18 88 3" xfId="17335"/>
    <cellStyle name="Normal 18 89" xfId="17336"/>
    <cellStyle name="Normal 18 89 2" xfId="17337"/>
    <cellStyle name="Normal 18 89 3" xfId="17338"/>
    <cellStyle name="Normal 18 9" xfId="17339"/>
    <cellStyle name="Normal 18 9 2" xfId="17340"/>
    <cellStyle name="Normal 18 9 3" xfId="17341"/>
    <cellStyle name="Normal 18 9 4" xfId="17342"/>
    <cellStyle name="Normal 18 9 5" xfId="17343"/>
    <cellStyle name="Normal 18 90" xfId="17344"/>
    <cellStyle name="Normal 18 90 2" xfId="17345"/>
    <cellStyle name="Normal 18 90 3" xfId="17346"/>
    <cellStyle name="Normal 18 91" xfId="17347"/>
    <cellStyle name="Normal 18 91 2" xfId="17348"/>
    <cellStyle name="Normal 18 91 3" xfId="17349"/>
    <cellStyle name="Normal 18 92" xfId="17350"/>
    <cellStyle name="Normal 18 92 2" xfId="17351"/>
    <cellStyle name="Normal 18 92 3" xfId="17352"/>
    <cellStyle name="Normal 18 93" xfId="17353"/>
    <cellStyle name="Normal 18 93 2" xfId="17354"/>
    <cellStyle name="Normal 18 93 3" xfId="17355"/>
    <cellStyle name="Normal 18 94" xfId="17356"/>
    <cellStyle name="Normal 18 94 2" xfId="17357"/>
    <cellStyle name="Normal 18 94 3" xfId="17358"/>
    <cellStyle name="Normal 18 95" xfId="17359"/>
    <cellStyle name="Normal 18 95 2" xfId="17360"/>
    <cellStyle name="Normal 18 95 3" xfId="17361"/>
    <cellStyle name="Normal 18 96" xfId="17362"/>
    <cellStyle name="Normal 18 96 2" xfId="17363"/>
    <cellStyle name="Normal 18 96 3" xfId="17364"/>
    <cellStyle name="Normal 18 97" xfId="17365"/>
    <cellStyle name="Normal 18 97 2" xfId="17366"/>
    <cellStyle name="Normal 18 97 3" xfId="17367"/>
    <cellStyle name="Normal 18 98" xfId="17368"/>
    <cellStyle name="Normal 18 98 2" xfId="17369"/>
    <cellStyle name="Normal 18 98 3" xfId="17370"/>
    <cellStyle name="Normal 18 99" xfId="17371"/>
    <cellStyle name="Normal 18 99 2" xfId="17372"/>
    <cellStyle name="Normal 18 99 3" xfId="17373"/>
    <cellStyle name="Normal 18_DC  STRUKTUR &amp; FINISHING +ANALISA IMT OK-Rev Final" xfId="17374"/>
    <cellStyle name="Normal 180" xfId="17375"/>
    <cellStyle name="Normal 181" xfId="17376"/>
    <cellStyle name="Normal 182" xfId="17377"/>
    <cellStyle name="Normal 183" xfId="17378"/>
    <cellStyle name="Normal 184" xfId="17379"/>
    <cellStyle name="Normal 185" xfId="17380"/>
    <cellStyle name="Normal 19" xfId="17381"/>
    <cellStyle name="Normal 19 10" xfId="17382"/>
    <cellStyle name="Normal 19 10 2" xfId="17383"/>
    <cellStyle name="Normal 19 10 3" xfId="17384"/>
    <cellStyle name="Normal 19 10 4" xfId="17385"/>
    <cellStyle name="Normal 19 10 5" xfId="17386"/>
    <cellStyle name="Normal 19 100" xfId="17387"/>
    <cellStyle name="Normal 19 100 2" xfId="17388"/>
    <cellStyle name="Normal 19 100 3" xfId="17389"/>
    <cellStyle name="Normal 19 101" xfId="17390"/>
    <cellStyle name="Normal 19 101 2" xfId="17391"/>
    <cellStyle name="Normal 19 101 3" xfId="17392"/>
    <cellStyle name="Normal 19 102" xfId="17393"/>
    <cellStyle name="Normal 19 102 2" xfId="17394"/>
    <cellStyle name="Normal 19 102 3" xfId="17395"/>
    <cellStyle name="Normal 19 103" xfId="17396"/>
    <cellStyle name="Normal 19 103 2" xfId="17397"/>
    <cellStyle name="Normal 19 103 3" xfId="17398"/>
    <cellStyle name="Normal 19 104" xfId="17399"/>
    <cellStyle name="Normal 19 104 2" xfId="17400"/>
    <cellStyle name="Normal 19 104 3" xfId="17401"/>
    <cellStyle name="Normal 19 105" xfId="17402"/>
    <cellStyle name="Normal 19 105 2" xfId="17403"/>
    <cellStyle name="Normal 19 105 3" xfId="17404"/>
    <cellStyle name="Normal 19 106" xfId="17405"/>
    <cellStyle name="Normal 19 106 2" xfId="17406"/>
    <cellStyle name="Normal 19 106 3" xfId="17407"/>
    <cellStyle name="Normal 19 107" xfId="17408"/>
    <cellStyle name="Normal 19 107 2" xfId="17409"/>
    <cellStyle name="Normal 19 107 3" xfId="17410"/>
    <cellStyle name="Normal 19 108" xfId="17411"/>
    <cellStyle name="Normal 19 108 2" xfId="17412"/>
    <cellStyle name="Normal 19 108 3" xfId="17413"/>
    <cellStyle name="Normal 19 109" xfId="17414"/>
    <cellStyle name="Normal 19 109 2" xfId="17415"/>
    <cellStyle name="Normal 19 109 3" xfId="17416"/>
    <cellStyle name="Normal 19 11" xfId="17417"/>
    <cellStyle name="Normal 19 11 2" xfId="17418"/>
    <cellStyle name="Normal 19 11 3" xfId="17419"/>
    <cellStyle name="Normal 19 11 4" xfId="17420"/>
    <cellStyle name="Normal 19 11 5" xfId="17421"/>
    <cellStyle name="Normal 19 110" xfId="17422"/>
    <cellStyle name="Normal 19 110 2" xfId="17423"/>
    <cellStyle name="Normal 19 110 3" xfId="17424"/>
    <cellStyle name="Normal 19 111" xfId="17425"/>
    <cellStyle name="Normal 19 111 2" xfId="17426"/>
    <cellStyle name="Normal 19 111 3" xfId="17427"/>
    <cellStyle name="Normal 19 112" xfId="17428"/>
    <cellStyle name="Normal 19 112 2" xfId="17429"/>
    <cellStyle name="Normal 19 112 3" xfId="17430"/>
    <cellStyle name="Normal 19 113" xfId="17431"/>
    <cellStyle name="Normal 19 113 2" xfId="17432"/>
    <cellStyle name="Normal 19 113 3" xfId="17433"/>
    <cellStyle name="Normal 19 114" xfId="17434"/>
    <cellStyle name="Normal 19 114 2" xfId="17435"/>
    <cellStyle name="Normal 19 114 3" xfId="17436"/>
    <cellStyle name="Normal 19 115" xfId="17437"/>
    <cellStyle name="Normal 19 115 2" xfId="17438"/>
    <cellStyle name="Normal 19 115 3" xfId="17439"/>
    <cellStyle name="Normal 19 116" xfId="17440"/>
    <cellStyle name="Normal 19 116 2" xfId="17441"/>
    <cellStyle name="Normal 19 116 3" xfId="17442"/>
    <cellStyle name="Normal 19 117" xfId="17443"/>
    <cellStyle name="Normal 19 117 2" xfId="17444"/>
    <cellStyle name="Normal 19 117 3" xfId="17445"/>
    <cellStyle name="Normal 19 118" xfId="17446"/>
    <cellStyle name="Normal 19 118 2" xfId="17447"/>
    <cellStyle name="Normal 19 118 3" xfId="17448"/>
    <cellStyle name="Normal 19 119" xfId="17449"/>
    <cellStyle name="Normal 19 119 2" xfId="17450"/>
    <cellStyle name="Normal 19 119 3" xfId="17451"/>
    <cellStyle name="Normal 19 12" xfId="17452"/>
    <cellStyle name="Normal 19 12 2" xfId="17453"/>
    <cellStyle name="Normal 19 12 3" xfId="17454"/>
    <cellStyle name="Normal 19 12 4" xfId="17455"/>
    <cellStyle name="Normal 19 12 5" xfId="17456"/>
    <cellStyle name="Normal 19 120" xfId="17457"/>
    <cellStyle name="Normal 19 120 2" xfId="17458"/>
    <cellStyle name="Normal 19 120 3" xfId="17459"/>
    <cellStyle name="Normal 19 121" xfId="17460"/>
    <cellStyle name="Normal 19 121 2" xfId="17461"/>
    <cellStyle name="Normal 19 121 3" xfId="17462"/>
    <cellStyle name="Normal 19 122" xfId="17463"/>
    <cellStyle name="Normal 19 122 2" xfId="17464"/>
    <cellStyle name="Normal 19 122 3" xfId="17465"/>
    <cellStyle name="Normal 19 123" xfId="17466"/>
    <cellStyle name="Normal 19 123 2" xfId="17467"/>
    <cellStyle name="Normal 19 123 3" xfId="17468"/>
    <cellStyle name="Normal 19 124" xfId="17469"/>
    <cellStyle name="Normal 19 124 2" xfId="17470"/>
    <cellStyle name="Normal 19 124 3" xfId="17471"/>
    <cellStyle name="Normal 19 125" xfId="17472"/>
    <cellStyle name="Normal 19 125 2" xfId="17473"/>
    <cellStyle name="Normal 19 125 3" xfId="17474"/>
    <cellStyle name="Normal 19 126" xfId="17475"/>
    <cellStyle name="Normal 19 126 2" xfId="17476"/>
    <cellStyle name="Normal 19 126 3" xfId="17477"/>
    <cellStyle name="Normal 19 127" xfId="17478"/>
    <cellStyle name="Normal 19 127 2" xfId="17479"/>
    <cellStyle name="Normal 19 127 3" xfId="17480"/>
    <cellStyle name="Normal 19 128" xfId="17481"/>
    <cellStyle name="Normal 19 128 2" xfId="17482"/>
    <cellStyle name="Normal 19 128 3" xfId="17483"/>
    <cellStyle name="Normal 19 129" xfId="17484"/>
    <cellStyle name="Normal 19 129 2" xfId="17485"/>
    <cellStyle name="Normal 19 129 3" xfId="17486"/>
    <cellStyle name="Normal 19 13" xfId="17487"/>
    <cellStyle name="Normal 19 13 2" xfId="17488"/>
    <cellStyle name="Normal 19 13 3" xfId="17489"/>
    <cellStyle name="Normal 19 13 4" xfId="17490"/>
    <cellStyle name="Normal 19 13 5" xfId="17491"/>
    <cellStyle name="Normal 19 130" xfId="17492"/>
    <cellStyle name="Normal 19 130 2" xfId="17493"/>
    <cellStyle name="Normal 19 130 3" xfId="17494"/>
    <cellStyle name="Normal 19 131" xfId="17495"/>
    <cellStyle name="Normal 19 131 2" xfId="17496"/>
    <cellStyle name="Normal 19 131 3" xfId="17497"/>
    <cellStyle name="Normal 19 132" xfId="17498"/>
    <cellStyle name="Normal 19 132 2" xfId="17499"/>
    <cellStyle name="Normal 19 132 3" xfId="17500"/>
    <cellStyle name="Normal 19 133" xfId="17501"/>
    <cellStyle name="Normal 19 133 2" xfId="17502"/>
    <cellStyle name="Normal 19 133 3" xfId="17503"/>
    <cellStyle name="Normal 19 134" xfId="17504"/>
    <cellStyle name="Normal 19 134 2" xfId="17505"/>
    <cellStyle name="Normal 19 134 3" xfId="17506"/>
    <cellStyle name="Normal 19 135" xfId="17507"/>
    <cellStyle name="Normal 19 135 2" xfId="17508"/>
    <cellStyle name="Normal 19 135 3" xfId="17509"/>
    <cellStyle name="Normal 19 136" xfId="17510"/>
    <cellStyle name="Normal 19 136 2" xfId="17511"/>
    <cellStyle name="Normal 19 136 3" xfId="17512"/>
    <cellStyle name="Normal 19 137" xfId="17513"/>
    <cellStyle name="Normal 19 137 2" xfId="17514"/>
    <cellStyle name="Normal 19 137 3" xfId="17515"/>
    <cellStyle name="Normal 19 138" xfId="17516"/>
    <cellStyle name="Normal 19 138 2" xfId="17517"/>
    <cellStyle name="Normal 19 138 3" xfId="17518"/>
    <cellStyle name="Normal 19 139" xfId="17519"/>
    <cellStyle name="Normal 19 139 2" xfId="17520"/>
    <cellStyle name="Normal 19 139 3" xfId="17521"/>
    <cellStyle name="Normal 19 14" xfId="17522"/>
    <cellStyle name="Normal 19 14 2" xfId="17523"/>
    <cellStyle name="Normal 19 14 3" xfId="17524"/>
    <cellStyle name="Normal 19 14 4" xfId="17525"/>
    <cellStyle name="Normal 19 14 5" xfId="17526"/>
    <cellStyle name="Normal 19 140" xfId="17527"/>
    <cellStyle name="Normal 19 140 2" xfId="17528"/>
    <cellStyle name="Normal 19 140 3" xfId="17529"/>
    <cellStyle name="Normal 19 141" xfId="17530"/>
    <cellStyle name="Normal 19 141 2" xfId="17531"/>
    <cellStyle name="Normal 19 141 3" xfId="17532"/>
    <cellStyle name="Normal 19 142" xfId="17533"/>
    <cellStyle name="Normal 19 142 2" xfId="17534"/>
    <cellStyle name="Normal 19 142 3" xfId="17535"/>
    <cellStyle name="Normal 19 143" xfId="17536"/>
    <cellStyle name="Normal 19 143 2" xfId="17537"/>
    <cellStyle name="Normal 19 143 3" xfId="17538"/>
    <cellStyle name="Normal 19 144" xfId="17539"/>
    <cellStyle name="Normal 19 144 2" xfId="17540"/>
    <cellStyle name="Normal 19 144 3" xfId="17541"/>
    <cellStyle name="Normal 19 145" xfId="17542"/>
    <cellStyle name="Normal 19 145 2" xfId="17543"/>
    <cellStyle name="Normal 19 145 3" xfId="17544"/>
    <cellStyle name="Normal 19 146" xfId="17545"/>
    <cellStyle name="Normal 19 146 2" xfId="17546"/>
    <cellStyle name="Normal 19 146 3" xfId="17547"/>
    <cellStyle name="Normal 19 147" xfId="17548"/>
    <cellStyle name="Normal 19 147 2" xfId="17549"/>
    <cellStyle name="Normal 19 147 3" xfId="17550"/>
    <cellStyle name="Normal 19 148" xfId="17551"/>
    <cellStyle name="Normal 19 148 2" xfId="17552"/>
    <cellStyle name="Normal 19 148 3" xfId="17553"/>
    <cellStyle name="Normal 19 149" xfId="17554"/>
    <cellStyle name="Normal 19 149 2" xfId="17555"/>
    <cellStyle name="Normal 19 149 3" xfId="17556"/>
    <cellStyle name="Normal 19 15" xfId="17557"/>
    <cellStyle name="Normal 19 15 2" xfId="17558"/>
    <cellStyle name="Normal 19 15 3" xfId="17559"/>
    <cellStyle name="Normal 19 15 4" xfId="17560"/>
    <cellStyle name="Normal 19 15 5" xfId="17561"/>
    <cellStyle name="Normal 19 150" xfId="17562"/>
    <cellStyle name="Normal 19 150 2" xfId="17563"/>
    <cellStyle name="Normal 19 150 3" xfId="17564"/>
    <cellStyle name="Normal 19 151" xfId="17565"/>
    <cellStyle name="Normal 19 151 2" xfId="17566"/>
    <cellStyle name="Normal 19 151 3" xfId="17567"/>
    <cellStyle name="Normal 19 152" xfId="17568"/>
    <cellStyle name="Normal 19 153" xfId="17569"/>
    <cellStyle name="Normal 19 154" xfId="17570"/>
    <cellStyle name="Normal 19 16" xfId="17571"/>
    <cellStyle name="Normal 19 16 2" xfId="17572"/>
    <cellStyle name="Normal 19 16 3" xfId="17573"/>
    <cellStyle name="Normal 19 16 4" xfId="17574"/>
    <cellStyle name="Normal 19 16 5" xfId="17575"/>
    <cellStyle name="Normal 19 17" xfId="17576"/>
    <cellStyle name="Normal 19 17 2" xfId="17577"/>
    <cellStyle name="Normal 19 17 3" xfId="17578"/>
    <cellStyle name="Normal 19 17 4" xfId="17579"/>
    <cellStyle name="Normal 19 17 5" xfId="17580"/>
    <cellStyle name="Normal 19 18" xfId="17581"/>
    <cellStyle name="Normal 19 18 2" xfId="17582"/>
    <cellStyle name="Normal 19 18 3" xfId="17583"/>
    <cellStyle name="Normal 19 18 4" xfId="17584"/>
    <cellStyle name="Normal 19 18 5" xfId="17585"/>
    <cellStyle name="Normal 19 19" xfId="17586"/>
    <cellStyle name="Normal 19 19 2" xfId="17587"/>
    <cellStyle name="Normal 19 19 3" xfId="17588"/>
    <cellStyle name="Normal 19 19 4" xfId="17589"/>
    <cellStyle name="Normal 19 19 5" xfId="17590"/>
    <cellStyle name="Normal 19 2" xfId="17591"/>
    <cellStyle name="Normal 19 2 2" xfId="17592"/>
    <cellStyle name="Normal 19 2 2 2" xfId="17593"/>
    <cellStyle name="Normal 19 2 3" xfId="17594"/>
    <cellStyle name="Normal 19 2 4" xfId="17595"/>
    <cellStyle name="Normal 19 2 5" xfId="17596"/>
    <cellStyle name="Normal 19 20" xfId="17597"/>
    <cellStyle name="Normal 19 20 2" xfId="17598"/>
    <cellStyle name="Normal 19 20 3" xfId="17599"/>
    <cellStyle name="Normal 19 20 4" xfId="17600"/>
    <cellStyle name="Normal 19 20 5" xfId="17601"/>
    <cellStyle name="Normal 19 21" xfId="17602"/>
    <cellStyle name="Normal 19 21 2" xfId="17603"/>
    <cellStyle name="Normal 19 21 3" xfId="17604"/>
    <cellStyle name="Normal 19 21 4" xfId="17605"/>
    <cellStyle name="Normal 19 21 5" xfId="17606"/>
    <cellStyle name="Normal 19 22" xfId="17607"/>
    <cellStyle name="Normal 19 22 2" xfId="17608"/>
    <cellStyle name="Normal 19 22 3" xfId="17609"/>
    <cellStyle name="Normal 19 23" xfId="17610"/>
    <cellStyle name="Normal 19 23 2" xfId="17611"/>
    <cellStyle name="Normal 19 23 3" xfId="17612"/>
    <cellStyle name="Normal 19 24" xfId="17613"/>
    <cellStyle name="Normal 19 24 2" xfId="17614"/>
    <cellStyle name="Normal 19 24 3" xfId="17615"/>
    <cellStyle name="Normal 19 25" xfId="17616"/>
    <cellStyle name="Normal 19 25 2" xfId="17617"/>
    <cellStyle name="Normal 19 25 3" xfId="17618"/>
    <cellStyle name="Normal 19 26" xfId="17619"/>
    <cellStyle name="Normal 19 26 2" xfId="17620"/>
    <cellStyle name="Normal 19 26 3" xfId="17621"/>
    <cellStyle name="Normal 19 27" xfId="17622"/>
    <cellStyle name="Normal 19 27 2" xfId="17623"/>
    <cellStyle name="Normal 19 27 3" xfId="17624"/>
    <cellStyle name="Normal 19 28" xfId="17625"/>
    <cellStyle name="Normal 19 28 2" xfId="17626"/>
    <cellStyle name="Normal 19 28 3" xfId="17627"/>
    <cellStyle name="Normal 19 29" xfId="17628"/>
    <cellStyle name="Normal 19 29 2" xfId="17629"/>
    <cellStyle name="Normal 19 29 3" xfId="17630"/>
    <cellStyle name="Normal 19 3" xfId="17631"/>
    <cellStyle name="Normal 19 3 2" xfId="17632"/>
    <cellStyle name="Normal 19 3 3" xfId="17633"/>
    <cellStyle name="Normal 19 3 4" xfId="17634"/>
    <cellStyle name="Normal 19 3 5" xfId="17635"/>
    <cellStyle name="Normal 19 30" xfId="17636"/>
    <cellStyle name="Normal 19 30 2" xfId="17637"/>
    <cellStyle name="Normal 19 30 3" xfId="17638"/>
    <cellStyle name="Normal 19 31" xfId="17639"/>
    <cellStyle name="Normal 19 31 2" xfId="17640"/>
    <cellStyle name="Normal 19 31 3" xfId="17641"/>
    <cellStyle name="Normal 19 32" xfId="17642"/>
    <cellStyle name="Normal 19 32 2" xfId="17643"/>
    <cellStyle name="Normal 19 32 3" xfId="17644"/>
    <cellStyle name="Normal 19 33" xfId="17645"/>
    <cellStyle name="Normal 19 33 2" xfId="17646"/>
    <cellStyle name="Normal 19 33 3" xfId="17647"/>
    <cellStyle name="Normal 19 34" xfId="17648"/>
    <cellStyle name="Normal 19 34 2" xfId="17649"/>
    <cellStyle name="Normal 19 34 3" xfId="17650"/>
    <cellStyle name="Normal 19 35" xfId="17651"/>
    <cellStyle name="Normal 19 35 2" xfId="17652"/>
    <cellStyle name="Normal 19 35 3" xfId="17653"/>
    <cellStyle name="Normal 19 36" xfId="17654"/>
    <cellStyle name="Normal 19 36 2" xfId="17655"/>
    <cellStyle name="Normal 19 36 3" xfId="17656"/>
    <cellStyle name="Normal 19 37" xfId="17657"/>
    <cellStyle name="Normal 19 37 2" xfId="17658"/>
    <cellStyle name="Normal 19 37 3" xfId="17659"/>
    <cellStyle name="Normal 19 38" xfId="17660"/>
    <cellStyle name="Normal 19 38 2" xfId="17661"/>
    <cellStyle name="Normal 19 38 3" xfId="17662"/>
    <cellStyle name="Normal 19 39" xfId="17663"/>
    <cellStyle name="Normal 19 39 2" xfId="17664"/>
    <cellStyle name="Normal 19 39 3" xfId="17665"/>
    <cellStyle name="Normal 19 4" xfId="17666"/>
    <cellStyle name="Normal 19 4 2" xfId="17667"/>
    <cellStyle name="Normal 19 4 3" xfId="17668"/>
    <cellStyle name="Normal 19 4 4" xfId="17669"/>
    <cellStyle name="Normal 19 4 5" xfId="17670"/>
    <cellStyle name="Normal 19 40" xfId="17671"/>
    <cellStyle name="Normal 19 40 2" xfId="17672"/>
    <cellStyle name="Normal 19 40 3" xfId="17673"/>
    <cellStyle name="Normal 19 41" xfId="17674"/>
    <cellStyle name="Normal 19 41 2" xfId="17675"/>
    <cellStyle name="Normal 19 41 3" xfId="17676"/>
    <cellStyle name="Normal 19 42" xfId="17677"/>
    <cellStyle name="Normal 19 42 2" xfId="17678"/>
    <cellStyle name="Normal 19 42 3" xfId="17679"/>
    <cellStyle name="Normal 19 43" xfId="17680"/>
    <cellStyle name="Normal 19 43 2" xfId="17681"/>
    <cellStyle name="Normal 19 43 3" xfId="17682"/>
    <cellStyle name="Normal 19 44" xfId="17683"/>
    <cellStyle name="Normal 19 44 2" xfId="17684"/>
    <cellStyle name="Normal 19 44 3" xfId="17685"/>
    <cellStyle name="Normal 19 45" xfId="17686"/>
    <cellStyle name="Normal 19 45 2" xfId="17687"/>
    <cellStyle name="Normal 19 45 3" xfId="17688"/>
    <cellStyle name="Normal 19 46" xfId="17689"/>
    <cellStyle name="Normal 19 46 2" xfId="17690"/>
    <cellStyle name="Normal 19 46 3" xfId="17691"/>
    <cellStyle name="Normal 19 47" xfId="17692"/>
    <cellStyle name="Normal 19 47 2" xfId="17693"/>
    <cellStyle name="Normal 19 47 3" xfId="17694"/>
    <cellStyle name="Normal 19 48" xfId="17695"/>
    <cellStyle name="Normal 19 48 2" xfId="17696"/>
    <cellStyle name="Normal 19 48 3" xfId="17697"/>
    <cellStyle name="Normal 19 49" xfId="17698"/>
    <cellStyle name="Normal 19 49 2" xfId="17699"/>
    <cellStyle name="Normal 19 49 3" xfId="17700"/>
    <cellStyle name="Normal 19 5" xfId="17701"/>
    <cellStyle name="Normal 19 5 2" xfId="17702"/>
    <cellStyle name="Normal 19 5 3" xfId="17703"/>
    <cellStyle name="Normal 19 5 4" xfId="17704"/>
    <cellStyle name="Normal 19 5 5" xfId="17705"/>
    <cellStyle name="Normal 19 50" xfId="17706"/>
    <cellStyle name="Normal 19 50 2" xfId="17707"/>
    <cellStyle name="Normal 19 50 3" xfId="17708"/>
    <cellStyle name="Normal 19 51" xfId="17709"/>
    <cellStyle name="Normal 19 51 2" xfId="17710"/>
    <cellStyle name="Normal 19 51 3" xfId="17711"/>
    <cellStyle name="Normal 19 52" xfId="17712"/>
    <cellStyle name="Normal 19 52 2" xfId="17713"/>
    <cellStyle name="Normal 19 52 3" xfId="17714"/>
    <cellStyle name="Normal 19 53" xfId="17715"/>
    <cellStyle name="Normal 19 53 2" xfId="17716"/>
    <cellStyle name="Normal 19 53 3" xfId="17717"/>
    <cellStyle name="Normal 19 54" xfId="17718"/>
    <cellStyle name="Normal 19 54 2" xfId="17719"/>
    <cellStyle name="Normal 19 54 3" xfId="17720"/>
    <cellStyle name="Normal 19 55" xfId="17721"/>
    <cellStyle name="Normal 19 55 2" xfId="17722"/>
    <cellStyle name="Normal 19 55 3" xfId="17723"/>
    <cellStyle name="Normal 19 56" xfId="17724"/>
    <cellStyle name="Normal 19 56 2" xfId="17725"/>
    <cellStyle name="Normal 19 56 3" xfId="17726"/>
    <cellStyle name="Normal 19 57" xfId="17727"/>
    <cellStyle name="Normal 19 57 2" xfId="17728"/>
    <cellStyle name="Normal 19 57 3" xfId="17729"/>
    <cellStyle name="Normal 19 58" xfId="17730"/>
    <cellStyle name="Normal 19 58 2" xfId="17731"/>
    <cellStyle name="Normal 19 58 3" xfId="17732"/>
    <cellStyle name="Normal 19 59" xfId="17733"/>
    <cellStyle name="Normal 19 59 2" xfId="17734"/>
    <cellStyle name="Normal 19 59 3" xfId="17735"/>
    <cellStyle name="Normal 19 6" xfId="17736"/>
    <cellStyle name="Normal 19 6 2" xfId="17737"/>
    <cellStyle name="Normal 19 6 3" xfId="17738"/>
    <cellStyle name="Normal 19 6 4" xfId="17739"/>
    <cellStyle name="Normal 19 6 5" xfId="17740"/>
    <cellStyle name="Normal 19 60" xfId="17741"/>
    <cellStyle name="Normal 19 60 2" xfId="17742"/>
    <cellStyle name="Normal 19 60 3" xfId="17743"/>
    <cellStyle name="Normal 19 61" xfId="17744"/>
    <cellStyle name="Normal 19 61 2" xfId="17745"/>
    <cellStyle name="Normal 19 61 3" xfId="17746"/>
    <cellStyle name="Normal 19 62" xfId="17747"/>
    <cellStyle name="Normal 19 62 2" xfId="17748"/>
    <cellStyle name="Normal 19 62 3" xfId="17749"/>
    <cellStyle name="Normal 19 63" xfId="17750"/>
    <cellStyle name="Normal 19 63 2" xfId="17751"/>
    <cellStyle name="Normal 19 63 3" xfId="17752"/>
    <cellStyle name="Normal 19 64" xfId="17753"/>
    <cellStyle name="Normal 19 64 2" xfId="17754"/>
    <cellStyle name="Normal 19 64 3" xfId="17755"/>
    <cellStyle name="Normal 19 65" xfId="17756"/>
    <cellStyle name="Normal 19 65 2" xfId="17757"/>
    <cellStyle name="Normal 19 65 3" xfId="17758"/>
    <cellStyle name="Normal 19 66" xfId="17759"/>
    <cellStyle name="Normal 19 66 2" xfId="17760"/>
    <cellStyle name="Normal 19 66 3" xfId="17761"/>
    <cellStyle name="Normal 19 67" xfId="17762"/>
    <cellStyle name="Normal 19 67 2" xfId="17763"/>
    <cellStyle name="Normal 19 67 3" xfId="17764"/>
    <cellStyle name="Normal 19 68" xfId="17765"/>
    <cellStyle name="Normal 19 68 2" xfId="17766"/>
    <cellStyle name="Normal 19 68 3" xfId="17767"/>
    <cellStyle name="Normal 19 69" xfId="17768"/>
    <cellStyle name="Normal 19 69 2" xfId="17769"/>
    <cellStyle name="Normal 19 69 3" xfId="17770"/>
    <cellStyle name="Normal 19 7" xfId="17771"/>
    <cellStyle name="Normal 19 7 2" xfId="17772"/>
    <cellStyle name="Normal 19 7 3" xfId="17773"/>
    <cellStyle name="Normal 19 7 4" xfId="17774"/>
    <cellStyle name="Normal 19 7 5" xfId="17775"/>
    <cellStyle name="Normal 19 70" xfId="17776"/>
    <cellStyle name="Normal 19 70 2" xfId="17777"/>
    <cellStyle name="Normal 19 70 3" xfId="17778"/>
    <cellStyle name="Normal 19 71" xfId="17779"/>
    <cellStyle name="Normal 19 71 2" xfId="17780"/>
    <cellStyle name="Normal 19 71 3" xfId="17781"/>
    <cellStyle name="Normal 19 72" xfId="17782"/>
    <cellStyle name="Normal 19 72 2" xfId="17783"/>
    <cellStyle name="Normal 19 72 3" xfId="17784"/>
    <cellStyle name="Normal 19 73" xfId="17785"/>
    <cellStyle name="Normal 19 73 2" xfId="17786"/>
    <cellStyle name="Normal 19 73 3" xfId="17787"/>
    <cellStyle name="Normal 19 74" xfId="17788"/>
    <cellStyle name="Normal 19 74 2" xfId="17789"/>
    <cellStyle name="Normal 19 74 3" xfId="17790"/>
    <cellStyle name="Normal 19 75" xfId="17791"/>
    <cellStyle name="Normal 19 75 2" xfId="17792"/>
    <cellStyle name="Normal 19 75 3" xfId="17793"/>
    <cellStyle name="Normal 19 76" xfId="17794"/>
    <cellStyle name="Normal 19 76 2" xfId="17795"/>
    <cellStyle name="Normal 19 76 3" xfId="17796"/>
    <cellStyle name="Normal 19 77" xfId="17797"/>
    <cellStyle name="Normal 19 77 2" xfId="17798"/>
    <cellStyle name="Normal 19 77 3" xfId="17799"/>
    <cellStyle name="Normal 19 78" xfId="17800"/>
    <cellStyle name="Normal 19 78 2" xfId="17801"/>
    <cellStyle name="Normal 19 78 3" xfId="17802"/>
    <cellStyle name="Normal 19 79" xfId="17803"/>
    <cellStyle name="Normal 19 79 2" xfId="17804"/>
    <cellStyle name="Normal 19 79 3" xfId="17805"/>
    <cellStyle name="Normal 19 8" xfId="17806"/>
    <cellStyle name="Normal 19 8 2" xfId="17807"/>
    <cellStyle name="Normal 19 8 3" xfId="17808"/>
    <cellStyle name="Normal 19 8 4" xfId="17809"/>
    <cellStyle name="Normal 19 8 5" xfId="17810"/>
    <cellStyle name="Normal 19 80" xfId="17811"/>
    <cellStyle name="Normal 19 80 2" xfId="17812"/>
    <cellStyle name="Normal 19 80 3" xfId="17813"/>
    <cellStyle name="Normal 19 81" xfId="17814"/>
    <cellStyle name="Normal 19 81 2" xfId="17815"/>
    <cellStyle name="Normal 19 81 3" xfId="17816"/>
    <cellStyle name="Normal 19 82" xfId="17817"/>
    <cellStyle name="Normal 19 82 2" xfId="17818"/>
    <cellStyle name="Normal 19 82 3" xfId="17819"/>
    <cellStyle name="Normal 19 83" xfId="17820"/>
    <cellStyle name="Normal 19 83 2" xfId="17821"/>
    <cellStyle name="Normal 19 83 3" xfId="17822"/>
    <cellStyle name="Normal 19 84" xfId="17823"/>
    <cellStyle name="Normal 19 84 2" xfId="17824"/>
    <cellStyle name="Normal 19 84 3" xfId="17825"/>
    <cellStyle name="Normal 19 85" xfId="17826"/>
    <cellStyle name="Normal 19 85 2" xfId="17827"/>
    <cellStyle name="Normal 19 85 3" xfId="17828"/>
    <cellStyle name="Normal 19 86" xfId="17829"/>
    <cellStyle name="Normal 19 86 2" xfId="17830"/>
    <cellStyle name="Normal 19 86 3" xfId="17831"/>
    <cellStyle name="Normal 19 87" xfId="17832"/>
    <cellStyle name="Normal 19 87 2" xfId="17833"/>
    <cellStyle name="Normal 19 87 3" xfId="17834"/>
    <cellStyle name="Normal 19 88" xfId="17835"/>
    <cellStyle name="Normal 19 88 2" xfId="17836"/>
    <cellStyle name="Normal 19 88 3" xfId="17837"/>
    <cellStyle name="Normal 19 89" xfId="17838"/>
    <cellStyle name="Normal 19 89 2" xfId="17839"/>
    <cellStyle name="Normal 19 89 3" xfId="17840"/>
    <cellStyle name="Normal 19 9" xfId="17841"/>
    <cellStyle name="Normal 19 9 2" xfId="17842"/>
    <cellStyle name="Normal 19 9 3" xfId="17843"/>
    <cellStyle name="Normal 19 9 4" xfId="17844"/>
    <cellStyle name="Normal 19 9 5" xfId="17845"/>
    <cellStyle name="Normal 19 90" xfId="17846"/>
    <cellStyle name="Normal 19 90 2" xfId="17847"/>
    <cellStyle name="Normal 19 90 3" xfId="17848"/>
    <cellStyle name="Normal 19 91" xfId="17849"/>
    <cellStyle name="Normal 19 91 2" xfId="17850"/>
    <cellStyle name="Normal 19 91 3" xfId="17851"/>
    <cellStyle name="Normal 19 92" xfId="17852"/>
    <cellStyle name="Normal 19 92 2" xfId="17853"/>
    <cellStyle name="Normal 19 92 3" xfId="17854"/>
    <cellStyle name="Normal 19 93" xfId="17855"/>
    <cellStyle name="Normal 19 93 2" xfId="17856"/>
    <cellStyle name="Normal 19 93 3" xfId="17857"/>
    <cellStyle name="Normal 19 94" xfId="17858"/>
    <cellStyle name="Normal 19 94 2" xfId="17859"/>
    <cellStyle name="Normal 19 94 3" xfId="17860"/>
    <cellStyle name="Normal 19 95" xfId="17861"/>
    <cellStyle name="Normal 19 95 2" xfId="17862"/>
    <cellStyle name="Normal 19 95 3" xfId="17863"/>
    <cellStyle name="Normal 19 96" xfId="17864"/>
    <cellStyle name="Normal 19 96 2" xfId="17865"/>
    <cellStyle name="Normal 19 96 3" xfId="17866"/>
    <cellStyle name="Normal 19 97" xfId="17867"/>
    <cellStyle name="Normal 19 97 2" xfId="17868"/>
    <cellStyle name="Normal 19 97 3" xfId="17869"/>
    <cellStyle name="Normal 19 98" xfId="17870"/>
    <cellStyle name="Normal 19 98 2" xfId="17871"/>
    <cellStyle name="Normal 19 98 3" xfId="17872"/>
    <cellStyle name="Normal 19 99" xfId="17873"/>
    <cellStyle name="Normal 19 99 2" xfId="17874"/>
    <cellStyle name="Normal 19 99 3" xfId="17875"/>
    <cellStyle name="Normal 2" xfId="3"/>
    <cellStyle name="Normal 2 10" xfId="17876"/>
    <cellStyle name="Normal 2 10 2" xfId="17877"/>
    <cellStyle name="Normal 2 10 2 2" xfId="17878"/>
    <cellStyle name="Normal 2 10 2 3" xfId="17879"/>
    <cellStyle name="Normal 2 10 2_I. PERPUSTAKAAN" xfId="17880"/>
    <cellStyle name="Normal 2 10 3" xfId="17881"/>
    <cellStyle name="Normal 2 10 3 2" xfId="17882"/>
    <cellStyle name="Normal 2 10 3 3" xfId="17883"/>
    <cellStyle name="Normal 2 10 4" xfId="17884"/>
    <cellStyle name="Normal 2 10 5" xfId="17885"/>
    <cellStyle name="Normal 2 10_I. PERPUSTAKAAN" xfId="17886"/>
    <cellStyle name="Normal 2 11" xfId="17887"/>
    <cellStyle name="Normal 2 11 2" xfId="17888"/>
    <cellStyle name="Normal 2 11 2 2" xfId="17889"/>
    <cellStyle name="Normal 2 11 2 3" xfId="17890"/>
    <cellStyle name="Normal 2 11 3" xfId="17891"/>
    <cellStyle name="Normal 2 11 3 2" xfId="17892"/>
    <cellStyle name="Normal 2 11 3 3" xfId="17893"/>
    <cellStyle name="Normal 2 11 4" xfId="17894"/>
    <cellStyle name="Normal 2 11 5" xfId="17895"/>
    <cellStyle name="Normal 2 12" xfId="17896"/>
    <cellStyle name="Normal 2 12 2" xfId="17897"/>
    <cellStyle name="Normal 2 12 2 2" xfId="17898"/>
    <cellStyle name="Normal 2 12 2 3" xfId="17899"/>
    <cellStyle name="Normal 2 12 3" xfId="17900"/>
    <cellStyle name="Normal 2 12 3 2" xfId="17901"/>
    <cellStyle name="Normal 2 12 3 3" xfId="17902"/>
    <cellStyle name="Normal 2 12 4" xfId="17903"/>
    <cellStyle name="Normal 2 12 5" xfId="17904"/>
    <cellStyle name="Normal 2 12_I. PERPUSTAKAAN" xfId="17905"/>
    <cellStyle name="Normal 2 13" xfId="17906"/>
    <cellStyle name="Normal 2 13 2" xfId="17907"/>
    <cellStyle name="Normal 2 13 3" xfId="17908"/>
    <cellStyle name="Normal 2 13 4" xfId="17909"/>
    <cellStyle name="Normal 2 13 5" xfId="17910"/>
    <cellStyle name="Normal 2 14" xfId="17911"/>
    <cellStyle name="Normal 2 14 2" xfId="17912"/>
    <cellStyle name="Normal 2 14 3" xfId="17913"/>
    <cellStyle name="Normal 2 14 4" xfId="17914"/>
    <cellStyle name="Normal 2 14 5" xfId="17915"/>
    <cellStyle name="Normal 2 15" xfId="17916"/>
    <cellStyle name="Normal 2 15 2" xfId="17917"/>
    <cellStyle name="Normal 2 15 3" xfId="17918"/>
    <cellStyle name="Normal 2 15 4" xfId="17919"/>
    <cellStyle name="Normal 2 15 5" xfId="17920"/>
    <cellStyle name="Normal 2 16" xfId="17921"/>
    <cellStyle name="Normal 2 16 2" xfId="17922"/>
    <cellStyle name="Normal 2 16 3" xfId="17923"/>
    <cellStyle name="Normal 2 16 4" xfId="17924"/>
    <cellStyle name="Normal 2 16 5" xfId="17925"/>
    <cellStyle name="Normal 2 17" xfId="17926"/>
    <cellStyle name="Normal 2 17 2" xfId="17927"/>
    <cellStyle name="Normal 2 17 3" xfId="17928"/>
    <cellStyle name="Normal 2 17 4" xfId="17929"/>
    <cellStyle name="Normal 2 17 5" xfId="17930"/>
    <cellStyle name="Normal 2 18" xfId="17931"/>
    <cellStyle name="Normal 2 18 2" xfId="17932"/>
    <cellStyle name="Normal 2 18 3" xfId="17933"/>
    <cellStyle name="Normal 2 18 4" xfId="17934"/>
    <cellStyle name="Normal 2 18 5" xfId="17935"/>
    <cellStyle name="Normal 2 18_I. PERPUSTAKAAN" xfId="17936"/>
    <cellStyle name="Normal 2 19" xfId="17937"/>
    <cellStyle name="Normal 2 19 2" xfId="17938"/>
    <cellStyle name="Normal 2 19 3" xfId="17939"/>
    <cellStyle name="Normal 2 19 4" xfId="17940"/>
    <cellStyle name="Normal 2 19 5" xfId="17941"/>
    <cellStyle name="Normal 2 2" xfId="17942"/>
    <cellStyle name="Normal 2 2 10" xfId="17943"/>
    <cellStyle name="Normal 2 2 10 2" xfId="17944"/>
    <cellStyle name="Normal 2 2 10 3" xfId="17945"/>
    <cellStyle name="Normal 2 2 10 4" xfId="17946"/>
    <cellStyle name="Normal 2 2 10 5" xfId="17947"/>
    <cellStyle name="Normal 2 2 10 6" xfId="17948"/>
    <cellStyle name="Normal 2 2 11" xfId="17949"/>
    <cellStyle name="Normal 2 2 12" xfId="17950"/>
    <cellStyle name="Normal 2 2 13" xfId="17951"/>
    <cellStyle name="Normal 2 2 14" xfId="17952"/>
    <cellStyle name="Normal 2 2 15" xfId="17953"/>
    <cellStyle name="Normal 2 2 16" xfId="17954"/>
    <cellStyle name="Normal 2 2 17" xfId="17955"/>
    <cellStyle name="Normal 2 2 18" xfId="17956"/>
    <cellStyle name="Normal 2 2 19" xfId="17957"/>
    <cellStyle name="Normal 2 2 19 2" xfId="17958"/>
    <cellStyle name="Normal 2 2 19 3" xfId="17959"/>
    <cellStyle name="Normal 2 2 2" xfId="17960"/>
    <cellStyle name="Normal 2 2 2 10" xfId="17961"/>
    <cellStyle name="Normal 2 2 2 11" xfId="17962"/>
    <cellStyle name="Normal 2 2 2 12" xfId="17963"/>
    <cellStyle name="Normal 2 2 2 13" xfId="17964"/>
    <cellStyle name="Normal 2 2 2 14" xfId="17965"/>
    <cellStyle name="Normal 2 2 2 15" xfId="17966"/>
    <cellStyle name="Normal 2 2 2 2" xfId="17967"/>
    <cellStyle name="Normal 2 2 2 2 2" xfId="17968"/>
    <cellStyle name="Normal 2 2 2 2 2 2" xfId="17969"/>
    <cellStyle name="Normal 2 2 2 2 2 3" xfId="17970"/>
    <cellStyle name="Normal 2 2 2 2 3" xfId="17971"/>
    <cellStyle name="Normal 2 2 2 3" xfId="17972"/>
    <cellStyle name="Normal 2 2 2 3 2" xfId="17973"/>
    <cellStyle name="Normal 2 2 2 3 3" xfId="17974"/>
    <cellStyle name="Normal 2 2 2 4" xfId="17975"/>
    <cellStyle name="Normal 2 2 2 4 2" xfId="17976"/>
    <cellStyle name="Normal 2 2 2 5" xfId="17977"/>
    <cellStyle name="Normal 2 2 2 5 2" xfId="17978"/>
    <cellStyle name="Normal 2 2 2 6" xfId="17979"/>
    <cellStyle name="Normal 2 2 2 6 2" xfId="17980"/>
    <cellStyle name="Normal 2 2 2 7" xfId="17981"/>
    <cellStyle name="Normal 2 2 2 8" xfId="17982"/>
    <cellStyle name="Normal 2 2 2 9" xfId="17983"/>
    <cellStyle name="Normal 2 2 2_I. PERPUSTAKAAN" xfId="17984"/>
    <cellStyle name="Normal 2 2 20" xfId="17985"/>
    <cellStyle name="Normal 2 2 21" xfId="17986"/>
    <cellStyle name="Normal 2 2 22" xfId="17987"/>
    <cellStyle name="Normal 2 2 23" xfId="17988"/>
    <cellStyle name="Normal 2 2 24" xfId="17989"/>
    <cellStyle name="Normal 2 2 25" xfId="17990"/>
    <cellStyle name="Normal 2 2 26" xfId="17991"/>
    <cellStyle name="Normal 2 2 26 2" xfId="17992"/>
    <cellStyle name="Normal 2 2 3" xfId="17993"/>
    <cellStyle name="Normal 2 2 3 2" xfId="17994"/>
    <cellStyle name="Normal 2 2 3 2 2" xfId="17995"/>
    <cellStyle name="Normal 2 2 3 2 3" xfId="17996"/>
    <cellStyle name="Normal 2 2 3 3" xfId="17997"/>
    <cellStyle name="Normal 2 2 3 4" xfId="17998"/>
    <cellStyle name="Normal 2 2 3 4 2" xfId="17999"/>
    <cellStyle name="Normal 2 2 3 4 3" xfId="18000"/>
    <cellStyle name="Normal 2 2 4" xfId="18001"/>
    <cellStyle name="Normal 2 2 4 2" xfId="18002"/>
    <cellStyle name="Normal 2 2 4 3" xfId="18003"/>
    <cellStyle name="Normal 2 2 5" xfId="18004"/>
    <cellStyle name="Normal 2 2 5 2" xfId="18005"/>
    <cellStyle name="Normal 2 2 6" xfId="18006"/>
    <cellStyle name="Normal 2 2 6 2" xfId="18007"/>
    <cellStyle name="Normal 2 2 7" xfId="18008"/>
    <cellStyle name="Normal 2 2 8" xfId="18009"/>
    <cellStyle name="Normal 2 2 8 2" xfId="18010"/>
    <cellStyle name="Normal 2 2 9" xfId="18011"/>
    <cellStyle name="Normal 2 2 9 2" xfId="18012"/>
    <cellStyle name="Normal 2 2_00 EE ARS HALL VOLI" xfId="18013"/>
    <cellStyle name="Normal 2 20" xfId="18014"/>
    <cellStyle name="Normal 2 20 2" xfId="18015"/>
    <cellStyle name="Normal 2 20 3" xfId="18016"/>
    <cellStyle name="Normal 2 20 4" xfId="18017"/>
    <cellStyle name="Normal 2 20 5" xfId="18018"/>
    <cellStyle name="Normal 2 21" xfId="18019"/>
    <cellStyle name="Normal 2 21 2" xfId="18020"/>
    <cellStyle name="Normal 2 21 3" xfId="18021"/>
    <cellStyle name="Normal 2 21 4" xfId="18022"/>
    <cellStyle name="Normal 2 21 5" xfId="18023"/>
    <cellStyle name="Normal 2 22" xfId="18024"/>
    <cellStyle name="Normal 2 22 2" xfId="18025"/>
    <cellStyle name="Normal 2 22 3" xfId="18026"/>
    <cellStyle name="Normal 2 22 4" xfId="18027"/>
    <cellStyle name="Normal 2 22 5" xfId="18028"/>
    <cellStyle name="Normal 2 23" xfId="18029"/>
    <cellStyle name="Normal 2 23 2" xfId="18030"/>
    <cellStyle name="Normal 2 23 3" xfId="18031"/>
    <cellStyle name="Normal 2 23 4" xfId="18032"/>
    <cellStyle name="Normal 2 23 5" xfId="18033"/>
    <cellStyle name="Normal 2 24" xfId="18034"/>
    <cellStyle name="Normal 2 24 2" xfId="18035"/>
    <cellStyle name="Normal 2 24 3" xfId="18036"/>
    <cellStyle name="Normal 2 24 4" xfId="18037"/>
    <cellStyle name="Normal 2 24 5" xfId="18038"/>
    <cellStyle name="Normal 2 25" xfId="18039"/>
    <cellStyle name="Normal 2 25 2" xfId="18040"/>
    <cellStyle name="Normal 2 25 3" xfId="18041"/>
    <cellStyle name="Normal 2 25 4" xfId="18042"/>
    <cellStyle name="Normal 2 25 5" xfId="18043"/>
    <cellStyle name="Normal 2 26" xfId="18044"/>
    <cellStyle name="Normal 2 26 2" xfId="18045"/>
    <cellStyle name="Normal 2 26 3" xfId="18046"/>
    <cellStyle name="Normal 2 26 4" xfId="18047"/>
    <cellStyle name="Normal 2 26 5" xfId="18048"/>
    <cellStyle name="Normal 2 27" xfId="18049"/>
    <cellStyle name="Normal 2 28" xfId="18050"/>
    <cellStyle name="Normal 2 29" xfId="18051"/>
    <cellStyle name="Normal 2 3" xfId="18052"/>
    <cellStyle name="Normal 2 3 10" xfId="18053"/>
    <cellStyle name="Normal 2 3 10 2" xfId="18054"/>
    <cellStyle name="Normal 2 3 10 3" xfId="18055"/>
    <cellStyle name="Normal 2 3 10_I. PERPUSTAKAAN" xfId="18056"/>
    <cellStyle name="Normal 2 3 11" xfId="18057"/>
    <cellStyle name="Normal 2 3 12" xfId="18058"/>
    <cellStyle name="Normal 2 3 2" xfId="18059"/>
    <cellStyle name="Normal 2 3 2 10" xfId="18060"/>
    <cellStyle name="Normal 2 3 2 2" xfId="18061"/>
    <cellStyle name="Normal 2 3 2 2 2" xfId="18062"/>
    <cellStyle name="Normal 2 3 2 2 3" xfId="18063"/>
    <cellStyle name="Normal 2 3 2 3" xfId="18064"/>
    <cellStyle name="Normal 2 3 2 3 2" xfId="18065"/>
    <cellStyle name="Normal 2 3 2 3 3" xfId="18066"/>
    <cellStyle name="Normal 2 3 2 4" xfId="18067"/>
    <cellStyle name="Normal 2 3 2 4 2" xfId="18068"/>
    <cellStyle name="Normal 2 3 2 4 3" xfId="18069"/>
    <cellStyle name="Normal 2 3 2 5" xfId="18070"/>
    <cellStyle name="Normal 2 3 2 5 2" xfId="18071"/>
    <cellStyle name="Normal 2 3 2 5 3" xfId="18072"/>
    <cellStyle name="Normal 2 3 2 6" xfId="18073"/>
    <cellStyle name="Normal 2 3 2 6 2" xfId="18074"/>
    <cellStyle name="Normal 2 3 2 6 3" xfId="18075"/>
    <cellStyle name="Normal 2 3 2 7" xfId="18076"/>
    <cellStyle name="Normal 2 3 2 7 2" xfId="18077"/>
    <cellStyle name="Normal 2 3 2 7 3" xfId="18078"/>
    <cellStyle name="Normal 2 3 2 8" xfId="18079"/>
    <cellStyle name="Normal 2 3 2 8 2" xfId="18080"/>
    <cellStyle name="Normal 2 3 2 8 3" xfId="18081"/>
    <cellStyle name="Normal 2 3 2 9" xfId="18082"/>
    <cellStyle name="Normal 2 3 3" xfId="18083"/>
    <cellStyle name="Normal 2 3 3 10" xfId="18084"/>
    <cellStyle name="Normal 2 3 3 2" xfId="18085"/>
    <cellStyle name="Normal 2 3 3 2 2" xfId="18086"/>
    <cellStyle name="Normal 2 3 3 2 3" xfId="18087"/>
    <cellStyle name="Normal 2 3 3 3" xfId="18088"/>
    <cellStyle name="Normal 2 3 3 3 2" xfId="18089"/>
    <cellStyle name="Normal 2 3 3 3 3" xfId="18090"/>
    <cellStyle name="Normal 2 3 3 4" xfId="18091"/>
    <cellStyle name="Normal 2 3 3 4 2" xfId="18092"/>
    <cellStyle name="Normal 2 3 3 4 3" xfId="18093"/>
    <cellStyle name="Normal 2 3 3 5" xfId="18094"/>
    <cellStyle name="Normal 2 3 3 5 2" xfId="18095"/>
    <cellStyle name="Normal 2 3 3 5 3" xfId="18096"/>
    <cellStyle name="Normal 2 3 3 6" xfId="18097"/>
    <cellStyle name="Normal 2 3 3 6 2" xfId="18098"/>
    <cellStyle name="Normal 2 3 3 6 3" xfId="18099"/>
    <cellStyle name="Normal 2 3 3 7" xfId="18100"/>
    <cellStyle name="Normal 2 3 3 7 2" xfId="18101"/>
    <cellStyle name="Normal 2 3 3 7 3" xfId="18102"/>
    <cellStyle name="Normal 2 3 3 8" xfId="18103"/>
    <cellStyle name="Normal 2 3 3 8 2" xfId="18104"/>
    <cellStyle name="Normal 2 3 3 8 3" xfId="18105"/>
    <cellStyle name="Normal 2 3 3 9" xfId="18106"/>
    <cellStyle name="Normal 2 3 4" xfId="18107"/>
    <cellStyle name="Normal 2 3 4 2" xfId="18108"/>
    <cellStyle name="Normal 2 3 4 3" xfId="18109"/>
    <cellStyle name="Normal 2 3 5" xfId="18110"/>
    <cellStyle name="Normal 2 3 5 2" xfId="18111"/>
    <cellStyle name="Normal 2 3 5 3" xfId="18112"/>
    <cellStyle name="Normal 2 3 6" xfId="18113"/>
    <cellStyle name="Normal 2 3 6 2" xfId="18114"/>
    <cellStyle name="Normal 2 3 6 3" xfId="18115"/>
    <cellStyle name="Normal 2 3 7" xfId="18116"/>
    <cellStyle name="Normal 2 3 7 2" xfId="18117"/>
    <cellStyle name="Normal 2 3 7 3" xfId="18118"/>
    <cellStyle name="Normal 2 3 8" xfId="18119"/>
    <cellStyle name="Normal 2 3 8 2" xfId="18120"/>
    <cellStyle name="Normal 2 3 8 3" xfId="18121"/>
    <cellStyle name="Normal 2 3 9" xfId="18122"/>
    <cellStyle name="Normal 2 3 9 2" xfId="18123"/>
    <cellStyle name="Normal 2 3 9 3" xfId="18124"/>
    <cellStyle name="Normal 2 3_00 EE ARS HALL VOLI" xfId="18125"/>
    <cellStyle name="Normal 2 30" xfId="18126"/>
    <cellStyle name="Normal 2 31" xfId="18127"/>
    <cellStyle name="Normal 2 32" xfId="18128"/>
    <cellStyle name="Normal 2 33" xfId="18129"/>
    <cellStyle name="Normal 2 34" xfId="18130"/>
    <cellStyle name="Normal 2 35" xfId="18131"/>
    <cellStyle name="Normal 2 36" xfId="18132"/>
    <cellStyle name="Normal 2 37" xfId="18133"/>
    <cellStyle name="Normal 2 38" xfId="18134"/>
    <cellStyle name="Normal 2 39" xfId="18135"/>
    <cellStyle name="Normal 2 4" xfId="18136"/>
    <cellStyle name="Normal 2 4 10" xfId="18137"/>
    <cellStyle name="Normal 2 4 2" xfId="18138"/>
    <cellStyle name="Normal 2 4 2 2" xfId="18139"/>
    <cellStyle name="Normal 2 4 2 3" xfId="18140"/>
    <cellStyle name="Normal 2 4 3" xfId="18141"/>
    <cellStyle name="Normal 2 4 3 2" xfId="18142"/>
    <cellStyle name="Normal 2 4 3 3" xfId="18143"/>
    <cellStyle name="Normal 2 4 4" xfId="18144"/>
    <cellStyle name="Normal 2 4 4 2" xfId="18145"/>
    <cellStyle name="Normal 2 4 4 3" xfId="18146"/>
    <cellStyle name="Normal 2 4 5" xfId="18147"/>
    <cellStyle name="Normal 2 4 5 2" xfId="18148"/>
    <cellStyle name="Normal 2 4 5 3" xfId="18149"/>
    <cellStyle name="Normal 2 4 6" xfId="18150"/>
    <cellStyle name="Normal 2 4 6 2" xfId="18151"/>
    <cellStyle name="Normal 2 4 6 3" xfId="18152"/>
    <cellStyle name="Normal 2 4 7" xfId="18153"/>
    <cellStyle name="Normal 2 4 7 2" xfId="18154"/>
    <cellStyle name="Normal 2 4 7 3" xfId="18155"/>
    <cellStyle name="Normal 2 4 8" xfId="18156"/>
    <cellStyle name="Normal 2 4 8 2" xfId="18157"/>
    <cellStyle name="Normal 2 4 8 3" xfId="18158"/>
    <cellStyle name="Normal 2 4 9" xfId="18159"/>
    <cellStyle name="Normal 2 40" xfId="18160"/>
    <cellStyle name="Normal 2 41" xfId="18161"/>
    <cellStyle name="Normal 2 42" xfId="18162"/>
    <cellStyle name="Normal 2 43" xfId="18163"/>
    <cellStyle name="Normal 2 44" xfId="18164"/>
    <cellStyle name="Normal 2 45" xfId="18165"/>
    <cellStyle name="Normal 2 5" xfId="18166"/>
    <cellStyle name="Normal 2 5 10" xfId="18167"/>
    <cellStyle name="Normal 2 5 2" xfId="18168"/>
    <cellStyle name="Normal 2 5 2 2" xfId="18169"/>
    <cellStyle name="Normal 2 5 2 3" xfId="18170"/>
    <cellStyle name="Normal 2 5 3" xfId="18171"/>
    <cellStyle name="Normal 2 5 3 2" xfId="18172"/>
    <cellStyle name="Normal 2 5 3 3" xfId="18173"/>
    <cellStyle name="Normal 2 5 4" xfId="18174"/>
    <cellStyle name="Normal 2 5 4 2" xfId="18175"/>
    <cellStyle name="Normal 2 5 4 3" xfId="18176"/>
    <cellStyle name="Normal 2 5 5" xfId="18177"/>
    <cellStyle name="Normal 2 5 5 2" xfId="18178"/>
    <cellStyle name="Normal 2 5 5 3" xfId="18179"/>
    <cellStyle name="Normal 2 5 6" xfId="18180"/>
    <cellStyle name="Normal 2 5 6 2" xfId="18181"/>
    <cellStyle name="Normal 2 5 6 3" xfId="18182"/>
    <cellStyle name="Normal 2 5 7" xfId="18183"/>
    <cellStyle name="Normal 2 5 7 2" xfId="18184"/>
    <cellStyle name="Normal 2 5 7 3" xfId="18185"/>
    <cellStyle name="Normal 2 5 8" xfId="18186"/>
    <cellStyle name="Normal 2 5 8 2" xfId="18187"/>
    <cellStyle name="Normal 2 5 8 3" xfId="18188"/>
    <cellStyle name="Normal 2 5 9" xfId="18189"/>
    <cellStyle name="Normal 2 5_00 EE ARS HALL VOLI" xfId="18190"/>
    <cellStyle name="Normal 2 6" xfId="18191"/>
    <cellStyle name="Normal 2 6 10" xfId="18192"/>
    <cellStyle name="Normal 2 6 2" xfId="18193"/>
    <cellStyle name="Normal 2 6 2 2" xfId="18194"/>
    <cellStyle name="Normal 2 6 2 3" xfId="18195"/>
    <cellStyle name="Normal 2 6 3" xfId="18196"/>
    <cellStyle name="Normal 2 6 3 2" xfId="18197"/>
    <cellStyle name="Normal 2 6 3 3" xfId="18198"/>
    <cellStyle name="Normal 2 6 4" xfId="18199"/>
    <cellStyle name="Normal 2 6 4 2" xfId="18200"/>
    <cellStyle name="Normal 2 6 4 3" xfId="18201"/>
    <cellStyle name="Normal 2 6 4_I. PERPUSTAKAAN" xfId="18202"/>
    <cellStyle name="Normal 2 6 5" xfId="18203"/>
    <cellStyle name="Normal 2 6 5 2" xfId="18204"/>
    <cellStyle name="Normal 2 6 5 3" xfId="18205"/>
    <cellStyle name="Normal 2 6 6" xfId="18206"/>
    <cellStyle name="Normal 2 6 6 2" xfId="18207"/>
    <cellStyle name="Normal 2 6 6 3" xfId="18208"/>
    <cellStyle name="Normal 2 6 7" xfId="18209"/>
    <cellStyle name="Normal 2 6 7 2" xfId="18210"/>
    <cellStyle name="Normal 2 6 7 3" xfId="18211"/>
    <cellStyle name="Normal 2 6 8" xfId="18212"/>
    <cellStyle name="Normal 2 6 8 2" xfId="18213"/>
    <cellStyle name="Normal 2 6 8 3" xfId="18214"/>
    <cellStyle name="Normal 2 6 9" xfId="18215"/>
    <cellStyle name="Normal 2 7" xfId="18216"/>
    <cellStyle name="Normal 2 7 10" xfId="18217"/>
    <cellStyle name="Normal 2 7 2" xfId="18218"/>
    <cellStyle name="Normal 2 7 3" xfId="18219"/>
    <cellStyle name="Normal 2 7 4" xfId="18220"/>
    <cellStyle name="Normal 2 7 5" xfId="18221"/>
    <cellStyle name="Normal 2 8" xfId="18222"/>
    <cellStyle name="Normal 2 8 2" xfId="18223"/>
    <cellStyle name="Normal 2 8 3" xfId="18224"/>
    <cellStyle name="Normal 2 8 4" xfId="18225"/>
    <cellStyle name="Normal 2 8 5" xfId="18226"/>
    <cellStyle name="Normal 2 9" xfId="18227"/>
    <cellStyle name="Normal 2 9 10" xfId="18228"/>
    <cellStyle name="Normal 2 9 11" xfId="18229"/>
    <cellStyle name="Normal 2 9 12" xfId="18230"/>
    <cellStyle name="Normal 2 9 13" xfId="18231"/>
    <cellStyle name="Normal 2 9 13 2" xfId="18232"/>
    <cellStyle name="Normal 2 9 14" xfId="18233"/>
    <cellStyle name="Normal 2 9 15" xfId="18234"/>
    <cellStyle name="Normal 2 9 15 2" xfId="18235"/>
    <cellStyle name="Normal 2 9 16" xfId="18236"/>
    <cellStyle name="Normal 2 9 17" xfId="18237"/>
    <cellStyle name="Normal 2 9 2" xfId="18238"/>
    <cellStyle name="Normal 2 9 2 2" xfId="18239"/>
    <cellStyle name="Normal 2 9 2 2 2" xfId="18240"/>
    <cellStyle name="Normal 2 9 2 2 3" xfId="18241"/>
    <cellStyle name="Normal 2 9 2 3" xfId="18242"/>
    <cellStyle name="Normal 2 9 2 3 2" xfId="18243"/>
    <cellStyle name="Normal 2 9 2 4" xfId="18244"/>
    <cellStyle name="Normal 2 9 2 5" xfId="18245"/>
    <cellStyle name="Normal 2 9 2 6" xfId="18246"/>
    <cellStyle name="Normal 2 9 3" xfId="18247"/>
    <cellStyle name="Normal 2 9 3 2" xfId="18248"/>
    <cellStyle name="Normal 2 9 3 2 2" xfId="18249"/>
    <cellStyle name="Normal 2 9 3 2 3" xfId="18250"/>
    <cellStyle name="Normal 2 9 3 3" xfId="18251"/>
    <cellStyle name="Normal 2 9 3 3 2" xfId="18252"/>
    <cellStyle name="Normal 2 9 3 4" xfId="18253"/>
    <cellStyle name="Normal 2 9 3 5" xfId="18254"/>
    <cellStyle name="Normal 2 9 3 6" xfId="18255"/>
    <cellStyle name="Normal 2 9 4" xfId="18256"/>
    <cellStyle name="Normal 2 9 4 2" xfId="18257"/>
    <cellStyle name="Normal 2 9 4 2 2" xfId="18258"/>
    <cellStyle name="Normal 2 9 4 2 3" xfId="18259"/>
    <cellStyle name="Normal 2 9 4 3" xfId="18260"/>
    <cellStyle name="Normal 2 9 4 3 2" xfId="18261"/>
    <cellStyle name="Normal 2 9 4 4" xfId="18262"/>
    <cellStyle name="Normal 2 9 4 5" xfId="18263"/>
    <cellStyle name="Normal 2 9 4 6" xfId="18264"/>
    <cellStyle name="Normal 2 9 5" xfId="18265"/>
    <cellStyle name="Normal 2 9 5 2" xfId="18266"/>
    <cellStyle name="Normal 2 9 5 2 2" xfId="18267"/>
    <cellStyle name="Normal 2 9 5 2 3" xfId="18268"/>
    <cellStyle name="Normal 2 9 5 3" xfId="18269"/>
    <cellStyle name="Normal 2 9 5 3 2" xfId="18270"/>
    <cellStyle name="Normal 2 9 5 4" xfId="18271"/>
    <cellStyle name="Normal 2 9 5 5" xfId="18272"/>
    <cellStyle name="Normal 2 9 5 6" xfId="18273"/>
    <cellStyle name="Normal 2 9 6" xfId="18274"/>
    <cellStyle name="Normal 2 9 6 2" xfId="18275"/>
    <cellStyle name="Normal 2 9 6 2 2" xfId="18276"/>
    <cellStyle name="Normal 2 9 6 2 3" xfId="18277"/>
    <cellStyle name="Normal 2 9 6 3" xfId="18278"/>
    <cellStyle name="Normal 2 9 6 3 2" xfId="18279"/>
    <cellStyle name="Normal 2 9 7" xfId="18280"/>
    <cellStyle name="Normal 2 9 7 2" xfId="18281"/>
    <cellStyle name="Normal 2 9 7 3" xfId="18282"/>
    <cellStyle name="Normal 2 9 8" xfId="18283"/>
    <cellStyle name="Normal 2 9 8 2" xfId="18284"/>
    <cellStyle name="Normal 2 9 9" xfId="18285"/>
    <cellStyle name="Normal 2_#06 08 10 AikoVito BQ Unit Rate Priority for Permata - ( expansi &amp; Refurbishment ).xls" xfId="18286"/>
    <cellStyle name="Normal 20" xfId="18287"/>
    <cellStyle name="Normal 20 10" xfId="18288"/>
    <cellStyle name="Normal 20 10 2" xfId="18289"/>
    <cellStyle name="Normal 20 10 3" xfId="18290"/>
    <cellStyle name="Normal 20 100" xfId="18291"/>
    <cellStyle name="Normal 20 100 2" xfId="18292"/>
    <cellStyle name="Normal 20 100 3" xfId="18293"/>
    <cellStyle name="Normal 20 101" xfId="18294"/>
    <cellStyle name="Normal 20 101 2" xfId="18295"/>
    <cellStyle name="Normal 20 101 3" xfId="18296"/>
    <cellStyle name="Normal 20 102" xfId="18297"/>
    <cellStyle name="Normal 20 102 2" xfId="18298"/>
    <cellStyle name="Normal 20 102 3" xfId="18299"/>
    <cellStyle name="Normal 20 103" xfId="18300"/>
    <cellStyle name="Normal 20 103 2" xfId="18301"/>
    <cellStyle name="Normal 20 103 3" xfId="18302"/>
    <cellStyle name="Normal 20 104" xfId="18303"/>
    <cellStyle name="Normal 20 104 2" xfId="18304"/>
    <cellStyle name="Normal 20 104 3" xfId="18305"/>
    <cellStyle name="Normal 20 105" xfId="18306"/>
    <cellStyle name="Normal 20 105 2" xfId="18307"/>
    <cellStyle name="Normal 20 105 3" xfId="18308"/>
    <cellStyle name="Normal 20 106" xfId="18309"/>
    <cellStyle name="Normal 20 106 2" xfId="18310"/>
    <cellStyle name="Normal 20 106 3" xfId="18311"/>
    <cellStyle name="Normal 20 107" xfId="18312"/>
    <cellStyle name="Normal 20 107 2" xfId="18313"/>
    <cellStyle name="Normal 20 107 3" xfId="18314"/>
    <cellStyle name="Normal 20 108" xfId="18315"/>
    <cellStyle name="Normal 20 108 2" xfId="18316"/>
    <cellStyle name="Normal 20 108 3" xfId="18317"/>
    <cellStyle name="Normal 20 109" xfId="18318"/>
    <cellStyle name="Normal 20 109 2" xfId="18319"/>
    <cellStyle name="Normal 20 109 3" xfId="18320"/>
    <cellStyle name="Normal 20 11" xfId="18321"/>
    <cellStyle name="Normal 20 11 2" xfId="18322"/>
    <cellStyle name="Normal 20 11 3" xfId="18323"/>
    <cellStyle name="Normal 20 110" xfId="18324"/>
    <cellStyle name="Normal 20 110 2" xfId="18325"/>
    <cellStyle name="Normal 20 110 3" xfId="18326"/>
    <cellStyle name="Normal 20 111" xfId="18327"/>
    <cellStyle name="Normal 20 111 2" xfId="18328"/>
    <cellStyle name="Normal 20 111 3" xfId="18329"/>
    <cellStyle name="Normal 20 112" xfId="18330"/>
    <cellStyle name="Normal 20 112 2" xfId="18331"/>
    <cellStyle name="Normal 20 112 3" xfId="18332"/>
    <cellStyle name="Normal 20 113" xfId="18333"/>
    <cellStyle name="Normal 20 113 2" xfId="18334"/>
    <cellStyle name="Normal 20 113 3" xfId="18335"/>
    <cellStyle name="Normal 20 114" xfId="18336"/>
    <cellStyle name="Normal 20 114 2" xfId="18337"/>
    <cellStyle name="Normal 20 114 3" xfId="18338"/>
    <cellStyle name="Normal 20 115" xfId="18339"/>
    <cellStyle name="Normal 20 115 2" xfId="18340"/>
    <cellStyle name="Normal 20 115 3" xfId="18341"/>
    <cellStyle name="Normal 20 116" xfId="18342"/>
    <cellStyle name="Normal 20 116 2" xfId="18343"/>
    <cellStyle name="Normal 20 116 3" xfId="18344"/>
    <cellStyle name="Normal 20 117" xfId="18345"/>
    <cellStyle name="Normal 20 117 2" xfId="18346"/>
    <cellStyle name="Normal 20 117 3" xfId="18347"/>
    <cellStyle name="Normal 20 118" xfId="18348"/>
    <cellStyle name="Normal 20 118 2" xfId="18349"/>
    <cellStyle name="Normal 20 118 3" xfId="18350"/>
    <cellStyle name="Normal 20 119" xfId="18351"/>
    <cellStyle name="Normal 20 119 2" xfId="18352"/>
    <cellStyle name="Normal 20 119 3" xfId="18353"/>
    <cellStyle name="Normal 20 12" xfId="18354"/>
    <cellStyle name="Normal 20 12 2" xfId="18355"/>
    <cellStyle name="Normal 20 12 3" xfId="18356"/>
    <cellStyle name="Normal 20 120" xfId="18357"/>
    <cellStyle name="Normal 20 120 2" xfId="18358"/>
    <cellStyle name="Normal 20 120 3" xfId="18359"/>
    <cellStyle name="Normal 20 121" xfId="18360"/>
    <cellStyle name="Normal 20 121 2" xfId="18361"/>
    <cellStyle name="Normal 20 121 3" xfId="18362"/>
    <cellStyle name="Normal 20 122" xfId="18363"/>
    <cellStyle name="Normal 20 122 2" xfId="18364"/>
    <cellStyle name="Normal 20 122 3" xfId="18365"/>
    <cellStyle name="Normal 20 123" xfId="18366"/>
    <cellStyle name="Normal 20 123 2" xfId="18367"/>
    <cellStyle name="Normal 20 123 3" xfId="18368"/>
    <cellStyle name="Normal 20 124" xfId="18369"/>
    <cellStyle name="Normal 20 124 2" xfId="18370"/>
    <cellStyle name="Normal 20 124 3" xfId="18371"/>
    <cellStyle name="Normal 20 125" xfId="18372"/>
    <cellStyle name="Normal 20 125 2" xfId="18373"/>
    <cellStyle name="Normal 20 125 3" xfId="18374"/>
    <cellStyle name="Normal 20 126" xfId="18375"/>
    <cellStyle name="Normal 20 126 2" xfId="18376"/>
    <cellStyle name="Normal 20 126 3" xfId="18377"/>
    <cellStyle name="Normal 20 127" xfId="18378"/>
    <cellStyle name="Normal 20 127 2" xfId="18379"/>
    <cellStyle name="Normal 20 127 3" xfId="18380"/>
    <cellStyle name="Normal 20 128" xfId="18381"/>
    <cellStyle name="Normal 20 128 2" xfId="18382"/>
    <cellStyle name="Normal 20 128 3" xfId="18383"/>
    <cellStyle name="Normal 20 129" xfId="18384"/>
    <cellStyle name="Normal 20 129 2" xfId="18385"/>
    <cellStyle name="Normal 20 129 3" xfId="18386"/>
    <cellStyle name="Normal 20 13" xfId="18387"/>
    <cellStyle name="Normal 20 13 2" xfId="18388"/>
    <cellStyle name="Normal 20 13 3" xfId="18389"/>
    <cellStyle name="Normal 20 130" xfId="18390"/>
    <cellStyle name="Normal 20 130 2" xfId="18391"/>
    <cellStyle name="Normal 20 130 3" xfId="18392"/>
    <cellStyle name="Normal 20 131" xfId="18393"/>
    <cellStyle name="Normal 20 131 2" xfId="18394"/>
    <cellStyle name="Normal 20 131 3" xfId="18395"/>
    <cellStyle name="Normal 20 132" xfId="18396"/>
    <cellStyle name="Normal 20 132 2" xfId="18397"/>
    <cellStyle name="Normal 20 132 3" xfId="18398"/>
    <cellStyle name="Normal 20 133" xfId="18399"/>
    <cellStyle name="Normal 20 133 2" xfId="18400"/>
    <cellStyle name="Normal 20 133 3" xfId="18401"/>
    <cellStyle name="Normal 20 134" xfId="18402"/>
    <cellStyle name="Normal 20 134 2" xfId="18403"/>
    <cellStyle name="Normal 20 134 3" xfId="18404"/>
    <cellStyle name="Normal 20 135" xfId="18405"/>
    <cellStyle name="Normal 20 135 2" xfId="18406"/>
    <cellStyle name="Normal 20 135 3" xfId="18407"/>
    <cellStyle name="Normal 20 136" xfId="18408"/>
    <cellStyle name="Normal 20 136 2" xfId="18409"/>
    <cellStyle name="Normal 20 136 3" xfId="18410"/>
    <cellStyle name="Normal 20 137" xfId="18411"/>
    <cellStyle name="Normal 20 137 2" xfId="18412"/>
    <cellStyle name="Normal 20 137 3" xfId="18413"/>
    <cellStyle name="Normal 20 138" xfId="18414"/>
    <cellStyle name="Normal 20 138 2" xfId="18415"/>
    <cellStyle name="Normal 20 138 3" xfId="18416"/>
    <cellStyle name="Normal 20 139" xfId="18417"/>
    <cellStyle name="Normal 20 139 2" xfId="18418"/>
    <cellStyle name="Normal 20 139 3" xfId="18419"/>
    <cellStyle name="Normal 20 14" xfId="18420"/>
    <cellStyle name="Normal 20 14 2" xfId="18421"/>
    <cellStyle name="Normal 20 14 3" xfId="18422"/>
    <cellStyle name="Normal 20 140" xfId="18423"/>
    <cellStyle name="Normal 20 140 2" xfId="18424"/>
    <cellStyle name="Normal 20 140 3" xfId="18425"/>
    <cellStyle name="Normal 20 141" xfId="18426"/>
    <cellStyle name="Normal 20 141 2" xfId="18427"/>
    <cellStyle name="Normal 20 141 3" xfId="18428"/>
    <cellStyle name="Normal 20 142" xfId="18429"/>
    <cellStyle name="Normal 20 142 2" xfId="18430"/>
    <cellStyle name="Normal 20 142 3" xfId="18431"/>
    <cellStyle name="Normal 20 143" xfId="18432"/>
    <cellStyle name="Normal 20 143 2" xfId="18433"/>
    <cellStyle name="Normal 20 143 3" xfId="18434"/>
    <cellStyle name="Normal 20 144" xfId="18435"/>
    <cellStyle name="Normal 20 144 2" xfId="18436"/>
    <cellStyle name="Normal 20 144 3" xfId="18437"/>
    <cellStyle name="Normal 20 145" xfId="18438"/>
    <cellStyle name="Normal 20 145 2" xfId="18439"/>
    <cellStyle name="Normal 20 145 3" xfId="18440"/>
    <cellStyle name="Normal 20 146" xfId="18441"/>
    <cellStyle name="Normal 20 146 2" xfId="18442"/>
    <cellStyle name="Normal 20 146 3" xfId="18443"/>
    <cellStyle name="Normal 20 147" xfId="18444"/>
    <cellStyle name="Normal 20 147 2" xfId="18445"/>
    <cellStyle name="Normal 20 147 3" xfId="18446"/>
    <cellStyle name="Normal 20 148" xfId="18447"/>
    <cellStyle name="Normal 20 148 2" xfId="18448"/>
    <cellStyle name="Normal 20 148 3" xfId="18449"/>
    <cellStyle name="Normal 20 149" xfId="18450"/>
    <cellStyle name="Normal 20 149 2" xfId="18451"/>
    <cellStyle name="Normal 20 149 3" xfId="18452"/>
    <cellStyle name="Normal 20 15" xfId="18453"/>
    <cellStyle name="Normal 20 15 2" xfId="18454"/>
    <cellStyle name="Normal 20 15 3" xfId="18455"/>
    <cellStyle name="Normal 20 150" xfId="18456"/>
    <cellStyle name="Normal 20 150 2" xfId="18457"/>
    <cellStyle name="Normal 20 150 3" xfId="18458"/>
    <cellStyle name="Normal 20 151" xfId="18459"/>
    <cellStyle name="Normal 20 151 2" xfId="18460"/>
    <cellStyle name="Normal 20 151 3" xfId="18461"/>
    <cellStyle name="Normal 20 152" xfId="18462"/>
    <cellStyle name="Normal 20 153" xfId="18463"/>
    <cellStyle name="Normal 20 154" xfId="18464"/>
    <cellStyle name="Normal 20 16" xfId="18465"/>
    <cellStyle name="Normal 20 16 2" xfId="18466"/>
    <cellStyle name="Normal 20 16 3" xfId="18467"/>
    <cellStyle name="Normal 20 17" xfId="18468"/>
    <cellStyle name="Normal 20 17 2" xfId="18469"/>
    <cellStyle name="Normal 20 17 3" xfId="18470"/>
    <cellStyle name="Normal 20 18" xfId="18471"/>
    <cellStyle name="Normal 20 18 2" xfId="18472"/>
    <cellStyle name="Normal 20 18 3" xfId="18473"/>
    <cellStyle name="Normal 20 19" xfId="18474"/>
    <cellStyle name="Normal 20 19 2" xfId="18475"/>
    <cellStyle name="Normal 20 19 3" xfId="18476"/>
    <cellStyle name="Normal 20 2" xfId="18477"/>
    <cellStyle name="Normal 20 2 2" xfId="18478"/>
    <cellStyle name="Normal 20 2 2 2" xfId="18479"/>
    <cellStyle name="Normal 20 2 3" xfId="18480"/>
    <cellStyle name="Normal 20 2 4" xfId="18481"/>
    <cellStyle name="Normal 20 20" xfId="18482"/>
    <cellStyle name="Normal 20 20 2" xfId="18483"/>
    <cellStyle name="Normal 20 20 3" xfId="18484"/>
    <cellStyle name="Normal 20 21" xfId="18485"/>
    <cellStyle name="Normal 20 21 2" xfId="18486"/>
    <cellStyle name="Normal 20 21 3" xfId="18487"/>
    <cellStyle name="Normal 20 22" xfId="18488"/>
    <cellStyle name="Normal 20 22 2" xfId="18489"/>
    <cellStyle name="Normal 20 22 3" xfId="18490"/>
    <cellStyle name="Normal 20 23" xfId="18491"/>
    <cellStyle name="Normal 20 23 2" xfId="18492"/>
    <cellStyle name="Normal 20 23 3" xfId="18493"/>
    <cellStyle name="Normal 20 24" xfId="18494"/>
    <cellStyle name="Normal 20 24 2" xfId="18495"/>
    <cellStyle name="Normal 20 24 3" xfId="18496"/>
    <cellStyle name="Normal 20 25" xfId="18497"/>
    <cellStyle name="Normal 20 25 2" xfId="18498"/>
    <cellStyle name="Normal 20 25 3" xfId="18499"/>
    <cellStyle name="Normal 20 26" xfId="18500"/>
    <cellStyle name="Normal 20 26 2" xfId="18501"/>
    <cellStyle name="Normal 20 26 3" xfId="18502"/>
    <cellStyle name="Normal 20 27" xfId="18503"/>
    <cellStyle name="Normal 20 27 2" xfId="18504"/>
    <cellStyle name="Normal 20 27 3" xfId="18505"/>
    <cellStyle name="Normal 20 28" xfId="18506"/>
    <cellStyle name="Normal 20 28 2" xfId="18507"/>
    <cellStyle name="Normal 20 28 3" xfId="18508"/>
    <cellStyle name="Normal 20 29" xfId="18509"/>
    <cellStyle name="Normal 20 29 2" xfId="18510"/>
    <cellStyle name="Normal 20 29 3" xfId="18511"/>
    <cellStyle name="Normal 20 3" xfId="18512"/>
    <cellStyle name="Normal 20 3 2" xfId="18513"/>
    <cellStyle name="Normal 20 3 3" xfId="18514"/>
    <cellStyle name="Normal 20 3 4" xfId="18515"/>
    <cellStyle name="Normal 20 30" xfId="18516"/>
    <cellStyle name="Normal 20 30 2" xfId="18517"/>
    <cellStyle name="Normal 20 30 3" xfId="18518"/>
    <cellStyle name="Normal 20 31" xfId="18519"/>
    <cellStyle name="Normal 20 31 2" xfId="18520"/>
    <cellStyle name="Normal 20 31 3" xfId="18521"/>
    <cellStyle name="Normal 20 32" xfId="18522"/>
    <cellStyle name="Normal 20 32 2" xfId="18523"/>
    <cellStyle name="Normal 20 32 3" xfId="18524"/>
    <cellStyle name="Normal 20 33" xfId="18525"/>
    <cellStyle name="Normal 20 33 2" xfId="18526"/>
    <cellStyle name="Normal 20 33 3" xfId="18527"/>
    <cellStyle name="Normal 20 34" xfId="18528"/>
    <cellStyle name="Normal 20 34 2" xfId="18529"/>
    <cellStyle name="Normal 20 34 3" xfId="18530"/>
    <cellStyle name="Normal 20 35" xfId="18531"/>
    <cellStyle name="Normal 20 35 2" xfId="18532"/>
    <cellStyle name="Normal 20 35 3" xfId="18533"/>
    <cellStyle name="Normal 20 36" xfId="18534"/>
    <cellStyle name="Normal 20 36 2" xfId="18535"/>
    <cellStyle name="Normal 20 36 3" xfId="18536"/>
    <cellStyle name="Normal 20 37" xfId="18537"/>
    <cellStyle name="Normal 20 37 2" xfId="18538"/>
    <cellStyle name="Normal 20 37 3" xfId="18539"/>
    <cellStyle name="Normal 20 38" xfId="18540"/>
    <cellStyle name="Normal 20 38 2" xfId="18541"/>
    <cellStyle name="Normal 20 38 3" xfId="18542"/>
    <cellStyle name="Normal 20 39" xfId="18543"/>
    <cellStyle name="Normal 20 39 2" xfId="18544"/>
    <cellStyle name="Normal 20 39 3" xfId="18545"/>
    <cellStyle name="Normal 20 4" xfId="18546"/>
    <cellStyle name="Normal 20 4 2" xfId="18547"/>
    <cellStyle name="Normal 20 4 3" xfId="18548"/>
    <cellStyle name="Normal 20 40" xfId="18549"/>
    <cellStyle name="Normal 20 40 2" xfId="18550"/>
    <cellStyle name="Normal 20 40 3" xfId="18551"/>
    <cellStyle name="Normal 20 41" xfId="18552"/>
    <cellStyle name="Normal 20 41 2" xfId="18553"/>
    <cellStyle name="Normal 20 41 3" xfId="18554"/>
    <cellStyle name="Normal 20 42" xfId="18555"/>
    <cellStyle name="Normal 20 42 2" xfId="18556"/>
    <cellStyle name="Normal 20 42 3" xfId="18557"/>
    <cellStyle name="Normal 20 43" xfId="18558"/>
    <cellStyle name="Normal 20 43 2" xfId="18559"/>
    <cellStyle name="Normal 20 43 3" xfId="18560"/>
    <cellStyle name="Normal 20 44" xfId="18561"/>
    <cellStyle name="Normal 20 44 2" xfId="18562"/>
    <cellStyle name="Normal 20 44 3" xfId="18563"/>
    <cellStyle name="Normal 20 45" xfId="18564"/>
    <cellStyle name="Normal 20 45 2" xfId="18565"/>
    <cellStyle name="Normal 20 45 3" xfId="18566"/>
    <cellStyle name="Normal 20 46" xfId="18567"/>
    <cellStyle name="Normal 20 46 2" xfId="18568"/>
    <cellStyle name="Normal 20 46 3" xfId="18569"/>
    <cellStyle name="Normal 20 47" xfId="18570"/>
    <cellStyle name="Normal 20 47 2" xfId="18571"/>
    <cellStyle name="Normal 20 47 3" xfId="18572"/>
    <cellStyle name="Normal 20 48" xfId="18573"/>
    <cellStyle name="Normal 20 48 2" xfId="18574"/>
    <cellStyle name="Normal 20 48 3" xfId="18575"/>
    <cellStyle name="Normal 20 49" xfId="18576"/>
    <cellStyle name="Normal 20 49 2" xfId="18577"/>
    <cellStyle name="Normal 20 49 3" xfId="18578"/>
    <cellStyle name="Normal 20 5" xfId="18579"/>
    <cellStyle name="Normal 20 5 2" xfId="18580"/>
    <cellStyle name="Normal 20 5 3" xfId="18581"/>
    <cellStyle name="Normal 20 50" xfId="18582"/>
    <cellStyle name="Normal 20 50 2" xfId="18583"/>
    <cellStyle name="Normal 20 50 3" xfId="18584"/>
    <cellStyle name="Normal 20 51" xfId="18585"/>
    <cellStyle name="Normal 20 51 2" xfId="18586"/>
    <cellStyle name="Normal 20 51 3" xfId="18587"/>
    <cellStyle name="Normal 20 52" xfId="18588"/>
    <cellStyle name="Normal 20 52 2" xfId="18589"/>
    <cellStyle name="Normal 20 52 3" xfId="18590"/>
    <cellStyle name="Normal 20 53" xfId="18591"/>
    <cellStyle name="Normal 20 53 2" xfId="18592"/>
    <cellStyle name="Normal 20 53 3" xfId="18593"/>
    <cellStyle name="Normal 20 54" xfId="18594"/>
    <cellStyle name="Normal 20 54 2" xfId="18595"/>
    <cellStyle name="Normal 20 54 3" xfId="18596"/>
    <cellStyle name="Normal 20 55" xfId="18597"/>
    <cellStyle name="Normal 20 55 2" xfId="18598"/>
    <cellStyle name="Normal 20 55 3" xfId="18599"/>
    <cellStyle name="Normal 20 56" xfId="18600"/>
    <cellStyle name="Normal 20 56 2" xfId="18601"/>
    <cellStyle name="Normal 20 56 3" xfId="18602"/>
    <cellStyle name="Normal 20 57" xfId="18603"/>
    <cellStyle name="Normal 20 57 2" xfId="18604"/>
    <cellStyle name="Normal 20 57 3" xfId="18605"/>
    <cellStyle name="Normal 20 58" xfId="18606"/>
    <cellStyle name="Normal 20 58 2" xfId="18607"/>
    <cellStyle name="Normal 20 58 3" xfId="18608"/>
    <cellStyle name="Normal 20 59" xfId="18609"/>
    <cellStyle name="Normal 20 59 2" xfId="18610"/>
    <cellStyle name="Normal 20 59 3" xfId="18611"/>
    <cellStyle name="Normal 20 6" xfId="18612"/>
    <cellStyle name="Normal 20 6 2" xfId="18613"/>
    <cellStyle name="Normal 20 6 3" xfId="18614"/>
    <cellStyle name="Normal 20 60" xfId="18615"/>
    <cellStyle name="Normal 20 60 2" xfId="18616"/>
    <cellStyle name="Normal 20 60 3" xfId="18617"/>
    <cellStyle name="Normal 20 61" xfId="18618"/>
    <cellStyle name="Normal 20 61 2" xfId="18619"/>
    <cellStyle name="Normal 20 61 3" xfId="18620"/>
    <cellStyle name="Normal 20 62" xfId="18621"/>
    <cellStyle name="Normal 20 62 2" xfId="18622"/>
    <cellStyle name="Normal 20 62 3" xfId="18623"/>
    <cellStyle name="Normal 20 63" xfId="18624"/>
    <cellStyle name="Normal 20 63 2" xfId="18625"/>
    <cellStyle name="Normal 20 63 3" xfId="18626"/>
    <cellStyle name="Normal 20 64" xfId="18627"/>
    <cellStyle name="Normal 20 64 2" xfId="18628"/>
    <cellStyle name="Normal 20 64 3" xfId="18629"/>
    <cellStyle name="Normal 20 65" xfId="18630"/>
    <cellStyle name="Normal 20 65 2" xfId="18631"/>
    <cellStyle name="Normal 20 65 3" xfId="18632"/>
    <cellStyle name="Normal 20 66" xfId="18633"/>
    <cellStyle name="Normal 20 66 2" xfId="18634"/>
    <cellStyle name="Normal 20 66 3" xfId="18635"/>
    <cellStyle name="Normal 20 67" xfId="18636"/>
    <cellStyle name="Normal 20 67 2" xfId="18637"/>
    <cellStyle name="Normal 20 67 3" xfId="18638"/>
    <cellStyle name="Normal 20 68" xfId="18639"/>
    <cellStyle name="Normal 20 68 2" xfId="18640"/>
    <cellStyle name="Normal 20 68 3" xfId="18641"/>
    <cellStyle name="Normal 20 69" xfId="18642"/>
    <cellStyle name="Normal 20 69 2" xfId="18643"/>
    <cellStyle name="Normal 20 69 3" xfId="18644"/>
    <cellStyle name="Normal 20 7" xfId="18645"/>
    <cellStyle name="Normal 20 7 2" xfId="18646"/>
    <cellStyle name="Normal 20 7 3" xfId="18647"/>
    <cellStyle name="Normal 20 70" xfId="18648"/>
    <cellStyle name="Normal 20 70 2" xfId="18649"/>
    <cellStyle name="Normal 20 70 3" xfId="18650"/>
    <cellStyle name="Normal 20 71" xfId="18651"/>
    <cellStyle name="Normal 20 71 2" xfId="18652"/>
    <cellStyle name="Normal 20 71 3" xfId="18653"/>
    <cellStyle name="Normal 20 72" xfId="18654"/>
    <cellStyle name="Normal 20 72 2" xfId="18655"/>
    <cellStyle name="Normal 20 72 3" xfId="18656"/>
    <cellStyle name="Normal 20 73" xfId="18657"/>
    <cellStyle name="Normal 20 73 2" xfId="18658"/>
    <cellStyle name="Normal 20 73 3" xfId="18659"/>
    <cellStyle name="Normal 20 74" xfId="18660"/>
    <cellStyle name="Normal 20 74 2" xfId="18661"/>
    <cellStyle name="Normal 20 74 3" xfId="18662"/>
    <cellStyle name="Normal 20 75" xfId="18663"/>
    <cellStyle name="Normal 20 75 2" xfId="18664"/>
    <cellStyle name="Normal 20 75 3" xfId="18665"/>
    <cellStyle name="Normal 20 76" xfId="18666"/>
    <cellStyle name="Normal 20 76 2" xfId="18667"/>
    <cellStyle name="Normal 20 76 3" xfId="18668"/>
    <cellStyle name="Normal 20 77" xfId="18669"/>
    <cellStyle name="Normal 20 77 2" xfId="18670"/>
    <cellStyle name="Normal 20 77 3" xfId="18671"/>
    <cellStyle name="Normal 20 78" xfId="18672"/>
    <cellStyle name="Normal 20 78 2" xfId="18673"/>
    <cellStyle name="Normal 20 78 3" xfId="18674"/>
    <cellStyle name="Normal 20 79" xfId="18675"/>
    <cellStyle name="Normal 20 79 2" xfId="18676"/>
    <cellStyle name="Normal 20 79 3" xfId="18677"/>
    <cellStyle name="Normal 20 8" xfId="18678"/>
    <cellStyle name="Normal 20 8 2" xfId="18679"/>
    <cellStyle name="Normal 20 8 3" xfId="18680"/>
    <cellStyle name="Normal 20 80" xfId="18681"/>
    <cellStyle name="Normal 20 80 2" xfId="18682"/>
    <cellStyle name="Normal 20 80 3" xfId="18683"/>
    <cellStyle name="Normal 20 81" xfId="18684"/>
    <cellStyle name="Normal 20 81 2" xfId="18685"/>
    <cellStyle name="Normal 20 81 3" xfId="18686"/>
    <cellStyle name="Normal 20 82" xfId="18687"/>
    <cellStyle name="Normal 20 82 2" xfId="18688"/>
    <cellStyle name="Normal 20 82 3" xfId="18689"/>
    <cellStyle name="Normal 20 83" xfId="18690"/>
    <cellStyle name="Normal 20 83 2" xfId="18691"/>
    <cellStyle name="Normal 20 83 3" xfId="18692"/>
    <cellStyle name="Normal 20 84" xfId="18693"/>
    <cellStyle name="Normal 20 84 2" xfId="18694"/>
    <cellStyle name="Normal 20 84 3" xfId="18695"/>
    <cellStyle name="Normal 20 85" xfId="18696"/>
    <cellStyle name="Normal 20 85 2" xfId="18697"/>
    <cellStyle name="Normal 20 85 3" xfId="18698"/>
    <cellStyle name="Normal 20 86" xfId="18699"/>
    <cellStyle name="Normal 20 86 2" xfId="18700"/>
    <cellStyle name="Normal 20 86 3" xfId="18701"/>
    <cellStyle name="Normal 20 87" xfId="18702"/>
    <cellStyle name="Normal 20 87 2" xfId="18703"/>
    <cellStyle name="Normal 20 87 3" xfId="18704"/>
    <cellStyle name="Normal 20 88" xfId="18705"/>
    <cellStyle name="Normal 20 88 2" xfId="18706"/>
    <cellStyle name="Normal 20 88 3" xfId="18707"/>
    <cellStyle name="Normal 20 89" xfId="18708"/>
    <cellStyle name="Normal 20 89 2" xfId="18709"/>
    <cellStyle name="Normal 20 89 3" xfId="18710"/>
    <cellStyle name="Normal 20 9" xfId="18711"/>
    <cellStyle name="Normal 20 9 2" xfId="18712"/>
    <cellStyle name="Normal 20 9 3" xfId="18713"/>
    <cellStyle name="Normal 20 90" xfId="18714"/>
    <cellStyle name="Normal 20 90 2" xfId="18715"/>
    <cellStyle name="Normal 20 90 3" xfId="18716"/>
    <cellStyle name="Normal 20 91" xfId="18717"/>
    <cellStyle name="Normal 20 91 2" xfId="18718"/>
    <cellStyle name="Normal 20 91 3" xfId="18719"/>
    <cellStyle name="Normal 20 92" xfId="18720"/>
    <cellStyle name="Normal 20 92 2" xfId="18721"/>
    <cellStyle name="Normal 20 92 3" xfId="18722"/>
    <cellStyle name="Normal 20 93" xfId="18723"/>
    <cellStyle name="Normal 20 93 2" xfId="18724"/>
    <cellStyle name="Normal 20 93 3" xfId="18725"/>
    <cellStyle name="Normal 20 94" xfId="18726"/>
    <cellStyle name="Normal 20 94 2" xfId="18727"/>
    <cellStyle name="Normal 20 94 3" xfId="18728"/>
    <cellStyle name="Normal 20 95" xfId="18729"/>
    <cellStyle name="Normal 20 95 2" xfId="18730"/>
    <cellStyle name="Normal 20 95 3" xfId="18731"/>
    <cellStyle name="Normal 20 96" xfId="18732"/>
    <cellStyle name="Normal 20 96 2" xfId="18733"/>
    <cellStyle name="Normal 20 96 3" xfId="18734"/>
    <cellStyle name="Normal 20 97" xfId="18735"/>
    <cellStyle name="Normal 20 97 2" xfId="18736"/>
    <cellStyle name="Normal 20 97 3" xfId="18737"/>
    <cellStyle name="Normal 20 98" xfId="18738"/>
    <cellStyle name="Normal 20 98 2" xfId="18739"/>
    <cellStyle name="Normal 20 98 3" xfId="18740"/>
    <cellStyle name="Normal 20 99" xfId="18741"/>
    <cellStyle name="Normal 20 99 2" xfId="18742"/>
    <cellStyle name="Normal 20 99 3" xfId="18743"/>
    <cellStyle name="Normal 21" xfId="18744"/>
    <cellStyle name="Normal 21 10" xfId="18745"/>
    <cellStyle name="Normal 21 10 2" xfId="18746"/>
    <cellStyle name="Normal 21 10 3" xfId="18747"/>
    <cellStyle name="Normal 21 100" xfId="18748"/>
    <cellStyle name="Normal 21 100 2" xfId="18749"/>
    <cellStyle name="Normal 21 100 3" xfId="18750"/>
    <cellStyle name="Normal 21 101" xfId="18751"/>
    <cellStyle name="Normal 21 101 2" xfId="18752"/>
    <cellStyle name="Normal 21 101 3" xfId="18753"/>
    <cellStyle name="Normal 21 102" xfId="18754"/>
    <cellStyle name="Normal 21 102 2" xfId="18755"/>
    <cellStyle name="Normal 21 102 3" xfId="18756"/>
    <cellStyle name="Normal 21 103" xfId="18757"/>
    <cellStyle name="Normal 21 103 2" xfId="18758"/>
    <cellStyle name="Normal 21 103 3" xfId="18759"/>
    <cellStyle name="Normal 21 104" xfId="18760"/>
    <cellStyle name="Normal 21 104 2" xfId="18761"/>
    <cellStyle name="Normal 21 104 3" xfId="18762"/>
    <cellStyle name="Normal 21 105" xfId="18763"/>
    <cellStyle name="Normal 21 105 2" xfId="18764"/>
    <cellStyle name="Normal 21 105 3" xfId="18765"/>
    <cellStyle name="Normal 21 106" xfId="18766"/>
    <cellStyle name="Normal 21 106 2" xfId="18767"/>
    <cellStyle name="Normal 21 106 3" xfId="18768"/>
    <cellStyle name="Normal 21 107" xfId="18769"/>
    <cellStyle name="Normal 21 107 2" xfId="18770"/>
    <cellStyle name="Normal 21 107 3" xfId="18771"/>
    <cellStyle name="Normal 21 108" xfId="18772"/>
    <cellStyle name="Normal 21 108 2" xfId="18773"/>
    <cellStyle name="Normal 21 108 3" xfId="18774"/>
    <cellStyle name="Normal 21 109" xfId="18775"/>
    <cellStyle name="Normal 21 109 2" xfId="18776"/>
    <cellStyle name="Normal 21 109 3" xfId="18777"/>
    <cellStyle name="Normal 21 11" xfId="18778"/>
    <cellStyle name="Normal 21 11 2" xfId="18779"/>
    <cellStyle name="Normal 21 11 3" xfId="18780"/>
    <cellStyle name="Normal 21 110" xfId="18781"/>
    <cellStyle name="Normal 21 110 2" xfId="18782"/>
    <cellStyle name="Normal 21 110 3" xfId="18783"/>
    <cellStyle name="Normal 21 111" xfId="18784"/>
    <cellStyle name="Normal 21 111 2" xfId="18785"/>
    <cellStyle name="Normal 21 111 3" xfId="18786"/>
    <cellStyle name="Normal 21 112" xfId="18787"/>
    <cellStyle name="Normal 21 112 2" xfId="18788"/>
    <cellStyle name="Normal 21 112 3" xfId="18789"/>
    <cellStyle name="Normal 21 113" xfId="18790"/>
    <cellStyle name="Normal 21 113 2" xfId="18791"/>
    <cellStyle name="Normal 21 113 3" xfId="18792"/>
    <cellStyle name="Normal 21 114" xfId="18793"/>
    <cellStyle name="Normal 21 114 2" xfId="18794"/>
    <cellStyle name="Normal 21 114 3" xfId="18795"/>
    <cellStyle name="Normal 21 115" xfId="18796"/>
    <cellStyle name="Normal 21 115 2" xfId="18797"/>
    <cellStyle name="Normal 21 115 3" xfId="18798"/>
    <cellStyle name="Normal 21 116" xfId="18799"/>
    <cellStyle name="Normal 21 116 2" xfId="18800"/>
    <cellStyle name="Normal 21 116 3" xfId="18801"/>
    <cellStyle name="Normal 21 117" xfId="18802"/>
    <cellStyle name="Normal 21 117 2" xfId="18803"/>
    <cellStyle name="Normal 21 117 3" xfId="18804"/>
    <cellStyle name="Normal 21 118" xfId="18805"/>
    <cellStyle name="Normal 21 118 2" xfId="18806"/>
    <cellStyle name="Normal 21 118 3" xfId="18807"/>
    <cellStyle name="Normal 21 119" xfId="18808"/>
    <cellStyle name="Normal 21 119 2" xfId="18809"/>
    <cellStyle name="Normal 21 119 3" xfId="18810"/>
    <cellStyle name="Normal 21 12" xfId="18811"/>
    <cellStyle name="Normal 21 12 2" xfId="18812"/>
    <cellStyle name="Normal 21 12 3" xfId="18813"/>
    <cellStyle name="Normal 21 120" xfId="18814"/>
    <cellStyle name="Normal 21 120 2" xfId="18815"/>
    <cellStyle name="Normal 21 120 3" xfId="18816"/>
    <cellStyle name="Normal 21 121" xfId="18817"/>
    <cellStyle name="Normal 21 121 2" xfId="18818"/>
    <cellStyle name="Normal 21 121 3" xfId="18819"/>
    <cellStyle name="Normal 21 122" xfId="18820"/>
    <cellStyle name="Normal 21 122 2" xfId="18821"/>
    <cellStyle name="Normal 21 122 3" xfId="18822"/>
    <cellStyle name="Normal 21 123" xfId="18823"/>
    <cellStyle name="Normal 21 123 2" xfId="18824"/>
    <cellStyle name="Normal 21 123 3" xfId="18825"/>
    <cellStyle name="Normal 21 124" xfId="18826"/>
    <cellStyle name="Normal 21 124 2" xfId="18827"/>
    <cellStyle name="Normal 21 124 3" xfId="18828"/>
    <cellStyle name="Normal 21 125" xfId="18829"/>
    <cellStyle name="Normal 21 125 2" xfId="18830"/>
    <cellStyle name="Normal 21 125 3" xfId="18831"/>
    <cellStyle name="Normal 21 126" xfId="18832"/>
    <cellStyle name="Normal 21 126 2" xfId="18833"/>
    <cellStyle name="Normal 21 126 3" xfId="18834"/>
    <cellStyle name="Normal 21 127" xfId="18835"/>
    <cellStyle name="Normal 21 127 2" xfId="18836"/>
    <cellStyle name="Normal 21 127 3" xfId="18837"/>
    <cellStyle name="Normal 21 128" xfId="18838"/>
    <cellStyle name="Normal 21 128 2" xfId="18839"/>
    <cellStyle name="Normal 21 128 3" xfId="18840"/>
    <cellStyle name="Normal 21 129" xfId="18841"/>
    <cellStyle name="Normal 21 129 2" xfId="18842"/>
    <cellStyle name="Normal 21 129 3" xfId="18843"/>
    <cellStyle name="Normal 21 13" xfId="18844"/>
    <cellStyle name="Normal 21 13 2" xfId="18845"/>
    <cellStyle name="Normal 21 13 3" xfId="18846"/>
    <cellStyle name="Normal 21 130" xfId="18847"/>
    <cellStyle name="Normal 21 130 2" xfId="18848"/>
    <cellStyle name="Normal 21 130 3" xfId="18849"/>
    <cellStyle name="Normal 21 131" xfId="18850"/>
    <cellStyle name="Normal 21 131 2" xfId="18851"/>
    <cellStyle name="Normal 21 131 3" xfId="18852"/>
    <cellStyle name="Normal 21 132" xfId="18853"/>
    <cellStyle name="Normal 21 132 2" xfId="18854"/>
    <cellStyle name="Normal 21 132 3" xfId="18855"/>
    <cellStyle name="Normal 21 133" xfId="18856"/>
    <cellStyle name="Normal 21 133 2" xfId="18857"/>
    <cellStyle name="Normal 21 133 3" xfId="18858"/>
    <cellStyle name="Normal 21 134" xfId="18859"/>
    <cellStyle name="Normal 21 134 2" xfId="18860"/>
    <cellStyle name="Normal 21 134 3" xfId="18861"/>
    <cellStyle name="Normal 21 135" xfId="18862"/>
    <cellStyle name="Normal 21 135 2" xfId="18863"/>
    <cellStyle name="Normal 21 135 3" xfId="18864"/>
    <cellStyle name="Normal 21 136" xfId="18865"/>
    <cellStyle name="Normal 21 136 2" xfId="18866"/>
    <cellStyle name="Normal 21 136 3" xfId="18867"/>
    <cellStyle name="Normal 21 137" xfId="18868"/>
    <cellStyle name="Normal 21 137 2" xfId="18869"/>
    <cellStyle name="Normal 21 137 3" xfId="18870"/>
    <cellStyle name="Normal 21 138" xfId="18871"/>
    <cellStyle name="Normal 21 138 2" xfId="18872"/>
    <cellStyle name="Normal 21 138 3" xfId="18873"/>
    <cellStyle name="Normal 21 139" xfId="18874"/>
    <cellStyle name="Normal 21 139 2" xfId="18875"/>
    <cellStyle name="Normal 21 139 3" xfId="18876"/>
    <cellStyle name="Normal 21 14" xfId="18877"/>
    <cellStyle name="Normal 21 14 2" xfId="18878"/>
    <cellStyle name="Normal 21 14 3" xfId="18879"/>
    <cellStyle name="Normal 21 140" xfId="18880"/>
    <cellStyle name="Normal 21 140 2" xfId="18881"/>
    <cellStyle name="Normal 21 140 3" xfId="18882"/>
    <cellStyle name="Normal 21 141" xfId="18883"/>
    <cellStyle name="Normal 21 141 2" xfId="18884"/>
    <cellStyle name="Normal 21 141 3" xfId="18885"/>
    <cellStyle name="Normal 21 142" xfId="18886"/>
    <cellStyle name="Normal 21 142 2" xfId="18887"/>
    <cellStyle name="Normal 21 142 3" xfId="18888"/>
    <cellStyle name="Normal 21 143" xfId="18889"/>
    <cellStyle name="Normal 21 143 2" xfId="18890"/>
    <cellStyle name="Normal 21 143 3" xfId="18891"/>
    <cellStyle name="Normal 21 144" xfId="18892"/>
    <cellStyle name="Normal 21 144 2" xfId="18893"/>
    <cellStyle name="Normal 21 144 3" xfId="18894"/>
    <cellStyle name="Normal 21 145" xfId="18895"/>
    <cellStyle name="Normal 21 145 2" xfId="18896"/>
    <cellStyle name="Normal 21 145 3" xfId="18897"/>
    <cellStyle name="Normal 21 146" xfId="18898"/>
    <cellStyle name="Normal 21 146 2" xfId="18899"/>
    <cellStyle name="Normal 21 146 3" xfId="18900"/>
    <cellStyle name="Normal 21 147" xfId="18901"/>
    <cellStyle name="Normal 21 147 2" xfId="18902"/>
    <cellStyle name="Normal 21 147 3" xfId="18903"/>
    <cellStyle name="Normal 21 148" xfId="18904"/>
    <cellStyle name="Normal 21 148 2" xfId="18905"/>
    <cellStyle name="Normal 21 148 3" xfId="18906"/>
    <cellStyle name="Normal 21 149" xfId="18907"/>
    <cellStyle name="Normal 21 149 2" xfId="18908"/>
    <cellStyle name="Normal 21 149 3" xfId="18909"/>
    <cellStyle name="Normal 21 15" xfId="18910"/>
    <cellStyle name="Normal 21 15 2" xfId="18911"/>
    <cellStyle name="Normal 21 15 3" xfId="18912"/>
    <cellStyle name="Normal 21 150" xfId="18913"/>
    <cellStyle name="Normal 21 150 2" xfId="18914"/>
    <cellStyle name="Normal 21 150 3" xfId="18915"/>
    <cellStyle name="Normal 21 151" xfId="18916"/>
    <cellStyle name="Normal 21 151 2" xfId="18917"/>
    <cellStyle name="Normal 21 151 3" xfId="18918"/>
    <cellStyle name="Normal 21 152" xfId="18919"/>
    <cellStyle name="Normal 21 153" xfId="18920"/>
    <cellStyle name="Normal 21 154" xfId="18921"/>
    <cellStyle name="Normal 21 16" xfId="18922"/>
    <cellStyle name="Normal 21 16 2" xfId="18923"/>
    <cellStyle name="Normal 21 16 3" xfId="18924"/>
    <cellStyle name="Normal 21 17" xfId="18925"/>
    <cellStyle name="Normal 21 17 2" xfId="18926"/>
    <cellStyle name="Normal 21 17 3" xfId="18927"/>
    <cellStyle name="Normal 21 18" xfId="18928"/>
    <cellStyle name="Normal 21 18 2" xfId="18929"/>
    <cellStyle name="Normal 21 18 3" xfId="18930"/>
    <cellStyle name="Normal 21 19" xfId="18931"/>
    <cellStyle name="Normal 21 19 2" xfId="18932"/>
    <cellStyle name="Normal 21 19 3" xfId="18933"/>
    <cellStyle name="Normal 21 2" xfId="18934"/>
    <cellStyle name="Normal 21 2 2" xfId="18935"/>
    <cellStyle name="Normal 21 2 2 2" xfId="18936"/>
    <cellStyle name="Normal 21 2 3" xfId="18937"/>
    <cellStyle name="Normal 21 2 4" xfId="18938"/>
    <cellStyle name="Normal 21 20" xfId="18939"/>
    <cellStyle name="Normal 21 20 2" xfId="18940"/>
    <cellStyle name="Normal 21 20 3" xfId="18941"/>
    <cellStyle name="Normal 21 21" xfId="18942"/>
    <cellStyle name="Normal 21 21 2" xfId="18943"/>
    <cellStyle name="Normal 21 21 3" xfId="18944"/>
    <cellStyle name="Normal 21 22" xfId="18945"/>
    <cellStyle name="Normal 21 22 2" xfId="18946"/>
    <cellStyle name="Normal 21 22 3" xfId="18947"/>
    <cellStyle name="Normal 21 23" xfId="18948"/>
    <cellStyle name="Normal 21 23 2" xfId="18949"/>
    <cellStyle name="Normal 21 23 3" xfId="18950"/>
    <cellStyle name="Normal 21 24" xfId="18951"/>
    <cellStyle name="Normal 21 24 2" xfId="18952"/>
    <cellStyle name="Normal 21 24 3" xfId="18953"/>
    <cellStyle name="Normal 21 25" xfId="18954"/>
    <cellStyle name="Normal 21 25 2" xfId="18955"/>
    <cellStyle name="Normal 21 25 3" xfId="18956"/>
    <cellStyle name="Normal 21 26" xfId="18957"/>
    <cellStyle name="Normal 21 26 2" xfId="18958"/>
    <cellStyle name="Normal 21 26 3" xfId="18959"/>
    <cellStyle name="Normal 21 27" xfId="18960"/>
    <cellStyle name="Normal 21 27 2" xfId="18961"/>
    <cellStyle name="Normal 21 27 3" xfId="18962"/>
    <cellStyle name="Normal 21 28" xfId="18963"/>
    <cellStyle name="Normal 21 28 2" xfId="18964"/>
    <cellStyle name="Normal 21 28 3" xfId="18965"/>
    <cellStyle name="Normal 21 29" xfId="18966"/>
    <cellStyle name="Normal 21 29 2" xfId="18967"/>
    <cellStyle name="Normal 21 29 3" xfId="18968"/>
    <cellStyle name="Normal 21 3" xfId="18969"/>
    <cellStyle name="Normal 21 3 2" xfId="18970"/>
    <cellStyle name="Normal 21 3 3" xfId="18971"/>
    <cellStyle name="Normal 21 3 4" xfId="18972"/>
    <cellStyle name="Normal 21 30" xfId="18973"/>
    <cellStyle name="Normal 21 30 2" xfId="18974"/>
    <cellStyle name="Normal 21 30 3" xfId="18975"/>
    <cellStyle name="Normal 21 31" xfId="18976"/>
    <cellStyle name="Normal 21 31 2" xfId="18977"/>
    <cellStyle name="Normal 21 31 3" xfId="18978"/>
    <cellStyle name="Normal 21 32" xfId="18979"/>
    <cellStyle name="Normal 21 32 2" xfId="18980"/>
    <cellStyle name="Normal 21 32 3" xfId="18981"/>
    <cellStyle name="Normal 21 33" xfId="18982"/>
    <cellStyle name="Normal 21 33 2" xfId="18983"/>
    <cellStyle name="Normal 21 33 3" xfId="18984"/>
    <cellStyle name="Normal 21 34" xfId="18985"/>
    <cellStyle name="Normal 21 34 2" xfId="18986"/>
    <cellStyle name="Normal 21 34 3" xfId="18987"/>
    <cellStyle name="Normal 21 35" xfId="18988"/>
    <cellStyle name="Normal 21 35 2" xfId="18989"/>
    <cellStyle name="Normal 21 35 3" xfId="18990"/>
    <cellStyle name="Normal 21 36" xfId="18991"/>
    <cellStyle name="Normal 21 36 2" xfId="18992"/>
    <cellStyle name="Normal 21 36 3" xfId="18993"/>
    <cellStyle name="Normal 21 37" xfId="18994"/>
    <cellStyle name="Normal 21 37 2" xfId="18995"/>
    <cellStyle name="Normal 21 37 3" xfId="18996"/>
    <cellStyle name="Normal 21 38" xfId="18997"/>
    <cellStyle name="Normal 21 38 2" xfId="18998"/>
    <cellStyle name="Normal 21 38 3" xfId="18999"/>
    <cellStyle name="Normal 21 39" xfId="19000"/>
    <cellStyle name="Normal 21 39 2" xfId="19001"/>
    <cellStyle name="Normal 21 39 3" xfId="19002"/>
    <cellStyle name="Normal 21 4" xfId="19003"/>
    <cellStyle name="Normal 21 4 2" xfId="19004"/>
    <cellStyle name="Normal 21 4 3" xfId="19005"/>
    <cellStyle name="Normal 21 40" xfId="19006"/>
    <cellStyle name="Normal 21 40 2" xfId="19007"/>
    <cellStyle name="Normal 21 40 3" xfId="19008"/>
    <cellStyle name="Normal 21 41" xfId="19009"/>
    <cellStyle name="Normal 21 41 2" xfId="19010"/>
    <cellStyle name="Normal 21 41 3" xfId="19011"/>
    <cellStyle name="Normal 21 42" xfId="19012"/>
    <cellStyle name="Normal 21 42 2" xfId="19013"/>
    <cellStyle name="Normal 21 42 3" xfId="19014"/>
    <cellStyle name="Normal 21 43" xfId="19015"/>
    <cellStyle name="Normal 21 43 2" xfId="19016"/>
    <cellStyle name="Normal 21 43 3" xfId="19017"/>
    <cellStyle name="Normal 21 44" xfId="19018"/>
    <cellStyle name="Normal 21 44 2" xfId="19019"/>
    <cellStyle name="Normal 21 44 3" xfId="19020"/>
    <cellStyle name="Normal 21 45" xfId="19021"/>
    <cellStyle name="Normal 21 45 2" xfId="19022"/>
    <cellStyle name="Normal 21 45 3" xfId="19023"/>
    <cellStyle name="Normal 21 46" xfId="19024"/>
    <cellStyle name="Normal 21 46 2" xfId="19025"/>
    <cellStyle name="Normal 21 46 3" xfId="19026"/>
    <cellStyle name="Normal 21 47" xfId="19027"/>
    <cellStyle name="Normal 21 47 2" xfId="19028"/>
    <cellStyle name="Normal 21 47 3" xfId="19029"/>
    <cellStyle name="Normal 21 48" xfId="19030"/>
    <cellStyle name="Normal 21 48 2" xfId="19031"/>
    <cellStyle name="Normal 21 48 3" xfId="19032"/>
    <cellStyle name="Normal 21 49" xfId="19033"/>
    <cellStyle name="Normal 21 49 2" xfId="19034"/>
    <cellStyle name="Normal 21 49 3" xfId="19035"/>
    <cellStyle name="Normal 21 5" xfId="19036"/>
    <cellStyle name="Normal 21 5 2" xfId="19037"/>
    <cellStyle name="Normal 21 5 3" xfId="19038"/>
    <cellStyle name="Normal 21 50" xfId="19039"/>
    <cellStyle name="Normal 21 50 2" xfId="19040"/>
    <cellStyle name="Normal 21 50 3" xfId="19041"/>
    <cellStyle name="Normal 21 51" xfId="19042"/>
    <cellStyle name="Normal 21 51 2" xfId="19043"/>
    <cellStyle name="Normal 21 51 3" xfId="19044"/>
    <cellStyle name="Normal 21 52" xfId="19045"/>
    <cellStyle name="Normal 21 52 2" xfId="19046"/>
    <cellStyle name="Normal 21 52 3" xfId="19047"/>
    <cellStyle name="Normal 21 53" xfId="19048"/>
    <cellStyle name="Normal 21 53 2" xfId="19049"/>
    <cellStyle name="Normal 21 53 3" xfId="19050"/>
    <cellStyle name="Normal 21 54" xfId="19051"/>
    <cellStyle name="Normal 21 54 2" xfId="19052"/>
    <cellStyle name="Normal 21 54 3" xfId="19053"/>
    <cellStyle name="Normal 21 55" xfId="19054"/>
    <cellStyle name="Normal 21 55 2" xfId="19055"/>
    <cellStyle name="Normal 21 55 3" xfId="19056"/>
    <cellStyle name="Normal 21 56" xfId="19057"/>
    <cellStyle name="Normal 21 56 2" xfId="19058"/>
    <cellStyle name="Normal 21 56 3" xfId="19059"/>
    <cellStyle name="Normal 21 57" xfId="19060"/>
    <cellStyle name="Normal 21 57 2" xfId="19061"/>
    <cellStyle name="Normal 21 57 3" xfId="19062"/>
    <cellStyle name="Normal 21 58" xfId="19063"/>
    <cellStyle name="Normal 21 58 2" xfId="19064"/>
    <cellStyle name="Normal 21 58 3" xfId="19065"/>
    <cellStyle name="Normal 21 59" xfId="19066"/>
    <cellStyle name="Normal 21 59 2" xfId="19067"/>
    <cellStyle name="Normal 21 59 3" xfId="19068"/>
    <cellStyle name="Normal 21 6" xfId="19069"/>
    <cellStyle name="Normal 21 6 2" xfId="19070"/>
    <cellStyle name="Normal 21 6 3" xfId="19071"/>
    <cellStyle name="Normal 21 60" xfId="19072"/>
    <cellStyle name="Normal 21 60 2" xfId="19073"/>
    <cellStyle name="Normal 21 60 3" xfId="19074"/>
    <cellStyle name="Normal 21 61" xfId="19075"/>
    <cellStyle name="Normal 21 61 2" xfId="19076"/>
    <cellStyle name="Normal 21 61 3" xfId="19077"/>
    <cellStyle name="Normal 21 62" xfId="19078"/>
    <cellStyle name="Normal 21 62 2" xfId="19079"/>
    <cellStyle name="Normal 21 62 3" xfId="19080"/>
    <cellStyle name="Normal 21 63" xfId="19081"/>
    <cellStyle name="Normal 21 63 2" xfId="19082"/>
    <cellStyle name="Normal 21 63 3" xfId="19083"/>
    <cellStyle name="Normal 21 64" xfId="19084"/>
    <cellStyle name="Normal 21 64 2" xfId="19085"/>
    <cellStyle name="Normal 21 64 3" xfId="19086"/>
    <cellStyle name="Normal 21 65" xfId="19087"/>
    <cellStyle name="Normal 21 65 2" xfId="19088"/>
    <cellStyle name="Normal 21 65 3" xfId="19089"/>
    <cellStyle name="Normal 21 66" xfId="19090"/>
    <cellStyle name="Normal 21 66 2" xfId="19091"/>
    <cellStyle name="Normal 21 66 3" xfId="19092"/>
    <cellStyle name="Normal 21 67" xfId="19093"/>
    <cellStyle name="Normal 21 67 2" xfId="19094"/>
    <cellStyle name="Normal 21 67 3" xfId="19095"/>
    <cellStyle name="Normal 21 68" xfId="19096"/>
    <cellStyle name="Normal 21 68 2" xfId="19097"/>
    <cellStyle name="Normal 21 68 3" xfId="19098"/>
    <cellStyle name="Normal 21 69" xfId="19099"/>
    <cellStyle name="Normal 21 69 2" xfId="19100"/>
    <cellStyle name="Normal 21 69 3" xfId="19101"/>
    <cellStyle name="Normal 21 7" xfId="19102"/>
    <cellStyle name="Normal 21 7 2" xfId="19103"/>
    <cellStyle name="Normal 21 7 3" xfId="19104"/>
    <cellStyle name="Normal 21 70" xfId="19105"/>
    <cellStyle name="Normal 21 70 2" xfId="19106"/>
    <cellStyle name="Normal 21 70 3" xfId="19107"/>
    <cellStyle name="Normal 21 71" xfId="19108"/>
    <cellStyle name="Normal 21 71 2" xfId="19109"/>
    <cellStyle name="Normal 21 71 3" xfId="19110"/>
    <cellStyle name="Normal 21 72" xfId="19111"/>
    <cellStyle name="Normal 21 72 2" xfId="19112"/>
    <cellStyle name="Normal 21 72 3" xfId="19113"/>
    <cellStyle name="Normal 21 73" xfId="19114"/>
    <cellStyle name="Normal 21 73 2" xfId="19115"/>
    <cellStyle name="Normal 21 73 3" xfId="19116"/>
    <cellStyle name="Normal 21 74" xfId="19117"/>
    <cellStyle name="Normal 21 74 2" xfId="19118"/>
    <cellStyle name="Normal 21 74 3" xfId="19119"/>
    <cellStyle name="Normal 21 75" xfId="19120"/>
    <cellStyle name="Normal 21 75 2" xfId="19121"/>
    <cellStyle name="Normal 21 75 3" xfId="19122"/>
    <cellStyle name="Normal 21 76" xfId="19123"/>
    <cellStyle name="Normal 21 76 2" xfId="19124"/>
    <cellStyle name="Normal 21 76 3" xfId="19125"/>
    <cellStyle name="Normal 21 77" xfId="19126"/>
    <cellStyle name="Normal 21 77 2" xfId="19127"/>
    <cellStyle name="Normal 21 77 3" xfId="19128"/>
    <cellStyle name="Normal 21 78" xfId="19129"/>
    <cellStyle name="Normal 21 78 2" xfId="19130"/>
    <cellStyle name="Normal 21 78 3" xfId="19131"/>
    <cellStyle name="Normal 21 79" xfId="19132"/>
    <cellStyle name="Normal 21 79 2" xfId="19133"/>
    <cellStyle name="Normal 21 79 3" xfId="19134"/>
    <cellStyle name="Normal 21 8" xfId="19135"/>
    <cellStyle name="Normal 21 8 2" xfId="19136"/>
    <cellStyle name="Normal 21 8 3" xfId="19137"/>
    <cellStyle name="Normal 21 80" xfId="19138"/>
    <cellStyle name="Normal 21 80 2" xfId="19139"/>
    <cellStyle name="Normal 21 80 3" xfId="19140"/>
    <cellStyle name="Normal 21 81" xfId="19141"/>
    <cellStyle name="Normal 21 81 2" xfId="19142"/>
    <cellStyle name="Normal 21 81 3" xfId="19143"/>
    <cellStyle name="Normal 21 82" xfId="19144"/>
    <cellStyle name="Normal 21 82 2" xfId="19145"/>
    <cellStyle name="Normal 21 82 3" xfId="19146"/>
    <cellStyle name="Normal 21 83" xfId="19147"/>
    <cellStyle name="Normal 21 83 2" xfId="19148"/>
    <cellStyle name="Normal 21 83 3" xfId="19149"/>
    <cellStyle name="Normal 21 84" xfId="19150"/>
    <cellStyle name="Normal 21 84 2" xfId="19151"/>
    <cellStyle name="Normal 21 84 3" xfId="19152"/>
    <cellStyle name="Normal 21 85" xfId="19153"/>
    <cellStyle name="Normal 21 85 2" xfId="19154"/>
    <cellStyle name="Normal 21 85 3" xfId="19155"/>
    <cellStyle name="Normal 21 86" xfId="19156"/>
    <cellStyle name="Normal 21 86 2" xfId="19157"/>
    <cellStyle name="Normal 21 86 3" xfId="19158"/>
    <cellStyle name="Normal 21 87" xfId="19159"/>
    <cellStyle name="Normal 21 87 2" xfId="19160"/>
    <cellStyle name="Normal 21 87 3" xfId="19161"/>
    <cellStyle name="Normal 21 88" xfId="19162"/>
    <cellStyle name="Normal 21 88 2" xfId="19163"/>
    <cellStyle name="Normal 21 88 3" xfId="19164"/>
    <cellStyle name="Normal 21 89" xfId="19165"/>
    <cellStyle name="Normal 21 89 2" xfId="19166"/>
    <cellStyle name="Normal 21 89 3" xfId="19167"/>
    <cellStyle name="Normal 21 9" xfId="19168"/>
    <cellStyle name="Normal 21 9 2" xfId="19169"/>
    <cellStyle name="Normal 21 9 3" xfId="19170"/>
    <cellStyle name="Normal 21 90" xfId="19171"/>
    <cellStyle name="Normal 21 90 2" xfId="19172"/>
    <cellStyle name="Normal 21 90 3" xfId="19173"/>
    <cellStyle name="Normal 21 91" xfId="19174"/>
    <cellStyle name="Normal 21 91 2" xfId="19175"/>
    <cellStyle name="Normal 21 91 3" xfId="19176"/>
    <cellStyle name="Normal 21 92" xfId="19177"/>
    <cellStyle name="Normal 21 92 2" xfId="19178"/>
    <cellStyle name="Normal 21 92 3" xfId="19179"/>
    <cellStyle name="Normal 21 93" xfId="19180"/>
    <cellStyle name="Normal 21 93 2" xfId="19181"/>
    <cellStyle name="Normal 21 93 3" xfId="19182"/>
    <cellStyle name="Normal 21 94" xfId="19183"/>
    <cellStyle name="Normal 21 94 2" xfId="19184"/>
    <cellStyle name="Normal 21 94 3" xfId="19185"/>
    <cellStyle name="Normal 21 95" xfId="19186"/>
    <cellStyle name="Normal 21 95 2" xfId="19187"/>
    <cellStyle name="Normal 21 95 3" xfId="19188"/>
    <cellStyle name="Normal 21 96" xfId="19189"/>
    <cellStyle name="Normal 21 96 2" xfId="19190"/>
    <cellStyle name="Normal 21 96 3" xfId="19191"/>
    <cellStyle name="Normal 21 97" xfId="19192"/>
    <cellStyle name="Normal 21 97 2" xfId="19193"/>
    <cellStyle name="Normal 21 97 3" xfId="19194"/>
    <cellStyle name="Normal 21 98" xfId="19195"/>
    <cellStyle name="Normal 21 98 2" xfId="19196"/>
    <cellStyle name="Normal 21 98 3" xfId="19197"/>
    <cellStyle name="Normal 21 99" xfId="19198"/>
    <cellStyle name="Normal 21 99 2" xfId="19199"/>
    <cellStyle name="Normal 21 99 3" xfId="19200"/>
    <cellStyle name="Normal 22" xfId="19201"/>
    <cellStyle name="Normal 22 10" xfId="19202"/>
    <cellStyle name="Normal 22 10 2" xfId="19203"/>
    <cellStyle name="Normal 22 10 3" xfId="19204"/>
    <cellStyle name="Normal 22 100" xfId="19205"/>
    <cellStyle name="Normal 22 100 2" xfId="19206"/>
    <cellStyle name="Normal 22 100 3" xfId="19207"/>
    <cellStyle name="Normal 22 101" xfId="19208"/>
    <cellStyle name="Normal 22 101 2" xfId="19209"/>
    <cellStyle name="Normal 22 101 3" xfId="19210"/>
    <cellStyle name="Normal 22 102" xfId="19211"/>
    <cellStyle name="Normal 22 102 2" xfId="19212"/>
    <cellStyle name="Normal 22 102 3" xfId="19213"/>
    <cellStyle name="Normal 22 103" xfId="19214"/>
    <cellStyle name="Normal 22 103 2" xfId="19215"/>
    <cellStyle name="Normal 22 103 3" xfId="19216"/>
    <cellStyle name="Normal 22 104" xfId="19217"/>
    <cellStyle name="Normal 22 104 2" xfId="19218"/>
    <cellStyle name="Normal 22 104 3" xfId="19219"/>
    <cellStyle name="Normal 22 105" xfId="19220"/>
    <cellStyle name="Normal 22 105 2" xfId="19221"/>
    <cellStyle name="Normal 22 105 3" xfId="19222"/>
    <cellStyle name="Normal 22 106" xfId="19223"/>
    <cellStyle name="Normal 22 106 2" xfId="19224"/>
    <cellStyle name="Normal 22 106 3" xfId="19225"/>
    <cellStyle name="Normal 22 107" xfId="19226"/>
    <cellStyle name="Normal 22 107 2" xfId="19227"/>
    <cellStyle name="Normal 22 107 3" xfId="19228"/>
    <cellStyle name="Normal 22 108" xfId="19229"/>
    <cellStyle name="Normal 22 108 2" xfId="19230"/>
    <cellStyle name="Normal 22 108 3" xfId="19231"/>
    <cellStyle name="Normal 22 109" xfId="19232"/>
    <cellStyle name="Normal 22 109 2" xfId="19233"/>
    <cellStyle name="Normal 22 109 3" xfId="19234"/>
    <cellStyle name="Normal 22 11" xfId="19235"/>
    <cellStyle name="Normal 22 11 2" xfId="19236"/>
    <cellStyle name="Normal 22 11 3" xfId="19237"/>
    <cellStyle name="Normal 22 110" xfId="19238"/>
    <cellStyle name="Normal 22 110 2" xfId="19239"/>
    <cellStyle name="Normal 22 110 3" xfId="19240"/>
    <cellStyle name="Normal 22 111" xfId="19241"/>
    <cellStyle name="Normal 22 111 2" xfId="19242"/>
    <cellStyle name="Normal 22 111 3" xfId="19243"/>
    <cellStyle name="Normal 22 112" xfId="19244"/>
    <cellStyle name="Normal 22 112 2" xfId="19245"/>
    <cellStyle name="Normal 22 112 3" xfId="19246"/>
    <cellStyle name="Normal 22 113" xfId="19247"/>
    <cellStyle name="Normal 22 113 2" xfId="19248"/>
    <cellStyle name="Normal 22 113 3" xfId="19249"/>
    <cellStyle name="Normal 22 114" xfId="19250"/>
    <cellStyle name="Normal 22 114 2" xfId="19251"/>
    <cellStyle name="Normal 22 114 3" xfId="19252"/>
    <cellStyle name="Normal 22 115" xfId="19253"/>
    <cellStyle name="Normal 22 115 2" xfId="19254"/>
    <cellStyle name="Normal 22 115 3" xfId="19255"/>
    <cellStyle name="Normal 22 116" xfId="19256"/>
    <cellStyle name="Normal 22 116 2" xfId="19257"/>
    <cellStyle name="Normal 22 116 3" xfId="19258"/>
    <cellStyle name="Normal 22 117" xfId="19259"/>
    <cellStyle name="Normal 22 117 2" xfId="19260"/>
    <cellStyle name="Normal 22 117 3" xfId="19261"/>
    <cellStyle name="Normal 22 118" xfId="19262"/>
    <cellStyle name="Normal 22 118 2" xfId="19263"/>
    <cellStyle name="Normal 22 118 3" xfId="19264"/>
    <cellStyle name="Normal 22 119" xfId="19265"/>
    <cellStyle name="Normal 22 119 2" xfId="19266"/>
    <cellStyle name="Normal 22 119 3" xfId="19267"/>
    <cellStyle name="Normal 22 12" xfId="19268"/>
    <cellStyle name="Normal 22 12 2" xfId="19269"/>
    <cellStyle name="Normal 22 12 3" xfId="19270"/>
    <cellStyle name="Normal 22 120" xfId="19271"/>
    <cellStyle name="Normal 22 120 2" xfId="19272"/>
    <cellStyle name="Normal 22 120 3" xfId="19273"/>
    <cellStyle name="Normal 22 121" xfId="19274"/>
    <cellStyle name="Normal 22 121 2" xfId="19275"/>
    <cellStyle name="Normal 22 121 3" xfId="19276"/>
    <cellStyle name="Normal 22 122" xfId="19277"/>
    <cellStyle name="Normal 22 122 2" xfId="19278"/>
    <cellStyle name="Normal 22 122 3" xfId="19279"/>
    <cellStyle name="Normal 22 123" xfId="19280"/>
    <cellStyle name="Normal 22 123 2" xfId="19281"/>
    <cellStyle name="Normal 22 123 3" xfId="19282"/>
    <cellStyle name="Normal 22 124" xfId="19283"/>
    <cellStyle name="Normal 22 124 2" xfId="19284"/>
    <cellStyle name="Normal 22 124 3" xfId="19285"/>
    <cellStyle name="Normal 22 125" xfId="19286"/>
    <cellStyle name="Normal 22 125 2" xfId="19287"/>
    <cellStyle name="Normal 22 125 3" xfId="19288"/>
    <cellStyle name="Normal 22 126" xfId="19289"/>
    <cellStyle name="Normal 22 126 2" xfId="19290"/>
    <cellStyle name="Normal 22 126 3" xfId="19291"/>
    <cellStyle name="Normal 22 127" xfId="19292"/>
    <cellStyle name="Normal 22 127 2" xfId="19293"/>
    <cellStyle name="Normal 22 127 3" xfId="19294"/>
    <cellStyle name="Normal 22 128" xfId="19295"/>
    <cellStyle name="Normal 22 128 2" xfId="19296"/>
    <cellStyle name="Normal 22 128 3" xfId="19297"/>
    <cellStyle name="Normal 22 129" xfId="19298"/>
    <cellStyle name="Normal 22 129 2" xfId="19299"/>
    <cellStyle name="Normal 22 129 3" xfId="19300"/>
    <cellStyle name="Normal 22 13" xfId="19301"/>
    <cellStyle name="Normal 22 13 2" xfId="19302"/>
    <cellStyle name="Normal 22 13 3" xfId="19303"/>
    <cellStyle name="Normal 22 130" xfId="19304"/>
    <cellStyle name="Normal 22 130 2" xfId="19305"/>
    <cellStyle name="Normal 22 130 3" xfId="19306"/>
    <cellStyle name="Normal 22 131" xfId="19307"/>
    <cellStyle name="Normal 22 131 2" xfId="19308"/>
    <cellStyle name="Normal 22 131 3" xfId="19309"/>
    <cellStyle name="Normal 22 132" xfId="19310"/>
    <cellStyle name="Normal 22 132 2" xfId="19311"/>
    <cellStyle name="Normal 22 132 3" xfId="19312"/>
    <cellStyle name="Normal 22 133" xfId="19313"/>
    <cellStyle name="Normal 22 133 2" xfId="19314"/>
    <cellStyle name="Normal 22 133 3" xfId="19315"/>
    <cellStyle name="Normal 22 134" xfId="19316"/>
    <cellStyle name="Normal 22 134 2" xfId="19317"/>
    <cellStyle name="Normal 22 134 3" xfId="19318"/>
    <cellStyle name="Normal 22 135" xfId="19319"/>
    <cellStyle name="Normal 22 135 2" xfId="19320"/>
    <cellStyle name="Normal 22 135 3" xfId="19321"/>
    <cellStyle name="Normal 22 136" xfId="19322"/>
    <cellStyle name="Normal 22 136 2" xfId="19323"/>
    <cellStyle name="Normal 22 136 3" xfId="19324"/>
    <cellStyle name="Normal 22 137" xfId="19325"/>
    <cellStyle name="Normal 22 137 2" xfId="19326"/>
    <cellStyle name="Normal 22 137 3" xfId="19327"/>
    <cellStyle name="Normal 22 138" xfId="19328"/>
    <cellStyle name="Normal 22 138 2" xfId="19329"/>
    <cellStyle name="Normal 22 138 3" xfId="19330"/>
    <cellStyle name="Normal 22 139" xfId="19331"/>
    <cellStyle name="Normal 22 139 2" xfId="19332"/>
    <cellStyle name="Normal 22 139 3" xfId="19333"/>
    <cellStyle name="Normal 22 14" xfId="19334"/>
    <cellStyle name="Normal 22 14 2" xfId="19335"/>
    <cellStyle name="Normal 22 14 3" xfId="19336"/>
    <cellStyle name="Normal 22 140" xfId="19337"/>
    <cellStyle name="Normal 22 140 2" xfId="19338"/>
    <cellStyle name="Normal 22 140 3" xfId="19339"/>
    <cellStyle name="Normal 22 141" xfId="19340"/>
    <cellStyle name="Normal 22 141 2" xfId="19341"/>
    <cellStyle name="Normal 22 141 3" xfId="19342"/>
    <cellStyle name="Normal 22 142" xfId="19343"/>
    <cellStyle name="Normal 22 142 2" xfId="19344"/>
    <cellStyle name="Normal 22 142 3" xfId="19345"/>
    <cellStyle name="Normal 22 143" xfId="19346"/>
    <cellStyle name="Normal 22 143 2" xfId="19347"/>
    <cellStyle name="Normal 22 143 3" xfId="19348"/>
    <cellStyle name="Normal 22 144" xfId="19349"/>
    <cellStyle name="Normal 22 144 2" xfId="19350"/>
    <cellStyle name="Normal 22 144 3" xfId="19351"/>
    <cellStyle name="Normal 22 145" xfId="19352"/>
    <cellStyle name="Normal 22 145 2" xfId="19353"/>
    <cellStyle name="Normal 22 145 3" xfId="19354"/>
    <cellStyle name="Normal 22 146" xfId="19355"/>
    <cellStyle name="Normal 22 146 2" xfId="19356"/>
    <cellStyle name="Normal 22 146 3" xfId="19357"/>
    <cellStyle name="Normal 22 147" xfId="19358"/>
    <cellStyle name="Normal 22 147 2" xfId="19359"/>
    <cellStyle name="Normal 22 147 3" xfId="19360"/>
    <cellStyle name="Normal 22 148" xfId="19361"/>
    <cellStyle name="Normal 22 148 2" xfId="19362"/>
    <cellStyle name="Normal 22 148 3" xfId="19363"/>
    <cellStyle name="Normal 22 149" xfId="19364"/>
    <cellStyle name="Normal 22 149 2" xfId="19365"/>
    <cellStyle name="Normal 22 149 3" xfId="19366"/>
    <cellStyle name="Normal 22 15" xfId="19367"/>
    <cellStyle name="Normal 22 15 2" xfId="19368"/>
    <cellStyle name="Normal 22 15 3" xfId="19369"/>
    <cellStyle name="Normal 22 150" xfId="19370"/>
    <cellStyle name="Normal 22 150 2" xfId="19371"/>
    <cellStyle name="Normal 22 150 3" xfId="19372"/>
    <cellStyle name="Normal 22 151" xfId="19373"/>
    <cellStyle name="Normal 22 151 2" xfId="19374"/>
    <cellStyle name="Normal 22 151 3" xfId="19375"/>
    <cellStyle name="Normal 22 152" xfId="19376"/>
    <cellStyle name="Normal 22 153" xfId="19377"/>
    <cellStyle name="Normal 22 154" xfId="19378"/>
    <cellStyle name="Normal 22 16" xfId="19379"/>
    <cellStyle name="Normal 22 16 2" xfId="19380"/>
    <cellStyle name="Normal 22 16 3" xfId="19381"/>
    <cellStyle name="Normal 22 17" xfId="19382"/>
    <cellStyle name="Normal 22 17 2" xfId="19383"/>
    <cellStyle name="Normal 22 17 3" xfId="19384"/>
    <cellStyle name="Normal 22 18" xfId="19385"/>
    <cellStyle name="Normal 22 18 2" xfId="19386"/>
    <cellStyle name="Normal 22 18 3" xfId="19387"/>
    <cellStyle name="Normal 22 19" xfId="19388"/>
    <cellStyle name="Normal 22 19 2" xfId="19389"/>
    <cellStyle name="Normal 22 19 3" xfId="19390"/>
    <cellStyle name="Normal 22 2" xfId="19391"/>
    <cellStyle name="Normal 22 2 2" xfId="19392"/>
    <cellStyle name="Normal 22 2 2 2" xfId="19393"/>
    <cellStyle name="Normal 22 2 3" xfId="19394"/>
    <cellStyle name="Normal 22 2 4" xfId="19395"/>
    <cellStyle name="Normal 22 20" xfId="19396"/>
    <cellStyle name="Normal 22 20 2" xfId="19397"/>
    <cellStyle name="Normal 22 20 3" xfId="19398"/>
    <cellStyle name="Normal 22 21" xfId="19399"/>
    <cellStyle name="Normal 22 21 2" xfId="19400"/>
    <cellStyle name="Normal 22 21 3" xfId="19401"/>
    <cellStyle name="Normal 22 22" xfId="19402"/>
    <cellStyle name="Normal 22 22 2" xfId="19403"/>
    <cellStyle name="Normal 22 22 3" xfId="19404"/>
    <cellStyle name="Normal 22 23" xfId="19405"/>
    <cellStyle name="Normal 22 23 2" xfId="19406"/>
    <cellStyle name="Normal 22 23 3" xfId="19407"/>
    <cellStyle name="Normal 22 24" xfId="19408"/>
    <cellStyle name="Normal 22 24 2" xfId="19409"/>
    <cellStyle name="Normal 22 24 3" xfId="19410"/>
    <cellStyle name="Normal 22 25" xfId="19411"/>
    <cellStyle name="Normal 22 25 2" xfId="19412"/>
    <cellStyle name="Normal 22 25 3" xfId="19413"/>
    <cellStyle name="Normal 22 26" xfId="19414"/>
    <cellStyle name="Normal 22 26 2" xfId="19415"/>
    <cellStyle name="Normal 22 26 3" xfId="19416"/>
    <cellStyle name="Normal 22 27" xfId="19417"/>
    <cellStyle name="Normal 22 27 2" xfId="19418"/>
    <cellStyle name="Normal 22 27 3" xfId="19419"/>
    <cellStyle name="Normal 22 28" xfId="19420"/>
    <cellStyle name="Normal 22 28 2" xfId="19421"/>
    <cellStyle name="Normal 22 28 3" xfId="19422"/>
    <cellStyle name="Normal 22 29" xfId="19423"/>
    <cellStyle name="Normal 22 29 2" xfId="19424"/>
    <cellStyle name="Normal 22 29 3" xfId="19425"/>
    <cellStyle name="Normal 22 3" xfId="19426"/>
    <cellStyle name="Normal 22 3 2" xfId="19427"/>
    <cellStyle name="Normal 22 3 3" xfId="19428"/>
    <cellStyle name="Normal 22 3 4" xfId="19429"/>
    <cellStyle name="Normal 22 30" xfId="19430"/>
    <cellStyle name="Normal 22 30 2" xfId="19431"/>
    <cellStyle name="Normal 22 30 3" xfId="19432"/>
    <cellStyle name="Normal 22 31" xfId="19433"/>
    <cellStyle name="Normal 22 31 2" xfId="19434"/>
    <cellStyle name="Normal 22 31 3" xfId="19435"/>
    <cellStyle name="Normal 22 32" xfId="19436"/>
    <cellStyle name="Normal 22 32 2" xfId="19437"/>
    <cellStyle name="Normal 22 32 3" xfId="19438"/>
    <cellStyle name="Normal 22 33" xfId="19439"/>
    <cellStyle name="Normal 22 33 2" xfId="19440"/>
    <cellStyle name="Normal 22 33 3" xfId="19441"/>
    <cellStyle name="Normal 22 34" xfId="19442"/>
    <cellStyle name="Normal 22 34 2" xfId="19443"/>
    <cellStyle name="Normal 22 34 3" xfId="19444"/>
    <cellStyle name="Normal 22 35" xfId="19445"/>
    <cellStyle name="Normal 22 35 2" xfId="19446"/>
    <cellStyle name="Normal 22 35 3" xfId="19447"/>
    <cellStyle name="Normal 22 36" xfId="19448"/>
    <cellStyle name="Normal 22 36 2" xfId="19449"/>
    <cellStyle name="Normal 22 36 3" xfId="19450"/>
    <cellStyle name="Normal 22 37" xfId="19451"/>
    <cellStyle name="Normal 22 37 2" xfId="19452"/>
    <cellStyle name="Normal 22 37 3" xfId="19453"/>
    <cellStyle name="Normal 22 38" xfId="19454"/>
    <cellStyle name="Normal 22 38 2" xfId="19455"/>
    <cellStyle name="Normal 22 38 3" xfId="19456"/>
    <cellStyle name="Normal 22 39" xfId="19457"/>
    <cellStyle name="Normal 22 39 2" xfId="19458"/>
    <cellStyle name="Normal 22 39 3" xfId="19459"/>
    <cellStyle name="Normal 22 4" xfId="19460"/>
    <cellStyle name="Normal 22 4 2" xfId="19461"/>
    <cellStyle name="Normal 22 4 3" xfId="19462"/>
    <cellStyle name="Normal 22 40" xfId="19463"/>
    <cellStyle name="Normal 22 40 2" xfId="19464"/>
    <cellStyle name="Normal 22 40 3" xfId="19465"/>
    <cellStyle name="Normal 22 41" xfId="19466"/>
    <cellStyle name="Normal 22 41 2" xfId="19467"/>
    <cellStyle name="Normal 22 41 3" xfId="19468"/>
    <cellStyle name="Normal 22 42" xfId="19469"/>
    <cellStyle name="Normal 22 42 2" xfId="19470"/>
    <cellStyle name="Normal 22 42 3" xfId="19471"/>
    <cellStyle name="Normal 22 43" xfId="19472"/>
    <cellStyle name="Normal 22 43 2" xfId="19473"/>
    <cellStyle name="Normal 22 43 3" xfId="19474"/>
    <cellStyle name="Normal 22 44" xfId="19475"/>
    <cellStyle name="Normal 22 44 2" xfId="19476"/>
    <cellStyle name="Normal 22 44 3" xfId="19477"/>
    <cellStyle name="Normal 22 45" xfId="19478"/>
    <cellStyle name="Normal 22 45 2" xfId="19479"/>
    <cellStyle name="Normal 22 45 3" xfId="19480"/>
    <cellStyle name="Normal 22 46" xfId="19481"/>
    <cellStyle name="Normal 22 46 2" xfId="19482"/>
    <cellStyle name="Normal 22 46 3" xfId="19483"/>
    <cellStyle name="Normal 22 47" xfId="19484"/>
    <cellStyle name="Normal 22 47 2" xfId="19485"/>
    <cellStyle name="Normal 22 47 3" xfId="19486"/>
    <cellStyle name="Normal 22 48" xfId="19487"/>
    <cellStyle name="Normal 22 48 2" xfId="19488"/>
    <cellStyle name="Normal 22 48 3" xfId="19489"/>
    <cellStyle name="Normal 22 49" xfId="19490"/>
    <cellStyle name="Normal 22 49 2" xfId="19491"/>
    <cellStyle name="Normal 22 49 3" xfId="19492"/>
    <cellStyle name="Normal 22 5" xfId="19493"/>
    <cellStyle name="Normal 22 5 2" xfId="19494"/>
    <cellStyle name="Normal 22 5 3" xfId="19495"/>
    <cellStyle name="Normal 22 50" xfId="19496"/>
    <cellStyle name="Normal 22 50 2" xfId="19497"/>
    <cellStyle name="Normal 22 50 3" xfId="19498"/>
    <cellStyle name="Normal 22 51" xfId="19499"/>
    <cellStyle name="Normal 22 51 2" xfId="19500"/>
    <cellStyle name="Normal 22 51 3" xfId="19501"/>
    <cellStyle name="Normal 22 52" xfId="19502"/>
    <cellStyle name="Normal 22 52 2" xfId="19503"/>
    <cellStyle name="Normal 22 52 3" xfId="19504"/>
    <cellStyle name="Normal 22 53" xfId="19505"/>
    <cellStyle name="Normal 22 53 2" xfId="19506"/>
    <cellStyle name="Normal 22 53 3" xfId="19507"/>
    <cellStyle name="Normal 22 54" xfId="19508"/>
    <cellStyle name="Normal 22 54 2" xfId="19509"/>
    <cellStyle name="Normal 22 54 3" xfId="19510"/>
    <cellStyle name="Normal 22 55" xfId="19511"/>
    <cellStyle name="Normal 22 55 2" xfId="19512"/>
    <cellStyle name="Normal 22 55 3" xfId="19513"/>
    <cellStyle name="Normal 22 56" xfId="19514"/>
    <cellStyle name="Normal 22 56 2" xfId="19515"/>
    <cellStyle name="Normal 22 56 3" xfId="19516"/>
    <cellStyle name="Normal 22 57" xfId="19517"/>
    <cellStyle name="Normal 22 57 2" xfId="19518"/>
    <cellStyle name="Normal 22 57 3" xfId="19519"/>
    <cellStyle name="Normal 22 58" xfId="19520"/>
    <cellStyle name="Normal 22 58 2" xfId="19521"/>
    <cellStyle name="Normal 22 58 3" xfId="19522"/>
    <cellStyle name="Normal 22 59" xfId="19523"/>
    <cellStyle name="Normal 22 59 2" xfId="19524"/>
    <cellStyle name="Normal 22 59 3" xfId="19525"/>
    <cellStyle name="Normal 22 6" xfId="19526"/>
    <cellStyle name="Normal 22 6 2" xfId="19527"/>
    <cellStyle name="Normal 22 6 3" xfId="19528"/>
    <cellStyle name="Normal 22 60" xfId="19529"/>
    <cellStyle name="Normal 22 60 2" xfId="19530"/>
    <cellStyle name="Normal 22 60 3" xfId="19531"/>
    <cellStyle name="Normal 22 61" xfId="19532"/>
    <cellStyle name="Normal 22 61 2" xfId="19533"/>
    <cellStyle name="Normal 22 61 3" xfId="19534"/>
    <cellStyle name="Normal 22 62" xfId="19535"/>
    <cellStyle name="Normal 22 62 2" xfId="19536"/>
    <cellStyle name="Normal 22 62 3" xfId="19537"/>
    <cellStyle name="Normal 22 63" xfId="19538"/>
    <cellStyle name="Normal 22 63 2" xfId="19539"/>
    <cellStyle name="Normal 22 63 3" xfId="19540"/>
    <cellStyle name="Normal 22 64" xfId="19541"/>
    <cellStyle name="Normal 22 64 2" xfId="19542"/>
    <cellStyle name="Normal 22 64 3" xfId="19543"/>
    <cellStyle name="Normal 22 65" xfId="19544"/>
    <cellStyle name="Normal 22 65 2" xfId="19545"/>
    <cellStyle name="Normal 22 65 3" xfId="19546"/>
    <cellStyle name="Normal 22 66" xfId="19547"/>
    <cellStyle name="Normal 22 66 2" xfId="19548"/>
    <cellStyle name="Normal 22 66 3" xfId="19549"/>
    <cellStyle name="Normal 22 67" xfId="19550"/>
    <cellStyle name="Normal 22 67 2" xfId="19551"/>
    <cellStyle name="Normal 22 67 3" xfId="19552"/>
    <cellStyle name="Normal 22 68" xfId="19553"/>
    <cellStyle name="Normal 22 68 2" xfId="19554"/>
    <cellStyle name="Normal 22 68 3" xfId="19555"/>
    <cellStyle name="Normal 22 69" xfId="19556"/>
    <cellStyle name="Normal 22 69 2" xfId="19557"/>
    <cellStyle name="Normal 22 69 3" xfId="19558"/>
    <cellStyle name="Normal 22 7" xfId="19559"/>
    <cellStyle name="Normal 22 7 2" xfId="19560"/>
    <cellStyle name="Normal 22 7 3" xfId="19561"/>
    <cellStyle name="Normal 22 70" xfId="19562"/>
    <cellStyle name="Normal 22 70 2" xfId="19563"/>
    <cellStyle name="Normal 22 70 3" xfId="19564"/>
    <cellStyle name="Normal 22 71" xfId="19565"/>
    <cellStyle name="Normal 22 71 2" xfId="19566"/>
    <cellStyle name="Normal 22 71 3" xfId="19567"/>
    <cellStyle name="Normal 22 72" xfId="19568"/>
    <cellStyle name="Normal 22 72 2" xfId="19569"/>
    <cellStyle name="Normal 22 72 3" xfId="19570"/>
    <cellStyle name="Normal 22 73" xfId="19571"/>
    <cellStyle name="Normal 22 73 2" xfId="19572"/>
    <cellStyle name="Normal 22 73 3" xfId="19573"/>
    <cellStyle name="Normal 22 74" xfId="19574"/>
    <cellStyle name="Normal 22 74 2" xfId="19575"/>
    <cellStyle name="Normal 22 74 3" xfId="19576"/>
    <cellStyle name="Normal 22 75" xfId="19577"/>
    <cellStyle name="Normal 22 75 2" xfId="19578"/>
    <cellStyle name="Normal 22 75 3" xfId="19579"/>
    <cellStyle name="Normal 22 76" xfId="19580"/>
    <cellStyle name="Normal 22 76 2" xfId="19581"/>
    <cellStyle name="Normal 22 76 3" xfId="19582"/>
    <cellStyle name="Normal 22 77" xfId="19583"/>
    <cellStyle name="Normal 22 77 2" xfId="19584"/>
    <cellStyle name="Normal 22 77 3" xfId="19585"/>
    <cellStyle name="Normal 22 78" xfId="19586"/>
    <cellStyle name="Normal 22 78 2" xfId="19587"/>
    <cellStyle name="Normal 22 78 3" xfId="19588"/>
    <cellStyle name="Normal 22 79" xfId="19589"/>
    <cellStyle name="Normal 22 79 2" xfId="19590"/>
    <cellStyle name="Normal 22 79 3" xfId="19591"/>
    <cellStyle name="Normal 22 8" xfId="19592"/>
    <cellStyle name="Normal 22 8 2" xfId="19593"/>
    <cellStyle name="Normal 22 8 3" xfId="19594"/>
    <cellStyle name="Normal 22 80" xfId="19595"/>
    <cellStyle name="Normal 22 80 2" xfId="19596"/>
    <cellStyle name="Normal 22 80 3" xfId="19597"/>
    <cellStyle name="Normal 22 81" xfId="19598"/>
    <cellStyle name="Normal 22 81 2" xfId="19599"/>
    <cellStyle name="Normal 22 81 3" xfId="19600"/>
    <cellStyle name="Normal 22 82" xfId="19601"/>
    <cellStyle name="Normal 22 82 2" xfId="19602"/>
    <cellStyle name="Normal 22 82 3" xfId="19603"/>
    <cellStyle name="Normal 22 83" xfId="19604"/>
    <cellStyle name="Normal 22 83 2" xfId="19605"/>
    <cellStyle name="Normal 22 83 3" xfId="19606"/>
    <cellStyle name="Normal 22 84" xfId="19607"/>
    <cellStyle name="Normal 22 84 2" xfId="19608"/>
    <cellStyle name="Normal 22 84 3" xfId="19609"/>
    <cellStyle name="Normal 22 85" xfId="19610"/>
    <cellStyle name="Normal 22 85 2" xfId="19611"/>
    <cellStyle name="Normal 22 85 3" xfId="19612"/>
    <cellStyle name="Normal 22 86" xfId="19613"/>
    <cellStyle name="Normal 22 86 2" xfId="19614"/>
    <cellStyle name="Normal 22 86 3" xfId="19615"/>
    <cellStyle name="Normal 22 87" xfId="19616"/>
    <cellStyle name="Normal 22 87 2" xfId="19617"/>
    <cellStyle name="Normal 22 87 3" xfId="19618"/>
    <cellStyle name="Normal 22 88" xfId="19619"/>
    <cellStyle name="Normal 22 88 2" xfId="19620"/>
    <cellStyle name="Normal 22 88 3" xfId="19621"/>
    <cellStyle name="Normal 22 89" xfId="19622"/>
    <cellStyle name="Normal 22 89 2" xfId="19623"/>
    <cellStyle name="Normal 22 89 3" xfId="19624"/>
    <cellStyle name="Normal 22 9" xfId="19625"/>
    <cellStyle name="Normal 22 9 2" xfId="19626"/>
    <cellStyle name="Normal 22 9 3" xfId="19627"/>
    <cellStyle name="Normal 22 90" xfId="19628"/>
    <cellStyle name="Normal 22 90 2" xfId="19629"/>
    <cellStyle name="Normal 22 90 3" xfId="19630"/>
    <cellStyle name="Normal 22 91" xfId="19631"/>
    <cellStyle name="Normal 22 91 2" xfId="19632"/>
    <cellStyle name="Normal 22 91 3" xfId="19633"/>
    <cellStyle name="Normal 22 92" xfId="19634"/>
    <cellStyle name="Normal 22 92 2" xfId="19635"/>
    <cellStyle name="Normal 22 92 3" xfId="19636"/>
    <cellStyle name="Normal 22 93" xfId="19637"/>
    <cellStyle name="Normal 22 93 2" xfId="19638"/>
    <cellStyle name="Normal 22 93 3" xfId="19639"/>
    <cellStyle name="Normal 22 94" xfId="19640"/>
    <cellStyle name="Normal 22 94 2" xfId="19641"/>
    <cellStyle name="Normal 22 94 3" xfId="19642"/>
    <cellStyle name="Normal 22 95" xfId="19643"/>
    <cellStyle name="Normal 22 95 2" xfId="19644"/>
    <cellStyle name="Normal 22 95 3" xfId="19645"/>
    <cellStyle name="Normal 22 96" xfId="19646"/>
    <cellStyle name="Normal 22 96 2" xfId="19647"/>
    <cellStyle name="Normal 22 96 3" xfId="19648"/>
    <cellStyle name="Normal 22 97" xfId="19649"/>
    <cellStyle name="Normal 22 97 2" xfId="19650"/>
    <cellStyle name="Normal 22 97 3" xfId="19651"/>
    <cellStyle name="Normal 22 98" xfId="19652"/>
    <cellStyle name="Normal 22 98 2" xfId="19653"/>
    <cellStyle name="Normal 22 98 3" xfId="19654"/>
    <cellStyle name="Normal 22 99" xfId="19655"/>
    <cellStyle name="Normal 22 99 2" xfId="19656"/>
    <cellStyle name="Normal 22 99 3" xfId="19657"/>
    <cellStyle name="Normal 23" xfId="19658"/>
    <cellStyle name="Normal 23 2" xfId="19659"/>
    <cellStyle name="Normal 23 2 2" xfId="19660"/>
    <cellStyle name="Normal 23 2 3" xfId="19661"/>
    <cellStyle name="Normal 23 2 4" xfId="19662"/>
    <cellStyle name="Normal 23 3" xfId="19663"/>
    <cellStyle name="Normal 23 3 2" xfId="19664"/>
    <cellStyle name="Normal 23 3 3" xfId="19665"/>
    <cellStyle name="Normal 23 3 3 2" xfId="19666"/>
    <cellStyle name="Normal 23 4" xfId="19667"/>
    <cellStyle name="Normal 23 4 2" xfId="19668"/>
    <cellStyle name="Normal 23 4 3" xfId="19669"/>
    <cellStyle name="Normal 23 4 3 2" xfId="19670"/>
    <cellStyle name="Normal 23 5" xfId="19671"/>
    <cellStyle name="Normal 23 6" xfId="19672"/>
    <cellStyle name="Normal 24" xfId="19673"/>
    <cellStyle name="Normal 24 2" xfId="19674"/>
    <cellStyle name="Normal 24 2 2" xfId="19675"/>
    <cellStyle name="Normal 24 2 2 2" xfId="19676"/>
    <cellStyle name="Normal 24 3" xfId="19677"/>
    <cellStyle name="Normal 24 3 2" xfId="19678"/>
    <cellStyle name="Normal 24 3 2 2" xfId="19679"/>
    <cellStyle name="Normal 25" xfId="19680"/>
    <cellStyle name="Normal 25 2" xfId="19681"/>
    <cellStyle name="Normal 25 3" xfId="19682"/>
    <cellStyle name="Normal 26" xfId="19683"/>
    <cellStyle name="Normal 26 2" xfId="19684"/>
    <cellStyle name="Normal 26 3" xfId="19685"/>
    <cellStyle name="Normal 27" xfId="19686"/>
    <cellStyle name="Normal 27 2" xfId="19687"/>
    <cellStyle name="Normal 27 3" xfId="19688"/>
    <cellStyle name="Normal 28" xfId="19689"/>
    <cellStyle name="Normal 28 2" xfId="19690"/>
    <cellStyle name="Normal 28 3" xfId="19691"/>
    <cellStyle name="Normal 28 4" xfId="19692"/>
    <cellStyle name="Normal 28 4 2" xfId="19693"/>
    <cellStyle name="Normal 28 4 3" xfId="19694"/>
    <cellStyle name="Normal 28 4 4" xfId="19695"/>
    <cellStyle name="Normal 29" xfId="19696"/>
    <cellStyle name="Normal 29 2" xfId="19697"/>
    <cellStyle name="Normal 29 3" xfId="19698"/>
    <cellStyle name="Normal 3" xfId="6"/>
    <cellStyle name="Normal 3 10" xfId="19699"/>
    <cellStyle name="Normal 3 11" xfId="19700"/>
    <cellStyle name="Normal 3 12" xfId="19701"/>
    <cellStyle name="Normal 3 13" xfId="19702"/>
    <cellStyle name="Normal 3 13 2" xfId="19703"/>
    <cellStyle name="Normal 3 14" xfId="19704"/>
    <cellStyle name="Normal 3 2" xfId="19705"/>
    <cellStyle name="Normal 3 2 2" xfId="19706"/>
    <cellStyle name="Normal 3 2 2 2" xfId="19707"/>
    <cellStyle name="Normal 3 2 2 3" xfId="19708"/>
    <cellStyle name="Normal 3 2 3" xfId="19709"/>
    <cellStyle name="Normal 3 2 4" xfId="19710"/>
    <cellStyle name="Normal 3 2_Analisa Harga Satuan RAB" xfId="19711"/>
    <cellStyle name="Normal 3 3" xfId="19712"/>
    <cellStyle name="Normal 3 3 2" xfId="19713"/>
    <cellStyle name="Normal 3 3 3" xfId="19714"/>
    <cellStyle name="Normal 3 4" xfId="19715"/>
    <cellStyle name="Normal 3 4 2" xfId="19716"/>
    <cellStyle name="Normal 3 5" xfId="19717"/>
    <cellStyle name="Normal 3 6" xfId="19718"/>
    <cellStyle name="Normal 3 6 2" xfId="19719"/>
    <cellStyle name="Normal 3 7" xfId="19720"/>
    <cellStyle name="Normal 3 7 2" xfId="19721"/>
    <cellStyle name="Normal 3 8" xfId="19722"/>
    <cellStyle name="Normal 3 9" xfId="19723"/>
    <cellStyle name="Normal 3_00 EE ARS HALL VOLI" xfId="19724"/>
    <cellStyle name="Normal 30" xfId="19725"/>
    <cellStyle name="Normal 30 2" xfId="19726"/>
    <cellStyle name="Normal 30 3" xfId="19727"/>
    <cellStyle name="Normal 31" xfId="19728"/>
    <cellStyle name="Normal 31 2" xfId="19729"/>
    <cellStyle name="Normal 31 3" xfId="19730"/>
    <cellStyle name="Normal 32" xfId="19731"/>
    <cellStyle name="Normal 32 2" xfId="19732"/>
    <cellStyle name="Normal 32 3" xfId="19733"/>
    <cellStyle name="Normal 32 4" xfId="19734"/>
    <cellStyle name="Normal 33" xfId="19735"/>
    <cellStyle name="Normal 33 2" xfId="19736"/>
    <cellStyle name="Normal 33 3" xfId="19737"/>
    <cellStyle name="Normal 34" xfId="19738"/>
    <cellStyle name="Normal 34 2" xfId="19739"/>
    <cellStyle name="Normal 34 3" xfId="19740"/>
    <cellStyle name="Normal 35" xfId="19741"/>
    <cellStyle name="Normal 35 2" xfId="19742"/>
    <cellStyle name="Normal 35 3" xfId="19743"/>
    <cellStyle name="Normal 36" xfId="19744"/>
    <cellStyle name="Normal 36 2" xfId="19745"/>
    <cellStyle name="Normal 36 3" xfId="19746"/>
    <cellStyle name="Normal 37" xfId="19747"/>
    <cellStyle name="Normal 37 2" xfId="19748"/>
    <cellStyle name="Normal 37 3" xfId="19749"/>
    <cellStyle name="Normal 38" xfId="19750"/>
    <cellStyle name="Normal 38 2" xfId="19751"/>
    <cellStyle name="Normal 38 3" xfId="19752"/>
    <cellStyle name="Normal 39" xfId="19753"/>
    <cellStyle name="Normal 39 2" xfId="19754"/>
    <cellStyle name="Normal 39 3" xfId="19755"/>
    <cellStyle name="Normal 4" xfId="19756"/>
    <cellStyle name="Normal 4 10" xfId="19757"/>
    <cellStyle name="Normal 4 11" xfId="19758"/>
    <cellStyle name="Normal 4 2" xfId="19759"/>
    <cellStyle name="Normal 4 2 2" xfId="19760"/>
    <cellStyle name="Normal 4 2 2 2" xfId="19761"/>
    <cellStyle name="Normal 4 2 2 3" xfId="19762"/>
    <cellStyle name="Normal 4 2 25" xfId="19763"/>
    <cellStyle name="Normal 4 2 3" xfId="19764"/>
    <cellStyle name="Normal 4 2 3 2" xfId="19765"/>
    <cellStyle name="Normal 4 2 4" xfId="19766"/>
    <cellStyle name="Normal 4 2 5" xfId="19767"/>
    <cellStyle name="Normal 4 2_BOQ TL 275 KV payakumbuh - garuda Sakti Sec 1" xfId="19768"/>
    <cellStyle name="Normal 4 3" xfId="19769"/>
    <cellStyle name="Normal 4 3 2" xfId="19770"/>
    <cellStyle name="Normal 4 3 2 2" xfId="19771"/>
    <cellStyle name="Normal 4 4" xfId="19772"/>
    <cellStyle name="Normal 4 5" xfId="19773"/>
    <cellStyle name="Normal 4 6" xfId="19774"/>
    <cellStyle name="Normal 4 7" xfId="19775"/>
    <cellStyle name="Normal 4 8" xfId="19776"/>
    <cellStyle name="Normal 4 9" xfId="19777"/>
    <cellStyle name="Normal 4_091014-Final  Price Proposal &amp; Specification  Revise-CITY - II 3000 TRD -Wat" xfId="19778"/>
    <cellStyle name="Normal 40" xfId="19779"/>
    <cellStyle name="Normal 40 2" xfId="19780"/>
    <cellStyle name="Normal 40 3" xfId="19781"/>
    <cellStyle name="Normal 41" xfId="19782"/>
    <cellStyle name="Normal 41 2" xfId="19783"/>
    <cellStyle name="Normal 41 3" xfId="19784"/>
    <cellStyle name="Normal 42" xfId="19785"/>
    <cellStyle name="Normal 42 2" xfId="19786"/>
    <cellStyle name="Normal 42 3" xfId="19787"/>
    <cellStyle name="Normal 43" xfId="19788"/>
    <cellStyle name="Normal 43 2" xfId="19789"/>
    <cellStyle name="Normal 43 3" xfId="19790"/>
    <cellStyle name="Normal 44" xfId="19791"/>
    <cellStyle name="Normal 44 2" xfId="19792"/>
    <cellStyle name="Normal 44 3" xfId="19793"/>
    <cellStyle name="Normal 45" xfId="19794"/>
    <cellStyle name="Normal 45 2" xfId="19795"/>
    <cellStyle name="Normal 45 3" xfId="19796"/>
    <cellStyle name="Normal 46" xfId="19797"/>
    <cellStyle name="Normal 46 2" xfId="19798"/>
    <cellStyle name="Normal 46 3" xfId="19799"/>
    <cellStyle name="Normal 47" xfId="19800"/>
    <cellStyle name="Normal 47 2" xfId="19801"/>
    <cellStyle name="Normal 47 3" xfId="19802"/>
    <cellStyle name="Normal 48" xfId="19803"/>
    <cellStyle name="Normal 48 2" xfId="19804"/>
    <cellStyle name="Normal 48 3" xfId="19805"/>
    <cellStyle name="Normal 49" xfId="19806"/>
    <cellStyle name="Normal 49 2" xfId="19807"/>
    <cellStyle name="Normal 49 3" xfId="19808"/>
    <cellStyle name="Normal 5" xfId="19809"/>
    <cellStyle name="Normal 5 2" xfId="19810"/>
    <cellStyle name="Normal 5 2 2" xfId="19811"/>
    <cellStyle name="Normal 5 2 3" xfId="19812"/>
    <cellStyle name="Normal 5 2 4" xfId="19813"/>
    <cellStyle name="Normal 5 2_BOQ TL 275 KV payakumbuh - garuda Sakti Sec 1" xfId="19814"/>
    <cellStyle name="Normal 5 3" xfId="19815"/>
    <cellStyle name="Normal 5 4" xfId="19816"/>
    <cellStyle name="Normal 5 5" xfId="19817"/>
    <cellStyle name="Normal 5 6" xfId="19818"/>
    <cellStyle name="Normal 5 7" xfId="19819"/>
    <cellStyle name="Normal 5_091014-Final  Price Proposal &amp; Specification  Revise-CITY - II 3000 TRD -Wat" xfId="19820"/>
    <cellStyle name="Normal 50" xfId="19821"/>
    <cellStyle name="Normal 50 2" xfId="19822"/>
    <cellStyle name="Normal 50 3" xfId="19823"/>
    <cellStyle name="Normal 51" xfId="19824"/>
    <cellStyle name="Normal 51 2" xfId="19825"/>
    <cellStyle name="Normal 51 3" xfId="19826"/>
    <cellStyle name="Normal 52" xfId="19827"/>
    <cellStyle name="Normal 52 2" xfId="19828"/>
    <cellStyle name="Normal 52 3" xfId="19829"/>
    <cellStyle name="Normal 53" xfId="19830"/>
    <cellStyle name="Normal 53 2" xfId="19831"/>
    <cellStyle name="Normal 53 3" xfId="19832"/>
    <cellStyle name="Normal 54" xfId="19833"/>
    <cellStyle name="Normal 54 2" xfId="19834"/>
    <cellStyle name="Normal 54 3" xfId="19835"/>
    <cellStyle name="Normal 55" xfId="19836"/>
    <cellStyle name="Normal 55 2" xfId="19837"/>
    <cellStyle name="Normal 55 3" xfId="19838"/>
    <cellStyle name="Normal 56" xfId="19839"/>
    <cellStyle name="Normal 56 2" xfId="19840"/>
    <cellStyle name="Normal 56 3" xfId="19841"/>
    <cellStyle name="Normal 57" xfId="19842"/>
    <cellStyle name="Normal 57 2" xfId="19843"/>
    <cellStyle name="Normal 57 3" xfId="19844"/>
    <cellStyle name="Normal 58" xfId="19845"/>
    <cellStyle name="Normal 58 2" xfId="19846"/>
    <cellStyle name="Normal 58 3" xfId="19847"/>
    <cellStyle name="Normal 59" xfId="19848"/>
    <cellStyle name="Normal 59 2" xfId="19849"/>
    <cellStyle name="Normal 59 3" xfId="19850"/>
    <cellStyle name="Normal 6" xfId="19851"/>
    <cellStyle name="Normal 6 10" xfId="19852"/>
    <cellStyle name="Normal 6 10 2" xfId="19853"/>
    <cellStyle name="Normal 6 10 3" xfId="19854"/>
    <cellStyle name="Normal 6 100" xfId="19855"/>
    <cellStyle name="Normal 6 100 2" xfId="19856"/>
    <cellStyle name="Normal 6 100 3" xfId="19857"/>
    <cellStyle name="Normal 6 101" xfId="19858"/>
    <cellStyle name="Normal 6 101 2" xfId="19859"/>
    <cellStyle name="Normal 6 101 3" xfId="19860"/>
    <cellStyle name="Normal 6 102" xfId="19861"/>
    <cellStyle name="Normal 6 102 2" xfId="19862"/>
    <cellStyle name="Normal 6 102 3" xfId="19863"/>
    <cellStyle name="Normal 6 103" xfId="19864"/>
    <cellStyle name="Normal 6 103 2" xfId="19865"/>
    <cellStyle name="Normal 6 103 3" xfId="19866"/>
    <cellStyle name="Normal 6 104" xfId="19867"/>
    <cellStyle name="Normal 6 104 2" xfId="19868"/>
    <cellStyle name="Normal 6 104 3" xfId="19869"/>
    <cellStyle name="Normal 6 105" xfId="19870"/>
    <cellStyle name="Normal 6 105 2" xfId="19871"/>
    <cellStyle name="Normal 6 105 3" xfId="19872"/>
    <cellStyle name="Normal 6 106" xfId="19873"/>
    <cellStyle name="Normal 6 106 2" xfId="19874"/>
    <cellStyle name="Normal 6 106 3" xfId="19875"/>
    <cellStyle name="Normal 6 107" xfId="19876"/>
    <cellStyle name="Normal 6 107 2" xfId="19877"/>
    <cellStyle name="Normal 6 107 3" xfId="19878"/>
    <cellStyle name="Normal 6 108" xfId="19879"/>
    <cellStyle name="Normal 6 108 2" xfId="19880"/>
    <cellStyle name="Normal 6 108 3" xfId="19881"/>
    <cellStyle name="Normal 6 109" xfId="19882"/>
    <cellStyle name="Normal 6 109 2" xfId="19883"/>
    <cellStyle name="Normal 6 109 3" xfId="19884"/>
    <cellStyle name="Normal 6 11" xfId="19885"/>
    <cellStyle name="Normal 6 11 2" xfId="19886"/>
    <cellStyle name="Normal 6 11 3" xfId="19887"/>
    <cellStyle name="Normal 6 110" xfId="19888"/>
    <cellStyle name="Normal 6 110 2" xfId="19889"/>
    <cellStyle name="Normal 6 110 3" xfId="19890"/>
    <cellStyle name="Normal 6 111" xfId="19891"/>
    <cellStyle name="Normal 6 111 2" xfId="19892"/>
    <cellStyle name="Normal 6 111 3" xfId="19893"/>
    <cellStyle name="Normal 6 112" xfId="19894"/>
    <cellStyle name="Normal 6 112 2" xfId="19895"/>
    <cellStyle name="Normal 6 112 3" xfId="19896"/>
    <cellStyle name="Normal 6 113" xfId="19897"/>
    <cellStyle name="Normal 6 113 2" xfId="19898"/>
    <cellStyle name="Normal 6 113 3" xfId="19899"/>
    <cellStyle name="Normal 6 114" xfId="19900"/>
    <cellStyle name="Normal 6 114 2" xfId="19901"/>
    <cellStyle name="Normal 6 114 3" xfId="19902"/>
    <cellStyle name="Normal 6 115" xfId="19903"/>
    <cellStyle name="Normal 6 115 2" xfId="19904"/>
    <cellStyle name="Normal 6 115 3" xfId="19905"/>
    <cellStyle name="Normal 6 116" xfId="19906"/>
    <cellStyle name="Normal 6 116 2" xfId="19907"/>
    <cellStyle name="Normal 6 116 3" xfId="19908"/>
    <cellStyle name="Normal 6 117" xfId="19909"/>
    <cellStyle name="Normal 6 117 2" xfId="19910"/>
    <cellStyle name="Normal 6 117 3" xfId="19911"/>
    <cellStyle name="Normal 6 118" xfId="19912"/>
    <cellStyle name="Normal 6 118 2" xfId="19913"/>
    <cellStyle name="Normal 6 118 3" xfId="19914"/>
    <cellStyle name="Normal 6 119" xfId="19915"/>
    <cellStyle name="Normal 6 119 2" xfId="19916"/>
    <cellStyle name="Normal 6 119 3" xfId="19917"/>
    <cellStyle name="Normal 6 12" xfId="19918"/>
    <cellStyle name="Normal 6 12 2" xfId="19919"/>
    <cellStyle name="Normal 6 12 3" xfId="19920"/>
    <cellStyle name="Normal 6 120" xfId="19921"/>
    <cellStyle name="Normal 6 120 2" xfId="19922"/>
    <cellStyle name="Normal 6 120 3" xfId="19923"/>
    <cellStyle name="Normal 6 121" xfId="19924"/>
    <cellStyle name="Normal 6 121 2" xfId="19925"/>
    <cellStyle name="Normal 6 121 3" xfId="19926"/>
    <cellStyle name="Normal 6 122" xfId="19927"/>
    <cellStyle name="Normal 6 122 2" xfId="19928"/>
    <cellStyle name="Normal 6 122 3" xfId="19929"/>
    <cellStyle name="Normal 6 123" xfId="19930"/>
    <cellStyle name="Normal 6 123 2" xfId="19931"/>
    <cellStyle name="Normal 6 123 3" xfId="19932"/>
    <cellStyle name="Normal 6 124" xfId="19933"/>
    <cellStyle name="Normal 6 124 2" xfId="19934"/>
    <cellStyle name="Normal 6 124 3" xfId="19935"/>
    <cellStyle name="Normal 6 125" xfId="19936"/>
    <cellStyle name="Normal 6 125 2" xfId="19937"/>
    <cellStyle name="Normal 6 125 3" xfId="19938"/>
    <cellStyle name="Normal 6 126" xfId="19939"/>
    <cellStyle name="Normal 6 126 2" xfId="19940"/>
    <cellStyle name="Normal 6 126 3" xfId="19941"/>
    <cellStyle name="Normal 6 127" xfId="19942"/>
    <cellStyle name="Normal 6 127 2" xfId="19943"/>
    <cellStyle name="Normal 6 127 3" xfId="19944"/>
    <cellStyle name="Normal 6 128" xfId="19945"/>
    <cellStyle name="Normal 6 128 2" xfId="19946"/>
    <cellStyle name="Normal 6 128 3" xfId="19947"/>
    <cellStyle name="Normal 6 129" xfId="19948"/>
    <cellStyle name="Normal 6 129 2" xfId="19949"/>
    <cellStyle name="Normal 6 129 3" xfId="19950"/>
    <cellStyle name="Normal 6 13" xfId="19951"/>
    <cellStyle name="Normal 6 13 2" xfId="19952"/>
    <cellStyle name="Normal 6 13 3" xfId="19953"/>
    <cellStyle name="Normal 6 130" xfId="19954"/>
    <cellStyle name="Normal 6 130 2" xfId="19955"/>
    <cellStyle name="Normal 6 130 3" xfId="19956"/>
    <cellStyle name="Normal 6 131" xfId="19957"/>
    <cellStyle name="Normal 6 131 2" xfId="19958"/>
    <cellStyle name="Normal 6 131 3" xfId="19959"/>
    <cellStyle name="Normal 6 132" xfId="19960"/>
    <cellStyle name="Normal 6 132 2" xfId="19961"/>
    <cellStyle name="Normal 6 132 3" xfId="19962"/>
    <cellStyle name="Normal 6 133" xfId="19963"/>
    <cellStyle name="Normal 6 133 2" xfId="19964"/>
    <cellStyle name="Normal 6 133 3" xfId="19965"/>
    <cellStyle name="Normal 6 134" xfId="19966"/>
    <cellStyle name="Normal 6 134 2" xfId="19967"/>
    <cellStyle name="Normal 6 134 3" xfId="19968"/>
    <cellStyle name="Normal 6 135" xfId="19969"/>
    <cellStyle name="Normal 6 135 2" xfId="19970"/>
    <cellStyle name="Normal 6 135 3" xfId="19971"/>
    <cellStyle name="Normal 6 136" xfId="19972"/>
    <cellStyle name="Normal 6 136 2" xfId="19973"/>
    <cellStyle name="Normal 6 136 3" xfId="19974"/>
    <cellStyle name="Normal 6 137" xfId="19975"/>
    <cellStyle name="Normal 6 137 2" xfId="19976"/>
    <cellStyle name="Normal 6 137 3" xfId="19977"/>
    <cellStyle name="Normal 6 138" xfId="19978"/>
    <cellStyle name="Normal 6 138 2" xfId="19979"/>
    <cellStyle name="Normal 6 138 3" xfId="19980"/>
    <cellStyle name="Normal 6 139" xfId="19981"/>
    <cellStyle name="Normal 6 139 2" xfId="19982"/>
    <cellStyle name="Normal 6 139 3" xfId="19983"/>
    <cellStyle name="Normal 6 14" xfId="19984"/>
    <cellStyle name="Normal 6 14 2" xfId="19985"/>
    <cellStyle name="Normal 6 14 3" xfId="19986"/>
    <cellStyle name="Normal 6 140" xfId="19987"/>
    <cellStyle name="Normal 6 140 2" xfId="19988"/>
    <cellStyle name="Normal 6 140 3" xfId="19989"/>
    <cellStyle name="Normal 6 141" xfId="19990"/>
    <cellStyle name="Normal 6 141 2" xfId="19991"/>
    <cellStyle name="Normal 6 141 3" xfId="19992"/>
    <cellStyle name="Normal 6 142" xfId="19993"/>
    <cellStyle name="Normal 6 142 2" xfId="19994"/>
    <cellStyle name="Normal 6 142 3" xfId="19995"/>
    <cellStyle name="Normal 6 143" xfId="19996"/>
    <cellStyle name="Normal 6 143 2" xfId="19997"/>
    <cellStyle name="Normal 6 143 3" xfId="19998"/>
    <cellStyle name="Normal 6 144" xfId="19999"/>
    <cellStyle name="Normal 6 144 2" xfId="20000"/>
    <cellStyle name="Normal 6 144 3" xfId="20001"/>
    <cellStyle name="Normal 6 145" xfId="20002"/>
    <cellStyle name="Normal 6 145 2" xfId="20003"/>
    <cellStyle name="Normal 6 145 3" xfId="20004"/>
    <cellStyle name="Normal 6 146" xfId="20005"/>
    <cellStyle name="Normal 6 146 2" xfId="20006"/>
    <cellStyle name="Normal 6 146 3" xfId="20007"/>
    <cellStyle name="Normal 6 147" xfId="20008"/>
    <cellStyle name="Normal 6 147 2" xfId="20009"/>
    <cellStyle name="Normal 6 147 3" xfId="20010"/>
    <cellStyle name="Normal 6 148" xfId="20011"/>
    <cellStyle name="Normal 6 148 2" xfId="20012"/>
    <cellStyle name="Normal 6 148 3" xfId="20013"/>
    <cellStyle name="Normal 6 149" xfId="20014"/>
    <cellStyle name="Normal 6 149 2" xfId="20015"/>
    <cellStyle name="Normal 6 149 3" xfId="20016"/>
    <cellStyle name="Normal 6 15" xfId="20017"/>
    <cellStyle name="Normal 6 15 2" xfId="20018"/>
    <cellStyle name="Normal 6 15 3" xfId="20019"/>
    <cellStyle name="Normal 6 150" xfId="20020"/>
    <cellStyle name="Normal 6 150 2" xfId="20021"/>
    <cellStyle name="Normal 6 150 3" xfId="20022"/>
    <cellStyle name="Normal 6 151" xfId="20023"/>
    <cellStyle name="Normal 6 151 2" xfId="20024"/>
    <cellStyle name="Normal 6 151 3" xfId="20025"/>
    <cellStyle name="Normal 6 152" xfId="20026"/>
    <cellStyle name="Normal 6 153" xfId="20027"/>
    <cellStyle name="Normal 6 154" xfId="20028"/>
    <cellStyle name="Normal 6 16" xfId="20029"/>
    <cellStyle name="Normal 6 16 2" xfId="20030"/>
    <cellStyle name="Normal 6 16 3" xfId="20031"/>
    <cellStyle name="Normal 6 17" xfId="20032"/>
    <cellStyle name="Normal 6 17 2" xfId="20033"/>
    <cellStyle name="Normal 6 17 3" xfId="20034"/>
    <cellStyle name="Normal 6 18" xfId="20035"/>
    <cellStyle name="Normal 6 18 2" xfId="20036"/>
    <cellStyle name="Normal 6 18 3" xfId="20037"/>
    <cellStyle name="Normal 6 19" xfId="20038"/>
    <cellStyle name="Normal 6 19 2" xfId="20039"/>
    <cellStyle name="Normal 6 19 3" xfId="20040"/>
    <cellStyle name="Normal 6 2" xfId="20041"/>
    <cellStyle name="Normal 6 2 2" xfId="20042"/>
    <cellStyle name="Normal 6 2 2 2" xfId="20043"/>
    <cellStyle name="Normal 6 2 3" xfId="20044"/>
    <cellStyle name="Normal 6 2 4" xfId="20045"/>
    <cellStyle name="Normal 6 20" xfId="20046"/>
    <cellStyle name="Normal 6 20 2" xfId="20047"/>
    <cellStyle name="Normal 6 20 3" xfId="20048"/>
    <cellStyle name="Normal 6 21" xfId="20049"/>
    <cellStyle name="Normal 6 21 2" xfId="20050"/>
    <cellStyle name="Normal 6 21 3" xfId="20051"/>
    <cellStyle name="Normal 6 22" xfId="20052"/>
    <cellStyle name="Normal 6 22 2" xfId="20053"/>
    <cellStyle name="Normal 6 22 3" xfId="20054"/>
    <cellStyle name="Normal 6 23" xfId="20055"/>
    <cellStyle name="Normal 6 23 2" xfId="20056"/>
    <cellStyle name="Normal 6 23 3" xfId="20057"/>
    <cellStyle name="Normal 6 24" xfId="20058"/>
    <cellStyle name="Normal 6 24 2" xfId="20059"/>
    <cellStyle name="Normal 6 24 3" xfId="20060"/>
    <cellStyle name="Normal 6 25" xfId="20061"/>
    <cellStyle name="Normal 6 25 2" xfId="20062"/>
    <cellStyle name="Normal 6 25 3" xfId="20063"/>
    <cellStyle name="Normal 6 26" xfId="20064"/>
    <cellStyle name="Normal 6 26 2" xfId="20065"/>
    <cellStyle name="Normal 6 26 3" xfId="20066"/>
    <cellStyle name="Normal 6 27" xfId="20067"/>
    <cellStyle name="Normal 6 27 2" xfId="20068"/>
    <cellStyle name="Normal 6 27 3" xfId="20069"/>
    <cellStyle name="Normal 6 28" xfId="20070"/>
    <cellStyle name="Normal 6 28 2" xfId="20071"/>
    <cellStyle name="Normal 6 28 3" xfId="20072"/>
    <cellStyle name="Normal 6 29" xfId="20073"/>
    <cellStyle name="Normal 6 29 2" xfId="20074"/>
    <cellStyle name="Normal 6 29 3" xfId="20075"/>
    <cellStyle name="Normal 6 3" xfId="20076"/>
    <cellStyle name="Normal 6 3 2" xfId="20077"/>
    <cellStyle name="Normal 6 3 3" xfId="20078"/>
    <cellStyle name="Normal 6 3 4" xfId="20079"/>
    <cellStyle name="Normal 6 30" xfId="20080"/>
    <cellStyle name="Normal 6 30 2" xfId="20081"/>
    <cellStyle name="Normal 6 30 3" xfId="20082"/>
    <cellStyle name="Normal 6 31" xfId="20083"/>
    <cellStyle name="Normal 6 31 2" xfId="20084"/>
    <cellStyle name="Normal 6 31 3" xfId="20085"/>
    <cellStyle name="Normal 6 32" xfId="20086"/>
    <cellStyle name="Normal 6 32 2" xfId="20087"/>
    <cellStyle name="Normal 6 32 3" xfId="20088"/>
    <cellStyle name="Normal 6 33" xfId="20089"/>
    <cellStyle name="Normal 6 33 2" xfId="20090"/>
    <cellStyle name="Normal 6 33 3" xfId="20091"/>
    <cellStyle name="Normal 6 34" xfId="20092"/>
    <cellStyle name="Normal 6 34 2" xfId="20093"/>
    <cellStyle name="Normal 6 34 3" xfId="20094"/>
    <cellStyle name="Normal 6 35" xfId="20095"/>
    <cellStyle name="Normal 6 35 2" xfId="20096"/>
    <cellStyle name="Normal 6 35 3" xfId="20097"/>
    <cellStyle name="Normal 6 36" xfId="20098"/>
    <cellStyle name="Normal 6 36 2" xfId="20099"/>
    <cellStyle name="Normal 6 36 3" xfId="20100"/>
    <cellStyle name="Normal 6 37" xfId="20101"/>
    <cellStyle name="Normal 6 37 2" xfId="20102"/>
    <cellStyle name="Normal 6 37 3" xfId="20103"/>
    <cellStyle name="Normal 6 38" xfId="20104"/>
    <cellStyle name="Normal 6 38 2" xfId="20105"/>
    <cellStyle name="Normal 6 38 3" xfId="20106"/>
    <cellStyle name="Normal 6 39" xfId="20107"/>
    <cellStyle name="Normal 6 39 2" xfId="20108"/>
    <cellStyle name="Normal 6 39 3" xfId="20109"/>
    <cellStyle name="Normal 6 4" xfId="20110"/>
    <cellStyle name="Normal 6 4 2" xfId="20111"/>
    <cellStyle name="Normal 6 4 3" xfId="20112"/>
    <cellStyle name="Normal 6 40" xfId="20113"/>
    <cellStyle name="Normal 6 40 2" xfId="20114"/>
    <cellStyle name="Normal 6 40 3" xfId="20115"/>
    <cellStyle name="Normal 6 41" xfId="20116"/>
    <cellStyle name="Normal 6 41 2" xfId="20117"/>
    <cellStyle name="Normal 6 41 3" xfId="20118"/>
    <cellStyle name="Normal 6 42" xfId="20119"/>
    <cellStyle name="Normal 6 42 2" xfId="20120"/>
    <cellStyle name="Normal 6 42 3" xfId="20121"/>
    <cellStyle name="Normal 6 43" xfId="20122"/>
    <cellStyle name="Normal 6 43 2" xfId="20123"/>
    <cellStyle name="Normal 6 43 3" xfId="20124"/>
    <cellStyle name="Normal 6 44" xfId="20125"/>
    <cellStyle name="Normal 6 44 2" xfId="20126"/>
    <cellStyle name="Normal 6 44 3" xfId="20127"/>
    <cellStyle name="Normal 6 45" xfId="20128"/>
    <cellStyle name="Normal 6 45 2" xfId="20129"/>
    <cellStyle name="Normal 6 45 3" xfId="20130"/>
    <cellStyle name="Normal 6 46" xfId="20131"/>
    <cellStyle name="Normal 6 46 2" xfId="20132"/>
    <cellStyle name="Normal 6 46 3" xfId="20133"/>
    <cellStyle name="Normal 6 47" xfId="20134"/>
    <cellStyle name="Normal 6 47 2" xfId="20135"/>
    <cellStyle name="Normal 6 47 3" xfId="20136"/>
    <cellStyle name="Normal 6 48" xfId="20137"/>
    <cellStyle name="Normal 6 48 2" xfId="20138"/>
    <cellStyle name="Normal 6 48 3" xfId="20139"/>
    <cellStyle name="Normal 6 49" xfId="20140"/>
    <cellStyle name="Normal 6 49 2" xfId="20141"/>
    <cellStyle name="Normal 6 49 3" xfId="20142"/>
    <cellStyle name="Normal 6 5" xfId="20143"/>
    <cellStyle name="Normal 6 5 2" xfId="20144"/>
    <cellStyle name="Normal 6 5 3" xfId="20145"/>
    <cellStyle name="Normal 6 50" xfId="20146"/>
    <cellStyle name="Normal 6 50 2" xfId="20147"/>
    <cellStyle name="Normal 6 50 3" xfId="20148"/>
    <cellStyle name="Normal 6 51" xfId="20149"/>
    <cellStyle name="Normal 6 51 2" xfId="20150"/>
    <cellStyle name="Normal 6 51 3" xfId="20151"/>
    <cellStyle name="Normal 6 52" xfId="20152"/>
    <cellStyle name="Normal 6 52 2" xfId="20153"/>
    <cellStyle name="Normal 6 52 3" xfId="20154"/>
    <cellStyle name="Normal 6 53" xfId="20155"/>
    <cellStyle name="Normal 6 53 2" xfId="20156"/>
    <cellStyle name="Normal 6 53 3" xfId="20157"/>
    <cellStyle name="Normal 6 54" xfId="20158"/>
    <cellStyle name="Normal 6 54 2" xfId="20159"/>
    <cellStyle name="Normal 6 54 3" xfId="20160"/>
    <cellStyle name="Normal 6 55" xfId="20161"/>
    <cellStyle name="Normal 6 55 2" xfId="20162"/>
    <cellStyle name="Normal 6 55 3" xfId="20163"/>
    <cellStyle name="Normal 6 56" xfId="20164"/>
    <cellStyle name="Normal 6 56 2" xfId="20165"/>
    <cellStyle name="Normal 6 56 3" xfId="20166"/>
    <cellStyle name="Normal 6 57" xfId="20167"/>
    <cellStyle name="Normal 6 57 2" xfId="20168"/>
    <cellStyle name="Normal 6 57 3" xfId="20169"/>
    <cellStyle name="Normal 6 58" xfId="20170"/>
    <cellStyle name="Normal 6 58 2" xfId="20171"/>
    <cellStyle name="Normal 6 58 3" xfId="20172"/>
    <cellStyle name="Normal 6 59" xfId="20173"/>
    <cellStyle name="Normal 6 59 2" xfId="20174"/>
    <cellStyle name="Normal 6 59 3" xfId="20175"/>
    <cellStyle name="Normal 6 6" xfId="20176"/>
    <cellStyle name="Normal 6 6 2" xfId="20177"/>
    <cellStyle name="Normal 6 6 3" xfId="20178"/>
    <cellStyle name="Normal 6 60" xfId="20179"/>
    <cellStyle name="Normal 6 60 2" xfId="20180"/>
    <cellStyle name="Normal 6 60 3" xfId="20181"/>
    <cellStyle name="Normal 6 61" xfId="20182"/>
    <cellStyle name="Normal 6 61 2" xfId="20183"/>
    <cellStyle name="Normal 6 61 3" xfId="20184"/>
    <cellStyle name="Normal 6 62" xfId="20185"/>
    <cellStyle name="Normal 6 62 2" xfId="20186"/>
    <cellStyle name="Normal 6 62 3" xfId="20187"/>
    <cellStyle name="Normal 6 63" xfId="20188"/>
    <cellStyle name="Normal 6 63 2" xfId="20189"/>
    <cellStyle name="Normal 6 63 3" xfId="20190"/>
    <cellStyle name="Normal 6 64" xfId="20191"/>
    <cellStyle name="Normal 6 64 2" xfId="20192"/>
    <cellStyle name="Normal 6 64 3" xfId="20193"/>
    <cellStyle name="Normal 6 65" xfId="20194"/>
    <cellStyle name="Normal 6 65 2" xfId="20195"/>
    <cellStyle name="Normal 6 65 3" xfId="20196"/>
    <cellStyle name="Normal 6 66" xfId="20197"/>
    <cellStyle name="Normal 6 66 2" xfId="20198"/>
    <cellStyle name="Normal 6 66 3" xfId="20199"/>
    <cellStyle name="Normal 6 67" xfId="20200"/>
    <cellStyle name="Normal 6 67 2" xfId="20201"/>
    <cellStyle name="Normal 6 67 3" xfId="20202"/>
    <cellStyle name="Normal 6 68" xfId="20203"/>
    <cellStyle name="Normal 6 68 2" xfId="20204"/>
    <cellStyle name="Normal 6 68 3" xfId="20205"/>
    <cellStyle name="Normal 6 69" xfId="20206"/>
    <cellStyle name="Normal 6 69 2" xfId="20207"/>
    <cellStyle name="Normal 6 69 3" xfId="20208"/>
    <cellStyle name="Normal 6 7" xfId="20209"/>
    <cellStyle name="Normal 6 7 2" xfId="20210"/>
    <cellStyle name="Normal 6 7 3" xfId="20211"/>
    <cellStyle name="Normal 6 70" xfId="20212"/>
    <cellStyle name="Normal 6 70 2" xfId="20213"/>
    <cellStyle name="Normal 6 70 3" xfId="20214"/>
    <cellStyle name="Normal 6 71" xfId="20215"/>
    <cellStyle name="Normal 6 71 2" xfId="20216"/>
    <cellStyle name="Normal 6 71 3" xfId="20217"/>
    <cellStyle name="Normal 6 72" xfId="20218"/>
    <cellStyle name="Normal 6 72 2" xfId="20219"/>
    <cellStyle name="Normal 6 72 3" xfId="20220"/>
    <cellStyle name="Normal 6 73" xfId="20221"/>
    <cellStyle name="Normal 6 73 2" xfId="20222"/>
    <cellStyle name="Normal 6 73 3" xfId="20223"/>
    <cellStyle name="Normal 6 74" xfId="20224"/>
    <cellStyle name="Normal 6 74 2" xfId="20225"/>
    <cellStyle name="Normal 6 74 3" xfId="20226"/>
    <cellStyle name="Normal 6 75" xfId="20227"/>
    <cellStyle name="Normal 6 75 2" xfId="20228"/>
    <cellStyle name="Normal 6 75 3" xfId="20229"/>
    <cellStyle name="Normal 6 76" xfId="20230"/>
    <cellStyle name="Normal 6 76 2" xfId="20231"/>
    <cellStyle name="Normal 6 76 3" xfId="20232"/>
    <cellStyle name="Normal 6 77" xfId="20233"/>
    <cellStyle name="Normal 6 77 2" xfId="20234"/>
    <cellStyle name="Normal 6 77 3" xfId="20235"/>
    <cellStyle name="Normal 6 78" xfId="20236"/>
    <cellStyle name="Normal 6 78 2" xfId="20237"/>
    <cellStyle name="Normal 6 78 3" xfId="20238"/>
    <cellStyle name="Normal 6 79" xfId="20239"/>
    <cellStyle name="Normal 6 79 2" xfId="20240"/>
    <cellStyle name="Normal 6 79 3" xfId="20241"/>
    <cellStyle name="Normal 6 8" xfId="20242"/>
    <cellStyle name="Normal 6 8 2" xfId="20243"/>
    <cellStyle name="Normal 6 8 3" xfId="20244"/>
    <cellStyle name="Normal 6 80" xfId="20245"/>
    <cellStyle name="Normal 6 80 2" xfId="20246"/>
    <cellStyle name="Normal 6 80 3" xfId="20247"/>
    <cellStyle name="Normal 6 81" xfId="20248"/>
    <cellStyle name="Normal 6 81 2" xfId="20249"/>
    <cellStyle name="Normal 6 81 3" xfId="20250"/>
    <cellStyle name="Normal 6 82" xfId="20251"/>
    <cellStyle name="Normal 6 82 2" xfId="20252"/>
    <cellStyle name="Normal 6 82 3" xfId="20253"/>
    <cellStyle name="Normal 6 83" xfId="20254"/>
    <cellStyle name="Normal 6 83 2" xfId="20255"/>
    <cellStyle name="Normal 6 83 3" xfId="20256"/>
    <cellStyle name="Normal 6 84" xfId="20257"/>
    <cellStyle name="Normal 6 84 2" xfId="20258"/>
    <cellStyle name="Normal 6 84 3" xfId="20259"/>
    <cellStyle name="Normal 6 85" xfId="20260"/>
    <cellStyle name="Normal 6 85 2" xfId="20261"/>
    <cellStyle name="Normal 6 85 3" xfId="20262"/>
    <cellStyle name="Normal 6 86" xfId="20263"/>
    <cellStyle name="Normal 6 86 2" xfId="20264"/>
    <cellStyle name="Normal 6 86 3" xfId="20265"/>
    <cellStyle name="Normal 6 87" xfId="20266"/>
    <cellStyle name="Normal 6 87 2" xfId="20267"/>
    <cellStyle name="Normal 6 87 3" xfId="20268"/>
    <cellStyle name="Normal 6 88" xfId="20269"/>
    <cellStyle name="Normal 6 88 2" xfId="20270"/>
    <cellStyle name="Normal 6 88 3" xfId="20271"/>
    <cellStyle name="Normal 6 89" xfId="20272"/>
    <cellStyle name="Normal 6 89 2" xfId="20273"/>
    <cellStyle name="Normal 6 89 3" xfId="20274"/>
    <cellStyle name="Normal 6 9" xfId="20275"/>
    <cellStyle name="Normal 6 9 2" xfId="20276"/>
    <cellStyle name="Normal 6 9 3" xfId="20277"/>
    <cellStyle name="Normal 6 90" xfId="20278"/>
    <cellStyle name="Normal 6 90 2" xfId="20279"/>
    <cellStyle name="Normal 6 90 3" xfId="20280"/>
    <cellStyle name="Normal 6 91" xfId="20281"/>
    <cellStyle name="Normal 6 91 2" xfId="20282"/>
    <cellStyle name="Normal 6 91 3" xfId="20283"/>
    <cellStyle name="Normal 6 92" xfId="20284"/>
    <cellStyle name="Normal 6 92 2" xfId="20285"/>
    <cellStyle name="Normal 6 92 3" xfId="20286"/>
    <cellStyle name="Normal 6 93" xfId="20287"/>
    <cellStyle name="Normal 6 93 2" xfId="20288"/>
    <cellStyle name="Normal 6 93 3" xfId="20289"/>
    <cellStyle name="Normal 6 94" xfId="20290"/>
    <cellStyle name="Normal 6 94 2" xfId="20291"/>
    <cellStyle name="Normal 6 94 3" xfId="20292"/>
    <cellStyle name="Normal 6 95" xfId="20293"/>
    <cellStyle name="Normal 6 95 2" xfId="20294"/>
    <cellStyle name="Normal 6 95 3" xfId="20295"/>
    <cellStyle name="Normal 6 96" xfId="20296"/>
    <cellStyle name="Normal 6 96 2" xfId="20297"/>
    <cellStyle name="Normal 6 96 3" xfId="20298"/>
    <cellStyle name="Normal 6 97" xfId="20299"/>
    <cellStyle name="Normal 6 97 2" xfId="20300"/>
    <cellStyle name="Normal 6 97 3" xfId="20301"/>
    <cellStyle name="Normal 6 98" xfId="20302"/>
    <cellStyle name="Normal 6 98 2" xfId="20303"/>
    <cellStyle name="Normal 6 98 3" xfId="20304"/>
    <cellStyle name="Normal 6 99" xfId="20305"/>
    <cellStyle name="Normal 6 99 2" xfId="20306"/>
    <cellStyle name="Normal 6 99 3" xfId="20307"/>
    <cellStyle name="Normal 6_DC  STRUKTUR &amp; FINISHING +ANALISA IMT OK-Rev Final" xfId="20308"/>
    <cellStyle name="Normal 60" xfId="20309"/>
    <cellStyle name="Normal 60 2" xfId="20310"/>
    <cellStyle name="Normal 60 3" xfId="20311"/>
    <cellStyle name="Normal 61" xfId="20312"/>
    <cellStyle name="Normal 61 2" xfId="20313"/>
    <cellStyle name="Normal 61 3" xfId="20314"/>
    <cellStyle name="Normal 62" xfId="20315"/>
    <cellStyle name="Normal 62 2" xfId="20316"/>
    <cellStyle name="Normal 62 3" xfId="20317"/>
    <cellStyle name="Normal 63" xfId="20318"/>
    <cellStyle name="Normal 63 2" xfId="20319"/>
    <cellStyle name="Normal 63 3" xfId="20320"/>
    <cellStyle name="Normal 64" xfId="20321"/>
    <cellStyle name="Normal 64 2" xfId="20322"/>
    <cellStyle name="Normal 64 3" xfId="20323"/>
    <cellStyle name="Normal 65" xfId="20324"/>
    <cellStyle name="Normal 65 2" xfId="20325"/>
    <cellStyle name="Normal 65 3" xfId="20326"/>
    <cellStyle name="Normal 66" xfId="20327"/>
    <cellStyle name="Normal 66 2" xfId="20328"/>
    <cellStyle name="Normal 66 3" xfId="20329"/>
    <cellStyle name="Normal 67" xfId="20330"/>
    <cellStyle name="Normal 67 2" xfId="20331"/>
    <cellStyle name="Normal 67 3" xfId="20332"/>
    <cellStyle name="Normal 68" xfId="20333"/>
    <cellStyle name="Normal 68 2" xfId="20334"/>
    <cellStyle name="Normal 68 3" xfId="20335"/>
    <cellStyle name="Normal 69" xfId="20336"/>
    <cellStyle name="Normal 69 2" xfId="20337"/>
    <cellStyle name="Normal 69 3" xfId="20338"/>
    <cellStyle name="Normal 7" xfId="20339"/>
    <cellStyle name="Normal 7 10" xfId="20340"/>
    <cellStyle name="Normal 7 10 2" xfId="20341"/>
    <cellStyle name="Normal 7 10 3" xfId="20342"/>
    <cellStyle name="Normal 7 100" xfId="20343"/>
    <cellStyle name="Normal 7 100 2" xfId="20344"/>
    <cellStyle name="Normal 7 100 3" xfId="20345"/>
    <cellStyle name="Normal 7 101" xfId="20346"/>
    <cellStyle name="Normal 7 101 2" xfId="20347"/>
    <cellStyle name="Normal 7 101 3" xfId="20348"/>
    <cellStyle name="Normal 7 102" xfId="20349"/>
    <cellStyle name="Normal 7 102 2" xfId="20350"/>
    <cellStyle name="Normal 7 102 3" xfId="20351"/>
    <cellStyle name="Normal 7 103" xfId="20352"/>
    <cellStyle name="Normal 7 103 2" xfId="20353"/>
    <cellStyle name="Normal 7 103 3" xfId="20354"/>
    <cellStyle name="Normal 7 104" xfId="20355"/>
    <cellStyle name="Normal 7 104 2" xfId="20356"/>
    <cellStyle name="Normal 7 104 3" xfId="20357"/>
    <cellStyle name="Normal 7 105" xfId="20358"/>
    <cellStyle name="Normal 7 105 2" xfId="20359"/>
    <cellStyle name="Normal 7 105 3" xfId="20360"/>
    <cellStyle name="Normal 7 106" xfId="20361"/>
    <cellStyle name="Normal 7 106 2" xfId="20362"/>
    <cellStyle name="Normal 7 106 3" xfId="20363"/>
    <cellStyle name="Normal 7 107" xfId="20364"/>
    <cellStyle name="Normal 7 107 2" xfId="20365"/>
    <cellStyle name="Normal 7 107 3" xfId="20366"/>
    <cellStyle name="Normal 7 108" xfId="20367"/>
    <cellStyle name="Normal 7 108 2" xfId="20368"/>
    <cellStyle name="Normal 7 108 3" xfId="20369"/>
    <cellStyle name="Normal 7 109" xfId="20370"/>
    <cellStyle name="Normal 7 109 2" xfId="20371"/>
    <cellStyle name="Normal 7 109 3" xfId="20372"/>
    <cellStyle name="Normal 7 11" xfId="20373"/>
    <cellStyle name="Normal 7 11 2" xfId="20374"/>
    <cellStyle name="Normal 7 11 3" xfId="20375"/>
    <cellStyle name="Normal 7 110" xfId="20376"/>
    <cellStyle name="Normal 7 110 2" xfId="20377"/>
    <cellStyle name="Normal 7 110 3" xfId="20378"/>
    <cellStyle name="Normal 7 111" xfId="20379"/>
    <cellStyle name="Normal 7 111 2" xfId="20380"/>
    <cellStyle name="Normal 7 111 3" xfId="20381"/>
    <cellStyle name="Normal 7 112" xfId="20382"/>
    <cellStyle name="Normal 7 112 2" xfId="20383"/>
    <cellStyle name="Normal 7 112 3" xfId="20384"/>
    <cellStyle name="Normal 7 113" xfId="20385"/>
    <cellStyle name="Normal 7 113 2" xfId="20386"/>
    <cellStyle name="Normal 7 113 3" xfId="20387"/>
    <cellStyle name="Normal 7 114" xfId="20388"/>
    <cellStyle name="Normal 7 114 2" xfId="20389"/>
    <cellStyle name="Normal 7 114 3" xfId="20390"/>
    <cellStyle name="Normal 7 115" xfId="20391"/>
    <cellStyle name="Normal 7 115 2" xfId="20392"/>
    <cellStyle name="Normal 7 115 3" xfId="20393"/>
    <cellStyle name="Normal 7 116" xfId="20394"/>
    <cellStyle name="Normal 7 116 2" xfId="20395"/>
    <cellStyle name="Normal 7 116 3" xfId="20396"/>
    <cellStyle name="Normal 7 117" xfId="20397"/>
    <cellStyle name="Normal 7 117 2" xfId="20398"/>
    <cellStyle name="Normal 7 117 3" xfId="20399"/>
    <cellStyle name="Normal 7 118" xfId="20400"/>
    <cellStyle name="Normal 7 118 2" xfId="20401"/>
    <cellStyle name="Normal 7 118 3" xfId="20402"/>
    <cellStyle name="Normal 7 119" xfId="20403"/>
    <cellStyle name="Normal 7 119 2" xfId="20404"/>
    <cellStyle name="Normal 7 119 3" xfId="20405"/>
    <cellStyle name="Normal 7 12" xfId="20406"/>
    <cellStyle name="Normal 7 12 2" xfId="20407"/>
    <cellStyle name="Normal 7 12 3" xfId="20408"/>
    <cellStyle name="Normal 7 120" xfId="20409"/>
    <cellStyle name="Normal 7 120 2" xfId="20410"/>
    <cellStyle name="Normal 7 120 3" xfId="20411"/>
    <cellStyle name="Normal 7 121" xfId="20412"/>
    <cellStyle name="Normal 7 121 2" xfId="20413"/>
    <cellStyle name="Normal 7 121 3" xfId="20414"/>
    <cellStyle name="Normal 7 122" xfId="20415"/>
    <cellStyle name="Normal 7 122 2" xfId="20416"/>
    <cellStyle name="Normal 7 122 3" xfId="20417"/>
    <cellStyle name="Normal 7 123" xfId="20418"/>
    <cellStyle name="Normal 7 123 2" xfId="20419"/>
    <cellStyle name="Normal 7 123 3" xfId="20420"/>
    <cellStyle name="Normal 7 124" xfId="20421"/>
    <cellStyle name="Normal 7 124 2" xfId="20422"/>
    <cellStyle name="Normal 7 124 3" xfId="20423"/>
    <cellStyle name="Normal 7 125" xfId="20424"/>
    <cellStyle name="Normal 7 125 2" xfId="20425"/>
    <cellStyle name="Normal 7 125 3" xfId="20426"/>
    <cellStyle name="Normal 7 126" xfId="20427"/>
    <cellStyle name="Normal 7 126 2" xfId="20428"/>
    <cellStyle name="Normal 7 126 3" xfId="20429"/>
    <cellStyle name="Normal 7 127" xfId="20430"/>
    <cellStyle name="Normal 7 127 2" xfId="20431"/>
    <cellStyle name="Normal 7 127 3" xfId="20432"/>
    <cellStyle name="Normal 7 128" xfId="20433"/>
    <cellStyle name="Normal 7 128 2" xfId="20434"/>
    <cellStyle name="Normal 7 128 3" xfId="20435"/>
    <cellStyle name="Normal 7 129" xfId="20436"/>
    <cellStyle name="Normal 7 129 2" xfId="20437"/>
    <cellStyle name="Normal 7 129 3" xfId="20438"/>
    <cellStyle name="Normal 7 13" xfId="20439"/>
    <cellStyle name="Normal 7 13 2" xfId="20440"/>
    <cellStyle name="Normal 7 13 3" xfId="20441"/>
    <cellStyle name="Normal 7 130" xfId="20442"/>
    <cellStyle name="Normal 7 130 2" xfId="20443"/>
    <cellStyle name="Normal 7 130 3" xfId="20444"/>
    <cellStyle name="Normal 7 131" xfId="20445"/>
    <cellStyle name="Normal 7 131 2" xfId="20446"/>
    <cellStyle name="Normal 7 131 3" xfId="20447"/>
    <cellStyle name="Normal 7 132" xfId="20448"/>
    <cellStyle name="Normal 7 132 2" xfId="20449"/>
    <cellStyle name="Normal 7 132 3" xfId="20450"/>
    <cellStyle name="Normal 7 133" xfId="20451"/>
    <cellStyle name="Normal 7 133 2" xfId="20452"/>
    <cellStyle name="Normal 7 133 3" xfId="20453"/>
    <cellStyle name="Normal 7 134" xfId="20454"/>
    <cellStyle name="Normal 7 134 2" xfId="20455"/>
    <cellStyle name="Normal 7 134 3" xfId="20456"/>
    <cellStyle name="Normal 7 135" xfId="20457"/>
    <cellStyle name="Normal 7 135 2" xfId="20458"/>
    <cellStyle name="Normal 7 135 3" xfId="20459"/>
    <cellStyle name="Normal 7 136" xfId="20460"/>
    <cellStyle name="Normal 7 136 2" xfId="20461"/>
    <cellStyle name="Normal 7 136 3" xfId="20462"/>
    <cellStyle name="Normal 7 137" xfId="20463"/>
    <cellStyle name="Normal 7 137 2" xfId="20464"/>
    <cellStyle name="Normal 7 137 3" xfId="20465"/>
    <cellStyle name="Normal 7 138" xfId="20466"/>
    <cellStyle name="Normal 7 138 2" xfId="20467"/>
    <cellStyle name="Normal 7 138 3" xfId="20468"/>
    <cellStyle name="Normal 7 139" xfId="20469"/>
    <cellStyle name="Normal 7 139 2" xfId="20470"/>
    <cellStyle name="Normal 7 139 3" xfId="20471"/>
    <cellStyle name="Normal 7 14" xfId="20472"/>
    <cellStyle name="Normal 7 14 2" xfId="20473"/>
    <cellStyle name="Normal 7 14 3" xfId="20474"/>
    <cellStyle name="Normal 7 140" xfId="20475"/>
    <cellStyle name="Normal 7 140 2" xfId="20476"/>
    <cellStyle name="Normal 7 140 3" xfId="20477"/>
    <cellStyle name="Normal 7 141" xfId="20478"/>
    <cellStyle name="Normal 7 141 2" xfId="20479"/>
    <cellStyle name="Normal 7 141 3" xfId="20480"/>
    <cellStyle name="Normal 7 142" xfId="20481"/>
    <cellStyle name="Normal 7 142 2" xfId="20482"/>
    <cellStyle name="Normal 7 142 3" xfId="20483"/>
    <cellStyle name="Normal 7 143" xfId="20484"/>
    <cellStyle name="Normal 7 143 2" xfId="20485"/>
    <cellStyle name="Normal 7 143 3" xfId="20486"/>
    <cellStyle name="Normal 7 144" xfId="20487"/>
    <cellStyle name="Normal 7 144 2" xfId="20488"/>
    <cellStyle name="Normal 7 144 3" xfId="20489"/>
    <cellStyle name="Normal 7 145" xfId="20490"/>
    <cellStyle name="Normal 7 145 2" xfId="20491"/>
    <cellStyle name="Normal 7 145 3" xfId="20492"/>
    <cellStyle name="Normal 7 146" xfId="20493"/>
    <cellStyle name="Normal 7 146 2" xfId="20494"/>
    <cellStyle name="Normal 7 146 3" xfId="20495"/>
    <cellStyle name="Normal 7 147" xfId="20496"/>
    <cellStyle name="Normal 7 147 2" xfId="20497"/>
    <cellStyle name="Normal 7 147 3" xfId="20498"/>
    <cellStyle name="Normal 7 148" xfId="20499"/>
    <cellStyle name="Normal 7 148 2" xfId="20500"/>
    <cellStyle name="Normal 7 148 3" xfId="20501"/>
    <cellStyle name="Normal 7 149" xfId="20502"/>
    <cellStyle name="Normal 7 149 2" xfId="20503"/>
    <cellStyle name="Normal 7 149 3" xfId="20504"/>
    <cellStyle name="Normal 7 15" xfId="20505"/>
    <cellStyle name="Normal 7 15 2" xfId="20506"/>
    <cellStyle name="Normal 7 15 3" xfId="20507"/>
    <cellStyle name="Normal 7 150" xfId="20508"/>
    <cellStyle name="Normal 7 150 2" xfId="20509"/>
    <cellStyle name="Normal 7 150 3" xfId="20510"/>
    <cellStyle name="Normal 7 151" xfId="20511"/>
    <cellStyle name="Normal 7 151 2" xfId="20512"/>
    <cellStyle name="Normal 7 151 3" xfId="20513"/>
    <cellStyle name="Normal 7 152" xfId="20514"/>
    <cellStyle name="Normal 7 153" xfId="20515"/>
    <cellStyle name="Normal 7 154" xfId="20516"/>
    <cellStyle name="Normal 7 155" xfId="20517"/>
    <cellStyle name="Normal 7 16" xfId="20518"/>
    <cellStyle name="Normal 7 16 2" xfId="20519"/>
    <cellStyle name="Normal 7 16 3" xfId="20520"/>
    <cellStyle name="Normal 7 17" xfId="20521"/>
    <cellStyle name="Normal 7 17 2" xfId="20522"/>
    <cellStyle name="Normal 7 17 3" xfId="20523"/>
    <cellStyle name="Normal 7 18" xfId="20524"/>
    <cellStyle name="Normal 7 18 2" xfId="20525"/>
    <cellStyle name="Normal 7 18 3" xfId="20526"/>
    <cellStyle name="Normal 7 19" xfId="20527"/>
    <cellStyle name="Normal 7 19 2" xfId="20528"/>
    <cellStyle name="Normal 7 19 3" xfId="20529"/>
    <cellStyle name="Normal 7 2" xfId="20530"/>
    <cellStyle name="Normal 7 2 2" xfId="20531"/>
    <cellStyle name="Normal 7 2 2 2" xfId="20532"/>
    <cellStyle name="Normal 7 2 3" xfId="20533"/>
    <cellStyle name="Normal 7 2 4" xfId="20534"/>
    <cellStyle name="Normal 7 20" xfId="20535"/>
    <cellStyle name="Normal 7 20 2" xfId="20536"/>
    <cellStyle name="Normal 7 20 3" xfId="20537"/>
    <cellStyle name="Normal 7 21" xfId="20538"/>
    <cellStyle name="Normal 7 21 2" xfId="20539"/>
    <cellStyle name="Normal 7 21 3" xfId="20540"/>
    <cellStyle name="Normal 7 22" xfId="20541"/>
    <cellStyle name="Normal 7 22 2" xfId="20542"/>
    <cellStyle name="Normal 7 22 3" xfId="20543"/>
    <cellStyle name="Normal 7 23" xfId="20544"/>
    <cellStyle name="Normal 7 23 2" xfId="20545"/>
    <cellStyle name="Normal 7 23 3" xfId="20546"/>
    <cellStyle name="Normal 7 24" xfId="20547"/>
    <cellStyle name="Normal 7 24 2" xfId="20548"/>
    <cellStyle name="Normal 7 24 3" xfId="20549"/>
    <cellStyle name="Normal 7 25" xfId="20550"/>
    <cellStyle name="Normal 7 25 2" xfId="20551"/>
    <cellStyle name="Normal 7 25 3" xfId="20552"/>
    <cellStyle name="Normal 7 26" xfId="20553"/>
    <cellStyle name="Normal 7 26 2" xfId="20554"/>
    <cellStyle name="Normal 7 26 3" xfId="20555"/>
    <cellStyle name="Normal 7 27" xfId="20556"/>
    <cellStyle name="Normal 7 27 2" xfId="20557"/>
    <cellStyle name="Normal 7 27 3" xfId="20558"/>
    <cellStyle name="Normal 7 28" xfId="20559"/>
    <cellStyle name="Normal 7 28 2" xfId="20560"/>
    <cellStyle name="Normal 7 28 3" xfId="20561"/>
    <cellStyle name="Normal 7 29" xfId="20562"/>
    <cellStyle name="Normal 7 29 2" xfId="20563"/>
    <cellStyle name="Normal 7 29 3" xfId="20564"/>
    <cellStyle name="Normal 7 3" xfId="20565"/>
    <cellStyle name="Normal 7 3 2" xfId="20566"/>
    <cellStyle name="Normal 7 3 3" xfId="20567"/>
    <cellStyle name="Normal 7 3 4" xfId="20568"/>
    <cellStyle name="Normal 7 30" xfId="20569"/>
    <cellStyle name="Normal 7 30 2" xfId="20570"/>
    <cellStyle name="Normal 7 30 3" xfId="20571"/>
    <cellStyle name="Normal 7 31" xfId="20572"/>
    <cellStyle name="Normal 7 31 2" xfId="20573"/>
    <cellStyle name="Normal 7 31 3" xfId="20574"/>
    <cellStyle name="Normal 7 32" xfId="20575"/>
    <cellStyle name="Normal 7 32 2" xfId="20576"/>
    <cellStyle name="Normal 7 32 3" xfId="20577"/>
    <cellStyle name="Normal 7 33" xfId="20578"/>
    <cellStyle name="Normal 7 33 2" xfId="20579"/>
    <cellStyle name="Normal 7 33 3" xfId="20580"/>
    <cellStyle name="Normal 7 34" xfId="20581"/>
    <cellStyle name="Normal 7 34 2" xfId="20582"/>
    <cellStyle name="Normal 7 34 3" xfId="20583"/>
    <cellStyle name="Normal 7 35" xfId="20584"/>
    <cellStyle name="Normal 7 35 2" xfId="20585"/>
    <cellStyle name="Normal 7 35 3" xfId="20586"/>
    <cellStyle name="Normal 7 36" xfId="20587"/>
    <cellStyle name="Normal 7 36 2" xfId="20588"/>
    <cellStyle name="Normal 7 36 3" xfId="20589"/>
    <cellStyle name="Normal 7 37" xfId="20590"/>
    <cellStyle name="Normal 7 37 2" xfId="20591"/>
    <cellStyle name="Normal 7 37 3" xfId="20592"/>
    <cellStyle name="Normal 7 38" xfId="20593"/>
    <cellStyle name="Normal 7 38 2" xfId="20594"/>
    <cellStyle name="Normal 7 38 3" xfId="20595"/>
    <cellStyle name="Normal 7 39" xfId="20596"/>
    <cellStyle name="Normal 7 39 2" xfId="20597"/>
    <cellStyle name="Normal 7 39 3" xfId="20598"/>
    <cellStyle name="Normal 7 4" xfId="20599"/>
    <cellStyle name="Normal 7 4 2" xfId="20600"/>
    <cellStyle name="Normal 7 4 3" xfId="20601"/>
    <cellStyle name="Normal 7 4 4" xfId="20602"/>
    <cellStyle name="Normal 7 4 5" xfId="20603"/>
    <cellStyle name="Normal 7 40" xfId="20604"/>
    <cellStyle name="Normal 7 40 2" xfId="20605"/>
    <cellStyle name="Normal 7 40 3" xfId="20606"/>
    <cellStyle name="Normal 7 41" xfId="20607"/>
    <cellStyle name="Normal 7 41 2" xfId="20608"/>
    <cellStyle name="Normal 7 41 3" xfId="20609"/>
    <cellStyle name="Normal 7 42" xfId="20610"/>
    <cellStyle name="Normal 7 42 2" xfId="20611"/>
    <cellStyle name="Normal 7 42 3" xfId="20612"/>
    <cellStyle name="Normal 7 43" xfId="20613"/>
    <cellStyle name="Normal 7 43 2" xfId="20614"/>
    <cellStyle name="Normal 7 43 3" xfId="20615"/>
    <cellStyle name="Normal 7 44" xfId="20616"/>
    <cellStyle name="Normal 7 44 2" xfId="20617"/>
    <cellStyle name="Normal 7 44 3" xfId="20618"/>
    <cellStyle name="Normal 7 45" xfId="20619"/>
    <cellStyle name="Normal 7 45 2" xfId="20620"/>
    <cellStyle name="Normal 7 45 3" xfId="20621"/>
    <cellStyle name="Normal 7 46" xfId="20622"/>
    <cellStyle name="Normal 7 46 2" xfId="20623"/>
    <cellStyle name="Normal 7 46 3" xfId="20624"/>
    <cellStyle name="Normal 7 47" xfId="20625"/>
    <cellStyle name="Normal 7 47 2" xfId="20626"/>
    <cellStyle name="Normal 7 47 3" xfId="20627"/>
    <cellStyle name="Normal 7 48" xfId="20628"/>
    <cellStyle name="Normal 7 48 2" xfId="20629"/>
    <cellStyle name="Normal 7 48 3" xfId="20630"/>
    <cellStyle name="Normal 7 49" xfId="20631"/>
    <cellStyle name="Normal 7 49 2" xfId="20632"/>
    <cellStyle name="Normal 7 49 3" xfId="20633"/>
    <cellStyle name="Normal 7 5" xfId="20634"/>
    <cellStyle name="Normal 7 5 2" xfId="20635"/>
    <cellStyle name="Normal 7 5 3" xfId="20636"/>
    <cellStyle name="Normal 7 50" xfId="20637"/>
    <cellStyle name="Normal 7 50 2" xfId="20638"/>
    <cellStyle name="Normal 7 50 3" xfId="20639"/>
    <cellStyle name="Normal 7 51" xfId="20640"/>
    <cellStyle name="Normal 7 51 2" xfId="20641"/>
    <cellStyle name="Normal 7 51 3" xfId="20642"/>
    <cellStyle name="Normal 7 52" xfId="20643"/>
    <cellStyle name="Normal 7 52 2" xfId="20644"/>
    <cellStyle name="Normal 7 52 3" xfId="20645"/>
    <cellStyle name="Normal 7 53" xfId="20646"/>
    <cellStyle name="Normal 7 53 2" xfId="20647"/>
    <cellStyle name="Normal 7 53 3" xfId="20648"/>
    <cellStyle name="Normal 7 54" xfId="20649"/>
    <cellStyle name="Normal 7 54 2" xfId="20650"/>
    <cellStyle name="Normal 7 54 3" xfId="20651"/>
    <cellStyle name="Normal 7 55" xfId="20652"/>
    <cellStyle name="Normal 7 55 2" xfId="20653"/>
    <cellStyle name="Normal 7 55 3" xfId="20654"/>
    <cellStyle name="Normal 7 56" xfId="20655"/>
    <cellStyle name="Normal 7 56 2" xfId="20656"/>
    <cellStyle name="Normal 7 56 3" xfId="20657"/>
    <cellStyle name="Normal 7 57" xfId="20658"/>
    <cellStyle name="Normal 7 57 2" xfId="20659"/>
    <cellStyle name="Normal 7 57 3" xfId="20660"/>
    <cellStyle name="Normal 7 58" xfId="20661"/>
    <cellStyle name="Normal 7 58 2" xfId="20662"/>
    <cellStyle name="Normal 7 58 3" xfId="20663"/>
    <cellStyle name="Normal 7 59" xfId="20664"/>
    <cellStyle name="Normal 7 59 2" xfId="20665"/>
    <cellStyle name="Normal 7 59 3" xfId="20666"/>
    <cellStyle name="Normal 7 6" xfId="20667"/>
    <cellStyle name="Normal 7 6 2" xfId="20668"/>
    <cellStyle name="Normal 7 6 3" xfId="20669"/>
    <cellStyle name="Normal 7 60" xfId="20670"/>
    <cellStyle name="Normal 7 60 2" xfId="20671"/>
    <cellStyle name="Normal 7 60 3" xfId="20672"/>
    <cellStyle name="Normal 7 61" xfId="20673"/>
    <cellStyle name="Normal 7 61 2" xfId="20674"/>
    <cellStyle name="Normal 7 61 3" xfId="20675"/>
    <cellStyle name="Normal 7 62" xfId="20676"/>
    <cellStyle name="Normal 7 62 2" xfId="20677"/>
    <cellStyle name="Normal 7 62 3" xfId="20678"/>
    <cellStyle name="Normal 7 63" xfId="20679"/>
    <cellStyle name="Normal 7 63 2" xfId="20680"/>
    <cellStyle name="Normal 7 63 3" xfId="20681"/>
    <cellStyle name="Normal 7 64" xfId="20682"/>
    <cellStyle name="Normal 7 64 2" xfId="20683"/>
    <cellStyle name="Normal 7 64 3" xfId="20684"/>
    <cellStyle name="Normal 7 65" xfId="20685"/>
    <cellStyle name="Normal 7 65 2" xfId="20686"/>
    <cellStyle name="Normal 7 65 3" xfId="20687"/>
    <cellStyle name="Normal 7 66" xfId="20688"/>
    <cellStyle name="Normal 7 66 2" xfId="20689"/>
    <cellStyle name="Normal 7 66 3" xfId="20690"/>
    <cellStyle name="Normal 7 67" xfId="20691"/>
    <cellStyle name="Normal 7 67 2" xfId="20692"/>
    <cellStyle name="Normal 7 67 3" xfId="20693"/>
    <cellStyle name="Normal 7 68" xfId="20694"/>
    <cellStyle name="Normal 7 68 2" xfId="20695"/>
    <cellStyle name="Normal 7 68 3" xfId="20696"/>
    <cellStyle name="Normal 7 69" xfId="20697"/>
    <cellStyle name="Normal 7 69 2" xfId="20698"/>
    <cellStyle name="Normal 7 69 3" xfId="20699"/>
    <cellStyle name="Normal 7 7" xfId="20700"/>
    <cellStyle name="Normal 7 7 2" xfId="20701"/>
    <cellStyle name="Normal 7 7 3" xfId="20702"/>
    <cellStyle name="Normal 7 70" xfId="20703"/>
    <cellStyle name="Normal 7 70 2" xfId="20704"/>
    <cellStyle name="Normal 7 70 3" xfId="20705"/>
    <cellStyle name="Normal 7 71" xfId="20706"/>
    <cellStyle name="Normal 7 71 2" xfId="20707"/>
    <cellStyle name="Normal 7 71 3" xfId="20708"/>
    <cellStyle name="Normal 7 72" xfId="20709"/>
    <cellStyle name="Normal 7 72 2" xfId="20710"/>
    <cellStyle name="Normal 7 72 3" xfId="20711"/>
    <cellStyle name="Normal 7 73" xfId="20712"/>
    <cellStyle name="Normal 7 73 2" xfId="20713"/>
    <cellStyle name="Normal 7 73 3" xfId="20714"/>
    <cellStyle name="Normal 7 74" xfId="20715"/>
    <cellStyle name="Normal 7 74 2" xfId="20716"/>
    <cellStyle name="Normal 7 74 3" xfId="20717"/>
    <cellStyle name="Normal 7 75" xfId="20718"/>
    <cellStyle name="Normal 7 75 2" xfId="20719"/>
    <cellStyle name="Normal 7 75 3" xfId="20720"/>
    <cellStyle name="Normal 7 76" xfId="20721"/>
    <cellStyle name="Normal 7 76 2" xfId="20722"/>
    <cellStyle name="Normal 7 76 3" xfId="20723"/>
    <cellStyle name="Normal 7 77" xfId="20724"/>
    <cellStyle name="Normal 7 77 2" xfId="20725"/>
    <cellStyle name="Normal 7 77 3" xfId="20726"/>
    <cellStyle name="Normal 7 78" xfId="20727"/>
    <cellStyle name="Normal 7 78 2" xfId="20728"/>
    <cellStyle name="Normal 7 78 3" xfId="20729"/>
    <cellStyle name="Normal 7 79" xfId="20730"/>
    <cellStyle name="Normal 7 79 2" xfId="20731"/>
    <cellStyle name="Normal 7 79 3" xfId="20732"/>
    <cellStyle name="Normal 7 8" xfId="20733"/>
    <cellStyle name="Normal 7 8 2" xfId="20734"/>
    <cellStyle name="Normal 7 8 3" xfId="20735"/>
    <cellStyle name="Normal 7 80" xfId="20736"/>
    <cellStyle name="Normal 7 80 2" xfId="20737"/>
    <cellStyle name="Normal 7 80 3" xfId="20738"/>
    <cellStyle name="Normal 7 81" xfId="20739"/>
    <cellStyle name="Normal 7 81 2" xfId="20740"/>
    <cellStyle name="Normal 7 81 3" xfId="20741"/>
    <cellStyle name="Normal 7 82" xfId="20742"/>
    <cellStyle name="Normal 7 82 2" xfId="20743"/>
    <cellStyle name="Normal 7 82 3" xfId="20744"/>
    <cellStyle name="Normal 7 83" xfId="20745"/>
    <cellStyle name="Normal 7 83 2" xfId="20746"/>
    <cellStyle name="Normal 7 83 3" xfId="20747"/>
    <cellStyle name="Normal 7 84" xfId="20748"/>
    <cellStyle name="Normal 7 84 2" xfId="20749"/>
    <cellStyle name="Normal 7 84 3" xfId="20750"/>
    <cellStyle name="Normal 7 85" xfId="20751"/>
    <cellStyle name="Normal 7 85 2" xfId="20752"/>
    <cellStyle name="Normal 7 85 3" xfId="20753"/>
    <cellStyle name="Normal 7 86" xfId="20754"/>
    <cellStyle name="Normal 7 86 2" xfId="20755"/>
    <cellStyle name="Normal 7 86 3" xfId="20756"/>
    <cellStyle name="Normal 7 87" xfId="20757"/>
    <cellStyle name="Normal 7 87 2" xfId="20758"/>
    <cellStyle name="Normal 7 87 3" xfId="20759"/>
    <cellStyle name="Normal 7 88" xfId="20760"/>
    <cellStyle name="Normal 7 88 2" xfId="20761"/>
    <cellStyle name="Normal 7 88 3" xfId="20762"/>
    <cellStyle name="Normal 7 89" xfId="20763"/>
    <cellStyle name="Normal 7 89 2" xfId="20764"/>
    <cellStyle name="Normal 7 89 3" xfId="20765"/>
    <cellStyle name="Normal 7 9" xfId="20766"/>
    <cellStyle name="Normal 7 9 2" xfId="20767"/>
    <cellStyle name="Normal 7 9 3" xfId="20768"/>
    <cellStyle name="Normal 7 90" xfId="20769"/>
    <cellStyle name="Normal 7 90 2" xfId="20770"/>
    <cellStyle name="Normal 7 90 3" xfId="20771"/>
    <cellStyle name="Normal 7 91" xfId="20772"/>
    <cellStyle name="Normal 7 91 2" xfId="20773"/>
    <cellStyle name="Normal 7 91 3" xfId="20774"/>
    <cellStyle name="Normal 7 92" xfId="20775"/>
    <cellStyle name="Normal 7 92 2" xfId="20776"/>
    <cellStyle name="Normal 7 92 3" xfId="20777"/>
    <cellStyle name="Normal 7 93" xfId="20778"/>
    <cellStyle name="Normal 7 93 2" xfId="20779"/>
    <cellStyle name="Normal 7 93 3" xfId="20780"/>
    <cellStyle name="Normal 7 94" xfId="20781"/>
    <cellStyle name="Normal 7 94 2" xfId="20782"/>
    <cellStyle name="Normal 7 94 3" xfId="20783"/>
    <cellStyle name="Normal 7 95" xfId="20784"/>
    <cellStyle name="Normal 7 95 2" xfId="20785"/>
    <cellStyle name="Normal 7 95 3" xfId="20786"/>
    <cellStyle name="Normal 7 96" xfId="20787"/>
    <cellStyle name="Normal 7 96 2" xfId="20788"/>
    <cellStyle name="Normal 7 96 3" xfId="20789"/>
    <cellStyle name="Normal 7 97" xfId="20790"/>
    <cellStyle name="Normal 7 97 2" xfId="20791"/>
    <cellStyle name="Normal 7 97 3" xfId="20792"/>
    <cellStyle name="Normal 7 98" xfId="20793"/>
    <cellStyle name="Normal 7 98 2" xfId="20794"/>
    <cellStyle name="Normal 7 98 3" xfId="20795"/>
    <cellStyle name="Normal 7 99" xfId="20796"/>
    <cellStyle name="Normal 7 99 2" xfId="20797"/>
    <cellStyle name="Normal 7 99 3" xfId="20798"/>
    <cellStyle name="Normal 7_BUDPAR CIREBON (8-5-07)" xfId="20799"/>
    <cellStyle name="Normal 70" xfId="20800"/>
    <cellStyle name="Normal 70 2" xfId="20801"/>
    <cellStyle name="Normal 70 3" xfId="20802"/>
    <cellStyle name="Normal 70 4" xfId="20803"/>
    <cellStyle name="Normal 70 4 2" xfId="20804"/>
    <cellStyle name="Normal 71" xfId="20805"/>
    <cellStyle name="Normal 71 2" xfId="20806"/>
    <cellStyle name="Normal 71 3" xfId="20807"/>
    <cellStyle name="Normal 72" xfId="20808"/>
    <cellStyle name="Normal 72 2" xfId="20809"/>
    <cellStyle name="Normal 72 3" xfId="20810"/>
    <cellStyle name="Normal 73" xfId="20811"/>
    <cellStyle name="Normal 73 2" xfId="20812"/>
    <cellStyle name="Normal 73 3" xfId="20813"/>
    <cellStyle name="Normal 74" xfId="20814"/>
    <cellStyle name="Normal 74 2" xfId="20815"/>
    <cellStyle name="Normal 74 3" xfId="20816"/>
    <cellStyle name="Normal 75" xfId="20817"/>
    <cellStyle name="Normal 75 2" xfId="20818"/>
    <cellStyle name="Normal 75 3" xfId="20819"/>
    <cellStyle name="Normal 76" xfId="20820"/>
    <cellStyle name="Normal 76 2" xfId="20821"/>
    <cellStyle name="Normal 76 3" xfId="20822"/>
    <cellStyle name="Normal 77" xfId="20823"/>
    <cellStyle name="Normal 77 2" xfId="20824"/>
    <cellStyle name="Normal 77 2 2" xfId="20825"/>
    <cellStyle name="Normal 77 2 3" xfId="20826"/>
    <cellStyle name="Normal 77 3" xfId="20827"/>
    <cellStyle name="Normal 77 3 2" xfId="20828"/>
    <cellStyle name="Normal 77 4" xfId="20829"/>
    <cellStyle name="Normal 78" xfId="20830"/>
    <cellStyle name="Normal 78 2" xfId="20831"/>
    <cellStyle name="Normal 78 2 2" xfId="20832"/>
    <cellStyle name="Normal 78 2 3" xfId="20833"/>
    <cellStyle name="Normal 78 3" xfId="20834"/>
    <cellStyle name="Normal 78 3 2" xfId="20835"/>
    <cellStyle name="Normal 78 4" xfId="20836"/>
    <cellStyle name="Normal 79" xfId="20837"/>
    <cellStyle name="Normal 79 2" xfId="20838"/>
    <cellStyle name="Normal 79 3" xfId="20839"/>
    <cellStyle name="Normal 8" xfId="20840"/>
    <cellStyle name="Normal 8 10" xfId="20841"/>
    <cellStyle name="Normal 8 10 2" xfId="20842"/>
    <cellStyle name="Normal 8 10 3" xfId="20843"/>
    <cellStyle name="Normal 8 100" xfId="20844"/>
    <cellStyle name="Normal 8 100 2" xfId="20845"/>
    <cellStyle name="Normal 8 100 3" xfId="20846"/>
    <cellStyle name="Normal 8 101" xfId="20847"/>
    <cellStyle name="Normal 8 101 2" xfId="20848"/>
    <cellStyle name="Normal 8 101 3" xfId="20849"/>
    <cellStyle name="Normal 8 102" xfId="20850"/>
    <cellStyle name="Normal 8 102 2" xfId="20851"/>
    <cellStyle name="Normal 8 102 3" xfId="20852"/>
    <cellStyle name="Normal 8 103" xfId="20853"/>
    <cellStyle name="Normal 8 103 2" xfId="20854"/>
    <cellStyle name="Normal 8 103 3" xfId="20855"/>
    <cellStyle name="Normal 8 104" xfId="20856"/>
    <cellStyle name="Normal 8 104 2" xfId="20857"/>
    <cellStyle name="Normal 8 104 3" xfId="20858"/>
    <cellStyle name="Normal 8 105" xfId="20859"/>
    <cellStyle name="Normal 8 105 2" xfId="20860"/>
    <cellStyle name="Normal 8 105 3" xfId="20861"/>
    <cellStyle name="Normal 8 106" xfId="20862"/>
    <cellStyle name="Normal 8 106 2" xfId="20863"/>
    <cellStyle name="Normal 8 106 3" xfId="20864"/>
    <cellStyle name="Normal 8 107" xfId="20865"/>
    <cellStyle name="Normal 8 107 2" xfId="20866"/>
    <cellStyle name="Normal 8 107 3" xfId="20867"/>
    <cellStyle name="Normal 8 108" xfId="20868"/>
    <cellStyle name="Normal 8 108 2" xfId="20869"/>
    <cellStyle name="Normal 8 108 3" xfId="20870"/>
    <cellStyle name="Normal 8 109" xfId="20871"/>
    <cellStyle name="Normal 8 109 2" xfId="20872"/>
    <cellStyle name="Normal 8 109 3" xfId="20873"/>
    <cellStyle name="Normal 8 11" xfId="20874"/>
    <cellStyle name="Normal 8 11 2" xfId="20875"/>
    <cellStyle name="Normal 8 11 3" xfId="20876"/>
    <cellStyle name="Normal 8 110" xfId="20877"/>
    <cellStyle name="Normal 8 110 2" xfId="20878"/>
    <cellStyle name="Normal 8 110 3" xfId="20879"/>
    <cellStyle name="Normal 8 111" xfId="20880"/>
    <cellStyle name="Normal 8 111 2" xfId="20881"/>
    <cellStyle name="Normal 8 111 3" xfId="20882"/>
    <cellStyle name="Normal 8 112" xfId="20883"/>
    <cellStyle name="Normal 8 112 2" xfId="20884"/>
    <cellStyle name="Normal 8 112 3" xfId="20885"/>
    <cellStyle name="Normal 8 113" xfId="20886"/>
    <cellStyle name="Normal 8 113 2" xfId="20887"/>
    <cellStyle name="Normal 8 113 3" xfId="20888"/>
    <cellStyle name="Normal 8 114" xfId="20889"/>
    <cellStyle name="Normal 8 114 2" xfId="20890"/>
    <cellStyle name="Normal 8 114 3" xfId="20891"/>
    <cellStyle name="Normal 8 115" xfId="20892"/>
    <cellStyle name="Normal 8 115 2" xfId="20893"/>
    <cellStyle name="Normal 8 115 3" xfId="20894"/>
    <cellStyle name="Normal 8 116" xfId="20895"/>
    <cellStyle name="Normal 8 116 2" xfId="20896"/>
    <cellStyle name="Normal 8 116 3" xfId="20897"/>
    <cellStyle name="Normal 8 117" xfId="20898"/>
    <cellStyle name="Normal 8 117 2" xfId="20899"/>
    <cellStyle name="Normal 8 117 3" xfId="20900"/>
    <cellStyle name="Normal 8 118" xfId="20901"/>
    <cellStyle name="Normal 8 118 2" xfId="20902"/>
    <cellStyle name="Normal 8 118 3" xfId="20903"/>
    <cellStyle name="Normal 8 119" xfId="20904"/>
    <cellStyle name="Normal 8 119 2" xfId="20905"/>
    <cellStyle name="Normal 8 119 3" xfId="20906"/>
    <cellStyle name="Normal 8 12" xfId="20907"/>
    <cellStyle name="Normal 8 12 2" xfId="20908"/>
    <cellStyle name="Normal 8 12 3" xfId="20909"/>
    <cellStyle name="Normal 8 120" xfId="20910"/>
    <cellStyle name="Normal 8 120 2" xfId="20911"/>
    <cellStyle name="Normal 8 120 3" xfId="20912"/>
    <cellStyle name="Normal 8 121" xfId="20913"/>
    <cellStyle name="Normal 8 121 2" xfId="20914"/>
    <cellStyle name="Normal 8 121 3" xfId="20915"/>
    <cellStyle name="Normal 8 122" xfId="20916"/>
    <cellStyle name="Normal 8 122 2" xfId="20917"/>
    <cellStyle name="Normal 8 122 3" xfId="20918"/>
    <cellStyle name="Normal 8 123" xfId="20919"/>
    <cellStyle name="Normal 8 123 2" xfId="20920"/>
    <cellStyle name="Normal 8 123 3" xfId="20921"/>
    <cellStyle name="Normal 8 124" xfId="20922"/>
    <cellStyle name="Normal 8 124 2" xfId="20923"/>
    <cellStyle name="Normal 8 124 3" xfId="20924"/>
    <cellStyle name="Normal 8 125" xfId="20925"/>
    <cellStyle name="Normal 8 125 2" xfId="20926"/>
    <cellStyle name="Normal 8 125 3" xfId="20927"/>
    <cellStyle name="Normal 8 126" xfId="20928"/>
    <cellStyle name="Normal 8 126 2" xfId="20929"/>
    <cellStyle name="Normal 8 126 3" xfId="20930"/>
    <cellStyle name="Normal 8 127" xfId="20931"/>
    <cellStyle name="Normal 8 127 2" xfId="20932"/>
    <cellStyle name="Normal 8 127 3" xfId="20933"/>
    <cellStyle name="Normal 8 128" xfId="20934"/>
    <cellStyle name="Normal 8 128 2" xfId="20935"/>
    <cellStyle name="Normal 8 128 3" xfId="20936"/>
    <cellStyle name="Normal 8 129" xfId="20937"/>
    <cellStyle name="Normal 8 129 2" xfId="20938"/>
    <cellStyle name="Normal 8 129 3" xfId="20939"/>
    <cellStyle name="Normal 8 13" xfId="20940"/>
    <cellStyle name="Normal 8 13 2" xfId="20941"/>
    <cellStyle name="Normal 8 13 3" xfId="20942"/>
    <cellStyle name="Normal 8 130" xfId="20943"/>
    <cellStyle name="Normal 8 130 2" xfId="20944"/>
    <cellStyle name="Normal 8 130 3" xfId="20945"/>
    <cellStyle name="Normal 8 131" xfId="20946"/>
    <cellStyle name="Normal 8 131 2" xfId="20947"/>
    <cellStyle name="Normal 8 131 3" xfId="20948"/>
    <cellStyle name="Normal 8 132" xfId="20949"/>
    <cellStyle name="Normal 8 132 2" xfId="20950"/>
    <cellStyle name="Normal 8 132 3" xfId="20951"/>
    <cellStyle name="Normal 8 133" xfId="20952"/>
    <cellStyle name="Normal 8 133 2" xfId="20953"/>
    <cellStyle name="Normal 8 133 3" xfId="20954"/>
    <cellStyle name="Normal 8 134" xfId="20955"/>
    <cellStyle name="Normal 8 134 2" xfId="20956"/>
    <cellStyle name="Normal 8 134 3" xfId="20957"/>
    <cellStyle name="Normal 8 135" xfId="20958"/>
    <cellStyle name="Normal 8 135 2" xfId="20959"/>
    <cellStyle name="Normal 8 135 3" xfId="20960"/>
    <cellStyle name="Normal 8 136" xfId="20961"/>
    <cellStyle name="Normal 8 136 2" xfId="20962"/>
    <cellStyle name="Normal 8 136 3" xfId="20963"/>
    <cellStyle name="Normal 8 137" xfId="20964"/>
    <cellStyle name="Normal 8 137 2" xfId="20965"/>
    <cellStyle name="Normal 8 137 3" xfId="20966"/>
    <cellStyle name="Normal 8 138" xfId="20967"/>
    <cellStyle name="Normal 8 138 2" xfId="20968"/>
    <cellStyle name="Normal 8 138 3" xfId="20969"/>
    <cellStyle name="Normal 8 139" xfId="20970"/>
    <cellStyle name="Normal 8 139 2" xfId="20971"/>
    <cellStyle name="Normal 8 139 3" xfId="20972"/>
    <cellStyle name="Normal 8 14" xfId="20973"/>
    <cellStyle name="Normal 8 14 2" xfId="20974"/>
    <cellStyle name="Normal 8 14 3" xfId="20975"/>
    <cellStyle name="Normal 8 140" xfId="20976"/>
    <cellStyle name="Normal 8 140 2" xfId="20977"/>
    <cellStyle name="Normal 8 140 3" xfId="20978"/>
    <cellStyle name="Normal 8 141" xfId="20979"/>
    <cellStyle name="Normal 8 141 2" xfId="20980"/>
    <cellStyle name="Normal 8 141 3" xfId="20981"/>
    <cellStyle name="Normal 8 142" xfId="20982"/>
    <cellStyle name="Normal 8 142 2" xfId="20983"/>
    <cellStyle name="Normal 8 142 3" xfId="20984"/>
    <cellStyle name="Normal 8 143" xfId="20985"/>
    <cellStyle name="Normal 8 143 2" xfId="20986"/>
    <cellStyle name="Normal 8 143 3" xfId="20987"/>
    <cellStyle name="Normal 8 144" xfId="20988"/>
    <cellStyle name="Normal 8 144 2" xfId="20989"/>
    <cellStyle name="Normal 8 144 3" xfId="20990"/>
    <cellStyle name="Normal 8 145" xfId="20991"/>
    <cellStyle name="Normal 8 145 2" xfId="20992"/>
    <cellStyle name="Normal 8 145 3" xfId="20993"/>
    <cellStyle name="Normal 8 146" xfId="20994"/>
    <cellStyle name="Normal 8 146 2" xfId="20995"/>
    <cellStyle name="Normal 8 146 3" xfId="20996"/>
    <cellStyle name="Normal 8 147" xfId="20997"/>
    <cellStyle name="Normal 8 147 2" xfId="20998"/>
    <cellStyle name="Normal 8 147 3" xfId="20999"/>
    <cellStyle name="Normal 8 148" xfId="21000"/>
    <cellStyle name="Normal 8 148 2" xfId="21001"/>
    <cellStyle name="Normal 8 148 3" xfId="21002"/>
    <cellStyle name="Normal 8 149" xfId="21003"/>
    <cellStyle name="Normal 8 149 2" xfId="21004"/>
    <cellStyle name="Normal 8 149 3" xfId="21005"/>
    <cellStyle name="Normal 8 15" xfId="21006"/>
    <cellStyle name="Normal 8 15 2" xfId="21007"/>
    <cellStyle name="Normal 8 15 3" xfId="21008"/>
    <cellStyle name="Normal 8 150" xfId="21009"/>
    <cellStyle name="Normal 8 150 2" xfId="21010"/>
    <cellStyle name="Normal 8 150 3" xfId="21011"/>
    <cellStyle name="Normal 8 151" xfId="21012"/>
    <cellStyle name="Normal 8 151 2" xfId="21013"/>
    <cellStyle name="Normal 8 151 3" xfId="21014"/>
    <cellStyle name="Normal 8 152" xfId="21015"/>
    <cellStyle name="Normal 8 153" xfId="21016"/>
    <cellStyle name="Normal 8 154" xfId="21017"/>
    <cellStyle name="Normal 8 16" xfId="21018"/>
    <cellStyle name="Normal 8 16 2" xfId="21019"/>
    <cellStyle name="Normal 8 16 3" xfId="21020"/>
    <cellStyle name="Normal 8 17" xfId="21021"/>
    <cellStyle name="Normal 8 17 2" xfId="21022"/>
    <cellStyle name="Normal 8 17 3" xfId="21023"/>
    <cellStyle name="Normal 8 18" xfId="21024"/>
    <cellStyle name="Normal 8 18 2" xfId="21025"/>
    <cellStyle name="Normal 8 18 3" xfId="21026"/>
    <cellStyle name="Normal 8 19" xfId="21027"/>
    <cellStyle name="Normal 8 19 2" xfId="21028"/>
    <cellStyle name="Normal 8 19 3" xfId="21029"/>
    <cellStyle name="Normal 8 2" xfId="21030"/>
    <cellStyle name="Normal 8 2 2" xfId="21031"/>
    <cellStyle name="Normal 8 2 2 2" xfId="21032"/>
    <cellStyle name="Normal 8 2 3" xfId="21033"/>
    <cellStyle name="Normal 8 2 4" xfId="21034"/>
    <cellStyle name="Normal 8 2 5" xfId="21035"/>
    <cellStyle name="Normal 8 20" xfId="21036"/>
    <cellStyle name="Normal 8 20 2" xfId="21037"/>
    <cellStyle name="Normal 8 20 3" xfId="21038"/>
    <cellStyle name="Normal 8 21" xfId="21039"/>
    <cellStyle name="Normal 8 21 2" xfId="21040"/>
    <cellStyle name="Normal 8 21 3" xfId="21041"/>
    <cellStyle name="Normal 8 22" xfId="21042"/>
    <cellStyle name="Normal 8 22 2" xfId="21043"/>
    <cellStyle name="Normal 8 22 3" xfId="21044"/>
    <cellStyle name="Normal 8 23" xfId="21045"/>
    <cellStyle name="Normal 8 23 2" xfId="21046"/>
    <cellStyle name="Normal 8 23 3" xfId="21047"/>
    <cellStyle name="Normal 8 24" xfId="21048"/>
    <cellStyle name="Normal 8 24 2" xfId="21049"/>
    <cellStyle name="Normal 8 24 3" xfId="21050"/>
    <cellStyle name="Normal 8 25" xfId="21051"/>
    <cellStyle name="Normal 8 25 2" xfId="21052"/>
    <cellStyle name="Normal 8 25 3" xfId="21053"/>
    <cellStyle name="Normal 8 26" xfId="21054"/>
    <cellStyle name="Normal 8 26 2" xfId="21055"/>
    <cellStyle name="Normal 8 26 3" xfId="21056"/>
    <cellStyle name="Normal 8 27" xfId="21057"/>
    <cellStyle name="Normal 8 27 2" xfId="21058"/>
    <cellStyle name="Normal 8 27 3" xfId="21059"/>
    <cellStyle name="Normal 8 28" xfId="21060"/>
    <cellStyle name="Normal 8 28 2" xfId="21061"/>
    <cellStyle name="Normal 8 28 3" xfId="21062"/>
    <cellStyle name="Normal 8 29" xfId="21063"/>
    <cellStyle name="Normal 8 29 2" xfId="21064"/>
    <cellStyle name="Normal 8 29 3" xfId="21065"/>
    <cellStyle name="Normal 8 3" xfId="21066"/>
    <cellStyle name="Normal 8 3 2" xfId="21067"/>
    <cellStyle name="Normal 8 3 3" xfId="21068"/>
    <cellStyle name="Normal 8 3 4" xfId="21069"/>
    <cellStyle name="Normal 8 30" xfId="21070"/>
    <cellStyle name="Normal 8 30 2" xfId="21071"/>
    <cellStyle name="Normal 8 30 3" xfId="21072"/>
    <cellStyle name="Normal 8 31" xfId="21073"/>
    <cellStyle name="Normal 8 31 2" xfId="21074"/>
    <cellStyle name="Normal 8 31 3" xfId="21075"/>
    <cellStyle name="Normal 8 32" xfId="21076"/>
    <cellStyle name="Normal 8 32 2" xfId="21077"/>
    <cellStyle name="Normal 8 32 3" xfId="21078"/>
    <cellStyle name="Normal 8 33" xfId="21079"/>
    <cellStyle name="Normal 8 33 2" xfId="21080"/>
    <cellStyle name="Normal 8 33 3" xfId="21081"/>
    <cellStyle name="Normal 8 34" xfId="21082"/>
    <cellStyle name="Normal 8 34 2" xfId="21083"/>
    <cellStyle name="Normal 8 34 3" xfId="21084"/>
    <cellStyle name="Normal 8 35" xfId="21085"/>
    <cellStyle name="Normal 8 35 2" xfId="21086"/>
    <cellStyle name="Normal 8 35 3" xfId="21087"/>
    <cellStyle name="Normal 8 36" xfId="21088"/>
    <cellStyle name="Normal 8 36 2" xfId="21089"/>
    <cellStyle name="Normal 8 36 3" xfId="21090"/>
    <cellStyle name="Normal 8 37" xfId="21091"/>
    <cellStyle name="Normal 8 37 2" xfId="21092"/>
    <cellStyle name="Normal 8 37 3" xfId="21093"/>
    <cellStyle name="Normal 8 38" xfId="21094"/>
    <cellStyle name="Normal 8 38 2" xfId="21095"/>
    <cellStyle name="Normal 8 38 3" xfId="21096"/>
    <cellStyle name="Normal 8 39" xfId="21097"/>
    <cellStyle name="Normal 8 39 2" xfId="21098"/>
    <cellStyle name="Normal 8 39 3" xfId="21099"/>
    <cellStyle name="Normal 8 4" xfId="21100"/>
    <cellStyle name="Normal 8 4 2" xfId="21101"/>
    <cellStyle name="Normal 8 4 3" xfId="21102"/>
    <cellStyle name="Normal 8 40" xfId="21103"/>
    <cellStyle name="Normal 8 40 2" xfId="21104"/>
    <cellStyle name="Normal 8 40 3" xfId="21105"/>
    <cellStyle name="Normal 8 41" xfId="21106"/>
    <cellStyle name="Normal 8 41 2" xfId="21107"/>
    <cellStyle name="Normal 8 41 3" xfId="21108"/>
    <cellStyle name="Normal 8 42" xfId="21109"/>
    <cellStyle name="Normal 8 42 2" xfId="21110"/>
    <cellStyle name="Normal 8 42 3" xfId="21111"/>
    <cellStyle name="Normal 8 43" xfId="21112"/>
    <cellStyle name="Normal 8 43 2" xfId="21113"/>
    <cellStyle name="Normal 8 43 3" xfId="21114"/>
    <cellStyle name="Normal 8 44" xfId="21115"/>
    <cellStyle name="Normal 8 44 2" xfId="21116"/>
    <cellStyle name="Normal 8 44 3" xfId="21117"/>
    <cellStyle name="Normal 8 45" xfId="21118"/>
    <cellStyle name="Normal 8 45 2" xfId="21119"/>
    <cellStyle name="Normal 8 45 3" xfId="21120"/>
    <cellStyle name="Normal 8 46" xfId="21121"/>
    <cellStyle name="Normal 8 46 2" xfId="21122"/>
    <cellStyle name="Normal 8 46 3" xfId="21123"/>
    <cellStyle name="Normal 8 47" xfId="21124"/>
    <cellStyle name="Normal 8 47 2" xfId="21125"/>
    <cellStyle name="Normal 8 47 3" xfId="21126"/>
    <cellStyle name="Normal 8 48" xfId="21127"/>
    <cellStyle name="Normal 8 48 2" xfId="21128"/>
    <cellStyle name="Normal 8 48 3" xfId="21129"/>
    <cellStyle name="Normal 8 49" xfId="21130"/>
    <cellStyle name="Normal 8 49 2" xfId="21131"/>
    <cellStyle name="Normal 8 49 3" xfId="21132"/>
    <cellStyle name="Normal 8 5" xfId="21133"/>
    <cellStyle name="Normal 8 5 2" xfId="21134"/>
    <cellStyle name="Normal 8 5 3" xfId="21135"/>
    <cellStyle name="Normal 8 50" xfId="21136"/>
    <cellStyle name="Normal 8 50 2" xfId="21137"/>
    <cellStyle name="Normal 8 50 3" xfId="21138"/>
    <cellStyle name="Normal 8 51" xfId="21139"/>
    <cellStyle name="Normal 8 51 2" xfId="21140"/>
    <cellStyle name="Normal 8 51 3" xfId="21141"/>
    <cellStyle name="Normal 8 52" xfId="21142"/>
    <cellStyle name="Normal 8 52 2" xfId="21143"/>
    <cellStyle name="Normal 8 52 3" xfId="21144"/>
    <cellStyle name="Normal 8 53" xfId="21145"/>
    <cellStyle name="Normal 8 53 2" xfId="21146"/>
    <cellStyle name="Normal 8 53 3" xfId="21147"/>
    <cellStyle name="Normal 8 54" xfId="21148"/>
    <cellStyle name="Normal 8 54 2" xfId="21149"/>
    <cellStyle name="Normal 8 54 3" xfId="21150"/>
    <cellStyle name="Normal 8 55" xfId="21151"/>
    <cellStyle name="Normal 8 55 2" xfId="21152"/>
    <cellStyle name="Normal 8 55 3" xfId="21153"/>
    <cellStyle name="Normal 8 56" xfId="21154"/>
    <cellStyle name="Normal 8 56 2" xfId="21155"/>
    <cellStyle name="Normal 8 56 3" xfId="21156"/>
    <cellStyle name="Normal 8 57" xfId="21157"/>
    <cellStyle name="Normal 8 57 2" xfId="21158"/>
    <cellStyle name="Normal 8 57 3" xfId="21159"/>
    <cellStyle name="Normal 8 58" xfId="21160"/>
    <cellStyle name="Normal 8 58 2" xfId="21161"/>
    <cellStyle name="Normal 8 58 3" xfId="21162"/>
    <cellStyle name="Normal 8 59" xfId="21163"/>
    <cellStyle name="Normal 8 59 2" xfId="21164"/>
    <cellStyle name="Normal 8 59 3" xfId="21165"/>
    <cellStyle name="Normal 8 6" xfId="21166"/>
    <cellStyle name="Normal 8 6 2" xfId="21167"/>
    <cellStyle name="Normal 8 6 3" xfId="21168"/>
    <cellStyle name="Normal 8 60" xfId="21169"/>
    <cellStyle name="Normal 8 60 2" xfId="21170"/>
    <cellStyle name="Normal 8 60 3" xfId="21171"/>
    <cellStyle name="Normal 8 61" xfId="21172"/>
    <cellStyle name="Normal 8 61 2" xfId="21173"/>
    <cellStyle name="Normal 8 61 3" xfId="21174"/>
    <cellStyle name="Normal 8 62" xfId="21175"/>
    <cellStyle name="Normal 8 62 2" xfId="21176"/>
    <cellStyle name="Normal 8 62 3" xfId="21177"/>
    <cellStyle name="Normal 8 63" xfId="21178"/>
    <cellStyle name="Normal 8 63 2" xfId="21179"/>
    <cellStyle name="Normal 8 63 3" xfId="21180"/>
    <cellStyle name="Normal 8 64" xfId="21181"/>
    <cellStyle name="Normal 8 64 2" xfId="21182"/>
    <cellStyle name="Normal 8 64 3" xfId="21183"/>
    <cellStyle name="Normal 8 65" xfId="21184"/>
    <cellStyle name="Normal 8 65 2" xfId="21185"/>
    <cellStyle name="Normal 8 65 3" xfId="21186"/>
    <cellStyle name="Normal 8 66" xfId="21187"/>
    <cellStyle name="Normal 8 66 2" xfId="21188"/>
    <cellStyle name="Normal 8 66 3" xfId="21189"/>
    <cellStyle name="Normal 8 67" xfId="21190"/>
    <cellStyle name="Normal 8 67 2" xfId="21191"/>
    <cellStyle name="Normal 8 67 3" xfId="21192"/>
    <cellStyle name="Normal 8 68" xfId="21193"/>
    <cellStyle name="Normal 8 68 2" xfId="21194"/>
    <cellStyle name="Normal 8 68 3" xfId="21195"/>
    <cellStyle name="Normal 8 69" xfId="21196"/>
    <cellStyle name="Normal 8 69 2" xfId="21197"/>
    <cellStyle name="Normal 8 69 3" xfId="21198"/>
    <cellStyle name="Normal 8 7" xfId="21199"/>
    <cellStyle name="Normal 8 7 2" xfId="21200"/>
    <cellStyle name="Normal 8 7 3" xfId="21201"/>
    <cellStyle name="Normal 8 70" xfId="21202"/>
    <cellStyle name="Normal 8 70 2" xfId="21203"/>
    <cellStyle name="Normal 8 70 3" xfId="21204"/>
    <cellStyle name="Normal 8 71" xfId="21205"/>
    <cellStyle name="Normal 8 71 2" xfId="21206"/>
    <cellStyle name="Normal 8 71 3" xfId="21207"/>
    <cellStyle name="Normal 8 72" xfId="21208"/>
    <cellStyle name="Normal 8 72 2" xfId="21209"/>
    <cellStyle name="Normal 8 72 3" xfId="21210"/>
    <cellStyle name="Normal 8 73" xfId="21211"/>
    <cellStyle name="Normal 8 73 2" xfId="21212"/>
    <cellStyle name="Normal 8 73 3" xfId="21213"/>
    <cellStyle name="Normal 8 74" xfId="21214"/>
    <cellStyle name="Normal 8 74 2" xfId="21215"/>
    <cellStyle name="Normal 8 74 3" xfId="21216"/>
    <cellStyle name="Normal 8 75" xfId="21217"/>
    <cellStyle name="Normal 8 75 2" xfId="21218"/>
    <cellStyle name="Normal 8 75 3" xfId="21219"/>
    <cellStyle name="Normal 8 76" xfId="21220"/>
    <cellStyle name="Normal 8 76 2" xfId="21221"/>
    <cellStyle name="Normal 8 76 3" xfId="21222"/>
    <cellStyle name="Normal 8 77" xfId="21223"/>
    <cellStyle name="Normal 8 77 2" xfId="21224"/>
    <cellStyle name="Normal 8 77 3" xfId="21225"/>
    <cellStyle name="Normal 8 78" xfId="21226"/>
    <cellStyle name="Normal 8 78 2" xfId="21227"/>
    <cellStyle name="Normal 8 78 3" xfId="21228"/>
    <cellStyle name="Normal 8 79" xfId="21229"/>
    <cellStyle name="Normal 8 79 2" xfId="21230"/>
    <cellStyle name="Normal 8 79 3" xfId="21231"/>
    <cellStyle name="Normal 8 8" xfId="21232"/>
    <cellStyle name="Normal 8 8 2" xfId="21233"/>
    <cellStyle name="Normal 8 8 3" xfId="21234"/>
    <cellStyle name="Normal 8 80" xfId="21235"/>
    <cellStyle name="Normal 8 80 2" xfId="21236"/>
    <cellStyle name="Normal 8 80 3" xfId="21237"/>
    <cellStyle name="Normal 8 81" xfId="21238"/>
    <cellStyle name="Normal 8 81 2" xfId="21239"/>
    <cellStyle name="Normal 8 81 3" xfId="21240"/>
    <cellStyle name="Normal 8 82" xfId="21241"/>
    <cellStyle name="Normal 8 82 2" xfId="21242"/>
    <cellStyle name="Normal 8 82 3" xfId="21243"/>
    <cellStyle name="Normal 8 83" xfId="21244"/>
    <cellStyle name="Normal 8 83 2" xfId="21245"/>
    <cellStyle name="Normal 8 83 3" xfId="21246"/>
    <cellStyle name="Normal 8 84" xfId="21247"/>
    <cellStyle name="Normal 8 84 2" xfId="21248"/>
    <cellStyle name="Normal 8 84 3" xfId="21249"/>
    <cellStyle name="Normal 8 85" xfId="21250"/>
    <cellStyle name="Normal 8 85 2" xfId="21251"/>
    <cellStyle name="Normal 8 85 3" xfId="21252"/>
    <cellStyle name="Normal 8 86" xfId="21253"/>
    <cellStyle name="Normal 8 86 2" xfId="21254"/>
    <cellStyle name="Normal 8 86 3" xfId="21255"/>
    <cellStyle name="Normal 8 87" xfId="21256"/>
    <cellStyle name="Normal 8 87 2" xfId="21257"/>
    <cellStyle name="Normal 8 87 3" xfId="21258"/>
    <cellStyle name="Normal 8 88" xfId="21259"/>
    <cellStyle name="Normal 8 88 2" xfId="21260"/>
    <cellStyle name="Normal 8 88 3" xfId="21261"/>
    <cellStyle name="Normal 8 89" xfId="21262"/>
    <cellStyle name="Normal 8 89 2" xfId="21263"/>
    <cellStyle name="Normal 8 89 3" xfId="21264"/>
    <cellStyle name="Normal 8 9" xfId="21265"/>
    <cellStyle name="Normal 8 9 2" xfId="21266"/>
    <cellStyle name="Normal 8 9 3" xfId="21267"/>
    <cellStyle name="Normal 8 90" xfId="21268"/>
    <cellStyle name="Normal 8 90 2" xfId="21269"/>
    <cellStyle name="Normal 8 90 3" xfId="21270"/>
    <cellStyle name="Normal 8 91" xfId="21271"/>
    <cellStyle name="Normal 8 91 2" xfId="21272"/>
    <cellStyle name="Normal 8 91 3" xfId="21273"/>
    <cellStyle name="Normal 8 92" xfId="21274"/>
    <cellStyle name="Normal 8 92 2" xfId="21275"/>
    <cellStyle name="Normal 8 92 3" xfId="21276"/>
    <cellStyle name="Normal 8 93" xfId="21277"/>
    <cellStyle name="Normal 8 93 2" xfId="21278"/>
    <cellStyle name="Normal 8 93 3" xfId="21279"/>
    <cellStyle name="Normal 8 94" xfId="21280"/>
    <cellStyle name="Normal 8 94 2" xfId="21281"/>
    <cellStyle name="Normal 8 94 3" xfId="21282"/>
    <cellStyle name="Normal 8 95" xfId="21283"/>
    <cellStyle name="Normal 8 95 2" xfId="21284"/>
    <cellStyle name="Normal 8 95 3" xfId="21285"/>
    <cellStyle name="Normal 8 96" xfId="21286"/>
    <cellStyle name="Normal 8 96 2" xfId="21287"/>
    <cellStyle name="Normal 8 96 3" xfId="21288"/>
    <cellStyle name="Normal 8 97" xfId="21289"/>
    <cellStyle name="Normal 8 97 2" xfId="21290"/>
    <cellStyle name="Normal 8 97 3" xfId="21291"/>
    <cellStyle name="Normal 8 98" xfId="21292"/>
    <cellStyle name="Normal 8 98 2" xfId="21293"/>
    <cellStyle name="Normal 8 98 3" xfId="21294"/>
    <cellStyle name="Normal 8 99" xfId="21295"/>
    <cellStyle name="Normal 8 99 2" xfId="21296"/>
    <cellStyle name="Normal 8 99 3" xfId="21297"/>
    <cellStyle name="Normal 8_00 EE ARS HALL VOLI" xfId="21298"/>
    <cellStyle name="Normal 80" xfId="21299"/>
    <cellStyle name="Normal 80 2" xfId="21300"/>
    <cellStyle name="Normal 80 2 2" xfId="21301"/>
    <cellStyle name="Normal 80 2 3" xfId="21302"/>
    <cellStyle name="Normal 80 3" xfId="21303"/>
    <cellStyle name="Normal 80 3 2" xfId="21304"/>
    <cellStyle name="Normal 80 4" xfId="21305"/>
    <cellStyle name="Normal 81" xfId="21306"/>
    <cellStyle name="Normal 81 2" xfId="21307"/>
    <cellStyle name="Normal 82" xfId="21308"/>
    <cellStyle name="Normal 82 2" xfId="21309"/>
    <cellStyle name="Normal 82 3" xfId="21310"/>
    <cellStyle name="Normal 83" xfId="21311"/>
    <cellStyle name="Normal 83 2" xfId="21312"/>
    <cellStyle name="Normal 83 3" xfId="21313"/>
    <cellStyle name="Normal 84" xfId="21314"/>
    <cellStyle name="Normal 84 2" xfId="21315"/>
    <cellStyle name="Normal 84 3" xfId="21316"/>
    <cellStyle name="Normal 85" xfId="21317"/>
    <cellStyle name="Normal 85 2" xfId="21318"/>
    <cellStyle name="Normal 85 3" xfId="21319"/>
    <cellStyle name="Normal 86" xfId="21320"/>
    <cellStyle name="Normal 86 2" xfId="21321"/>
    <cellStyle name="Normal 86 3" xfId="21322"/>
    <cellStyle name="Normal 87" xfId="21323"/>
    <cellStyle name="Normal 87 2" xfId="21324"/>
    <cellStyle name="Normal 87 3" xfId="21325"/>
    <cellStyle name="Normal 88" xfId="21326"/>
    <cellStyle name="Normal 88 2" xfId="21327"/>
    <cellStyle name="Normal 88 3" xfId="21328"/>
    <cellStyle name="Normal 89" xfId="21329"/>
    <cellStyle name="Normal 89 2" xfId="21330"/>
    <cellStyle name="Normal 89 3" xfId="21331"/>
    <cellStyle name="Normal 9" xfId="21332"/>
    <cellStyle name="Normal 9 2" xfId="21333"/>
    <cellStyle name="Normal 9 2 2" xfId="21334"/>
    <cellStyle name="Normal 9 2 2 2" xfId="21335"/>
    <cellStyle name="Normal 9 2 2 2 2" xfId="21336"/>
    <cellStyle name="Normal 9 2 2 3" xfId="21337"/>
    <cellStyle name="Normal 9 2 3" xfId="21338"/>
    <cellStyle name="Normal 9 3" xfId="21339"/>
    <cellStyle name="Normal 9 3 2" xfId="21340"/>
    <cellStyle name="Normal 9 4" xfId="21341"/>
    <cellStyle name="Normal 9 4 2" xfId="21342"/>
    <cellStyle name="Normal 9 4 3" xfId="21343"/>
    <cellStyle name="Normal 9 5" xfId="21344"/>
    <cellStyle name="Normal 9_DC  STRUKTUR &amp; FINISHING +ANALISA IMT OK-Rev Final" xfId="21345"/>
    <cellStyle name="Normal 90" xfId="21346"/>
    <cellStyle name="Normal 90 2" xfId="21347"/>
    <cellStyle name="Normal 90 3" xfId="21348"/>
    <cellStyle name="Normal 91" xfId="21349"/>
    <cellStyle name="Normal 91 2" xfId="21350"/>
    <cellStyle name="Normal 91 3" xfId="21351"/>
    <cellStyle name="Normal 92" xfId="21352"/>
    <cellStyle name="Normal 92 2" xfId="21353"/>
    <cellStyle name="Normal 92 3" xfId="21354"/>
    <cellStyle name="Normal 93" xfId="21355"/>
    <cellStyle name="Normal 93 2" xfId="21356"/>
    <cellStyle name="Normal 93 3" xfId="21357"/>
    <cellStyle name="Normal 94" xfId="21358"/>
    <cellStyle name="Normal 94 2" xfId="21359"/>
    <cellStyle name="Normal 94 3" xfId="21360"/>
    <cellStyle name="Normal 95" xfId="21361"/>
    <cellStyle name="Normal 95 2" xfId="21362"/>
    <cellStyle name="Normal 95 3" xfId="21363"/>
    <cellStyle name="Normal 96" xfId="21364"/>
    <cellStyle name="Normal 96 2" xfId="21365"/>
    <cellStyle name="Normal 96 3" xfId="21366"/>
    <cellStyle name="Normal 97" xfId="21367"/>
    <cellStyle name="Normal 97 2" xfId="21368"/>
    <cellStyle name="Normal 97 3" xfId="21369"/>
    <cellStyle name="Normal 98" xfId="21370"/>
    <cellStyle name="Normal 98 2" xfId="21371"/>
    <cellStyle name="Normal 98 3" xfId="21372"/>
    <cellStyle name="Normal 99" xfId="21373"/>
    <cellStyle name="Normal 99 2" xfId="21374"/>
    <cellStyle name="Normal 99 3" xfId="21375"/>
    <cellStyle name="Normal Bold" xfId="21376"/>
    <cellStyle name="Normal Bold 2" xfId="21377"/>
    <cellStyle name="Normal Bold 3" xfId="21378"/>
    <cellStyle name="Normal Bold 4" xfId="21379"/>
    <cellStyle name="Normal Bold 5" xfId="21380"/>
    <cellStyle name="Normal Pct" xfId="21381"/>
    <cellStyle name="Normal Pct 2" xfId="21382"/>
    <cellStyle name="Normal Pct 3" xfId="21383"/>
    <cellStyle name="Normal Pct 4" xfId="21384"/>
    <cellStyle name="Normal Pct 5" xfId="21385"/>
    <cellStyle name="Normal[0]" xfId="21386"/>
    <cellStyle name="Normal[0] 2" xfId="21387"/>
    <cellStyle name="Normal02" xfId="21388"/>
    <cellStyle name="Normal02 10" xfId="21389"/>
    <cellStyle name="Normal02 10 2" xfId="21390"/>
    <cellStyle name="Normal02 10 3" xfId="21391"/>
    <cellStyle name="Normal02 11" xfId="21392"/>
    <cellStyle name="Normal02 11 2" xfId="21393"/>
    <cellStyle name="Normal02 11 3" xfId="21394"/>
    <cellStyle name="Normal02 12" xfId="21395"/>
    <cellStyle name="Normal02 12 2" xfId="21396"/>
    <cellStyle name="Normal02 12 3" xfId="21397"/>
    <cellStyle name="Normal02 13" xfId="21398"/>
    <cellStyle name="Normal02 14" xfId="21399"/>
    <cellStyle name="Normal02 2" xfId="21400"/>
    <cellStyle name="Normal02 2 10" xfId="21401"/>
    <cellStyle name="Normal02 2 10 2" xfId="21402"/>
    <cellStyle name="Normal02 2 10 3" xfId="21403"/>
    <cellStyle name="Normal02 2 11" xfId="21404"/>
    <cellStyle name="Normal02 2 12" xfId="21405"/>
    <cellStyle name="Normal02 2 2" xfId="21406"/>
    <cellStyle name="Normal02 2 2 10" xfId="21407"/>
    <cellStyle name="Normal02 2 2 2" xfId="21408"/>
    <cellStyle name="Normal02 2 2 2 2" xfId="21409"/>
    <cellStyle name="Normal02 2 2 2 3" xfId="21410"/>
    <cellStyle name="Normal02 2 2 3" xfId="21411"/>
    <cellStyle name="Normal02 2 2 3 2" xfId="21412"/>
    <cellStyle name="Normal02 2 2 3 3" xfId="21413"/>
    <cellStyle name="Normal02 2 2 4" xfId="21414"/>
    <cellStyle name="Normal02 2 2 4 2" xfId="21415"/>
    <cellStyle name="Normal02 2 2 4 3" xfId="21416"/>
    <cellStyle name="Normal02 2 2 5" xfId="21417"/>
    <cellStyle name="Normal02 2 2 5 2" xfId="21418"/>
    <cellStyle name="Normal02 2 2 5 3" xfId="21419"/>
    <cellStyle name="Normal02 2 2 6" xfId="21420"/>
    <cellStyle name="Normal02 2 2 6 2" xfId="21421"/>
    <cellStyle name="Normal02 2 2 6 3" xfId="21422"/>
    <cellStyle name="Normal02 2 2 7" xfId="21423"/>
    <cellStyle name="Normal02 2 2 7 2" xfId="21424"/>
    <cellStyle name="Normal02 2 2 7 3" xfId="21425"/>
    <cellStyle name="Normal02 2 2 8" xfId="21426"/>
    <cellStyle name="Normal02 2 2 8 2" xfId="21427"/>
    <cellStyle name="Normal02 2 2 8 3" xfId="21428"/>
    <cellStyle name="Normal02 2 2 9" xfId="21429"/>
    <cellStyle name="Normal02 2 3" xfId="21430"/>
    <cellStyle name="Normal02 2 3 2" xfId="21431"/>
    <cellStyle name="Normal02 2 3 3" xfId="21432"/>
    <cellStyle name="Normal02 2 4" xfId="21433"/>
    <cellStyle name="Normal02 2 4 2" xfId="21434"/>
    <cellStyle name="Normal02 2 4 3" xfId="21435"/>
    <cellStyle name="Normal02 2 5" xfId="21436"/>
    <cellStyle name="Normal02 2 5 2" xfId="21437"/>
    <cellStyle name="Normal02 2 5 3" xfId="21438"/>
    <cellStyle name="Normal02 2 6" xfId="21439"/>
    <cellStyle name="Normal02 2 6 2" xfId="21440"/>
    <cellStyle name="Normal02 2 6 3" xfId="21441"/>
    <cellStyle name="Normal02 2 7" xfId="21442"/>
    <cellStyle name="Normal02 2 7 2" xfId="21443"/>
    <cellStyle name="Normal02 2 7 3" xfId="21444"/>
    <cellStyle name="Normal02 2 8" xfId="21445"/>
    <cellStyle name="Normal02 2 8 2" xfId="21446"/>
    <cellStyle name="Normal02 2 8 3" xfId="21447"/>
    <cellStyle name="Normal02 2 9" xfId="21448"/>
    <cellStyle name="Normal02 2 9 2" xfId="21449"/>
    <cellStyle name="Normal02 2 9 3" xfId="21450"/>
    <cellStyle name="Normal02 3" xfId="21451"/>
    <cellStyle name="Normal02 3 10" xfId="21452"/>
    <cellStyle name="Normal02 3 10 2" xfId="21453"/>
    <cellStyle name="Normal02 3 10 3" xfId="21454"/>
    <cellStyle name="Normal02 3 11" xfId="21455"/>
    <cellStyle name="Normal02 3 12" xfId="21456"/>
    <cellStyle name="Normal02 3 2" xfId="21457"/>
    <cellStyle name="Normal02 3 2 10" xfId="21458"/>
    <cellStyle name="Normal02 3 2 2" xfId="21459"/>
    <cellStyle name="Normal02 3 2 2 2" xfId="21460"/>
    <cellStyle name="Normal02 3 2 2 3" xfId="21461"/>
    <cellStyle name="Normal02 3 2 3" xfId="21462"/>
    <cellStyle name="Normal02 3 2 3 2" xfId="21463"/>
    <cellStyle name="Normal02 3 2 3 3" xfId="21464"/>
    <cellStyle name="Normal02 3 2 4" xfId="21465"/>
    <cellStyle name="Normal02 3 2 4 2" xfId="21466"/>
    <cellStyle name="Normal02 3 2 4 3" xfId="21467"/>
    <cellStyle name="Normal02 3 2 5" xfId="21468"/>
    <cellStyle name="Normal02 3 2 5 2" xfId="21469"/>
    <cellStyle name="Normal02 3 2 5 3" xfId="21470"/>
    <cellStyle name="Normal02 3 2 6" xfId="21471"/>
    <cellStyle name="Normal02 3 2 6 2" xfId="21472"/>
    <cellStyle name="Normal02 3 2 6 3" xfId="21473"/>
    <cellStyle name="Normal02 3 2 7" xfId="21474"/>
    <cellStyle name="Normal02 3 2 7 2" xfId="21475"/>
    <cellStyle name="Normal02 3 2 7 3" xfId="21476"/>
    <cellStyle name="Normal02 3 2 8" xfId="21477"/>
    <cellStyle name="Normal02 3 2 8 2" xfId="21478"/>
    <cellStyle name="Normal02 3 2 8 3" xfId="21479"/>
    <cellStyle name="Normal02 3 2 9" xfId="21480"/>
    <cellStyle name="Normal02 3 3" xfId="21481"/>
    <cellStyle name="Normal02 3 3 2" xfId="21482"/>
    <cellStyle name="Normal02 3 3 3" xfId="21483"/>
    <cellStyle name="Normal02 3 4" xfId="21484"/>
    <cellStyle name="Normal02 3 4 2" xfId="21485"/>
    <cellStyle name="Normal02 3 4 3" xfId="21486"/>
    <cellStyle name="Normal02 3 5" xfId="21487"/>
    <cellStyle name="Normal02 3 5 2" xfId="21488"/>
    <cellStyle name="Normal02 3 5 3" xfId="21489"/>
    <cellStyle name="Normal02 3 6" xfId="21490"/>
    <cellStyle name="Normal02 3 6 2" xfId="21491"/>
    <cellStyle name="Normal02 3 6 3" xfId="21492"/>
    <cellStyle name="Normal02 3 7" xfId="21493"/>
    <cellStyle name="Normal02 3 7 2" xfId="21494"/>
    <cellStyle name="Normal02 3 7 3" xfId="21495"/>
    <cellStyle name="Normal02 3 8" xfId="21496"/>
    <cellStyle name="Normal02 3 8 2" xfId="21497"/>
    <cellStyle name="Normal02 3 8 3" xfId="21498"/>
    <cellStyle name="Normal02 3 9" xfId="21499"/>
    <cellStyle name="Normal02 3 9 2" xfId="21500"/>
    <cellStyle name="Normal02 3 9 3" xfId="21501"/>
    <cellStyle name="Normal02 4" xfId="21502"/>
    <cellStyle name="Normal02 4 10" xfId="21503"/>
    <cellStyle name="Normal02 4 2" xfId="21504"/>
    <cellStyle name="Normal02 4 2 2" xfId="21505"/>
    <cellStyle name="Normal02 4 2 3" xfId="21506"/>
    <cellStyle name="Normal02 4 3" xfId="21507"/>
    <cellStyle name="Normal02 4 3 2" xfId="21508"/>
    <cellStyle name="Normal02 4 3 3" xfId="21509"/>
    <cellStyle name="Normal02 4 4" xfId="21510"/>
    <cellStyle name="Normal02 4 4 2" xfId="21511"/>
    <cellStyle name="Normal02 4 4 3" xfId="21512"/>
    <cellStyle name="Normal02 4 5" xfId="21513"/>
    <cellStyle name="Normal02 4 5 2" xfId="21514"/>
    <cellStyle name="Normal02 4 5 3" xfId="21515"/>
    <cellStyle name="Normal02 4 6" xfId="21516"/>
    <cellStyle name="Normal02 4 6 2" xfId="21517"/>
    <cellStyle name="Normal02 4 6 3" xfId="21518"/>
    <cellStyle name="Normal02 4 7" xfId="21519"/>
    <cellStyle name="Normal02 4 7 2" xfId="21520"/>
    <cellStyle name="Normal02 4 7 3" xfId="21521"/>
    <cellStyle name="Normal02 4 8" xfId="21522"/>
    <cellStyle name="Normal02 4 8 2" xfId="21523"/>
    <cellStyle name="Normal02 4 8 3" xfId="21524"/>
    <cellStyle name="Normal02 4 9" xfId="21525"/>
    <cellStyle name="Normal02 5" xfId="21526"/>
    <cellStyle name="Normal02 5 2" xfId="21527"/>
    <cellStyle name="Normal02 5 3" xfId="21528"/>
    <cellStyle name="Normal02 6" xfId="21529"/>
    <cellStyle name="Normal02 6 2" xfId="21530"/>
    <cellStyle name="Normal02 6 3" xfId="21531"/>
    <cellStyle name="Normal02 7" xfId="21532"/>
    <cellStyle name="Normal02 7 2" xfId="21533"/>
    <cellStyle name="Normal02 7 3" xfId="21534"/>
    <cellStyle name="Normal02 8" xfId="21535"/>
    <cellStyle name="Normal02 8 2" xfId="21536"/>
    <cellStyle name="Normal02 8 3" xfId="21537"/>
    <cellStyle name="Normal02 9" xfId="21538"/>
    <cellStyle name="Normal02 9 2" xfId="21539"/>
    <cellStyle name="Normal02 9 3" xfId="21540"/>
    <cellStyle name="Normal1" xfId="21541"/>
    <cellStyle name="Normal1 2" xfId="21542"/>
    <cellStyle name="Normal2" xfId="21543"/>
    <cellStyle name="Normal2 10" xfId="21544"/>
    <cellStyle name="Normal2 10 2" xfId="21545"/>
    <cellStyle name="Normal2 11" xfId="21546"/>
    <cellStyle name="Normal2 11 2" xfId="21547"/>
    <cellStyle name="Normal2 2" xfId="21548"/>
    <cellStyle name="Normal2 2 10" xfId="21549"/>
    <cellStyle name="Normal2 2 2" xfId="21550"/>
    <cellStyle name="Normal2 2 2 2" xfId="21551"/>
    <cellStyle name="Normal2 2 2 2 2" xfId="21552"/>
    <cellStyle name="Normal2 2 2 3" xfId="21553"/>
    <cellStyle name="Normal2 2 2 3 2" xfId="21554"/>
    <cellStyle name="Normal2 2 2 4" xfId="21555"/>
    <cellStyle name="Normal2 2 2 4 2" xfId="21556"/>
    <cellStyle name="Normal2 2 2 5" xfId="21557"/>
    <cellStyle name="Normal2 2 2 5 2" xfId="21558"/>
    <cellStyle name="Normal2 2 2 6" xfId="21559"/>
    <cellStyle name="Normal2 2 2 6 2" xfId="21560"/>
    <cellStyle name="Normal2 2 2 7" xfId="21561"/>
    <cellStyle name="Normal2 2 2 7 2" xfId="21562"/>
    <cellStyle name="Normal2 2 2 8" xfId="21563"/>
    <cellStyle name="Normal2 2 3" xfId="21564"/>
    <cellStyle name="Normal2 2 3 2" xfId="21565"/>
    <cellStyle name="Normal2 2 4" xfId="21566"/>
    <cellStyle name="Normal2 2 4 2" xfId="21567"/>
    <cellStyle name="Normal2 2 5" xfId="21568"/>
    <cellStyle name="Normal2 2 5 2" xfId="21569"/>
    <cellStyle name="Normal2 2 6" xfId="21570"/>
    <cellStyle name="Normal2 2 6 2" xfId="21571"/>
    <cellStyle name="Normal2 2 7" xfId="21572"/>
    <cellStyle name="Normal2 2 7 2" xfId="21573"/>
    <cellStyle name="Normal2 2 8" xfId="21574"/>
    <cellStyle name="Normal2 2 8 2" xfId="21575"/>
    <cellStyle name="Normal2 2 9" xfId="21576"/>
    <cellStyle name="Normal2 2 9 2" xfId="21577"/>
    <cellStyle name="Normal2 3" xfId="21578"/>
    <cellStyle name="Normal2 3 10" xfId="21579"/>
    <cellStyle name="Normal2 3 2" xfId="21580"/>
    <cellStyle name="Normal2 3 2 2" xfId="21581"/>
    <cellStyle name="Normal2 3 2 2 2" xfId="21582"/>
    <cellStyle name="Normal2 3 2 3" xfId="21583"/>
    <cellStyle name="Normal2 3 2 3 2" xfId="21584"/>
    <cellStyle name="Normal2 3 2 4" xfId="21585"/>
    <cellStyle name="Normal2 3 2 4 2" xfId="21586"/>
    <cellStyle name="Normal2 3 2 5" xfId="21587"/>
    <cellStyle name="Normal2 3 2 5 2" xfId="21588"/>
    <cellStyle name="Normal2 3 2 6" xfId="21589"/>
    <cellStyle name="Normal2 3 2 6 2" xfId="21590"/>
    <cellStyle name="Normal2 3 2 7" xfId="21591"/>
    <cellStyle name="Normal2 3 2 7 2" xfId="21592"/>
    <cellStyle name="Normal2 3 2 8" xfId="21593"/>
    <cellStyle name="Normal2 3 3" xfId="21594"/>
    <cellStyle name="Normal2 3 3 2" xfId="21595"/>
    <cellStyle name="Normal2 3 4" xfId="21596"/>
    <cellStyle name="Normal2 3 4 2" xfId="21597"/>
    <cellStyle name="Normal2 3 5" xfId="21598"/>
    <cellStyle name="Normal2 3 5 2" xfId="21599"/>
    <cellStyle name="Normal2 3 6" xfId="21600"/>
    <cellStyle name="Normal2 3 6 2" xfId="21601"/>
    <cellStyle name="Normal2 3 7" xfId="21602"/>
    <cellStyle name="Normal2 3 7 2" xfId="21603"/>
    <cellStyle name="Normal2 3 8" xfId="21604"/>
    <cellStyle name="Normal2 3 8 2" xfId="21605"/>
    <cellStyle name="Normal2 3 9" xfId="21606"/>
    <cellStyle name="Normal2 3 9 2" xfId="21607"/>
    <cellStyle name="Normal2 4" xfId="21608"/>
    <cellStyle name="Normal2 4 2" xfId="21609"/>
    <cellStyle name="Normal2 4 2 2" xfId="21610"/>
    <cellStyle name="Normal2 4 3" xfId="21611"/>
    <cellStyle name="Normal2 4 3 2" xfId="21612"/>
    <cellStyle name="Normal2 4 4" xfId="21613"/>
    <cellStyle name="Normal2 4 4 2" xfId="21614"/>
    <cellStyle name="Normal2 4 5" xfId="21615"/>
    <cellStyle name="Normal2 4 5 2" xfId="21616"/>
    <cellStyle name="Normal2 4 6" xfId="21617"/>
    <cellStyle name="Normal2 4 6 2" xfId="21618"/>
    <cellStyle name="Normal2 4 7" xfId="21619"/>
    <cellStyle name="Normal2 4 7 2" xfId="21620"/>
    <cellStyle name="Normal2 4 8" xfId="21621"/>
    <cellStyle name="Normal2 5" xfId="21622"/>
    <cellStyle name="Normal2 5 2" xfId="21623"/>
    <cellStyle name="Normal2 6" xfId="21624"/>
    <cellStyle name="Normal2 6 2" xfId="21625"/>
    <cellStyle name="Normal2 7" xfId="21626"/>
    <cellStyle name="Normal2 7 2" xfId="21627"/>
    <cellStyle name="Normal2 8" xfId="21628"/>
    <cellStyle name="Normal2 8 2" xfId="21629"/>
    <cellStyle name="Normal2 9" xfId="21630"/>
    <cellStyle name="Normal2 9 2" xfId="21631"/>
    <cellStyle name="Normal3" xfId="21632"/>
    <cellStyle name="Normal3 2" xfId="21633"/>
    <cellStyle name="Normale_1320 NX" xfId="21634"/>
    <cellStyle name="Normálna 2" xfId="21635"/>
    <cellStyle name="Normálna 2 2" xfId="21636"/>
    <cellStyle name="Normálna 2 2 2" xfId="21637"/>
    <cellStyle name="Normálna 2_dvojriadkovy" xfId="21638"/>
    <cellStyle name="Normálna 3" xfId="21639"/>
    <cellStyle name="Normálna 4" xfId="21640"/>
    <cellStyle name="normálne 2" xfId="21641"/>
    <cellStyle name="normálne 3" xfId="21642"/>
    <cellStyle name="normálne 4" xfId="21643"/>
    <cellStyle name="Normalny_Arkusz1" xfId="21644"/>
    <cellStyle name="Note 2" xfId="21645"/>
    <cellStyle name="Note 2 10" xfId="21646"/>
    <cellStyle name="Note 2 10 2" xfId="21647"/>
    <cellStyle name="Note 2 10 3" xfId="21648"/>
    <cellStyle name="Note 2 11" xfId="21649"/>
    <cellStyle name="Note 2 11 2" xfId="21650"/>
    <cellStyle name="Note 2 11 3" xfId="21651"/>
    <cellStyle name="Note 2 12" xfId="21652"/>
    <cellStyle name="Note 2 12 2" xfId="21653"/>
    <cellStyle name="Note 2 12 3" xfId="21654"/>
    <cellStyle name="Note 2 13" xfId="21655"/>
    <cellStyle name="Note 2 13 2" xfId="21656"/>
    <cellStyle name="Note 2 13 3" xfId="21657"/>
    <cellStyle name="Note 2 14" xfId="21658"/>
    <cellStyle name="Note 2 14 2" xfId="21659"/>
    <cellStyle name="Note 2 14 3" xfId="21660"/>
    <cellStyle name="Note 2 15" xfId="21661"/>
    <cellStyle name="Note 2 15 2" xfId="21662"/>
    <cellStyle name="Note 2 15 3" xfId="21663"/>
    <cellStyle name="Note 2 16" xfId="21664"/>
    <cellStyle name="Note 2 16 2" xfId="21665"/>
    <cellStyle name="Note 2 16 3" xfId="21666"/>
    <cellStyle name="Note 2 17" xfId="21667"/>
    <cellStyle name="Note 2 17 2" xfId="21668"/>
    <cellStyle name="Note 2 17 3" xfId="21669"/>
    <cellStyle name="Note 2 18" xfId="21670"/>
    <cellStyle name="Note 2 18 2" xfId="21671"/>
    <cellStyle name="Note 2 18 3" xfId="21672"/>
    <cellStyle name="Note 2 19" xfId="21673"/>
    <cellStyle name="Note 2 19 2" xfId="21674"/>
    <cellStyle name="Note 2 19 3" xfId="21675"/>
    <cellStyle name="Note 2 2" xfId="21676"/>
    <cellStyle name="Note 2 2 2" xfId="21677"/>
    <cellStyle name="Note 2 2 2 2" xfId="21678"/>
    <cellStyle name="Note 2 2 2 2 2" xfId="21679"/>
    <cellStyle name="Note 2 2 2 2 3" xfId="21680"/>
    <cellStyle name="Note 2 2 2 3" xfId="21681"/>
    <cellStyle name="Note 2 2 2 4" xfId="21682"/>
    <cellStyle name="Note 2 2 3" xfId="21683"/>
    <cellStyle name="Note 2 2 3 2" xfId="21684"/>
    <cellStyle name="Note 2 2 3 3" xfId="21685"/>
    <cellStyle name="Note 2 2_D8(2)" xfId="21686"/>
    <cellStyle name="Note 2 20" xfId="21687"/>
    <cellStyle name="Note 2 20 2" xfId="21688"/>
    <cellStyle name="Note 2 20 3" xfId="21689"/>
    <cellStyle name="Note 2 3" xfId="21690"/>
    <cellStyle name="note 2 3 2" xfId="21691"/>
    <cellStyle name="Note 2 3 3" xfId="21692"/>
    <cellStyle name="Note 2 3 4" xfId="21693"/>
    <cellStyle name="Note 2 4" xfId="21694"/>
    <cellStyle name="Note 2 4 2" xfId="21695"/>
    <cellStyle name="Note 2 4 3" xfId="21696"/>
    <cellStyle name="Note 2 5" xfId="21697"/>
    <cellStyle name="Note 2 5 2" xfId="21698"/>
    <cellStyle name="Note 2 5 3" xfId="21699"/>
    <cellStyle name="Note 2 6" xfId="21700"/>
    <cellStyle name="Note 2 6 2" xfId="21701"/>
    <cellStyle name="Note 2 6 3" xfId="21702"/>
    <cellStyle name="Note 2 7" xfId="21703"/>
    <cellStyle name="Note 2 7 2" xfId="21704"/>
    <cellStyle name="Note 2 7 3" xfId="21705"/>
    <cellStyle name="Note 2 8" xfId="21706"/>
    <cellStyle name="Note 2 8 2" xfId="21707"/>
    <cellStyle name="Note 2 8 3" xfId="21708"/>
    <cellStyle name="Note 2 9" xfId="21709"/>
    <cellStyle name="Note 2 9 2" xfId="21710"/>
    <cellStyle name="Note 2 9 3" xfId="21711"/>
    <cellStyle name="Note 2_D8(2)" xfId="21712"/>
    <cellStyle name="note 3" xfId="21713"/>
    <cellStyle name="Note 3 2" xfId="21714"/>
    <cellStyle name="Note 3 2 2" xfId="21715"/>
    <cellStyle name="Note 3 2 2 2" xfId="21716"/>
    <cellStyle name="Note 3 2 2 3" xfId="21717"/>
    <cellStyle name="Note 3 2 3" xfId="21718"/>
    <cellStyle name="Note 3 2 4" xfId="21719"/>
    <cellStyle name="Note 3 3" xfId="21720"/>
    <cellStyle name="Note 3 3 2" xfId="21721"/>
    <cellStyle name="Note 3 3 3" xfId="21722"/>
    <cellStyle name="note 4" xfId="21723"/>
    <cellStyle name="Note 4 2" xfId="21724"/>
    <cellStyle name="Note 4 2 2" xfId="21725"/>
    <cellStyle name="Note 4 2 2 2" xfId="21726"/>
    <cellStyle name="Note 4 2 2 3" xfId="21727"/>
    <cellStyle name="Note 4 2 3" xfId="21728"/>
    <cellStyle name="Note 4 2 4" xfId="21729"/>
    <cellStyle name="Note 4 3" xfId="21730"/>
    <cellStyle name="Note 4 3 2" xfId="21731"/>
    <cellStyle name="Note 4 3 3" xfId="21732"/>
    <cellStyle name="note 5" xfId="21733"/>
    <cellStyle name="Note 5 2" xfId="21734"/>
    <cellStyle name="Note 5 2 2" xfId="21735"/>
    <cellStyle name="Note 5 2 2 2" xfId="21736"/>
    <cellStyle name="Note 5 2 2 3" xfId="21737"/>
    <cellStyle name="Note 5 2 3" xfId="21738"/>
    <cellStyle name="Note 5 2 4" xfId="21739"/>
    <cellStyle name="Note 5 3" xfId="21740"/>
    <cellStyle name="Note 5 3 2" xfId="21741"/>
    <cellStyle name="Note 5 3 3" xfId="21742"/>
    <cellStyle name="note 6" xfId="21743"/>
    <cellStyle name="Note 6 2" xfId="21744"/>
    <cellStyle name="Note 6 2 2" xfId="21745"/>
    <cellStyle name="Note 6 2 2 2" xfId="21746"/>
    <cellStyle name="Note 6 2 2 3" xfId="21747"/>
    <cellStyle name="Note 6 2 3" xfId="21748"/>
    <cellStyle name="Note 6 2 4" xfId="21749"/>
    <cellStyle name="Note 6 3" xfId="21750"/>
    <cellStyle name="Note 6 3 2" xfId="21751"/>
    <cellStyle name="Note 6 3 3" xfId="21752"/>
    <cellStyle name="Note 7" xfId="21753"/>
    <cellStyle name="Note 7 2" xfId="21754"/>
    <cellStyle name="Note 7 2 2" xfId="21755"/>
    <cellStyle name="Note 7 2 2 2" xfId="21756"/>
    <cellStyle name="Note 7 2 2 3" xfId="21757"/>
    <cellStyle name="Note 7 2 3" xfId="21758"/>
    <cellStyle name="Note 7 2 4" xfId="21759"/>
    <cellStyle name="Note 7 3" xfId="21760"/>
    <cellStyle name="Note 7 3 2" xfId="21761"/>
    <cellStyle name="Note 7 3 3" xfId="21762"/>
    <cellStyle name="Note 7 4" xfId="21763"/>
    <cellStyle name="Note 7 5" xfId="21764"/>
    <cellStyle name="Note 8" xfId="21765"/>
    <cellStyle name="Note 8 2" xfId="21766"/>
    <cellStyle name="Note 8 2 2" xfId="21767"/>
    <cellStyle name="Note 8 2 2 2" xfId="21768"/>
    <cellStyle name="Note 8 2 2 3" xfId="21769"/>
    <cellStyle name="Note 8 2 3" xfId="21770"/>
    <cellStyle name="Note 8 2 4" xfId="21771"/>
    <cellStyle name="Note 8 3" xfId="21772"/>
    <cellStyle name="Note 8 3 2" xfId="21773"/>
    <cellStyle name="Note 8 3 3" xfId="21774"/>
    <cellStyle name="Note 8 4" xfId="21775"/>
    <cellStyle name="Note 8 5" xfId="21776"/>
    <cellStyle name="Note 9" xfId="21777"/>
    <cellStyle name="Note 9 2" xfId="21778"/>
    <cellStyle name="Note 9 2 2" xfId="21779"/>
    <cellStyle name="Note 9 2 2 2" xfId="21780"/>
    <cellStyle name="Note 9 2 2 3" xfId="21781"/>
    <cellStyle name="Note 9 2 3" xfId="21782"/>
    <cellStyle name="Note 9 2 4" xfId="21783"/>
    <cellStyle name="Note 9 3" xfId="21784"/>
    <cellStyle name="Note 9 3 2" xfId="21785"/>
    <cellStyle name="Note 9 3 3" xfId="21786"/>
    <cellStyle name="Note 9 4" xfId="21787"/>
    <cellStyle name="Note 9 5" xfId="21788"/>
    <cellStyle name="NPPESalesPct" xfId="21789"/>
    <cellStyle name="NPPESalesPct 2" xfId="21790"/>
    <cellStyle name="NPPESalesPct 3" xfId="21791"/>
    <cellStyle name="NPPESalesPct 4" xfId="21792"/>
    <cellStyle name="NPPESalesPct 5" xfId="21793"/>
    <cellStyle name="Nr" xfId="21794"/>
    <cellStyle name="Num-0" xfId="21795"/>
    <cellStyle name="Num-0 2" xfId="21796"/>
    <cellStyle name="Num-0 3" xfId="21797"/>
    <cellStyle name="Num-0 4" xfId="21798"/>
    <cellStyle name="Num-0 5" xfId="21799"/>
    <cellStyle name="Num-0 6" xfId="21800"/>
    <cellStyle name="Num-0 7" xfId="21801"/>
    <cellStyle name="Num-0 8" xfId="21802"/>
    <cellStyle name="Num-0 9" xfId="21803"/>
    <cellStyle name="NWI%S" xfId="21804"/>
    <cellStyle name="NWI%S 2" xfId="21805"/>
    <cellStyle name="NWI%S 3" xfId="21806"/>
    <cellStyle name="NWI%S 4" xfId="21807"/>
    <cellStyle name="NWI%S 5" xfId="21808"/>
    <cellStyle name="ô¶ÝÂêÈ[0]_IP Register" xfId="21809"/>
    <cellStyle name="ô¶ÝÂêÈ_Book1" xfId="21810"/>
    <cellStyle name="Œ…‹æØ‚è [0.00]_ˆ¥A‚Æ•\†‚Æ–ÚŸ" xfId="21811"/>
    <cellStyle name="Œ…‹æØ‚è_ˆ¥A‚Æ•\†‚Æ–ÚŸ" xfId="21812"/>
    <cellStyle name="oft Excel]_x000d_&#10;Comment=The open=/f lines load custom functions into the Paste Function list._x000d_&#10;Maximized=3_x000d_&#10;AutoFormat=" xfId="21813"/>
    <cellStyle name="omma [0]_Mktg Prog" xfId="21814"/>
    <cellStyle name="Org Chart" xfId="21815"/>
    <cellStyle name="Organization" xfId="21816"/>
    <cellStyle name="ormal_Sheet1_1" xfId="21817"/>
    <cellStyle name="Output 2" xfId="21818"/>
    <cellStyle name="Output 2 10" xfId="21819"/>
    <cellStyle name="Output 2 10 2" xfId="21820"/>
    <cellStyle name="Output 2 10 3" xfId="21821"/>
    <cellStyle name="Output 2 11" xfId="21822"/>
    <cellStyle name="Output 2 11 2" xfId="21823"/>
    <cellStyle name="Output 2 11 3" xfId="21824"/>
    <cellStyle name="Output 2 12" xfId="21825"/>
    <cellStyle name="Output 2 12 2" xfId="21826"/>
    <cellStyle name="Output 2 12 3" xfId="21827"/>
    <cellStyle name="Output 2 13" xfId="21828"/>
    <cellStyle name="Output 2 13 2" xfId="21829"/>
    <cellStyle name="Output 2 13 3" xfId="21830"/>
    <cellStyle name="Output 2 14" xfId="21831"/>
    <cellStyle name="Output 2 14 2" xfId="21832"/>
    <cellStyle name="Output 2 14 3" xfId="21833"/>
    <cellStyle name="Output 2 15" xfId="21834"/>
    <cellStyle name="Output 2 15 2" xfId="21835"/>
    <cellStyle name="Output 2 15 3" xfId="21836"/>
    <cellStyle name="Output 2 16" xfId="21837"/>
    <cellStyle name="Output 2 16 2" xfId="21838"/>
    <cellStyle name="Output 2 16 3" xfId="21839"/>
    <cellStyle name="Output 2 17" xfId="21840"/>
    <cellStyle name="Output 2 17 2" xfId="21841"/>
    <cellStyle name="Output 2 17 3" xfId="21842"/>
    <cellStyle name="Output 2 18" xfId="21843"/>
    <cellStyle name="Output 2 18 2" xfId="21844"/>
    <cellStyle name="Output 2 18 3" xfId="21845"/>
    <cellStyle name="Output 2 19" xfId="21846"/>
    <cellStyle name="Output 2 19 2" xfId="21847"/>
    <cellStyle name="Output 2 19 3" xfId="21848"/>
    <cellStyle name="Output 2 2" xfId="21849"/>
    <cellStyle name="Output 2 2 2" xfId="21850"/>
    <cellStyle name="Output 2 2 2 2" xfId="21851"/>
    <cellStyle name="Output 2 2 2 3" xfId="21852"/>
    <cellStyle name="Output 2 2 3" xfId="21853"/>
    <cellStyle name="Output 2 2 4" xfId="21854"/>
    <cellStyle name="Output 2 20" xfId="21855"/>
    <cellStyle name="Output 2 20 2" xfId="21856"/>
    <cellStyle name="Output 2 20 3" xfId="21857"/>
    <cellStyle name="Output 2 3" xfId="21858"/>
    <cellStyle name="Output 2 3 2" xfId="21859"/>
    <cellStyle name="Output 2 3 3" xfId="21860"/>
    <cellStyle name="Output 2 4" xfId="21861"/>
    <cellStyle name="Output 2 4 2" xfId="21862"/>
    <cellStyle name="Output 2 4 3" xfId="21863"/>
    <cellStyle name="Output 2 5" xfId="21864"/>
    <cellStyle name="Output 2 5 2" xfId="21865"/>
    <cellStyle name="Output 2 5 3" xfId="21866"/>
    <cellStyle name="Output 2 6" xfId="21867"/>
    <cellStyle name="Output 2 6 2" xfId="21868"/>
    <cellStyle name="Output 2 6 3" xfId="21869"/>
    <cellStyle name="Output 2 7" xfId="21870"/>
    <cellStyle name="Output 2 7 2" xfId="21871"/>
    <cellStyle name="Output 2 7 3" xfId="21872"/>
    <cellStyle name="Output 2 8" xfId="21873"/>
    <cellStyle name="Output 2 8 2" xfId="21874"/>
    <cellStyle name="Output 2 8 3" xfId="21875"/>
    <cellStyle name="Output 2 9" xfId="21876"/>
    <cellStyle name="Output 2 9 2" xfId="21877"/>
    <cellStyle name="Output 2 9 3" xfId="21878"/>
    <cellStyle name="Output 2_D8(2)" xfId="21879"/>
    <cellStyle name="Output 3" xfId="21880"/>
    <cellStyle name="Output 3 2" xfId="21881"/>
    <cellStyle name="Output 3 2 2" xfId="21882"/>
    <cellStyle name="Output 3 2 3" xfId="21883"/>
    <cellStyle name="Output 3 3" xfId="21884"/>
    <cellStyle name="Output 3 4" xfId="21885"/>
    <cellStyle name="Output 4" xfId="21886"/>
    <cellStyle name="Output 4 2" xfId="21887"/>
    <cellStyle name="Output 4 2 2" xfId="21888"/>
    <cellStyle name="Output 4 2 3" xfId="21889"/>
    <cellStyle name="Output 4 3" xfId="21890"/>
    <cellStyle name="Output 4 4" xfId="21891"/>
    <cellStyle name="Output 5" xfId="21892"/>
    <cellStyle name="Output 5 2" xfId="21893"/>
    <cellStyle name="Output 5 2 2" xfId="21894"/>
    <cellStyle name="Output 5 2 3" xfId="21895"/>
    <cellStyle name="Output 5 3" xfId="21896"/>
    <cellStyle name="Output 5 4" xfId="21897"/>
    <cellStyle name="Output 6" xfId="21898"/>
    <cellStyle name="Output 6 2" xfId="21899"/>
    <cellStyle name="Output 6 2 2" xfId="21900"/>
    <cellStyle name="Output 6 2 3" xfId="21901"/>
    <cellStyle name="Output 6 3" xfId="21902"/>
    <cellStyle name="Output 6 4" xfId="21903"/>
    <cellStyle name="Output 7" xfId="21904"/>
    <cellStyle name="Output 7 2" xfId="21905"/>
    <cellStyle name="Output 7 2 2" xfId="21906"/>
    <cellStyle name="Output 7 2 3" xfId="21907"/>
    <cellStyle name="Output 7 3" xfId="21908"/>
    <cellStyle name="Output 7 4" xfId="21909"/>
    <cellStyle name="Output 8" xfId="21910"/>
    <cellStyle name="Output 8 2" xfId="21911"/>
    <cellStyle name="Output 8 2 2" xfId="21912"/>
    <cellStyle name="Output 8 2 3" xfId="21913"/>
    <cellStyle name="Output 8 3" xfId="21914"/>
    <cellStyle name="Output 8 4" xfId="21915"/>
    <cellStyle name="Output 9" xfId="21916"/>
    <cellStyle name="Output 9 2" xfId="21917"/>
    <cellStyle name="Output 9 2 2" xfId="21918"/>
    <cellStyle name="Output 9 2 3" xfId="21919"/>
    <cellStyle name="Output 9 3" xfId="21920"/>
    <cellStyle name="Output 9 4" xfId="21921"/>
    <cellStyle name="p time]_x000d_&#10;time-zone-subsection=japan_x000d_&#10;save-on-exit=yes_x000d_&#10;show-log=no_x000d_&#10;updates=single_x000d_&#10;authorization=m" xfId="21922"/>
    <cellStyle name="para-1" xfId="21923"/>
    <cellStyle name="Pattern" xfId="21924"/>
    <cellStyle name="pc1" xfId="21925"/>
    <cellStyle name="pc1 2" xfId="21926"/>
    <cellStyle name="pc1 3" xfId="21927"/>
    <cellStyle name="pc1 4" xfId="21928"/>
    <cellStyle name="pc1 5" xfId="21929"/>
    <cellStyle name="pembes" xfId="21930"/>
    <cellStyle name="per.style" xfId="21931"/>
    <cellStyle name="Percent" xfId="2" builtinId="5"/>
    <cellStyle name="Percent [0]" xfId="21932"/>
    <cellStyle name="Percent [0] 2" xfId="21933"/>
    <cellStyle name="Percent [0] 3" xfId="21934"/>
    <cellStyle name="Percent [0] 4" xfId="21935"/>
    <cellStyle name="Percent [0] 5" xfId="21936"/>
    <cellStyle name="Percent [00]" xfId="21937"/>
    <cellStyle name="Percent [1]" xfId="21938"/>
    <cellStyle name="Percent [1] 2" xfId="21939"/>
    <cellStyle name="Percent [1] 3" xfId="21940"/>
    <cellStyle name="Percent [1] 4" xfId="21941"/>
    <cellStyle name="Percent [1] 5" xfId="21942"/>
    <cellStyle name="Percent [2]" xfId="21943"/>
    <cellStyle name="Percent [2] 10" xfId="21944"/>
    <cellStyle name="Percent [2] 11" xfId="21945"/>
    <cellStyle name="Percent [2] 12" xfId="21946"/>
    <cellStyle name="Percent [2] 13" xfId="21947"/>
    <cellStyle name="Percent [2] 14" xfId="21948"/>
    <cellStyle name="Percent [2] 15" xfId="21949"/>
    <cellStyle name="Percent [2] 16" xfId="21950"/>
    <cellStyle name="Percent [2] 17" xfId="21951"/>
    <cellStyle name="Percent [2] 18" xfId="21952"/>
    <cellStyle name="Percent [2] 19" xfId="21953"/>
    <cellStyle name="Percent [2] 2" xfId="21954"/>
    <cellStyle name="Percent [2] 2 2" xfId="21955"/>
    <cellStyle name="Percent [2] 20" xfId="21956"/>
    <cellStyle name="Percent [2] 21" xfId="21957"/>
    <cellStyle name="Percent [2] 22" xfId="21958"/>
    <cellStyle name="Percent [2] 3" xfId="21959"/>
    <cellStyle name="Percent [2] 4" xfId="21960"/>
    <cellStyle name="Percent [2] 5" xfId="21961"/>
    <cellStyle name="Percent [2] 6" xfId="21962"/>
    <cellStyle name="Percent [2] 7" xfId="21963"/>
    <cellStyle name="Percent [2] 8" xfId="21964"/>
    <cellStyle name="Percent [2] 9" xfId="21965"/>
    <cellStyle name="Percent 10" xfId="21966"/>
    <cellStyle name="Percent 10 10" xfId="21967"/>
    <cellStyle name="Percent 10 2" xfId="21968"/>
    <cellStyle name="Percent 10 2 2" xfId="21969"/>
    <cellStyle name="Percent 11" xfId="21970"/>
    <cellStyle name="Percent 11 2" xfId="21971"/>
    <cellStyle name="Percent 12" xfId="21972"/>
    <cellStyle name="Percent 12 2" xfId="21973"/>
    <cellStyle name="Percent 13" xfId="21974"/>
    <cellStyle name="Percent 14" xfId="21975"/>
    <cellStyle name="Percent 15" xfId="21976"/>
    <cellStyle name="Percent 16" xfId="21977"/>
    <cellStyle name="Percent 16 6" xfId="21978"/>
    <cellStyle name="Percent 17" xfId="21979"/>
    <cellStyle name="Percent 18" xfId="21980"/>
    <cellStyle name="Percent 19" xfId="21981"/>
    <cellStyle name="Percent 2" xfId="4"/>
    <cellStyle name="Percent 2 10" xfId="21982"/>
    <cellStyle name="Percent 2 11" xfId="21983"/>
    <cellStyle name="Percent 2 12" xfId="21984"/>
    <cellStyle name="Percent 2 13" xfId="21985"/>
    <cellStyle name="Percent 2 14" xfId="21986"/>
    <cellStyle name="Percent 2 15" xfId="21987"/>
    <cellStyle name="Percent 2 16" xfId="21988"/>
    <cellStyle name="Percent 2 17" xfId="21989"/>
    <cellStyle name="Percent 2 18" xfId="21990"/>
    <cellStyle name="Percent 2 19" xfId="21991"/>
    <cellStyle name="Percent 2 2" xfId="21992"/>
    <cellStyle name="Percent 2 2 10" xfId="21993"/>
    <cellStyle name="Percent 2 2 11" xfId="21994"/>
    <cellStyle name="Percent 2 2 12" xfId="21995"/>
    <cellStyle name="Percent 2 2 2" xfId="21996"/>
    <cellStyle name="Percent 2 2 2 2" xfId="21997"/>
    <cellStyle name="Percent 2 2 2 2 2" xfId="21998"/>
    <cellStyle name="Percent 2 2 3" xfId="21999"/>
    <cellStyle name="Percent 2 2 4" xfId="22000"/>
    <cellStyle name="Percent 2 2 5" xfId="22001"/>
    <cellStyle name="Percent 2 2 6" xfId="22002"/>
    <cellStyle name="Percent 2 2 7" xfId="22003"/>
    <cellStyle name="Percent 2 2 8" xfId="22004"/>
    <cellStyle name="Percent 2 2 9" xfId="22005"/>
    <cellStyle name="Percent 2 20" xfId="22006"/>
    <cellStyle name="Percent 2 21" xfId="22007"/>
    <cellStyle name="Percent 2 22" xfId="22008"/>
    <cellStyle name="Percent 2 23" xfId="22009"/>
    <cellStyle name="Percent 2 24" xfId="22010"/>
    <cellStyle name="Percent 2 25" xfId="22011"/>
    <cellStyle name="Percent 2 26" xfId="22012"/>
    <cellStyle name="Percent 2 27" xfId="22013"/>
    <cellStyle name="Percent 2 28" xfId="22014"/>
    <cellStyle name="Percent 2 29" xfId="22015"/>
    <cellStyle name="Percent 2 3" xfId="22016"/>
    <cellStyle name="Percent 2 3 2" xfId="22017"/>
    <cellStyle name="Percent 2 3 3" xfId="22018"/>
    <cellStyle name="Percent 2 30" xfId="22019"/>
    <cellStyle name="Percent 2 31" xfId="22020"/>
    <cellStyle name="Percent 2 32" xfId="22021"/>
    <cellStyle name="Percent 2 33" xfId="22022"/>
    <cellStyle name="Percent 2 34" xfId="22023"/>
    <cellStyle name="Percent 2 4" xfId="22024"/>
    <cellStyle name="Percent 2 4 2" xfId="22025"/>
    <cellStyle name="Percent 2 4 3" xfId="22026"/>
    <cellStyle name="Percent 2 4 4" xfId="22027"/>
    <cellStyle name="Percent 2 5" xfId="22028"/>
    <cellStyle name="Percent 2 6" xfId="22029"/>
    <cellStyle name="Percent 2 7" xfId="22030"/>
    <cellStyle name="Percent 2 8" xfId="22031"/>
    <cellStyle name="Percent 2 9" xfId="22032"/>
    <cellStyle name="Percent 20" xfId="22033"/>
    <cellStyle name="Percent 21" xfId="22034"/>
    <cellStyle name="Percent 22" xfId="22035"/>
    <cellStyle name="Percent 23" xfId="22036"/>
    <cellStyle name="Percent 24" xfId="22037"/>
    <cellStyle name="Percent 25" xfId="22038"/>
    <cellStyle name="Percent 26" xfId="22039"/>
    <cellStyle name="Percent 27" xfId="22040"/>
    <cellStyle name="Percent 28" xfId="22041"/>
    <cellStyle name="Percent 29" xfId="22042"/>
    <cellStyle name="Percent 3" xfId="22043"/>
    <cellStyle name="Percent 3 10" xfId="22044"/>
    <cellStyle name="Percent 3 11" xfId="22045"/>
    <cellStyle name="Percent 3 12" xfId="22046"/>
    <cellStyle name="Percent 3 13" xfId="22047"/>
    <cellStyle name="Percent 3 14" xfId="22048"/>
    <cellStyle name="Percent 3 15" xfId="22049"/>
    <cellStyle name="Percent 3 16" xfId="22050"/>
    <cellStyle name="Percent 3 17" xfId="22051"/>
    <cellStyle name="Percent 3 18" xfId="22052"/>
    <cellStyle name="Percent 3 19" xfId="22053"/>
    <cellStyle name="Percent 3 2" xfId="22054"/>
    <cellStyle name="Percent 3 2 2" xfId="22055"/>
    <cellStyle name="Percent 3 2 3" xfId="22056"/>
    <cellStyle name="Percent 3 20" xfId="22057"/>
    <cellStyle name="Percent 3 21" xfId="22058"/>
    <cellStyle name="Percent 3 22" xfId="22059"/>
    <cellStyle name="Percent 3 23" xfId="22060"/>
    <cellStyle name="Percent 3 3" xfId="22061"/>
    <cellStyle name="Percent 3 4" xfId="22062"/>
    <cellStyle name="Percent 3 5" xfId="22063"/>
    <cellStyle name="Percent 3 6" xfId="22064"/>
    <cellStyle name="Percent 3 7" xfId="22065"/>
    <cellStyle name="Percent 3 8" xfId="22066"/>
    <cellStyle name="Percent 3 9" xfId="22067"/>
    <cellStyle name="Percent 30" xfId="22068"/>
    <cellStyle name="Percent 31" xfId="22069"/>
    <cellStyle name="Percent 32" xfId="22070"/>
    <cellStyle name="Percent 33" xfId="22071"/>
    <cellStyle name="Percent 34" xfId="22072"/>
    <cellStyle name="Percent 35" xfId="22073"/>
    <cellStyle name="Percent 36" xfId="22074"/>
    <cellStyle name="Percent 37" xfId="22075"/>
    <cellStyle name="Percent 38" xfId="22076"/>
    <cellStyle name="Percent 39" xfId="22077"/>
    <cellStyle name="Percent 4" xfId="22078"/>
    <cellStyle name="Percent 4 2" xfId="22079"/>
    <cellStyle name="Percent 4 3" xfId="22080"/>
    <cellStyle name="Percent 4 3 2" xfId="22081"/>
    <cellStyle name="Percent 4 3 2 2" xfId="22082"/>
    <cellStyle name="Percent 4 3 2 2 2" xfId="22083"/>
    <cellStyle name="Percent 4 3 2 3" xfId="22084"/>
    <cellStyle name="Percent 4 3 3" xfId="22085"/>
    <cellStyle name="Percent 4 3 4" xfId="22086"/>
    <cellStyle name="Percent 4 4" xfId="22087"/>
    <cellStyle name="Percent 4 4 2" xfId="22088"/>
    <cellStyle name="Percent 4 5" xfId="22089"/>
    <cellStyle name="Percent 40" xfId="22090"/>
    <cellStyle name="Percent 41" xfId="22091"/>
    <cellStyle name="Percent 5" xfId="22092"/>
    <cellStyle name="Percent 5 2" xfId="22093"/>
    <cellStyle name="Percent 5 3" xfId="22094"/>
    <cellStyle name="Percent 6" xfId="22095"/>
    <cellStyle name="Percent 6 2" xfId="22096"/>
    <cellStyle name="Percent 6 2 2" xfId="22097"/>
    <cellStyle name="Percent 6 3" xfId="22098"/>
    <cellStyle name="Percent 6 4" xfId="22099"/>
    <cellStyle name="Percent 7" xfId="22100"/>
    <cellStyle name="Percent 7 2" xfId="22101"/>
    <cellStyle name="Percent 8" xfId="22102"/>
    <cellStyle name="Percent 8 2" xfId="22103"/>
    <cellStyle name="Percent 8 2 2" xfId="22104"/>
    <cellStyle name="Percent 9" xfId="22105"/>
    <cellStyle name="Percent 9 2" xfId="22106"/>
    <cellStyle name="percentá 2" xfId="22107"/>
    <cellStyle name="PERCENTAGE" xfId="22108"/>
    <cellStyle name="PERCENTAGE 10" xfId="22109"/>
    <cellStyle name="PERCENTAGE 10 2" xfId="22110"/>
    <cellStyle name="PERCENTAGE 11" xfId="22111"/>
    <cellStyle name="PERCENTAGE 11 2" xfId="22112"/>
    <cellStyle name="PERCENTAGE 12" xfId="22113"/>
    <cellStyle name="PERCENTAGE 12 2" xfId="22114"/>
    <cellStyle name="PERCENTAGE 13" xfId="22115"/>
    <cellStyle name="PERCENTAGE 13 2" xfId="22116"/>
    <cellStyle name="PERCENTAGE 14" xfId="22117"/>
    <cellStyle name="PERCENTAGE 14 2" xfId="22118"/>
    <cellStyle name="PERCENTAGE 15" xfId="22119"/>
    <cellStyle name="PERCENTAGE 15 2" xfId="22120"/>
    <cellStyle name="PERCENTAGE 16" xfId="22121"/>
    <cellStyle name="PERCENTAGE 16 2" xfId="22122"/>
    <cellStyle name="PERCENTAGE 17" xfId="22123"/>
    <cellStyle name="PERCENTAGE 17 2" xfId="22124"/>
    <cellStyle name="PERCENTAGE 18" xfId="22125"/>
    <cellStyle name="PERCENTAGE 18 2" xfId="22126"/>
    <cellStyle name="PERCENTAGE 19" xfId="22127"/>
    <cellStyle name="PERCENTAGE 19 2" xfId="22128"/>
    <cellStyle name="PERCENTAGE 2" xfId="22129"/>
    <cellStyle name="PERCENTAGE 2 2" xfId="22130"/>
    <cellStyle name="PERCENTAGE 20" xfId="22131"/>
    <cellStyle name="PERCENTAGE 20 2" xfId="22132"/>
    <cellStyle name="PERCENTAGE 21" xfId="22133"/>
    <cellStyle name="PERCENTAGE 21 2" xfId="22134"/>
    <cellStyle name="PERCENTAGE 22" xfId="22135"/>
    <cellStyle name="PERCENTAGE 22 2" xfId="22136"/>
    <cellStyle name="PERCENTAGE 23" xfId="22137"/>
    <cellStyle name="PERCENTAGE 3" xfId="22138"/>
    <cellStyle name="PERCENTAGE 3 2" xfId="22139"/>
    <cellStyle name="PERCENTAGE 4" xfId="22140"/>
    <cellStyle name="PERCENTAGE 4 2" xfId="22141"/>
    <cellStyle name="PERCENTAGE 5" xfId="22142"/>
    <cellStyle name="PERCENTAGE 5 2" xfId="22143"/>
    <cellStyle name="PERCENTAGE 6" xfId="22144"/>
    <cellStyle name="PERCENTAGE 6 2" xfId="22145"/>
    <cellStyle name="PERCENTAGE 7" xfId="22146"/>
    <cellStyle name="PERCENTAGE 7 2" xfId="22147"/>
    <cellStyle name="PERCENTAGE 8" xfId="22148"/>
    <cellStyle name="PERCENTAGE 8 2" xfId="22149"/>
    <cellStyle name="PERCENTAGE 9" xfId="22150"/>
    <cellStyle name="PERCENTAGE 9 2" xfId="22151"/>
    <cellStyle name="PercentSales" xfId="22152"/>
    <cellStyle name="PercentSales 2" xfId="22153"/>
    <cellStyle name="PercentSales 3" xfId="22154"/>
    <cellStyle name="PercentSales 4" xfId="22155"/>
    <cellStyle name="PercentSales 5" xfId="22156"/>
    <cellStyle name="Persen 2" xfId="22157"/>
    <cellStyle name="Persen 3" xfId="22158"/>
    <cellStyle name="Persen 4" xfId="22159"/>
    <cellStyle name="PgLen" xfId="22160"/>
    <cellStyle name="plest" xfId="22161"/>
    <cellStyle name="pound_mu" xfId="22162"/>
    <cellStyle name="Pourcentage_TEMPTRAN" xfId="22163"/>
    <cellStyle name="Prefilled" xfId="22164"/>
    <cellStyle name="PrePop Currency (0)" xfId="22165"/>
    <cellStyle name="PrePop Currency (2)" xfId="22166"/>
    <cellStyle name="PrePop Units (0)" xfId="22167"/>
    <cellStyle name="PrePop Units (1)" xfId="22168"/>
    <cellStyle name="PrePop Units (1) 2" xfId="22169"/>
    <cellStyle name="PrePop Units (2)" xfId="22170"/>
    <cellStyle name="Price" xfId="22171"/>
    <cellStyle name="pricing" xfId="22172"/>
    <cellStyle name="Prog-1" xfId="22173"/>
    <cellStyle name="Protected" xfId="22174"/>
    <cellStyle name="Prozent_NK Kreis" xfId="22175"/>
    <cellStyle name="PSChar" xfId="22176"/>
    <cellStyle name="Qté calculées" xfId="22177"/>
    <cellStyle name="QTé entrées" xfId="22178"/>
    <cellStyle name="Quantité" xfId="22179"/>
    <cellStyle name="Quantité 2" xfId="22180"/>
    <cellStyle name="Quantité 2 2" xfId="22181"/>
    <cellStyle name="Quantité 3" xfId="22182"/>
    <cellStyle name="Quantité 3 2" xfId="22183"/>
    <cellStyle name="Quantité 4" xfId="22184"/>
    <cellStyle name="Quantité 4 2" xfId="22185"/>
    <cellStyle name="Quantité 5" xfId="22186"/>
    <cellStyle name="Quantité 5 2" xfId="22187"/>
    <cellStyle name="Quantité 6" xfId="22188"/>
    <cellStyle name="Quantité 6 2" xfId="22189"/>
    <cellStyle name="Quantité 7" xfId="22190"/>
    <cellStyle name="Quantité 7 2" xfId="22191"/>
    <cellStyle name="Quantity" xfId="22192"/>
    <cellStyle name="Quantity 2" xfId="22193"/>
    <cellStyle name="question" xfId="22194"/>
    <cellStyle name="radika" xfId="22195"/>
    <cellStyle name="radika 2" xfId="22196"/>
    <cellStyle name="radikal" xfId="22197"/>
    <cellStyle name="radikal 10" xfId="22198"/>
    <cellStyle name="radikal 10 2" xfId="22199"/>
    <cellStyle name="radikal 11" xfId="22200"/>
    <cellStyle name="radikal 11 2" xfId="22201"/>
    <cellStyle name="radikal 12" xfId="22202"/>
    <cellStyle name="radikal 12 2" xfId="22203"/>
    <cellStyle name="radikal 13" xfId="22204"/>
    <cellStyle name="radikal 2" xfId="22205"/>
    <cellStyle name="radikal 2 10" xfId="22206"/>
    <cellStyle name="radikal 2 10 2" xfId="22207"/>
    <cellStyle name="radikal 2 11" xfId="22208"/>
    <cellStyle name="radikal 2 2" xfId="22209"/>
    <cellStyle name="radikal 2 2 2" xfId="22210"/>
    <cellStyle name="radikal 2 2 2 2" xfId="22211"/>
    <cellStyle name="radikal 2 2 3" xfId="22212"/>
    <cellStyle name="radikal 2 2 3 2" xfId="22213"/>
    <cellStyle name="radikal 2 2 4" xfId="22214"/>
    <cellStyle name="radikal 2 2 4 2" xfId="22215"/>
    <cellStyle name="radikal 2 2 5" xfId="22216"/>
    <cellStyle name="radikal 2 2 5 2" xfId="22217"/>
    <cellStyle name="radikal 2 2 6" xfId="22218"/>
    <cellStyle name="radikal 2 2 6 2" xfId="22219"/>
    <cellStyle name="radikal 2 2 7" xfId="22220"/>
    <cellStyle name="radikal 2 2 7 2" xfId="22221"/>
    <cellStyle name="radikal 2 2 8" xfId="22222"/>
    <cellStyle name="radikal 2 2 8 2" xfId="22223"/>
    <cellStyle name="radikal 2 2 9" xfId="22224"/>
    <cellStyle name="radikal 2 3" xfId="22225"/>
    <cellStyle name="radikal 2 3 2" xfId="22226"/>
    <cellStyle name="radikal 2 4" xfId="22227"/>
    <cellStyle name="radikal 2 4 2" xfId="22228"/>
    <cellStyle name="radikal 2 5" xfId="22229"/>
    <cellStyle name="radikal 2 5 2" xfId="22230"/>
    <cellStyle name="radikal 2 6" xfId="22231"/>
    <cellStyle name="radikal 2 6 2" xfId="22232"/>
    <cellStyle name="radikal 2 7" xfId="22233"/>
    <cellStyle name="radikal 2 7 2" xfId="22234"/>
    <cellStyle name="radikal 2 8" xfId="22235"/>
    <cellStyle name="radikal 2 8 2" xfId="22236"/>
    <cellStyle name="radikal 2 9" xfId="22237"/>
    <cellStyle name="radikal 2 9 2" xfId="22238"/>
    <cellStyle name="radikal 3" xfId="22239"/>
    <cellStyle name="radikal 3 10" xfId="22240"/>
    <cellStyle name="radikal 3 10 2" xfId="22241"/>
    <cellStyle name="radikal 3 11" xfId="22242"/>
    <cellStyle name="radikal 3 2" xfId="22243"/>
    <cellStyle name="radikal 3 2 2" xfId="22244"/>
    <cellStyle name="radikal 3 2 2 2" xfId="22245"/>
    <cellStyle name="radikal 3 2 3" xfId="22246"/>
    <cellStyle name="radikal 3 2 3 2" xfId="22247"/>
    <cellStyle name="radikal 3 2 4" xfId="22248"/>
    <cellStyle name="radikal 3 2 4 2" xfId="22249"/>
    <cellStyle name="radikal 3 2 5" xfId="22250"/>
    <cellStyle name="radikal 3 2 5 2" xfId="22251"/>
    <cellStyle name="radikal 3 2 6" xfId="22252"/>
    <cellStyle name="radikal 3 2 6 2" xfId="22253"/>
    <cellStyle name="radikal 3 2 7" xfId="22254"/>
    <cellStyle name="radikal 3 2 7 2" xfId="22255"/>
    <cellStyle name="radikal 3 2 8" xfId="22256"/>
    <cellStyle name="radikal 3 2 8 2" xfId="22257"/>
    <cellStyle name="radikal 3 2 9" xfId="22258"/>
    <cellStyle name="radikal 3 3" xfId="22259"/>
    <cellStyle name="radikal 3 3 2" xfId="22260"/>
    <cellStyle name="radikal 3 4" xfId="22261"/>
    <cellStyle name="radikal 3 4 2" xfId="22262"/>
    <cellStyle name="radikal 3 5" xfId="22263"/>
    <cellStyle name="radikal 3 5 2" xfId="22264"/>
    <cellStyle name="radikal 3 6" xfId="22265"/>
    <cellStyle name="radikal 3 6 2" xfId="22266"/>
    <cellStyle name="radikal 3 7" xfId="22267"/>
    <cellStyle name="radikal 3 7 2" xfId="22268"/>
    <cellStyle name="radikal 3 8" xfId="22269"/>
    <cellStyle name="radikal 3 8 2" xfId="22270"/>
    <cellStyle name="radikal 3 9" xfId="22271"/>
    <cellStyle name="radikal 3 9 2" xfId="22272"/>
    <cellStyle name="radikal 4" xfId="22273"/>
    <cellStyle name="radikal 4 2" xfId="22274"/>
    <cellStyle name="radikal 4 2 2" xfId="22275"/>
    <cellStyle name="radikal 4 3" xfId="22276"/>
    <cellStyle name="radikal 4 3 2" xfId="22277"/>
    <cellStyle name="radikal 4 4" xfId="22278"/>
    <cellStyle name="radikal 4 4 2" xfId="22279"/>
    <cellStyle name="radikal 4 5" xfId="22280"/>
    <cellStyle name="radikal 4 5 2" xfId="22281"/>
    <cellStyle name="radikal 4 6" xfId="22282"/>
    <cellStyle name="radikal 4 6 2" xfId="22283"/>
    <cellStyle name="radikal 4 7" xfId="22284"/>
    <cellStyle name="radikal 4 7 2" xfId="22285"/>
    <cellStyle name="radikal 4 8" xfId="22286"/>
    <cellStyle name="radikal 4 8 2" xfId="22287"/>
    <cellStyle name="radikal 4 9" xfId="22288"/>
    <cellStyle name="radikal 5" xfId="22289"/>
    <cellStyle name="radikal 5 2" xfId="22290"/>
    <cellStyle name="radikal 6" xfId="22291"/>
    <cellStyle name="radikal 6 2" xfId="22292"/>
    <cellStyle name="radikal 7" xfId="22293"/>
    <cellStyle name="radikal 7 2" xfId="22294"/>
    <cellStyle name="radikal 8" xfId="22295"/>
    <cellStyle name="radikal 8 2" xfId="22296"/>
    <cellStyle name="radikal 9" xfId="22297"/>
    <cellStyle name="radikal 9 2" xfId="22298"/>
    <cellStyle name="Rate" xfId="22299"/>
    <cellStyle name="Rate 2" xfId="22300"/>
    <cellStyle name="RateBold" xfId="22301"/>
    <cellStyle name="Red font" xfId="22302"/>
    <cellStyle name="Red font 2" xfId="22303"/>
    <cellStyle name="Red font 3" xfId="22304"/>
    <cellStyle name="Red font 4" xfId="22305"/>
    <cellStyle name="Red font 5" xfId="22306"/>
    <cellStyle name="regstoresfromspecstores" xfId="22307"/>
    <cellStyle name="regstoresfromspecstores 2" xfId="22308"/>
    <cellStyle name="report_title" xfId="22309"/>
    <cellStyle name="Reset " xfId="22310"/>
    <cellStyle name="Reset  - Style4" xfId="22311"/>
    <cellStyle name="Reset  - Style7" xfId="22312"/>
    <cellStyle name="Reset  - Style7 2" xfId="22313"/>
    <cellStyle name="Reset  - 유형7" xfId="22314"/>
    <cellStyle name="Reset  2" xfId="22315"/>
    <cellStyle name="Reset range style to defaults" xfId="22316"/>
    <cellStyle name="Result 1" xfId="22317"/>
    <cellStyle name="Result 2" xfId="22318"/>
    <cellStyle name="Result 3" xfId="22319"/>
    <cellStyle name="Result 4" xfId="22320"/>
    <cellStyle name="Result 5" xfId="22321"/>
    <cellStyle name="Result 6" xfId="22322"/>
    <cellStyle name="Reverse" xfId="22323"/>
    <cellStyle name="ReverseDate" xfId="22324"/>
    <cellStyle name="Revision" xfId="22325"/>
    <cellStyle name="RevList" xfId="22326"/>
    <cellStyle name="RevList 2" xfId="22327"/>
    <cellStyle name="RevList 3" xfId="22328"/>
    <cellStyle name="RevList 4" xfId="22329"/>
    <cellStyle name="RevList 5" xfId="22330"/>
    <cellStyle name="Ribu" xfId="22331"/>
    <cellStyle name="Rp" xfId="22332"/>
    <cellStyle name="Rp 2" xfId="22333"/>
    <cellStyle name="Rupiah" xfId="22334"/>
    <cellStyle name="s" xfId="22335"/>
    <cellStyle name="S/Titre" xfId="22336"/>
    <cellStyle name="SATU" xfId="22337"/>
    <cellStyle name="SATU 2" xfId="22338"/>
    <cellStyle name="SATU 3" xfId="22339"/>
    <cellStyle name="Scores" xfId="22340"/>
    <cellStyle name="Section Title" xfId="22341"/>
    <cellStyle name="Section Title 2" xfId="22342"/>
    <cellStyle name="Section Title 3" xfId="22343"/>
    <cellStyle name="Section Title 4" xfId="22344"/>
    <cellStyle name="sementara" xfId="22345"/>
    <cellStyle name="shade" xfId="22346"/>
    <cellStyle name="SHADEDSTORES" xfId="22347"/>
    <cellStyle name="SHADEDSTORES 10" xfId="22348"/>
    <cellStyle name="SHADEDSTORES 10 2" xfId="22349"/>
    <cellStyle name="SHADEDSTORES 10 3" xfId="22350"/>
    <cellStyle name="SHADEDSTORES 11" xfId="22351"/>
    <cellStyle name="SHADEDSTORES 11 2" xfId="22352"/>
    <cellStyle name="SHADEDSTORES 11 3" xfId="22353"/>
    <cellStyle name="SHADEDSTORES 12" xfId="22354"/>
    <cellStyle name="SHADEDSTORES 12 2" xfId="22355"/>
    <cellStyle name="SHADEDSTORES 12 3" xfId="22356"/>
    <cellStyle name="SHADEDSTORES 13" xfId="22357"/>
    <cellStyle name="SHADEDSTORES 13 2" xfId="22358"/>
    <cellStyle name="SHADEDSTORES 13 3" xfId="22359"/>
    <cellStyle name="SHADEDSTORES 14" xfId="22360"/>
    <cellStyle name="SHADEDSTORES 14 2" xfId="22361"/>
    <cellStyle name="SHADEDSTORES 14 3" xfId="22362"/>
    <cellStyle name="SHADEDSTORES 15" xfId="22363"/>
    <cellStyle name="SHADEDSTORES 15 2" xfId="22364"/>
    <cellStyle name="SHADEDSTORES 15 3" xfId="22365"/>
    <cellStyle name="SHADEDSTORES 16" xfId="22366"/>
    <cellStyle name="SHADEDSTORES 16 2" xfId="22367"/>
    <cellStyle name="SHADEDSTORES 16 3" xfId="22368"/>
    <cellStyle name="SHADEDSTORES 17" xfId="22369"/>
    <cellStyle name="SHADEDSTORES 17 2" xfId="22370"/>
    <cellStyle name="SHADEDSTORES 17 3" xfId="22371"/>
    <cellStyle name="SHADEDSTORES 18" xfId="22372"/>
    <cellStyle name="SHADEDSTORES 18 2" xfId="22373"/>
    <cellStyle name="SHADEDSTORES 18 3" xfId="22374"/>
    <cellStyle name="SHADEDSTORES 19" xfId="22375"/>
    <cellStyle name="SHADEDSTORES 19 2" xfId="22376"/>
    <cellStyle name="SHADEDSTORES 19 3" xfId="22377"/>
    <cellStyle name="SHADEDSTORES 2" xfId="22378"/>
    <cellStyle name="SHADEDSTORES 2 10" xfId="22379"/>
    <cellStyle name="SHADEDSTORES 2 2" xfId="22380"/>
    <cellStyle name="SHADEDSTORES 2 2 2" xfId="22381"/>
    <cellStyle name="SHADEDSTORES 2 2 3" xfId="22382"/>
    <cellStyle name="SHADEDSTORES 2 3" xfId="22383"/>
    <cellStyle name="SHADEDSTORES 2 3 2" xfId="22384"/>
    <cellStyle name="SHADEDSTORES 2 3 3" xfId="22385"/>
    <cellStyle name="SHADEDSTORES 2 4" xfId="22386"/>
    <cellStyle name="SHADEDSTORES 2 4 2" xfId="22387"/>
    <cellStyle name="SHADEDSTORES 2 4 3" xfId="22388"/>
    <cellStyle name="SHADEDSTORES 2 5" xfId="22389"/>
    <cellStyle name="SHADEDSTORES 2 5 2" xfId="22390"/>
    <cellStyle name="SHADEDSTORES 2 5 3" xfId="22391"/>
    <cellStyle name="SHADEDSTORES 2 6" xfId="22392"/>
    <cellStyle name="SHADEDSTORES 2 6 2" xfId="22393"/>
    <cellStyle name="SHADEDSTORES 2 6 3" xfId="22394"/>
    <cellStyle name="SHADEDSTORES 2 7" xfId="22395"/>
    <cellStyle name="SHADEDSTORES 2 7 2" xfId="22396"/>
    <cellStyle name="SHADEDSTORES 2 7 3" xfId="22397"/>
    <cellStyle name="SHADEDSTORES 2 8" xfId="22398"/>
    <cellStyle name="SHADEDSTORES 2 8 2" xfId="22399"/>
    <cellStyle name="SHADEDSTORES 2 8 3" xfId="22400"/>
    <cellStyle name="SHADEDSTORES 2 9" xfId="22401"/>
    <cellStyle name="SHADEDSTORES 20" xfId="22402"/>
    <cellStyle name="SHADEDSTORES 20 2" xfId="22403"/>
    <cellStyle name="SHADEDSTORES 20 3" xfId="22404"/>
    <cellStyle name="SHADEDSTORES 21" xfId="22405"/>
    <cellStyle name="SHADEDSTORES 21 2" xfId="22406"/>
    <cellStyle name="SHADEDSTORES 21 3" xfId="22407"/>
    <cellStyle name="SHADEDSTORES 22" xfId="22408"/>
    <cellStyle name="SHADEDSTORES 23" xfId="22409"/>
    <cellStyle name="SHADEDSTORES 3" xfId="22410"/>
    <cellStyle name="SHADEDSTORES 3 2" xfId="22411"/>
    <cellStyle name="SHADEDSTORES 3 3" xfId="22412"/>
    <cellStyle name="SHADEDSTORES 4" xfId="22413"/>
    <cellStyle name="SHADEDSTORES 4 2" xfId="22414"/>
    <cellStyle name="SHADEDSTORES 4 3" xfId="22415"/>
    <cellStyle name="SHADEDSTORES 5" xfId="22416"/>
    <cellStyle name="SHADEDSTORES 5 2" xfId="22417"/>
    <cellStyle name="SHADEDSTORES 5 3" xfId="22418"/>
    <cellStyle name="SHADEDSTORES 6" xfId="22419"/>
    <cellStyle name="SHADEDSTORES 6 2" xfId="22420"/>
    <cellStyle name="SHADEDSTORES 6 3" xfId="22421"/>
    <cellStyle name="SHADEDSTORES 7" xfId="22422"/>
    <cellStyle name="SHADEDSTORES 7 2" xfId="22423"/>
    <cellStyle name="SHADEDSTORES 7 3" xfId="22424"/>
    <cellStyle name="SHADEDSTORES 8" xfId="22425"/>
    <cellStyle name="SHADEDSTORES 8 2" xfId="22426"/>
    <cellStyle name="SHADEDSTORES 8 3" xfId="22427"/>
    <cellStyle name="SHADEDSTORES 9" xfId="22428"/>
    <cellStyle name="SHADEDSTORES 9 2" xfId="22429"/>
    <cellStyle name="SHADEDSTORES 9 3" xfId="22430"/>
    <cellStyle name="Sheet Title" xfId="22431"/>
    <cellStyle name="Sheet Title 2" xfId="22432"/>
    <cellStyle name="Special" xfId="22433"/>
    <cellStyle name="Special 2" xfId="22434"/>
    <cellStyle name="specstores" xfId="22435"/>
    <cellStyle name="specstores 2" xfId="22436"/>
    <cellStyle name="Spelling 1033,0" xfId="22437"/>
    <cellStyle name="Standaard_rel-sl" xfId="22438"/>
    <cellStyle name="Standard" xfId="22439"/>
    <cellStyle name="STD" xfId="22440"/>
    <cellStyle name="STD 2" xfId="22441"/>
    <cellStyle name="STD1" xfId="22442"/>
    <cellStyle name="STD1 2" xfId="22443"/>
    <cellStyle name="Strange" xfId="22444"/>
    <cellStyle name="Strange 2" xfId="22445"/>
    <cellStyle name="Strange 3" xfId="22446"/>
    <cellStyle name="Strange 4" xfId="22447"/>
    <cellStyle name="Strange 5" xfId="22448"/>
    <cellStyle name="STYL1 - 유형1" xfId="22449"/>
    <cellStyle name="Style 1" xfId="22450"/>
    <cellStyle name="Style 1 2" xfId="22451"/>
    <cellStyle name="Style 2" xfId="22452"/>
    <cellStyle name="Style 3" xfId="22453"/>
    <cellStyle name="Style 4" xfId="22454"/>
    <cellStyle name="Style 5" xfId="22455"/>
    <cellStyle name="Style(sinta)" xfId="22456"/>
    <cellStyle name="subhead" xfId="22457"/>
    <cellStyle name="Sub-Heading" xfId="22458"/>
    <cellStyle name="Subtitle" xfId="22459"/>
    <cellStyle name="Subtotal" xfId="22460"/>
    <cellStyle name="Sub-Total" xfId="22461"/>
    <cellStyle name="Subtotal 1" xfId="22462"/>
    <cellStyle name="Subtotal 1 2" xfId="22463"/>
    <cellStyle name="Subtotal 1 3" xfId="22464"/>
    <cellStyle name="Subtotal 1 value" xfId="22465"/>
    <cellStyle name="Subtotal 1 value 2" xfId="22466"/>
    <cellStyle name="Subtotal 1 value 3" xfId="22467"/>
    <cellStyle name="Subtotal 2" xfId="22468"/>
    <cellStyle name="Subtotal 2 2" xfId="22469"/>
    <cellStyle name="Subtotal 2 3" xfId="22470"/>
    <cellStyle name="Subtotal 2 value" xfId="22471"/>
    <cellStyle name="Subtotal 2 value 2" xfId="22472"/>
    <cellStyle name="Subtotal 2 value 3" xfId="22473"/>
    <cellStyle name="Subtotal 3" xfId="22474"/>
    <cellStyle name="Subtotal 4" xfId="22475"/>
    <cellStyle name="Subtotal 4 2" xfId="22476"/>
    <cellStyle name="Subtotal 4 2 2" xfId="22477"/>
    <cellStyle name="Subtotal 4 2 2 2" xfId="22478"/>
    <cellStyle name="Subtotal 4 2 3" xfId="22479"/>
    <cellStyle name="Subtotal 4 3" xfId="22480"/>
    <cellStyle name="Subtotal 4 3 2" xfId="22481"/>
    <cellStyle name="Subtotal 4 4" xfId="22482"/>
    <cellStyle name="Subtotal_BoQ Celukan Bawang_Kapal_1" xfId="22483"/>
    <cellStyle name="sum" xfId="22484"/>
    <cellStyle name="sum 2" xfId="22485"/>
    <cellStyle name="sum 3" xfId="22486"/>
    <cellStyle name="sum 4" xfId="22487"/>
    <cellStyle name="sum 5" xfId="22488"/>
    <cellStyle name="sum 6" xfId="22489"/>
    <cellStyle name="sum8" xfId="22490"/>
    <cellStyle name="Summary_back" xfId="22491"/>
    <cellStyle name="SUPPR" xfId="22492"/>
    <cellStyle name="T" xfId="22493"/>
    <cellStyle name="T 10" xfId="22494"/>
    <cellStyle name="T 10 2" xfId="22495"/>
    <cellStyle name="T 10 3" xfId="22496"/>
    <cellStyle name="T 11" xfId="22497"/>
    <cellStyle name="T 11 2" xfId="22498"/>
    <cellStyle name="T 11 3" xfId="22499"/>
    <cellStyle name="T 12" xfId="22500"/>
    <cellStyle name="T 12 2" xfId="22501"/>
    <cellStyle name="T 12 3" xfId="22502"/>
    <cellStyle name="T 13" xfId="22503"/>
    <cellStyle name="T 13 2" xfId="22504"/>
    <cellStyle name="T 13 3" xfId="22505"/>
    <cellStyle name="T 14" xfId="22506"/>
    <cellStyle name="T 14 2" xfId="22507"/>
    <cellStyle name="T 14 3" xfId="22508"/>
    <cellStyle name="T 15" xfId="22509"/>
    <cellStyle name="T 15 2" xfId="22510"/>
    <cellStyle name="T 15 3" xfId="22511"/>
    <cellStyle name="T 16" xfId="22512"/>
    <cellStyle name="T 16 2" xfId="22513"/>
    <cellStyle name="T 16 3" xfId="22514"/>
    <cellStyle name="T 17" xfId="22515"/>
    <cellStyle name="T 17 2" xfId="22516"/>
    <cellStyle name="T 17 3" xfId="22517"/>
    <cellStyle name="T 18" xfId="22518"/>
    <cellStyle name="T 18 2" xfId="22519"/>
    <cellStyle name="T 18 3" xfId="22520"/>
    <cellStyle name="T 19" xfId="22521"/>
    <cellStyle name="T 19 2" xfId="22522"/>
    <cellStyle name="T 19 3" xfId="22523"/>
    <cellStyle name="T 2" xfId="22524"/>
    <cellStyle name="T 2 10" xfId="22525"/>
    <cellStyle name="T 2 10 2" xfId="22526"/>
    <cellStyle name="T 2 10 3" xfId="22527"/>
    <cellStyle name="T 2 11" xfId="22528"/>
    <cellStyle name="T 2 11 2" xfId="22529"/>
    <cellStyle name="T 2 11 3" xfId="22530"/>
    <cellStyle name="T 2 12" xfId="22531"/>
    <cellStyle name="T 2 12 2" xfId="22532"/>
    <cellStyle name="T 2 12 3" xfId="22533"/>
    <cellStyle name="T 2 13" xfId="22534"/>
    <cellStyle name="T 2 13 2" xfId="22535"/>
    <cellStyle name="T 2 13 3" xfId="22536"/>
    <cellStyle name="T 2 14" xfId="22537"/>
    <cellStyle name="T 2 14 2" xfId="22538"/>
    <cellStyle name="T 2 14 3" xfId="22539"/>
    <cellStyle name="T 2 15" xfId="22540"/>
    <cellStyle name="T 2 15 2" xfId="22541"/>
    <cellStyle name="T 2 15 3" xfId="22542"/>
    <cellStyle name="T 2 16" xfId="22543"/>
    <cellStyle name="T 2 16 2" xfId="22544"/>
    <cellStyle name="T 2 16 3" xfId="22545"/>
    <cellStyle name="T 2 17" xfId="22546"/>
    <cellStyle name="T 2 17 2" xfId="22547"/>
    <cellStyle name="T 2 17 3" xfId="22548"/>
    <cellStyle name="T 2 18" xfId="22549"/>
    <cellStyle name="T 2 18 2" xfId="22550"/>
    <cellStyle name="T 2 18 3" xfId="22551"/>
    <cellStyle name="T 2 19" xfId="22552"/>
    <cellStyle name="T 2 19 2" xfId="22553"/>
    <cellStyle name="T 2 19 3" xfId="22554"/>
    <cellStyle name="T 2 2" xfId="22555"/>
    <cellStyle name="T 2 2 10" xfId="22556"/>
    <cellStyle name="T 2 2 2" xfId="22557"/>
    <cellStyle name="T 2 2 2 2" xfId="22558"/>
    <cellStyle name="T 2 2 2 3" xfId="22559"/>
    <cellStyle name="T 2 2 3" xfId="22560"/>
    <cellStyle name="T 2 2 3 2" xfId="22561"/>
    <cellStyle name="T 2 2 3 3" xfId="22562"/>
    <cellStyle name="T 2 2 4" xfId="22563"/>
    <cellStyle name="T 2 2 4 2" xfId="22564"/>
    <cellStyle name="T 2 2 4 3" xfId="22565"/>
    <cellStyle name="T 2 2 5" xfId="22566"/>
    <cellStyle name="T 2 2 5 2" xfId="22567"/>
    <cellStyle name="T 2 2 5 3" xfId="22568"/>
    <cellStyle name="T 2 2 6" xfId="22569"/>
    <cellStyle name="T 2 2 6 2" xfId="22570"/>
    <cellStyle name="T 2 2 6 3" xfId="22571"/>
    <cellStyle name="T 2 2 7" xfId="22572"/>
    <cellStyle name="T 2 2 7 2" xfId="22573"/>
    <cellStyle name="T 2 2 7 3" xfId="22574"/>
    <cellStyle name="T 2 2 8" xfId="22575"/>
    <cellStyle name="T 2 2 8 2" xfId="22576"/>
    <cellStyle name="T 2 2 8 3" xfId="22577"/>
    <cellStyle name="T 2 2 9" xfId="22578"/>
    <cellStyle name="T 2 20" xfId="22579"/>
    <cellStyle name="T 2 20 2" xfId="22580"/>
    <cellStyle name="T 2 20 3" xfId="22581"/>
    <cellStyle name="T 2 21" xfId="22582"/>
    <cellStyle name="T 2 21 2" xfId="22583"/>
    <cellStyle name="T 2 21 3" xfId="22584"/>
    <cellStyle name="T 2 22" xfId="22585"/>
    <cellStyle name="T 2 23" xfId="22586"/>
    <cellStyle name="T 2 3" xfId="22587"/>
    <cellStyle name="T 2 3 2" xfId="22588"/>
    <cellStyle name="T 2 3 3" xfId="22589"/>
    <cellStyle name="T 2 4" xfId="22590"/>
    <cellStyle name="T 2 4 2" xfId="22591"/>
    <cellStyle name="T 2 4 3" xfId="22592"/>
    <cellStyle name="T 2 5" xfId="22593"/>
    <cellStyle name="T 2 5 2" xfId="22594"/>
    <cellStyle name="T 2 5 3" xfId="22595"/>
    <cellStyle name="T 2 6" xfId="22596"/>
    <cellStyle name="T 2 6 2" xfId="22597"/>
    <cellStyle name="T 2 6 3" xfId="22598"/>
    <cellStyle name="T 2 7" xfId="22599"/>
    <cellStyle name="T 2 7 2" xfId="22600"/>
    <cellStyle name="T 2 7 3" xfId="22601"/>
    <cellStyle name="T 2 8" xfId="22602"/>
    <cellStyle name="T 2 8 2" xfId="22603"/>
    <cellStyle name="T 2 8 3" xfId="22604"/>
    <cellStyle name="T 2 9" xfId="22605"/>
    <cellStyle name="T 2 9 2" xfId="22606"/>
    <cellStyle name="T 2 9 3" xfId="22607"/>
    <cellStyle name="T 20" xfId="22608"/>
    <cellStyle name="T 20 2" xfId="22609"/>
    <cellStyle name="T 20 3" xfId="22610"/>
    <cellStyle name="T 21" xfId="22611"/>
    <cellStyle name="T 21 2" xfId="22612"/>
    <cellStyle name="T 21 3" xfId="22613"/>
    <cellStyle name="T 22" xfId="22614"/>
    <cellStyle name="T 22 2" xfId="22615"/>
    <cellStyle name="T 22 3" xfId="22616"/>
    <cellStyle name="T 23" xfId="22617"/>
    <cellStyle name="T 24" xfId="22618"/>
    <cellStyle name="T 3" xfId="22619"/>
    <cellStyle name="T 3 10" xfId="22620"/>
    <cellStyle name="T 3 10 2" xfId="22621"/>
    <cellStyle name="T 3 10 3" xfId="22622"/>
    <cellStyle name="T 3 11" xfId="22623"/>
    <cellStyle name="T 3 11 2" xfId="22624"/>
    <cellStyle name="T 3 11 3" xfId="22625"/>
    <cellStyle name="T 3 12" xfId="22626"/>
    <cellStyle name="T 3 12 2" xfId="22627"/>
    <cellStyle name="T 3 12 3" xfId="22628"/>
    <cellStyle name="T 3 13" xfId="22629"/>
    <cellStyle name="T 3 13 2" xfId="22630"/>
    <cellStyle name="T 3 13 3" xfId="22631"/>
    <cellStyle name="T 3 14" xfId="22632"/>
    <cellStyle name="T 3 14 2" xfId="22633"/>
    <cellStyle name="T 3 14 3" xfId="22634"/>
    <cellStyle name="T 3 15" xfId="22635"/>
    <cellStyle name="T 3 15 2" xfId="22636"/>
    <cellStyle name="T 3 15 3" xfId="22637"/>
    <cellStyle name="T 3 16" xfId="22638"/>
    <cellStyle name="T 3 16 2" xfId="22639"/>
    <cellStyle name="T 3 16 3" xfId="22640"/>
    <cellStyle name="T 3 17" xfId="22641"/>
    <cellStyle name="T 3 17 2" xfId="22642"/>
    <cellStyle name="T 3 17 3" xfId="22643"/>
    <cellStyle name="T 3 18" xfId="22644"/>
    <cellStyle name="T 3 18 2" xfId="22645"/>
    <cellStyle name="T 3 18 3" xfId="22646"/>
    <cellStyle name="T 3 19" xfId="22647"/>
    <cellStyle name="T 3 19 2" xfId="22648"/>
    <cellStyle name="T 3 19 3" xfId="22649"/>
    <cellStyle name="T 3 2" xfId="22650"/>
    <cellStyle name="T 3 2 2" xfId="22651"/>
    <cellStyle name="T 3 2 3" xfId="22652"/>
    <cellStyle name="T 3 20" xfId="22653"/>
    <cellStyle name="T 3 20 2" xfId="22654"/>
    <cellStyle name="T 3 20 3" xfId="22655"/>
    <cellStyle name="T 3 21" xfId="22656"/>
    <cellStyle name="T 3 22" xfId="22657"/>
    <cellStyle name="T 3 3" xfId="22658"/>
    <cellStyle name="T 3 3 2" xfId="22659"/>
    <cellStyle name="T 3 3 3" xfId="22660"/>
    <cellStyle name="T 3 4" xfId="22661"/>
    <cellStyle name="T 3 4 2" xfId="22662"/>
    <cellStyle name="T 3 4 3" xfId="22663"/>
    <cellStyle name="T 3 5" xfId="22664"/>
    <cellStyle name="T 3 5 2" xfId="22665"/>
    <cellStyle name="T 3 5 3" xfId="22666"/>
    <cellStyle name="T 3 6" xfId="22667"/>
    <cellStyle name="T 3 6 2" xfId="22668"/>
    <cellStyle name="T 3 6 3" xfId="22669"/>
    <cellStyle name="T 3 7" xfId="22670"/>
    <cellStyle name="T 3 7 2" xfId="22671"/>
    <cellStyle name="T 3 7 3" xfId="22672"/>
    <cellStyle name="T 3 8" xfId="22673"/>
    <cellStyle name="T 3 8 2" xfId="22674"/>
    <cellStyle name="T 3 8 3" xfId="22675"/>
    <cellStyle name="T 3 9" xfId="22676"/>
    <cellStyle name="T 3 9 2" xfId="22677"/>
    <cellStyle name="T 3 9 3" xfId="22678"/>
    <cellStyle name="T 4" xfId="22679"/>
    <cellStyle name="T 4 2" xfId="22680"/>
    <cellStyle name="T 4 3" xfId="22681"/>
    <cellStyle name="T 5" xfId="22682"/>
    <cellStyle name="T 5 2" xfId="22683"/>
    <cellStyle name="T 5 3" xfId="22684"/>
    <cellStyle name="T 6" xfId="22685"/>
    <cellStyle name="T 6 2" xfId="22686"/>
    <cellStyle name="T 6 3" xfId="22687"/>
    <cellStyle name="T 7" xfId="22688"/>
    <cellStyle name="T 7 2" xfId="22689"/>
    <cellStyle name="T 7 3" xfId="22690"/>
    <cellStyle name="T 8" xfId="22691"/>
    <cellStyle name="T 8 2" xfId="22692"/>
    <cellStyle name="T 8 3" xfId="22693"/>
    <cellStyle name="T 9" xfId="22694"/>
    <cellStyle name="T 9 2" xfId="22695"/>
    <cellStyle name="T 9 3" xfId="22696"/>
    <cellStyle name="t_01.RC 3 Gdng STTD BQ 2" xfId="22697"/>
    <cellStyle name="t_01.RC 3 Gdng STTD BQ 2 2" xfId="22698"/>
    <cellStyle name="t_ACP, CW, CB" xfId="22699"/>
    <cellStyle name="t_ACP, CW, CB 2" xfId="22700"/>
    <cellStyle name="t_ACP, CW, CB 2 2" xfId="22701"/>
    <cellStyle name="t_ACP, CW, CB 3" xfId="22702"/>
    <cellStyle name="t_ACP, CW, CB 3 2" xfId="22703"/>
    <cellStyle name="t_ACP, CW, CB 4" xfId="22704"/>
    <cellStyle name="t_ACP, CW, CB 4 2" xfId="22705"/>
    <cellStyle name="t_ACP, CW, CB 5" xfId="22706"/>
    <cellStyle name="t_ACP, CW, CB 5 2" xfId="22707"/>
    <cellStyle name="t_ACP, CW, CB 6" xfId="22708"/>
    <cellStyle name="t_ACP, CW, CB 6 2" xfId="22709"/>
    <cellStyle name="t_ACP, CW, CB 7" xfId="22710"/>
    <cellStyle name="t_ACP, CW, CB 7 2" xfId="22711"/>
    <cellStyle name="t_ACP, CW, CB 8" xfId="22712"/>
    <cellStyle name="t_ACP, CW, CB_Realisasi Kontrak Kampar 31 agustus 2009" xfId="22713"/>
    <cellStyle name="t_ACP, CW, CB_Realisasi Kontrak Kampar 31 agustus 2009 2" xfId="22714"/>
    <cellStyle name="t_ACP, CW, CB_Realisasi Kontrak Kampar 31 agustus 2009 2 2" xfId="22715"/>
    <cellStyle name="t_ACP, CW, CB_Realisasi Kontrak Kampar 31 agustus 2009 3" xfId="22716"/>
    <cellStyle name="t_ACP, CW, CB_Realisasi Kontrak Kampar 31 agustus 2009 3 2" xfId="22717"/>
    <cellStyle name="t_ACP, CW, CB_Realisasi Kontrak Kampar 31 agustus 2009 4" xfId="22718"/>
    <cellStyle name="t_ACP, CW, CB_Realisasi Kontrak Kampar 31 agustus 2009 4 2" xfId="22719"/>
    <cellStyle name="t_ACP, CW, CB_Realisasi Kontrak Kampar 31 agustus 2009 5" xfId="22720"/>
    <cellStyle name="t_ACP, CW, CB_Realisasi Kontrak Kampar 31 agustus 2009 5 2" xfId="22721"/>
    <cellStyle name="t_ACP, CW, CB_Realisasi Kontrak Kampar 31 agustus 2009 6" xfId="22722"/>
    <cellStyle name="t_ACP, CW, CB_Realisasi Kontrak Kampar 31 agustus 2009 6 2" xfId="22723"/>
    <cellStyle name="t_ACP, CW, CB_Realisasi Kontrak Kampar 31 agustus 2009 7" xfId="22724"/>
    <cellStyle name="t_ACP, CW, CB_Realisasi Kontrak Kampar 31 agustus 2009 7 2" xfId="22725"/>
    <cellStyle name="t_ACP, CW, CB_Realisasi Kontrak Kampar 31 agustus 2009 8" xfId="22726"/>
    <cellStyle name="t_ALTERNATIF#1 T=1,80 MM" xfId="22727"/>
    <cellStyle name="t_ALTERNATIF#1 T=1,80 MM 2" xfId="22728"/>
    <cellStyle name="t_ALTERNATIF#1 T=1,80 MM 2 2" xfId="22729"/>
    <cellStyle name="t_ALTERNATIF#1 T=1,80 MM 3" xfId="22730"/>
    <cellStyle name="t_ALTERNATIF#1 T=1,80 MM 3 2" xfId="22731"/>
    <cellStyle name="t_ALTERNATIF#1 T=1,80 MM 4" xfId="22732"/>
    <cellStyle name="t_ALTERNATIF#1 T=1,80 MM 4 2" xfId="22733"/>
    <cellStyle name="t_ALTERNATIF#1 T=1,80 MM 5" xfId="22734"/>
    <cellStyle name="t_ALTERNATIF#1 T=1,80 MM 5 2" xfId="22735"/>
    <cellStyle name="t_ALTERNATIF#1 T=1,80 MM 6" xfId="22736"/>
    <cellStyle name="t_ALTERNATIF#1 T=1,80 MM 6 2" xfId="22737"/>
    <cellStyle name="t_ALTERNATIF#1 T=1,80 MM 7" xfId="22738"/>
    <cellStyle name="t_ALTERNATIF#1 T=1,80 MM 7 2" xfId="22739"/>
    <cellStyle name="t_ALTERNATIF#1 T=1,80 MM 8" xfId="22740"/>
    <cellStyle name="t_ALTERNATIF#1 T=1,80 MM_Realisasi Kontrak Kampar 31 agustus 2009" xfId="22741"/>
    <cellStyle name="t_ALTERNATIF#1 T=1,80 MM_Realisasi Kontrak Kampar 31 agustus 2009 2" xfId="22742"/>
    <cellStyle name="t_ALTERNATIF#1 T=1,80 MM_Realisasi Kontrak Kampar 31 agustus 2009 2 2" xfId="22743"/>
    <cellStyle name="t_ALTERNATIF#1 T=1,80 MM_Realisasi Kontrak Kampar 31 agustus 2009 3" xfId="22744"/>
    <cellStyle name="t_ALTERNATIF#1 T=1,80 MM_Realisasi Kontrak Kampar 31 agustus 2009 3 2" xfId="22745"/>
    <cellStyle name="t_ALTERNATIF#1 T=1,80 MM_Realisasi Kontrak Kampar 31 agustus 2009 4" xfId="22746"/>
    <cellStyle name="t_ALTERNATIF#1 T=1,80 MM_Realisasi Kontrak Kampar 31 agustus 2009 4 2" xfId="22747"/>
    <cellStyle name="t_ALTERNATIF#1 T=1,80 MM_Realisasi Kontrak Kampar 31 agustus 2009 5" xfId="22748"/>
    <cellStyle name="t_ALTERNATIF#1 T=1,80 MM_Realisasi Kontrak Kampar 31 agustus 2009 5 2" xfId="22749"/>
    <cellStyle name="t_ALTERNATIF#1 T=1,80 MM_Realisasi Kontrak Kampar 31 agustus 2009 6" xfId="22750"/>
    <cellStyle name="t_ALTERNATIF#1 T=1,80 MM_Realisasi Kontrak Kampar 31 agustus 2009 6 2" xfId="22751"/>
    <cellStyle name="t_ALTERNATIF#1 T=1,80 MM_Realisasi Kontrak Kampar 31 agustus 2009 7" xfId="22752"/>
    <cellStyle name="t_ALTERNATIF#1 T=1,80 MM_Realisasi Kontrak Kampar 31 agustus 2009 7 2" xfId="22753"/>
    <cellStyle name="t_ALTERNATIF#1 T=1,80 MM_Realisasi Kontrak Kampar 31 agustus 2009 8" xfId="22754"/>
    <cellStyle name="t_Alternatif#1_Semua Alexindo_Opt_123" xfId="22755"/>
    <cellStyle name="t_Alternatif#1_Semua Alexindo_Opt_123 2" xfId="22756"/>
    <cellStyle name="t_Alternatif#1_Semua Alexindo_Opt_123 2 2" xfId="22757"/>
    <cellStyle name="t_Alternatif#1_Semua Alexindo_Opt_123 3" xfId="22758"/>
    <cellStyle name="t_Alternatif#1_Semua Alexindo_Opt_123 3 2" xfId="22759"/>
    <cellStyle name="t_Alternatif#1_Semua Alexindo_Opt_123 4" xfId="22760"/>
    <cellStyle name="t_Alternatif#1_Semua Alexindo_Opt_123 4 2" xfId="22761"/>
    <cellStyle name="t_Alternatif#1_Semua Alexindo_Opt_123 5" xfId="22762"/>
    <cellStyle name="t_Alternatif#1_Semua Alexindo_Opt_123 5 2" xfId="22763"/>
    <cellStyle name="t_Alternatif#1_Semua Alexindo_Opt_123 6" xfId="22764"/>
    <cellStyle name="t_Alternatif#1_Semua Alexindo_Opt_123 6 2" xfId="22765"/>
    <cellStyle name="t_Alternatif#1_Semua Alexindo_Opt_123 7" xfId="22766"/>
    <cellStyle name="t_Alternatif#1_Semua Alexindo_Opt_123 7 2" xfId="22767"/>
    <cellStyle name="t_Alternatif#1_Semua Alexindo_Opt_123 8" xfId="22768"/>
    <cellStyle name="t_Analisa Harga Satuan" xfId="22769"/>
    <cellStyle name="t_Analisa Harga Satuan 2" xfId="22770"/>
    <cellStyle name="t_Analisa Harga Satuan 2 2" xfId="22771"/>
    <cellStyle name="t_Analisa Harga Satuan 3" xfId="22772"/>
    <cellStyle name="t_Analisa Harga Satuan 3 2" xfId="22773"/>
    <cellStyle name="t_Analisa Harga Satuan 4" xfId="22774"/>
    <cellStyle name="t_Analisa Harga Satuan 4 2" xfId="22775"/>
    <cellStyle name="t_Analisa Harga Satuan 5" xfId="22776"/>
    <cellStyle name="t_Analisa Harga Satuan 5 2" xfId="22777"/>
    <cellStyle name="t_Analisa Harga Satuan 6" xfId="22778"/>
    <cellStyle name="t_Analisa Harga Satuan 6 2" xfId="22779"/>
    <cellStyle name="t_Analisa Harga Satuan 7" xfId="22780"/>
    <cellStyle name="t_Analisa Harga Satuan 7 2" xfId="22781"/>
    <cellStyle name="t_Analisa Harga Satuan 8" xfId="22782"/>
    <cellStyle name="t_Analisa Harga Satuan RAB" xfId="22783"/>
    <cellStyle name="t_Analisa Harga Satuan RAB 2" xfId="22784"/>
    <cellStyle name="t_Analisa Harga Satuan_Realisasi Kontrak Kampar 31 agustus 2009" xfId="22785"/>
    <cellStyle name="t_Analisa Harga Satuan_Realisasi Kontrak Kampar 31 agustus 2009 2" xfId="22786"/>
    <cellStyle name="t_Analisa Harga Satuan_Realisasi Kontrak Kampar 31 agustus 2009 2 2" xfId="22787"/>
    <cellStyle name="t_Analisa Harga Satuan_Realisasi Kontrak Kampar 31 agustus 2009 3" xfId="22788"/>
    <cellStyle name="t_Analisa Harga Satuan_Realisasi Kontrak Kampar 31 agustus 2009 3 2" xfId="22789"/>
    <cellStyle name="t_Analisa Harga Satuan_Realisasi Kontrak Kampar 31 agustus 2009 4" xfId="22790"/>
    <cellStyle name="t_Analisa Harga Satuan_Realisasi Kontrak Kampar 31 agustus 2009 4 2" xfId="22791"/>
    <cellStyle name="t_Analisa Harga Satuan_Realisasi Kontrak Kampar 31 agustus 2009 5" xfId="22792"/>
    <cellStyle name="t_Analisa Harga Satuan_Realisasi Kontrak Kampar 31 agustus 2009 5 2" xfId="22793"/>
    <cellStyle name="t_Analisa Harga Satuan_Realisasi Kontrak Kampar 31 agustus 2009 6" xfId="22794"/>
    <cellStyle name="t_Analisa Harga Satuan_Realisasi Kontrak Kampar 31 agustus 2009 6 2" xfId="22795"/>
    <cellStyle name="t_Analisa Harga Satuan_Realisasi Kontrak Kampar 31 agustus 2009 7" xfId="22796"/>
    <cellStyle name="t_Analisa Harga Satuan_Realisasi Kontrak Kampar 31 agustus 2009 7 2" xfId="22797"/>
    <cellStyle name="t_Analisa Harga Satuan_Realisasi Kontrak Kampar 31 agustus 2009 8" xfId="22798"/>
    <cellStyle name="T_ANALT" xfId="22799"/>
    <cellStyle name="T_ANALT 2" xfId="22800"/>
    <cellStyle name="T_ANALT 3" xfId="22801"/>
    <cellStyle name="T_ANALT_BoQ Pelindo 25 Jan 2011" xfId="22802"/>
    <cellStyle name="T_ANALT_BoQ Pelindo 25 Jan 2011 2" xfId="22803"/>
    <cellStyle name="T_ANALT_BoQ Pelindo 25 Jan 2011 3" xfId="22804"/>
    <cellStyle name="T_Bandara SIM" xfId="22805"/>
    <cellStyle name="T_Bandara SIM 2" xfId="22806"/>
    <cellStyle name="T_Bandara SIM 3" xfId="22807"/>
    <cellStyle name="T_Book1" xfId="22808"/>
    <cellStyle name="T_Book1 10" xfId="22809"/>
    <cellStyle name="T_Book1 10 2" xfId="22810"/>
    <cellStyle name="T_Book1 10 3" xfId="22811"/>
    <cellStyle name="T_Book1 11" xfId="22812"/>
    <cellStyle name="T_Book1 11 2" xfId="22813"/>
    <cellStyle name="T_Book1 11 3" xfId="22814"/>
    <cellStyle name="T_Book1 12" xfId="22815"/>
    <cellStyle name="T_Book1 12 2" xfId="22816"/>
    <cellStyle name="T_Book1 12 3" xfId="22817"/>
    <cellStyle name="T_Book1 13" xfId="22818"/>
    <cellStyle name="T_Book1 13 2" xfId="22819"/>
    <cellStyle name="T_Book1 13 3" xfId="22820"/>
    <cellStyle name="T_Book1 14" xfId="22821"/>
    <cellStyle name="T_Book1 14 2" xfId="22822"/>
    <cellStyle name="T_Book1 14 3" xfId="22823"/>
    <cellStyle name="T_Book1 15" xfId="22824"/>
    <cellStyle name="T_Book1 15 2" xfId="22825"/>
    <cellStyle name="T_Book1 15 3" xfId="22826"/>
    <cellStyle name="T_Book1 16" xfId="22827"/>
    <cellStyle name="T_Book1 16 2" xfId="22828"/>
    <cellStyle name="T_Book1 16 3" xfId="22829"/>
    <cellStyle name="T_Book1 17" xfId="22830"/>
    <cellStyle name="T_Book1 17 2" xfId="22831"/>
    <cellStyle name="T_Book1 17 3" xfId="22832"/>
    <cellStyle name="T_Book1 18" xfId="22833"/>
    <cellStyle name="T_Book1 18 2" xfId="22834"/>
    <cellStyle name="T_Book1 18 3" xfId="22835"/>
    <cellStyle name="T_Book1 19" xfId="22836"/>
    <cellStyle name="T_Book1 19 2" xfId="22837"/>
    <cellStyle name="T_Book1 19 3" xfId="22838"/>
    <cellStyle name="T_Book1 2" xfId="22839"/>
    <cellStyle name="T_Book1 2 10" xfId="22840"/>
    <cellStyle name="T_Book1 2 10 2" xfId="22841"/>
    <cellStyle name="T_Book1 2 10 3" xfId="22842"/>
    <cellStyle name="T_Book1 2 11" xfId="22843"/>
    <cellStyle name="T_Book1 2 11 2" xfId="22844"/>
    <cellStyle name="T_Book1 2 11 3" xfId="22845"/>
    <cellStyle name="T_Book1 2 12" xfId="22846"/>
    <cellStyle name="T_Book1 2 12 2" xfId="22847"/>
    <cellStyle name="T_Book1 2 12 3" xfId="22848"/>
    <cellStyle name="T_Book1 2 13" xfId="22849"/>
    <cellStyle name="T_Book1 2 13 2" xfId="22850"/>
    <cellStyle name="T_Book1 2 13 3" xfId="22851"/>
    <cellStyle name="T_Book1 2 14" xfId="22852"/>
    <cellStyle name="T_Book1 2 14 2" xfId="22853"/>
    <cellStyle name="T_Book1 2 14 3" xfId="22854"/>
    <cellStyle name="T_Book1 2 15" xfId="22855"/>
    <cellStyle name="T_Book1 2 15 2" xfId="22856"/>
    <cellStyle name="T_Book1 2 15 3" xfId="22857"/>
    <cellStyle name="T_Book1 2 16" xfId="22858"/>
    <cellStyle name="T_Book1 2 16 2" xfId="22859"/>
    <cellStyle name="T_Book1 2 16 3" xfId="22860"/>
    <cellStyle name="T_Book1 2 17" xfId="22861"/>
    <cellStyle name="T_Book1 2 17 2" xfId="22862"/>
    <cellStyle name="T_Book1 2 17 3" xfId="22863"/>
    <cellStyle name="T_Book1 2 18" xfId="22864"/>
    <cellStyle name="T_Book1 2 18 2" xfId="22865"/>
    <cellStyle name="T_Book1 2 18 3" xfId="22866"/>
    <cellStyle name="T_Book1 2 19" xfId="22867"/>
    <cellStyle name="T_Book1 2 19 2" xfId="22868"/>
    <cellStyle name="T_Book1 2 19 3" xfId="22869"/>
    <cellStyle name="T_Book1 2 2" xfId="22870"/>
    <cellStyle name="T_Book1 2 2 10" xfId="22871"/>
    <cellStyle name="T_Book1 2 2 2" xfId="22872"/>
    <cellStyle name="T_Book1 2 2 2 2" xfId="22873"/>
    <cellStyle name="T_Book1 2 2 2 3" xfId="22874"/>
    <cellStyle name="T_Book1 2 2 3" xfId="22875"/>
    <cellStyle name="T_Book1 2 2 3 2" xfId="22876"/>
    <cellStyle name="T_Book1 2 2 3 3" xfId="22877"/>
    <cellStyle name="T_Book1 2 2 4" xfId="22878"/>
    <cellStyle name="T_Book1 2 2 4 2" xfId="22879"/>
    <cellStyle name="T_Book1 2 2 4 3" xfId="22880"/>
    <cellStyle name="T_Book1 2 2 5" xfId="22881"/>
    <cellStyle name="T_Book1 2 2 5 2" xfId="22882"/>
    <cellStyle name="T_Book1 2 2 5 3" xfId="22883"/>
    <cellStyle name="T_Book1 2 2 6" xfId="22884"/>
    <cellStyle name="T_Book1 2 2 6 2" xfId="22885"/>
    <cellStyle name="T_Book1 2 2 6 3" xfId="22886"/>
    <cellStyle name="T_Book1 2 2 7" xfId="22887"/>
    <cellStyle name="T_Book1 2 2 7 2" xfId="22888"/>
    <cellStyle name="T_Book1 2 2 7 3" xfId="22889"/>
    <cellStyle name="T_Book1 2 2 8" xfId="22890"/>
    <cellStyle name="T_Book1 2 2 8 2" xfId="22891"/>
    <cellStyle name="T_Book1 2 2 8 3" xfId="22892"/>
    <cellStyle name="T_Book1 2 2 9" xfId="22893"/>
    <cellStyle name="T_Book1 2 20" xfId="22894"/>
    <cellStyle name="T_Book1 2 20 2" xfId="22895"/>
    <cellStyle name="T_Book1 2 20 3" xfId="22896"/>
    <cellStyle name="T_Book1 2 21" xfId="22897"/>
    <cellStyle name="T_Book1 2 21 2" xfId="22898"/>
    <cellStyle name="T_Book1 2 21 3" xfId="22899"/>
    <cellStyle name="T_Book1 2 22" xfId="22900"/>
    <cellStyle name="T_Book1 2 23" xfId="22901"/>
    <cellStyle name="T_Book1 2 3" xfId="22902"/>
    <cellStyle name="T_Book1 2 3 2" xfId="22903"/>
    <cellStyle name="T_Book1 2 3 3" xfId="22904"/>
    <cellStyle name="T_Book1 2 4" xfId="22905"/>
    <cellStyle name="T_Book1 2 4 2" xfId="22906"/>
    <cellStyle name="T_Book1 2 4 3" xfId="22907"/>
    <cellStyle name="T_Book1 2 5" xfId="22908"/>
    <cellStyle name="T_Book1 2 5 2" xfId="22909"/>
    <cellStyle name="T_Book1 2 5 3" xfId="22910"/>
    <cellStyle name="T_Book1 2 6" xfId="22911"/>
    <cellStyle name="T_Book1 2 6 2" xfId="22912"/>
    <cellStyle name="T_Book1 2 6 3" xfId="22913"/>
    <cellStyle name="T_Book1 2 7" xfId="22914"/>
    <cellStyle name="T_Book1 2 7 2" xfId="22915"/>
    <cellStyle name="T_Book1 2 7 3" xfId="22916"/>
    <cellStyle name="T_Book1 2 8" xfId="22917"/>
    <cellStyle name="T_Book1 2 8 2" xfId="22918"/>
    <cellStyle name="T_Book1 2 8 3" xfId="22919"/>
    <cellStyle name="T_Book1 2 9" xfId="22920"/>
    <cellStyle name="T_Book1 2 9 2" xfId="22921"/>
    <cellStyle name="T_Book1 2 9 3" xfId="22922"/>
    <cellStyle name="T_Book1 20" xfId="22923"/>
    <cellStyle name="T_Book1 20 2" xfId="22924"/>
    <cellStyle name="T_Book1 20 3" xfId="22925"/>
    <cellStyle name="T_Book1 21" xfId="22926"/>
    <cellStyle name="T_Book1 21 2" xfId="22927"/>
    <cellStyle name="T_Book1 21 3" xfId="22928"/>
    <cellStyle name="T_Book1 22" xfId="22929"/>
    <cellStyle name="T_Book1 22 2" xfId="22930"/>
    <cellStyle name="T_Book1 22 3" xfId="22931"/>
    <cellStyle name="T_Book1 23" xfId="22932"/>
    <cellStyle name="T_Book1 24" xfId="22933"/>
    <cellStyle name="T_Book1 3" xfId="22934"/>
    <cellStyle name="T_Book1 3 10" xfId="22935"/>
    <cellStyle name="T_Book1 3 10 2" xfId="22936"/>
    <cellStyle name="T_Book1 3 10 3" xfId="22937"/>
    <cellStyle name="T_Book1 3 11" xfId="22938"/>
    <cellStyle name="T_Book1 3 11 2" xfId="22939"/>
    <cellStyle name="T_Book1 3 11 3" xfId="22940"/>
    <cellStyle name="T_Book1 3 12" xfId="22941"/>
    <cellStyle name="T_Book1 3 12 2" xfId="22942"/>
    <cellStyle name="T_Book1 3 12 3" xfId="22943"/>
    <cellStyle name="T_Book1 3 13" xfId="22944"/>
    <cellStyle name="T_Book1 3 13 2" xfId="22945"/>
    <cellStyle name="T_Book1 3 13 3" xfId="22946"/>
    <cellStyle name="T_Book1 3 14" xfId="22947"/>
    <cellStyle name="T_Book1 3 14 2" xfId="22948"/>
    <cellStyle name="T_Book1 3 14 3" xfId="22949"/>
    <cellStyle name="T_Book1 3 15" xfId="22950"/>
    <cellStyle name="T_Book1 3 15 2" xfId="22951"/>
    <cellStyle name="T_Book1 3 15 3" xfId="22952"/>
    <cellStyle name="T_Book1 3 16" xfId="22953"/>
    <cellStyle name="T_Book1 3 16 2" xfId="22954"/>
    <cellStyle name="T_Book1 3 16 3" xfId="22955"/>
    <cellStyle name="T_Book1 3 17" xfId="22956"/>
    <cellStyle name="T_Book1 3 17 2" xfId="22957"/>
    <cellStyle name="T_Book1 3 17 3" xfId="22958"/>
    <cellStyle name="T_Book1 3 18" xfId="22959"/>
    <cellStyle name="T_Book1 3 18 2" xfId="22960"/>
    <cellStyle name="T_Book1 3 18 3" xfId="22961"/>
    <cellStyle name="T_Book1 3 19" xfId="22962"/>
    <cellStyle name="T_Book1 3 19 2" xfId="22963"/>
    <cellStyle name="T_Book1 3 19 3" xfId="22964"/>
    <cellStyle name="T_Book1 3 2" xfId="22965"/>
    <cellStyle name="T_Book1 3 2 2" xfId="22966"/>
    <cellStyle name="T_Book1 3 2 3" xfId="22967"/>
    <cellStyle name="T_Book1 3 20" xfId="22968"/>
    <cellStyle name="T_Book1 3 20 2" xfId="22969"/>
    <cellStyle name="T_Book1 3 20 3" xfId="22970"/>
    <cellStyle name="T_Book1 3 21" xfId="22971"/>
    <cellStyle name="T_Book1 3 22" xfId="22972"/>
    <cellStyle name="T_Book1 3 3" xfId="22973"/>
    <cellStyle name="T_Book1 3 3 2" xfId="22974"/>
    <cellStyle name="T_Book1 3 3 3" xfId="22975"/>
    <cellStyle name="T_Book1 3 4" xfId="22976"/>
    <cellStyle name="T_Book1 3 4 2" xfId="22977"/>
    <cellStyle name="T_Book1 3 4 3" xfId="22978"/>
    <cellStyle name="T_Book1 3 5" xfId="22979"/>
    <cellStyle name="T_Book1 3 5 2" xfId="22980"/>
    <cellStyle name="T_Book1 3 5 3" xfId="22981"/>
    <cellStyle name="T_Book1 3 6" xfId="22982"/>
    <cellStyle name="T_Book1 3 6 2" xfId="22983"/>
    <cellStyle name="T_Book1 3 6 3" xfId="22984"/>
    <cellStyle name="T_Book1 3 7" xfId="22985"/>
    <cellStyle name="T_Book1 3 7 2" xfId="22986"/>
    <cellStyle name="T_Book1 3 7 3" xfId="22987"/>
    <cellStyle name="T_Book1 3 8" xfId="22988"/>
    <cellStyle name="T_Book1 3 8 2" xfId="22989"/>
    <cellStyle name="T_Book1 3 8 3" xfId="22990"/>
    <cellStyle name="T_Book1 3 9" xfId="22991"/>
    <cellStyle name="T_Book1 3 9 2" xfId="22992"/>
    <cellStyle name="T_Book1 3 9 3" xfId="22993"/>
    <cellStyle name="T_Book1 4" xfId="22994"/>
    <cellStyle name="T_Book1 4 2" xfId="22995"/>
    <cellStyle name="T_Book1 4 3" xfId="22996"/>
    <cellStyle name="T_Book1 5" xfId="22997"/>
    <cellStyle name="T_Book1 5 2" xfId="22998"/>
    <cellStyle name="T_Book1 5 3" xfId="22999"/>
    <cellStyle name="T_Book1 6" xfId="23000"/>
    <cellStyle name="T_Book1 6 2" xfId="23001"/>
    <cellStyle name="T_Book1 6 3" xfId="23002"/>
    <cellStyle name="T_Book1 7" xfId="23003"/>
    <cellStyle name="T_Book1 7 2" xfId="23004"/>
    <cellStyle name="T_Book1 7 3" xfId="23005"/>
    <cellStyle name="T_Book1 8" xfId="23006"/>
    <cellStyle name="T_Book1 8 2" xfId="23007"/>
    <cellStyle name="T_Book1 8 3" xfId="23008"/>
    <cellStyle name="T_Book1 9" xfId="23009"/>
    <cellStyle name="T_Book1 9 2" xfId="23010"/>
    <cellStyle name="T_Book1 9 3" xfId="23011"/>
    <cellStyle name="T_Book1_1" xfId="23012"/>
    <cellStyle name="T_Book1_1 2" xfId="23013"/>
    <cellStyle name="T_Book1_1 3" xfId="23014"/>
    <cellStyle name="T_Book1_Analisa Harga Satuan RAB" xfId="23015"/>
    <cellStyle name="T_Book1_Analisa Harga Satuan RAB 2" xfId="23016"/>
    <cellStyle name="T_Book1_Analisa Harga Satuan RAB 3" xfId="23017"/>
    <cellStyle name="T_Book1_ANALT" xfId="23018"/>
    <cellStyle name="T_Book1_ANALT 2" xfId="23019"/>
    <cellStyle name="T_Book1_ANALT 3" xfId="23020"/>
    <cellStyle name="T_Book1_ANALT_BoQ Pelindo 25 Jan 2011" xfId="23021"/>
    <cellStyle name="T_Book1_ANALT_BoQ Pelindo 25 Jan 2011 2" xfId="23022"/>
    <cellStyle name="T_Book1_ANALT_BoQ Pelindo 25 Jan 2011 3" xfId="23023"/>
    <cellStyle name="T_Book1_ANALT_RAB_CSP_PRIOK_10 JAN_2011R1" xfId="23024"/>
    <cellStyle name="T_Book1_ANALT_RAB_CSP_PRIOK_10 JAN_2011R1 2" xfId="23025"/>
    <cellStyle name="T_Book1_ANALT_RAB_CSP_PRIOK_10 JAN_2011R1 3" xfId="23026"/>
    <cellStyle name="T_Book1_Bandara SIM" xfId="23027"/>
    <cellStyle name="T_Book1_Bandara SIM 2" xfId="23028"/>
    <cellStyle name="T_Book1_Bandara SIM 3" xfId="23029"/>
    <cellStyle name="T_Book1_Book1" xfId="23030"/>
    <cellStyle name="T_Book1_Book1 2" xfId="23031"/>
    <cellStyle name="T_Book1_Book1 3" xfId="23032"/>
    <cellStyle name="T_Book1_Book3" xfId="23033"/>
    <cellStyle name="T_Book1_Book3 2" xfId="23034"/>
    <cellStyle name="T_Book1_Book3 3" xfId="23035"/>
    <cellStyle name="T_Book1_Book3_BoQ Pelindo 25 Jan 2011" xfId="23036"/>
    <cellStyle name="T_Book1_Book3_BoQ Pelindo 25 Jan 2011 2" xfId="23037"/>
    <cellStyle name="T_Book1_Book3_BoQ Pelindo 25 Jan 2011 3" xfId="23038"/>
    <cellStyle name="T_Book1_Book4" xfId="23039"/>
    <cellStyle name="T_Book1_Book4 2" xfId="23040"/>
    <cellStyle name="T_Book1_Book4 3" xfId="23041"/>
    <cellStyle name="T_Book1_Book4_BoQ Pelindo 25 Jan 2011" xfId="23042"/>
    <cellStyle name="T_Book1_Book4_BoQ Pelindo 25 Jan 2011 2" xfId="23043"/>
    <cellStyle name="T_Book1_Book4_BoQ Pelindo 25 Jan 2011 3" xfId="23044"/>
    <cellStyle name="T_Book1_BoQ Pelindo 25 Jan 2011" xfId="23045"/>
    <cellStyle name="T_Book1_BoQ Pelindo 25 Jan 2011 2" xfId="23046"/>
    <cellStyle name="T_Book1_BoQ Pelindo 25 Jan 2011 3" xfId="23047"/>
    <cellStyle name="T_Book1_BQ &amp; An Pds Gdg - KIM I" xfId="23048"/>
    <cellStyle name="T_Book1_BQ &amp; An Pds Gdg - KIM I 10" xfId="23049"/>
    <cellStyle name="T_Book1_BQ &amp; An Pds Gdg - KIM I 10 2" xfId="23050"/>
    <cellStyle name="T_Book1_BQ &amp; An Pds Gdg - KIM I 10 3" xfId="23051"/>
    <cellStyle name="T_Book1_BQ &amp; An Pds Gdg - KIM I 11" xfId="23052"/>
    <cellStyle name="T_Book1_BQ &amp; An Pds Gdg - KIM I 11 2" xfId="23053"/>
    <cellStyle name="T_Book1_BQ &amp; An Pds Gdg - KIM I 11 3" xfId="23054"/>
    <cellStyle name="T_Book1_BQ &amp; An Pds Gdg - KIM I 12" xfId="23055"/>
    <cellStyle name="T_Book1_BQ &amp; An Pds Gdg - KIM I 12 2" xfId="23056"/>
    <cellStyle name="T_Book1_BQ &amp; An Pds Gdg - KIM I 12 3" xfId="23057"/>
    <cellStyle name="T_Book1_BQ &amp; An Pds Gdg - KIM I 13" xfId="23058"/>
    <cellStyle name="T_Book1_BQ &amp; An Pds Gdg - KIM I 13 2" xfId="23059"/>
    <cellStyle name="T_Book1_BQ &amp; An Pds Gdg - KIM I 13 3" xfId="23060"/>
    <cellStyle name="T_Book1_BQ &amp; An Pds Gdg - KIM I 14" xfId="23061"/>
    <cellStyle name="T_Book1_BQ &amp; An Pds Gdg - KIM I 14 2" xfId="23062"/>
    <cellStyle name="T_Book1_BQ &amp; An Pds Gdg - KIM I 14 3" xfId="23063"/>
    <cellStyle name="T_Book1_BQ &amp; An Pds Gdg - KIM I 15" xfId="23064"/>
    <cellStyle name="T_Book1_BQ &amp; An Pds Gdg - KIM I 15 2" xfId="23065"/>
    <cellStyle name="T_Book1_BQ &amp; An Pds Gdg - KIM I 15 3" xfId="23066"/>
    <cellStyle name="T_Book1_BQ &amp; An Pds Gdg - KIM I 16" xfId="23067"/>
    <cellStyle name="T_Book1_BQ &amp; An Pds Gdg - KIM I 16 2" xfId="23068"/>
    <cellStyle name="T_Book1_BQ &amp; An Pds Gdg - KIM I 16 3" xfId="23069"/>
    <cellStyle name="T_Book1_BQ &amp; An Pds Gdg - KIM I 17" xfId="23070"/>
    <cellStyle name="T_Book1_BQ &amp; An Pds Gdg - KIM I 17 2" xfId="23071"/>
    <cellStyle name="T_Book1_BQ &amp; An Pds Gdg - KIM I 17 3" xfId="23072"/>
    <cellStyle name="T_Book1_BQ &amp; An Pds Gdg - KIM I 18" xfId="23073"/>
    <cellStyle name="T_Book1_BQ &amp; An Pds Gdg - KIM I 18 2" xfId="23074"/>
    <cellStyle name="T_Book1_BQ &amp; An Pds Gdg - KIM I 18 3" xfId="23075"/>
    <cellStyle name="T_Book1_BQ &amp; An Pds Gdg - KIM I 19" xfId="23076"/>
    <cellStyle name="T_Book1_BQ &amp; An Pds Gdg - KIM I 19 2" xfId="23077"/>
    <cellStyle name="T_Book1_BQ &amp; An Pds Gdg - KIM I 19 3" xfId="23078"/>
    <cellStyle name="T_Book1_BQ &amp; An Pds Gdg - KIM I 2" xfId="23079"/>
    <cellStyle name="T_Book1_BQ &amp; An Pds Gdg - KIM I 2 10" xfId="23080"/>
    <cellStyle name="T_Book1_BQ &amp; An Pds Gdg - KIM I 2 2" xfId="23081"/>
    <cellStyle name="T_Book1_BQ &amp; An Pds Gdg - KIM I 2 2 2" xfId="23082"/>
    <cellStyle name="T_Book1_BQ &amp; An Pds Gdg - KIM I 2 2 3" xfId="23083"/>
    <cellStyle name="T_Book1_BQ &amp; An Pds Gdg - KIM I 2 3" xfId="23084"/>
    <cellStyle name="T_Book1_BQ &amp; An Pds Gdg - KIM I 2 3 2" xfId="23085"/>
    <cellStyle name="T_Book1_BQ &amp; An Pds Gdg - KIM I 2 3 3" xfId="23086"/>
    <cellStyle name="T_Book1_BQ &amp; An Pds Gdg - KIM I 2 4" xfId="23087"/>
    <cellStyle name="T_Book1_BQ &amp; An Pds Gdg - KIM I 2 4 2" xfId="23088"/>
    <cellStyle name="T_Book1_BQ &amp; An Pds Gdg - KIM I 2 4 3" xfId="23089"/>
    <cellStyle name="T_Book1_BQ &amp; An Pds Gdg - KIM I 2 5" xfId="23090"/>
    <cellStyle name="T_Book1_BQ &amp; An Pds Gdg - KIM I 2 5 2" xfId="23091"/>
    <cellStyle name="T_Book1_BQ &amp; An Pds Gdg - KIM I 2 5 3" xfId="23092"/>
    <cellStyle name="T_Book1_BQ &amp; An Pds Gdg - KIM I 2 6" xfId="23093"/>
    <cellStyle name="T_Book1_BQ &amp; An Pds Gdg - KIM I 2 6 2" xfId="23094"/>
    <cellStyle name="T_Book1_BQ &amp; An Pds Gdg - KIM I 2 6 3" xfId="23095"/>
    <cellStyle name="T_Book1_BQ &amp; An Pds Gdg - KIM I 2 7" xfId="23096"/>
    <cellStyle name="T_Book1_BQ &amp; An Pds Gdg - KIM I 2 7 2" xfId="23097"/>
    <cellStyle name="T_Book1_BQ &amp; An Pds Gdg - KIM I 2 7 3" xfId="23098"/>
    <cellStyle name="T_Book1_BQ &amp; An Pds Gdg - KIM I 2 8" xfId="23099"/>
    <cellStyle name="T_Book1_BQ &amp; An Pds Gdg - KIM I 2 8 2" xfId="23100"/>
    <cellStyle name="T_Book1_BQ &amp; An Pds Gdg - KIM I 2 8 3" xfId="23101"/>
    <cellStyle name="T_Book1_BQ &amp; An Pds Gdg - KIM I 2 9" xfId="23102"/>
    <cellStyle name="T_Book1_BQ &amp; An Pds Gdg - KIM I 20" xfId="23103"/>
    <cellStyle name="T_Book1_BQ &amp; An Pds Gdg - KIM I 20 2" xfId="23104"/>
    <cellStyle name="T_Book1_BQ &amp; An Pds Gdg - KIM I 20 3" xfId="23105"/>
    <cellStyle name="T_Book1_BQ &amp; An Pds Gdg - KIM I 21" xfId="23106"/>
    <cellStyle name="T_Book1_BQ &amp; An Pds Gdg - KIM I 21 2" xfId="23107"/>
    <cellStyle name="T_Book1_BQ &amp; An Pds Gdg - KIM I 21 3" xfId="23108"/>
    <cellStyle name="T_Book1_BQ &amp; An Pds Gdg - KIM I 22" xfId="23109"/>
    <cellStyle name="T_Book1_BQ &amp; An Pds Gdg - KIM I 23" xfId="23110"/>
    <cellStyle name="T_Book1_BQ &amp; An Pds Gdg - KIM I 3" xfId="23111"/>
    <cellStyle name="T_Book1_BQ &amp; An Pds Gdg - KIM I 3 2" xfId="23112"/>
    <cellStyle name="T_Book1_BQ &amp; An Pds Gdg - KIM I 3 3" xfId="23113"/>
    <cellStyle name="T_Book1_BQ &amp; An Pds Gdg - KIM I 4" xfId="23114"/>
    <cellStyle name="T_Book1_BQ &amp; An Pds Gdg - KIM I 4 2" xfId="23115"/>
    <cellStyle name="T_Book1_BQ &amp; An Pds Gdg - KIM I 4 3" xfId="23116"/>
    <cellStyle name="T_Book1_BQ &amp; An Pds Gdg - KIM I 5" xfId="23117"/>
    <cellStyle name="T_Book1_BQ &amp; An Pds Gdg - KIM I 5 2" xfId="23118"/>
    <cellStyle name="T_Book1_BQ &amp; An Pds Gdg - KIM I 5 3" xfId="23119"/>
    <cellStyle name="T_Book1_BQ &amp; An Pds Gdg - KIM I 6" xfId="23120"/>
    <cellStyle name="T_Book1_BQ &amp; An Pds Gdg - KIM I 6 2" xfId="23121"/>
    <cellStyle name="T_Book1_BQ &amp; An Pds Gdg - KIM I 6 3" xfId="23122"/>
    <cellStyle name="T_Book1_BQ &amp; An Pds Gdg - KIM I 7" xfId="23123"/>
    <cellStyle name="T_Book1_BQ &amp; An Pds Gdg - KIM I 7 2" xfId="23124"/>
    <cellStyle name="T_Book1_BQ &amp; An Pds Gdg - KIM I 7 3" xfId="23125"/>
    <cellStyle name="T_Book1_BQ &amp; An Pds Gdg - KIM I 8" xfId="23126"/>
    <cellStyle name="T_Book1_BQ &amp; An Pds Gdg - KIM I 8 2" xfId="23127"/>
    <cellStyle name="T_Book1_BQ &amp; An Pds Gdg - KIM I 8 3" xfId="23128"/>
    <cellStyle name="T_Book1_BQ &amp; An Pds Gdg - KIM I 9" xfId="23129"/>
    <cellStyle name="T_Book1_BQ &amp; An Pds Gdg - KIM I 9 2" xfId="23130"/>
    <cellStyle name="T_Book1_BQ &amp; An Pds Gdg - KIM I 9 3" xfId="23131"/>
    <cellStyle name="T_Book1_BQ &amp; An Pds Gdg - KIM I_GALIAN C" xfId="23132"/>
    <cellStyle name="T_Book1_BQ &amp; An Pds Gdg - KIM I_GALIAN C 10" xfId="23133"/>
    <cellStyle name="T_Book1_BQ &amp; An Pds Gdg - KIM I_GALIAN C 2" xfId="23134"/>
    <cellStyle name="T_Book1_BQ &amp; An Pds Gdg - KIM I_GALIAN C 2 2" xfId="23135"/>
    <cellStyle name="T_Book1_BQ &amp; An Pds Gdg - KIM I_GALIAN C 2 3" xfId="23136"/>
    <cellStyle name="T_Book1_BQ &amp; An Pds Gdg - KIM I_GALIAN C 3" xfId="23137"/>
    <cellStyle name="T_Book1_BQ &amp; An Pds Gdg - KIM I_GALIAN C 3 2" xfId="23138"/>
    <cellStyle name="T_Book1_BQ &amp; An Pds Gdg - KIM I_GALIAN C 3 3" xfId="23139"/>
    <cellStyle name="T_Book1_BQ &amp; An Pds Gdg - KIM I_GALIAN C 4" xfId="23140"/>
    <cellStyle name="T_Book1_BQ &amp; An Pds Gdg - KIM I_GALIAN C 4 2" xfId="23141"/>
    <cellStyle name="T_Book1_BQ &amp; An Pds Gdg - KIM I_GALIAN C 4 3" xfId="23142"/>
    <cellStyle name="T_Book1_BQ &amp; An Pds Gdg - KIM I_GALIAN C 5" xfId="23143"/>
    <cellStyle name="T_Book1_BQ &amp; An Pds Gdg - KIM I_GALIAN C 5 2" xfId="23144"/>
    <cellStyle name="T_Book1_BQ &amp; An Pds Gdg - KIM I_GALIAN C 5 3" xfId="23145"/>
    <cellStyle name="T_Book1_BQ &amp; An Pds Gdg - KIM I_GALIAN C 6" xfId="23146"/>
    <cellStyle name="T_Book1_BQ &amp; An Pds Gdg - KIM I_GALIAN C 6 2" xfId="23147"/>
    <cellStyle name="T_Book1_BQ &amp; An Pds Gdg - KIM I_GALIAN C 6 3" xfId="23148"/>
    <cellStyle name="T_Book1_BQ &amp; An Pds Gdg - KIM I_GALIAN C 7" xfId="23149"/>
    <cellStyle name="T_Book1_BQ &amp; An Pds Gdg - KIM I_GALIAN C 7 2" xfId="23150"/>
    <cellStyle name="T_Book1_BQ &amp; An Pds Gdg - KIM I_GALIAN C 7 3" xfId="23151"/>
    <cellStyle name="T_Book1_BQ &amp; An Pds Gdg - KIM I_GALIAN C 8" xfId="23152"/>
    <cellStyle name="T_Book1_BQ &amp; An Pds Gdg - KIM I_GALIAN C 8 2" xfId="23153"/>
    <cellStyle name="T_Book1_BQ &amp; An Pds Gdg - KIM I_GALIAN C 8 3" xfId="23154"/>
    <cellStyle name="T_Book1_BQ &amp; An Pds Gdg - KIM I_GALIAN C 9" xfId="23155"/>
    <cellStyle name="T_Book1_BQ &amp; An Pds Gdg - KIM I_Pen- Kodja Revisi 02 November 2009 (Rev 11-11-09)" xfId="23156"/>
    <cellStyle name="T_Book1_BQ &amp; An Pds Gdg - KIM I_Pen- Kodja Revisi 02 November 2009 (Rev 11-11-09) 10" xfId="23157"/>
    <cellStyle name="T_Book1_BQ &amp; An Pds Gdg - KIM I_Pen- Kodja Revisi 02 November 2009 (Rev 11-11-09) 2" xfId="23158"/>
    <cellStyle name="T_Book1_BQ &amp; An Pds Gdg - KIM I_Pen- Kodja Revisi 02 November 2009 (Rev 11-11-09) 2 2" xfId="23159"/>
    <cellStyle name="T_Book1_BQ &amp; An Pds Gdg - KIM I_Pen- Kodja Revisi 02 November 2009 (Rev 11-11-09) 2 3" xfId="23160"/>
    <cellStyle name="T_Book1_BQ &amp; An Pds Gdg - KIM I_Pen- Kodja Revisi 02 November 2009 (Rev 11-11-09) 3" xfId="23161"/>
    <cellStyle name="T_Book1_BQ &amp; An Pds Gdg - KIM I_Pen- Kodja Revisi 02 November 2009 (Rev 11-11-09) 3 2" xfId="23162"/>
    <cellStyle name="T_Book1_BQ &amp; An Pds Gdg - KIM I_Pen- Kodja Revisi 02 November 2009 (Rev 11-11-09) 3 3" xfId="23163"/>
    <cellStyle name="T_Book1_BQ &amp; An Pds Gdg - KIM I_Pen- Kodja Revisi 02 November 2009 (Rev 11-11-09) 4" xfId="23164"/>
    <cellStyle name="T_Book1_BQ &amp; An Pds Gdg - KIM I_Pen- Kodja Revisi 02 November 2009 (Rev 11-11-09) 4 2" xfId="23165"/>
    <cellStyle name="T_Book1_BQ &amp; An Pds Gdg - KIM I_Pen- Kodja Revisi 02 November 2009 (Rev 11-11-09) 4 3" xfId="23166"/>
    <cellStyle name="T_Book1_BQ &amp; An Pds Gdg - KIM I_Pen- Kodja Revisi 02 November 2009 (Rev 11-11-09) 5" xfId="23167"/>
    <cellStyle name="T_Book1_BQ &amp; An Pds Gdg - KIM I_Pen- Kodja Revisi 02 November 2009 (Rev 11-11-09) 5 2" xfId="23168"/>
    <cellStyle name="T_Book1_BQ &amp; An Pds Gdg - KIM I_Pen- Kodja Revisi 02 November 2009 (Rev 11-11-09) 5 3" xfId="23169"/>
    <cellStyle name="T_Book1_BQ &amp; An Pds Gdg - KIM I_Pen- Kodja Revisi 02 November 2009 (Rev 11-11-09) 6" xfId="23170"/>
    <cellStyle name="T_Book1_BQ &amp; An Pds Gdg - KIM I_Pen- Kodja Revisi 02 November 2009 (Rev 11-11-09) 6 2" xfId="23171"/>
    <cellStyle name="T_Book1_BQ &amp; An Pds Gdg - KIM I_Pen- Kodja Revisi 02 November 2009 (Rev 11-11-09) 6 3" xfId="23172"/>
    <cellStyle name="T_Book1_BQ &amp; An Pds Gdg - KIM I_Pen- Kodja Revisi 02 November 2009 (Rev 11-11-09) 7" xfId="23173"/>
    <cellStyle name="T_Book1_BQ &amp; An Pds Gdg - KIM I_Pen- Kodja Revisi 02 November 2009 (Rev 11-11-09) 7 2" xfId="23174"/>
    <cellStyle name="T_Book1_BQ &amp; An Pds Gdg - KIM I_Pen- Kodja Revisi 02 November 2009 (Rev 11-11-09) 7 3" xfId="23175"/>
    <cellStyle name="T_Book1_BQ &amp; An Pds Gdg - KIM I_Pen- Kodja Revisi 02 November 2009 (Rev 11-11-09) 8" xfId="23176"/>
    <cellStyle name="T_Book1_BQ &amp; An Pds Gdg - KIM I_Pen- Kodja Revisi 02 November 2009 (Rev 11-11-09) 8 2" xfId="23177"/>
    <cellStyle name="T_Book1_BQ &amp; An Pds Gdg - KIM I_Pen- Kodja Revisi 02 November 2009 (Rev 11-11-09) 8 3" xfId="23178"/>
    <cellStyle name="T_Book1_BQ &amp; An Pds Gdg - KIM I_Pen- Kodja Revisi 02 November 2009 (Rev 11-11-09) 9" xfId="23179"/>
    <cellStyle name="T_Book1_BQ &amp; An Pds Gdg - KIM I_Pen- Kodja Revisi 27 JAN 2010" xfId="23180"/>
    <cellStyle name="T_Book1_BQ &amp; An Pds Gdg - KIM I_Pen- Kodja Revisi 27 JAN 2010 10" xfId="23181"/>
    <cellStyle name="T_Book1_BQ &amp; An Pds Gdg - KIM I_Pen- Kodja Revisi 27 JAN 2010 2" xfId="23182"/>
    <cellStyle name="T_Book1_BQ &amp; An Pds Gdg - KIM I_Pen- Kodja Revisi 27 JAN 2010 2 2" xfId="23183"/>
    <cellStyle name="T_Book1_BQ &amp; An Pds Gdg - KIM I_Pen- Kodja Revisi 27 JAN 2010 2 3" xfId="23184"/>
    <cellStyle name="T_Book1_BQ &amp; An Pds Gdg - KIM I_Pen- Kodja Revisi 27 JAN 2010 3" xfId="23185"/>
    <cellStyle name="T_Book1_BQ &amp; An Pds Gdg - KIM I_Pen- Kodja Revisi 27 JAN 2010 3 2" xfId="23186"/>
    <cellStyle name="T_Book1_BQ &amp; An Pds Gdg - KIM I_Pen- Kodja Revisi 27 JAN 2010 3 3" xfId="23187"/>
    <cellStyle name="T_Book1_BQ &amp; An Pds Gdg - KIM I_Pen- Kodja Revisi 27 JAN 2010 4" xfId="23188"/>
    <cellStyle name="T_Book1_BQ &amp; An Pds Gdg - KIM I_Pen- Kodja Revisi 27 JAN 2010 4 2" xfId="23189"/>
    <cellStyle name="T_Book1_BQ &amp; An Pds Gdg - KIM I_Pen- Kodja Revisi 27 JAN 2010 4 3" xfId="23190"/>
    <cellStyle name="T_Book1_BQ &amp; An Pds Gdg - KIM I_Pen- Kodja Revisi 27 JAN 2010 5" xfId="23191"/>
    <cellStyle name="T_Book1_BQ &amp; An Pds Gdg - KIM I_Pen- Kodja Revisi 27 JAN 2010 5 2" xfId="23192"/>
    <cellStyle name="T_Book1_BQ &amp; An Pds Gdg - KIM I_Pen- Kodja Revisi 27 JAN 2010 5 3" xfId="23193"/>
    <cellStyle name="T_Book1_BQ &amp; An Pds Gdg - KIM I_Pen- Kodja Revisi 27 JAN 2010 6" xfId="23194"/>
    <cellStyle name="T_Book1_BQ &amp; An Pds Gdg - KIM I_Pen- Kodja Revisi 27 JAN 2010 6 2" xfId="23195"/>
    <cellStyle name="T_Book1_BQ &amp; An Pds Gdg - KIM I_Pen- Kodja Revisi 27 JAN 2010 6 3" xfId="23196"/>
    <cellStyle name="T_Book1_BQ &amp; An Pds Gdg - KIM I_Pen- Kodja Revisi 27 JAN 2010 7" xfId="23197"/>
    <cellStyle name="T_Book1_BQ &amp; An Pds Gdg - KIM I_Pen- Kodja Revisi 27 JAN 2010 7 2" xfId="23198"/>
    <cellStyle name="T_Book1_BQ &amp; An Pds Gdg - KIM I_Pen- Kodja Revisi 27 JAN 2010 7 3" xfId="23199"/>
    <cellStyle name="T_Book1_BQ &amp; An Pds Gdg - KIM I_Pen- Kodja Revisi 27 JAN 2010 8" xfId="23200"/>
    <cellStyle name="T_Book1_BQ &amp; An Pds Gdg - KIM I_Pen- Kodja Revisi 27 JAN 2010 8 2" xfId="23201"/>
    <cellStyle name="T_Book1_BQ &amp; An Pds Gdg - KIM I_Pen- Kodja Revisi 27 JAN 2010 8 3" xfId="23202"/>
    <cellStyle name="T_Book1_BQ &amp; An Pds Gdg - KIM I_Pen- Kodja Revisi 27 JAN 2010 9" xfId="23203"/>
    <cellStyle name="T_Book1_BQ &amp; An Pds Gdg - KIM I_RAB Kodja Revisi 22 feb 2010" xfId="23204"/>
    <cellStyle name="T_Book1_BQ &amp; An Pds Gdg - KIM I_RAB Kodja Revisi 22 feb 2010 10" xfId="23205"/>
    <cellStyle name="T_Book1_BQ &amp; An Pds Gdg - KIM I_RAB Kodja Revisi 22 feb 2010 2" xfId="23206"/>
    <cellStyle name="T_Book1_BQ &amp; An Pds Gdg - KIM I_RAB Kodja Revisi 22 feb 2010 2 2" xfId="23207"/>
    <cellStyle name="T_Book1_BQ &amp; An Pds Gdg - KIM I_RAB Kodja Revisi 22 feb 2010 2 3" xfId="23208"/>
    <cellStyle name="T_Book1_BQ &amp; An Pds Gdg - KIM I_RAB Kodja Revisi 22 feb 2010 3" xfId="23209"/>
    <cellStyle name="T_Book1_BQ &amp; An Pds Gdg - KIM I_RAB Kodja Revisi 22 feb 2010 3 2" xfId="23210"/>
    <cellStyle name="T_Book1_BQ &amp; An Pds Gdg - KIM I_RAB Kodja Revisi 22 feb 2010 3 3" xfId="23211"/>
    <cellStyle name="T_Book1_BQ &amp; An Pds Gdg - KIM I_RAB Kodja Revisi 22 feb 2010 4" xfId="23212"/>
    <cellStyle name="T_Book1_BQ &amp; An Pds Gdg - KIM I_RAB Kodja Revisi 22 feb 2010 4 2" xfId="23213"/>
    <cellStyle name="T_Book1_BQ &amp; An Pds Gdg - KIM I_RAB Kodja Revisi 22 feb 2010 4 3" xfId="23214"/>
    <cellStyle name="T_Book1_BQ &amp; An Pds Gdg - KIM I_RAB Kodja Revisi 22 feb 2010 5" xfId="23215"/>
    <cellStyle name="T_Book1_BQ &amp; An Pds Gdg - KIM I_RAB Kodja Revisi 22 feb 2010 5 2" xfId="23216"/>
    <cellStyle name="T_Book1_BQ &amp; An Pds Gdg - KIM I_RAB Kodja Revisi 22 feb 2010 5 3" xfId="23217"/>
    <cellStyle name="T_Book1_BQ &amp; An Pds Gdg - KIM I_RAB Kodja Revisi 22 feb 2010 6" xfId="23218"/>
    <cellStyle name="T_Book1_BQ &amp; An Pds Gdg - KIM I_RAB Kodja Revisi 22 feb 2010 6 2" xfId="23219"/>
    <cellStyle name="T_Book1_BQ &amp; An Pds Gdg - KIM I_RAB Kodja Revisi 22 feb 2010 6 3" xfId="23220"/>
    <cellStyle name="T_Book1_BQ &amp; An Pds Gdg - KIM I_RAB Kodja Revisi 22 feb 2010 7" xfId="23221"/>
    <cellStyle name="T_Book1_BQ &amp; An Pds Gdg - KIM I_RAB Kodja Revisi 22 feb 2010 7 2" xfId="23222"/>
    <cellStyle name="T_Book1_BQ &amp; An Pds Gdg - KIM I_RAB Kodja Revisi 22 feb 2010 7 3" xfId="23223"/>
    <cellStyle name="T_Book1_BQ &amp; An Pds Gdg - KIM I_RAB Kodja Revisi 22 feb 2010 8" xfId="23224"/>
    <cellStyle name="T_Book1_BQ &amp; An Pds Gdg - KIM I_RAB Kodja Revisi 22 feb 2010 8 2" xfId="23225"/>
    <cellStyle name="T_Book1_BQ &amp; An Pds Gdg - KIM I_RAB Kodja Revisi 22 feb 2010 8 3" xfId="23226"/>
    <cellStyle name="T_Book1_BQ &amp; An Pds Gdg - KIM I_RAB Kodja Revisi 22 feb 2010 9" xfId="23227"/>
    <cellStyle name="T_Book1_BQ &amp; An Pds Gdg - KIM I_RAB Kodja Revisi 23 feb 2010, revisi analisa" xfId="23228"/>
    <cellStyle name="T_Book1_BQ &amp; An Pds Gdg - KIM I_RAB Kodja Revisi 23 feb 2010, revisi analisa 10" xfId="23229"/>
    <cellStyle name="T_Book1_BQ &amp; An Pds Gdg - KIM I_RAB Kodja Revisi 23 feb 2010, revisi analisa 2" xfId="23230"/>
    <cellStyle name="T_Book1_BQ &amp; An Pds Gdg - KIM I_RAB Kodja Revisi 23 feb 2010, revisi analisa 2 2" xfId="23231"/>
    <cellStyle name="T_Book1_BQ &amp; An Pds Gdg - KIM I_RAB Kodja Revisi 23 feb 2010, revisi analisa 2 3" xfId="23232"/>
    <cellStyle name="T_Book1_BQ &amp; An Pds Gdg - KIM I_RAB Kodja Revisi 23 feb 2010, revisi analisa 3" xfId="23233"/>
    <cellStyle name="T_Book1_BQ &amp; An Pds Gdg - KIM I_RAB Kodja Revisi 23 feb 2010, revisi analisa 3 2" xfId="23234"/>
    <cellStyle name="T_Book1_BQ &amp; An Pds Gdg - KIM I_RAB Kodja Revisi 23 feb 2010, revisi analisa 3 3" xfId="23235"/>
    <cellStyle name="T_Book1_BQ &amp; An Pds Gdg - KIM I_RAB Kodja Revisi 23 feb 2010, revisi analisa 4" xfId="23236"/>
    <cellStyle name="T_Book1_BQ &amp; An Pds Gdg - KIM I_RAB Kodja Revisi 23 feb 2010, revisi analisa 4 2" xfId="23237"/>
    <cellStyle name="T_Book1_BQ &amp; An Pds Gdg - KIM I_RAB Kodja Revisi 23 feb 2010, revisi analisa 4 3" xfId="23238"/>
    <cellStyle name="T_Book1_BQ &amp; An Pds Gdg - KIM I_RAB Kodja Revisi 23 feb 2010, revisi analisa 5" xfId="23239"/>
    <cellStyle name="T_Book1_BQ &amp; An Pds Gdg - KIM I_RAB Kodja Revisi 23 feb 2010, revisi analisa 5 2" xfId="23240"/>
    <cellStyle name="T_Book1_BQ &amp; An Pds Gdg - KIM I_RAB Kodja Revisi 23 feb 2010, revisi analisa 5 3" xfId="23241"/>
    <cellStyle name="T_Book1_BQ &amp; An Pds Gdg - KIM I_RAB Kodja Revisi 23 feb 2010, revisi analisa 6" xfId="23242"/>
    <cellStyle name="T_Book1_BQ &amp; An Pds Gdg - KIM I_RAB Kodja Revisi 23 feb 2010, revisi analisa 6 2" xfId="23243"/>
    <cellStyle name="T_Book1_BQ &amp; An Pds Gdg - KIM I_RAB Kodja Revisi 23 feb 2010, revisi analisa 6 3" xfId="23244"/>
    <cellStyle name="T_Book1_BQ &amp; An Pds Gdg - KIM I_RAB Kodja Revisi 23 feb 2010, revisi analisa 7" xfId="23245"/>
    <cellStyle name="T_Book1_BQ &amp; An Pds Gdg - KIM I_RAB Kodja Revisi 23 feb 2010, revisi analisa 7 2" xfId="23246"/>
    <cellStyle name="T_Book1_BQ &amp; An Pds Gdg - KIM I_RAB Kodja Revisi 23 feb 2010, revisi analisa 7 3" xfId="23247"/>
    <cellStyle name="T_Book1_BQ &amp; An Pds Gdg - KIM I_RAB Kodja Revisi 23 feb 2010, revisi analisa 8" xfId="23248"/>
    <cellStyle name="T_Book1_BQ &amp; An Pds Gdg - KIM I_RAB Kodja Revisi 23 feb 2010, revisi analisa 8 2" xfId="23249"/>
    <cellStyle name="T_Book1_BQ &amp; An Pds Gdg - KIM I_RAB Kodja Revisi 23 feb 2010, revisi analisa 8 3" xfId="23250"/>
    <cellStyle name="T_Book1_BQ &amp; An Pds Gdg - KIM I_RAB Kodja Revisi 23 feb 2010, revisi analisa 9" xfId="23251"/>
    <cellStyle name="T_Book1_BQ &amp; An Pondasi SEP &amp; WAREHOUSE-KIM I (R-0)" xfId="23252"/>
    <cellStyle name="T_Book1_BQ &amp; An Pondasi SEP &amp; WAREHOUSE-KIM I (R-0) 10" xfId="23253"/>
    <cellStyle name="T_Book1_BQ &amp; An Pondasi SEP &amp; WAREHOUSE-KIM I (R-0) 10 2" xfId="23254"/>
    <cellStyle name="T_Book1_BQ &amp; An Pondasi SEP &amp; WAREHOUSE-KIM I (R-0) 10 3" xfId="23255"/>
    <cellStyle name="T_Book1_BQ &amp; An Pondasi SEP &amp; WAREHOUSE-KIM I (R-0) 11" xfId="23256"/>
    <cellStyle name="T_Book1_BQ &amp; An Pondasi SEP &amp; WAREHOUSE-KIM I (R-0) 11 2" xfId="23257"/>
    <cellStyle name="T_Book1_BQ &amp; An Pondasi SEP &amp; WAREHOUSE-KIM I (R-0) 11 3" xfId="23258"/>
    <cellStyle name="T_Book1_BQ &amp; An Pondasi SEP &amp; WAREHOUSE-KIM I (R-0) 12" xfId="23259"/>
    <cellStyle name="T_Book1_BQ &amp; An Pondasi SEP &amp; WAREHOUSE-KIM I (R-0) 12 2" xfId="23260"/>
    <cellStyle name="T_Book1_BQ &amp; An Pondasi SEP &amp; WAREHOUSE-KIM I (R-0) 12 3" xfId="23261"/>
    <cellStyle name="T_Book1_BQ &amp; An Pondasi SEP &amp; WAREHOUSE-KIM I (R-0) 13" xfId="23262"/>
    <cellStyle name="T_Book1_BQ &amp; An Pondasi SEP &amp; WAREHOUSE-KIM I (R-0) 13 2" xfId="23263"/>
    <cellStyle name="T_Book1_BQ &amp; An Pondasi SEP &amp; WAREHOUSE-KIM I (R-0) 13 3" xfId="23264"/>
    <cellStyle name="T_Book1_BQ &amp; An Pondasi SEP &amp; WAREHOUSE-KIM I (R-0) 14" xfId="23265"/>
    <cellStyle name="T_Book1_BQ &amp; An Pondasi SEP &amp; WAREHOUSE-KIM I (R-0) 14 2" xfId="23266"/>
    <cellStyle name="T_Book1_BQ &amp; An Pondasi SEP &amp; WAREHOUSE-KIM I (R-0) 14 3" xfId="23267"/>
    <cellStyle name="T_Book1_BQ &amp; An Pondasi SEP &amp; WAREHOUSE-KIM I (R-0) 15" xfId="23268"/>
    <cellStyle name="T_Book1_BQ &amp; An Pondasi SEP &amp; WAREHOUSE-KIM I (R-0) 15 2" xfId="23269"/>
    <cellStyle name="T_Book1_BQ &amp; An Pondasi SEP &amp; WAREHOUSE-KIM I (R-0) 15 3" xfId="23270"/>
    <cellStyle name="T_Book1_BQ &amp; An Pondasi SEP &amp; WAREHOUSE-KIM I (R-0) 16" xfId="23271"/>
    <cellStyle name="T_Book1_BQ &amp; An Pondasi SEP &amp; WAREHOUSE-KIM I (R-0) 16 2" xfId="23272"/>
    <cellStyle name="T_Book1_BQ &amp; An Pondasi SEP &amp; WAREHOUSE-KIM I (R-0) 16 3" xfId="23273"/>
    <cellStyle name="T_Book1_BQ &amp; An Pondasi SEP &amp; WAREHOUSE-KIM I (R-0) 17" xfId="23274"/>
    <cellStyle name="T_Book1_BQ &amp; An Pondasi SEP &amp; WAREHOUSE-KIM I (R-0) 17 2" xfId="23275"/>
    <cellStyle name="T_Book1_BQ &amp; An Pondasi SEP &amp; WAREHOUSE-KIM I (R-0) 17 3" xfId="23276"/>
    <cellStyle name="T_Book1_BQ &amp; An Pondasi SEP &amp; WAREHOUSE-KIM I (R-0) 18" xfId="23277"/>
    <cellStyle name="T_Book1_BQ &amp; An Pondasi SEP &amp; WAREHOUSE-KIM I (R-0) 18 2" xfId="23278"/>
    <cellStyle name="T_Book1_BQ &amp; An Pondasi SEP &amp; WAREHOUSE-KIM I (R-0) 18 3" xfId="23279"/>
    <cellStyle name="T_Book1_BQ &amp; An Pondasi SEP &amp; WAREHOUSE-KIM I (R-0) 19" xfId="23280"/>
    <cellStyle name="T_Book1_BQ &amp; An Pondasi SEP &amp; WAREHOUSE-KIM I (R-0) 19 2" xfId="23281"/>
    <cellStyle name="T_Book1_BQ &amp; An Pondasi SEP &amp; WAREHOUSE-KIM I (R-0) 19 3" xfId="23282"/>
    <cellStyle name="T_Book1_BQ &amp; An Pondasi SEP &amp; WAREHOUSE-KIM I (R-0) 2" xfId="23283"/>
    <cellStyle name="T_Book1_BQ &amp; An Pondasi SEP &amp; WAREHOUSE-KIM I (R-0) 2 10" xfId="23284"/>
    <cellStyle name="T_Book1_BQ &amp; An Pondasi SEP &amp; WAREHOUSE-KIM I (R-0) 2 2" xfId="23285"/>
    <cellStyle name="T_Book1_BQ &amp; An Pondasi SEP &amp; WAREHOUSE-KIM I (R-0) 2 2 2" xfId="23286"/>
    <cellStyle name="T_Book1_BQ &amp; An Pondasi SEP &amp; WAREHOUSE-KIM I (R-0) 2 2 3" xfId="23287"/>
    <cellStyle name="T_Book1_BQ &amp; An Pondasi SEP &amp; WAREHOUSE-KIM I (R-0) 2 3" xfId="23288"/>
    <cellStyle name="T_Book1_BQ &amp; An Pondasi SEP &amp; WAREHOUSE-KIM I (R-0) 2 3 2" xfId="23289"/>
    <cellStyle name="T_Book1_BQ &amp; An Pondasi SEP &amp; WAREHOUSE-KIM I (R-0) 2 3 3" xfId="23290"/>
    <cellStyle name="T_Book1_BQ &amp; An Pondasi SEP &amp; WAREHOUSE-KIM I (R-0) 2 4" xfId="23291"/>
    <cellStyle name="T_Book1_BQ &amp; An Pondasi SEP &amp; WAREHOUSE-KIM I (R-0) 2 4 2" xfId="23292"/>
    <cellStyle name="T_Book1_BQ &amp; An Pondasi SEP &amp; WAREHOUSE-KIM I (R-0) 2 4 3" xfId="23293"/>
    <cellStyle name="T_Book1_BQ &amp; An Pondasi SEP &amp; WAREHOUSE-KIM I (R-0) 2 5" xfId="23294"/>
    <cellStyle name="T_Book1_BQ &amp; An Pondasi SEP &amp; WAREHOUSE-KIM I (R-0) 2 5 2" xfId="23295"/>
    <cellStyle name="T_Book1_BQ &amp; An Pondasi SEP &amp; WAREHOUSE-KIM I (R-0) 2 5 3" xfId="23296"/>
    <cellStyle name="T_Book1_BQ &amp; An Pondasi SEP &amp; WAREHOUSE-KIM I (R-0) 2 6" xfId="23297"/>
    <cellStyle name="T_Book1_BQ &amp; An Pondasi SEP &amp; WAREHOUSE-KIM I (R-0) 2 6 2" xfId="23298"/>
    <cellStyle name="T_Book1_BQ &amp; An Pondasi SEP &amp; WAREHOUSE-KIM I (R-0) 2 6 3" xfId="23299"/>
    <cellStyle name="T_Book1_BQ &amp; An Pondasi SEP &amp; WAREHOUSE-KIM I (R-0) 2 7" xfId="23300"/>
    <cellStyle name="T_Book1_BQ &amp; An Pondasi SEP &amp; WAREHOUSE-KIM I (R-0) 2 7 2" xfId="23301"/>
    <cellStyle name="T_Book1_BQ &amp; An Pondasi SEP &amp; WAREHOUSE-KIM I (R-0) 2 7 3" xfId="23302"/>
    <cellStyle name="T_Book1_BQ &amp; An Pondasi SEP &amp; WAREHOUSE-KIM I (R-0) 2 8" xfId="23303"/>
    <cellStyle name="T_Book1_BQ &amp; An Pondasi SEP &amp; WAREHOUSE-KIM I (R-0) 2 8 2" xfId="23304"/>
    <cellStyle name="T_Book1_BQ &amp; An Pondasi SEP &amp; WAREHOUSE-KIM I (R-0) 2 8 3" xfId="23305"/>
    <cellStyle name="T_Book1_BQ &amp; An Pondasi SEP &amp; WAREHOUSE-KIM I (R-0) 2 9" xfId="23306"/>
    <cellStyle name="T_Book1_BQ &amp; An Pondasi SEP &amp; WAREHOUSE-KIM I (R-0) 20" xfId="23307"/>
    <cellStyle name="T_Book1_BQ &amp; An Pondasi SEP &amp; WAREHOUSE-KIM I (R-0) 20 2" xfId="23308"/>
    <cellStyle name="T_Book1_BQ &amp; An Pondasi SEP &amp; WAREHOUSE-KIM I (R-0) 20 3" xfId="23309"/>
    <cellStyle name="T_Book1_BQ &amp; An Pondasi SEP &amp; WAREHOUSE-KIM I (R-0) 21" xfId="23310"/>
    <cellStyle name="T_Book1_BQ &amp; An Pondasi SEP &amp; WAREHOUSE-KIM I (R-0) 21 2" xfId="23311"/>
    <cellStyle name="T_Book1_BQ &amp; An Pondasi SEP &amp; WAREHOUSE-KIM I (R-0) 21 3" xfId="23312"/>
    <cellStyle name="T_Book1_BQ &amp; An Pondasi SEP &amp; WAREHOUSE-KIM I (R-0) 22" xfId="23313"/>
    <cellStyle name="T_Book1_BQ &amp; An Pondasi SEP &amp; WAREHOUSE-KIM I (R-0) 23" xfId="23314"/>
    <cellStyle name="T_Book1_BQ &amp; An Pondasi SEP &amp; WAREHOUSE-KIM I (R-0) 3" xfId="23315"/>
    <cellStyle name="T_Book1_BQ &amp; An Pondasi SEP &amp; WAREHOUSE-KIM I (R-0) 3 2" xfId="23316"/>
    <cellStyle name="T_Book1_BQ &amp; An Pondasi SEP &amp; WAREHOUSE-KIM I (R-0) 3 3" xfId="23317"/>
    <cellStyle name="T_Book1_BQ &amp; An Pondasi SEP &amp; WAREHOUSE-KIM I (R-0) 4" xfId="23318"/>
    <cellStyle name="T_Book1_BQ &amp; An Pondasi SEP &amp; WAREHOUSE-KIM I (R-0) 4 2" xfId="23319"/>
    <cellStyle name="T_Book1_BQ &amp; An Pondasi SEP &amp; WAREHOUSE-KIM I (R-0) 4 3" xfId="23320"/>
    <cellStyle name="T_Book1_BQ &amp; An Pondasi SEP &amp; WAREHOUSE-KIM I (R-0) 5" xfId="23321"/>
    <cellStyle name="T_Book1_BQ &amp; An Pondasi SEP &amp; WAREHOUSE-KIM I (R-0) 5 2" xfId="23322"/>
    <cellStyle name="T_Book1_BQ &amp; An Pondasi SEP &amp; WAREHOUSE-KIM I (R-0) 5 3" xfId="23323"/>
    <cellStyle name="T_Book1_BQ &amp; An Pondasi SEP &amp; WAREHOUSE-KIM I (R-0) 6" xfId="23324"/>
    <cellStyle name="T_Book1_BQ &amp; An Pondasi SEP &amp; WAREHOUSE-KIM I (R-0) 6 2" xfId="23325"/>
    <cellStyle name="T_Book1_BQ &amp; An Pondasi SEP &amp; WAREHOUSE-KIM I (R-0) 6 3" xfId="23326"/>
    <cellStyle name="T_Book1_BQ &amp; An Pondasi SEP &amp; WAREHOUSE-KIM I (R-0) 7" xfId="23327"/>
    <cellStyle name="T_Book1_BQ &amp; An Pondasi SEP &amp; WAREHOUSE-KIM I (R-0) 7 2" xfId="23328"/>
    <cellStyle name="T_Book1_BQ &amp; An Pondasi SEP &amp; WAREHOUSE-KIM I (R-0) 7 3" xfId="23329"/>
    <cellStyle name="T_Book1_BQ &amp; An Pondasi SEP &amp; WAREHOUSE-KIM I (R-0) 8" xfId="23330"/>
    <cellStyle name="T_Book1_BQ &amp; An Pondasi SEP &amp; WAREHOUSE-KIM I (R-0) 8 2" xfId="23331"/>
    <cellStyle name="T_Book1_BQ &amp; An Pondasi SEP &amp; WAREHOUSE-KIM I (R-0) 8 3" xfId="23332"/>
    <cellStyle name="T_Book1_BQ &amp; An Pondasi SEP &amp; WAREHOUSE-KIM I (R-0) 9" xfId="23333"/>
    <cellStyle name="T_Book1_BQ &amp; An Pondasi SEP &amp; WAREHOUSE-KIM I (R-0) 9 2" xfId="23334"/>
    <cellStyle name="T_Book1_BQ &amp; An Pondasi SEP &amp; WAREHOUSE-KIM I (R-0) 9 3" xfId="23335"/>
    <cellStyle name="T_Book1_BQ &amp; An Pondasi SEP &amp; WAREHOUSE-KIM I (R-0)_GALIAN C" xfId="23336"/>
    <cellStyle name="T_Book1_BQ &amp; An Pondasi SEP &amp; WAREHOUSE-KIM I (R-0)_GALIAN C 10" xfId="23337"/>
    <cellStyle name="T_Book1_BQ &amp; An Pondasi SEP &amp; WAREHOUSE-KIM I (R-0)_GALIAN C 2" xfId="23338"/>
    <cellStyle name="T_Book1_BQ &amp; An Pondasi SEP &amp; WAREHOUSE-KIM I (R-0)_GALIAN C 2 2" xfId="23339"/>
    <cellStyle name="T_Book1_BQ &amp; An Pondasi SEP &amp; WAREHOUSE-KIM I (R-0)_GALIAN C 2 3" xfId="23340"/>
    <cellStyle name="T_Book1_BQ &amp; An Pondasi SEP &amp; WAREHOUSE-KIM I (R-0)_GALIAN C 3" xfId="23341"/>
    <cellStyle name="T_Book1_BQ &amp; An Pondasi SEP &amp; WAREHOUSE-KIM I (R-0)_GALIAN C 3 2" xfId="23342"/>
    <cellStyle name="T_Book1_BQ &amp; An Pondasi SEP &amp; WAREHOUSE-KIM I (R-0)_GALIAN C 3 3" xfId="23343"/>
    <cellStyle name="T_Book1_BQ &amp; An Pondasi SEP &amp; WAREHOUSE-KIM I (R-0)_GALIAN C 4" xfId="23344"/>
    <cellStyle name="T_Book1_BQ &amp; An Pondasi SEP &amp; WAREHOUSE-KIM I (R-0)_GALIAN C 4 2" xfId="23345"/>
    <cellStyle name="T_Book1_BQ &amp; An Pondasi SEP &amp; WAREHOUSE-KIM I (R-0)_GALIAN C 4 3" xfId="23346"/>
    <cellStyle name="T_Book1_BQ &amp; An Pondasi SEP &amp; WAREHOUSE-KIM I (R-0)_GALIAN C 5" xfId="23347"/>
    <cellStyle name="T_Book1_BQ &amp; An Pondasi SEP &amp; WAREHOUSE-KIM I (R-0)_GALIAN C 5 2" xfId="23348"/>
    <cellStyle name="T_Book1_BQ &amp; An Pondasi SEP &amp; WAREHOUSE-KIM I (R-0)_GALIAN C 5 3" xfId="23349"/>
    <cellStyle name="T_Book1_BQ &amp; An Pondasi SEP &amp; WAREHOUSE-KIM I (R-0)_GALIAN C 6" xfId="23350"/>
    <cellStyle name="T_Book1_BQ &amp; An Pondasi SEP &amp; WAREHOUSE-KIM I (R-0)_GALIAN C 6 2" xfId="23351"/>
    <cellStyle name="T_Book1_BQ &amp; An Pondasi SEP &amp; WAREHOUSE-KIM I (R-0)_GALIAN C 6 3" xfId="23352"/>
    <cellStyle name="T_Book1_BQ &amp; An Pondasi SEP &amp; WAREHOUSE-KIM I (R-0)_GALIAN C 7" xfId="23353"/>
    <cellStyle name="T_Book1_BQ &amp; An Pondasi SEP &amp; WAREHOUSE-KIM I (R-0)_GALIAN C 7 2" xfId="23354"/>
    <cellStyle name="T_Book1_BQ &amp; An Pondasi SEP &amp; WAREHOUSE-KIM I (R-0)_GALIAN C 7 3" xfId="23355"/>
    <cellStyle name="T_Book1_BQ &amp; An Pondasi SEP &amp; WAREHOUSE-KIM I (R-0)_GALIAN C 8" xfId="23356"/>
    <cellStyle name="T_Book1_BQ &amp; An Pondasi SEP &amp; WAREHOUSE-KIM I (R-0)_GALIAN C 8 2" xfId="23357"/>
    <cellStyle name="T_Book1_BQ &amp; An Pondasi SEP &amp; WAREHOUSE-KIM I (R-0)_GALIAN C 8 3" xfId="23358"/>
    <cellStyle name="T_Book1_BQ &amp; An Pondasi SEP &amp; WAREHOUSE-KIM I (R-0)_GALIAN C 9" xfId="23359"/>
    <cellStyle name="T_Book1_BQ &amp; An Pondasi SEP &amp; WAREHOUSE-KIM I (R-0)_Pen- Kodja Revisi 02 November 2009 (Rev 11-11-09)" xfId="23360"/>
    <cellStyle name="T_Book1_BQ &amp; An Pondasi SEP &amp; WAREHOUSE-KIM I (R-0)_Pen- Kodja Revisi 02 November 2009 (Rev 11-11-09) 10" xfId="23361"/>
    <cellStyle name="T_Book1_BQ &amp; An Pondasi SEP &amp; WAREHOUSE-KIM I (R-0)_Pen- Kodja Revisi 02 November 2009 (Rev 11-11-09) 2" xfId="23362"/>
    <cellStyle name="T_Book1_BQ &amp; An Pondasi SEP &amp; WAREHOUSE-KIM I (R-0)_Pen- Kodja Revisi 02 November 2009 (Rev 11-11-09) 2 2" xfId="23363"/>
    <cellStyle name="T_Book1_BQ &amp; An Pondasi SEP &amp; WAREHOUSE-KIM I (R-0)_Pen- Kodja Revisi 02 November 2009 (Rev 11-11-09) 2 3" xfId="23364"/>
    <cellStyle name="T_Book1_BQ &amp; An Pondasi SEP &amp; WAREHOUSE-KIM I (R-0)_Pen- Kodja Revisi 02 November 2009 (Rev 11-11-09) 3" xfId="23365"/>
    <cellStyle name="T_Book1_BQ &amp; An Pondasi SEP &amp; WAREHOUSE-KIM I (R-0)_Pen- Kodja Revisi 02 November 2009 (Rev 11-11-09) 3 2" xfId="23366"/>
    <cellStyle name="T_Book1_BQ &amp; An Pondasi SEP &amp; WAREHOUSE-KIM I (R-0)_Pen- Kodja Revisi 02 November 2009 (Rev 11-11-09) 3 3" xfId="23367"/>
    <cellStyle name="T_Book1_BQ &amp; An Pondasi SEP &amp; WAREHOUSE-KIM I (R-0)_Pen- Kodja Revisi 02 November 2009 (Rev 11-11-09) 4" xfId="23368"/>
    <cellStyle name="T_Book1_BQ &amp; An Pondasi SEP &amp; WAREHOUSE-KIM I (R-0)_Pen- Kodja Revisi 02 November 2009 (Rev 11-11-09) 4 2" xfId="23369"/>
    <cellStyle name="T_Book1_BQ &amp; An Pondasi SEP &amp; WAREHOUSE-KIM I (R-0)_Pen- Kodja Revisi 02 November 2009 (Rev 11-11-09) 4 3" xfId="23370"/>
    <cellStyle name="T_Book1_BQ &amp; An Pondasi SEP &amp; WAREHOUSE-KIM I (R-0)_Pen- Kodja Revisi 02 November 2009 (Rev 11-11-09) 5" xfId="23371"/>
    <cellStyle name="T_Book1_BQ &amp; An Pondasi SEP &amp; WAREHOUSE-KIM I (R-0)_Pen- Kodja Revisi 02 November 2009 (Rev 11-11-09) 5 2" xfId="23372"/>
    <cellStyle name="T_Book1_BQ &amp; An Pondasi SEP &amp; WAREHOUSE-KIM I (R-0)_Pen- Kodja Revisi 02 November 2009 (Rev 11-11-09) 5 3" xfId="23373"/>
    <cellStyle name="T_Book1_BQ &amp; An Pondasi SEP &amp; WAREHOUSE-KIM I (R-0)_Pen- Kodja Revisi 02 November 2009 (Rev 11-11-09) 6" xfId="23374"/>
    <cellStyle name="T_Book1_BQ &amp; An Pondasi SEP &amp; WAREHOUSE-KIM I (R-0)_Pen- Kodja Revisi 02 November 2009 (Rev 11-11-09) 6 2" xfId="23375"/>
    <cellStyle name="T_Book1_BQ &amp; An Pondasi SEP &amp; WAREHOUSE-KIM I (R-0)_Pen- Kodja Revisi 02 November 2009 (Rev 11-11-09) 6 3" xfId="23376"/>
    <cellStyle name="T_Book1_BQ &amp; An Pondasi SEP &amp; WAREHOUSE-KIM I (R-0)_Pen- Kodja Revisi 02 November 2009 (Rev 11-11-09) 7" xfId="23377"/>
    <cellStyle name="T_Book1_BQ &amp; An Pondasi SEP &amp; WAREHOUSE-KIM I (R-0)_Pen- Kodja Revisi 02 November 2009 (Rev 11-11-09) 7 2" xfId="23378"/>
    <cellStyle name="T_Book1_BQ &amp; An Pondasi SEP &amp; WAREHOUSE-KIM I (R-0)_Pen- Kodja Revisi 02 November 2009 (Rev 11-11-09) 7 3" xfId="23379"/>
    <cellStyle name="T_Book1_BQ &amp; An Pondasi SEP &amp; WAREHOUSE-KIM I (R-0)_Pen- Kodja Revisi 02 November 2009 (Rev 11-11-09) 8" xfId="23380"/>
    <cellStyle name="T_Book1_BQ &amp; An Pondasi SEP &amp; WAREHOUSE-KIM I (R-0)_Pen- Kodja Revisi 02 November 2009 (Rev 11-11-09) 8 2" xfId="23381"/>
    <cellStyle name="T_Book1_BQ &amp; An Pondasi SEP &amp; WAREHOUSE-KIM I (R-0)_Pen- Kodja Revisi 02 November 2009 (Rev 11-11-09) 8 3" xfId="23382"/>
    <cellStyle name="T_Book1_BQ &amp; An Pondasi SEP &amp; WAREHOUSE-KIM I (R-0)_Pen- Kodja Revisi 02 November 2009 (Rev 11-11-09) 9" xfId="23383"/>
    <cellStyle name="T_Book1_BQ &amp; An Pondasi SEP &amp; WAREHOUSE-KIM I (R-0)_Pen- Kodja Revisi 27 JAN 2010" xfId="23384"/>
    <cellStyle name="T_Book1_BQ &amp; An Pondasi SEP &amp; WAREHOUSE-KIM I (R-0)_Pen- Kodja Revisi 27 JAN 2010 10" xfId="23385"/>
    <cellStyle name="T_Book1_BQ &amp; An Pondasi SEP &amp; WAREHOUSE-KIM I (R-0)_Pen- Kodja Revisi 27 JAN 2010 2" xfId="23386"/>
    <cellStyle name="T_Book1_BQ &amp; An Pondasi SEP &amp; WAREHOUSE-KIM I (R-0)_Pen- Kodja Revisi 27 JAN 2010 2 2" xfId="23387"/>
    <cellStyle name="T_Book1_BQ &amp; An Pondasi SEP &amp; WAREHOUSE-KIM I (R-0)_Pen- Kodja Revisi 27 JAN 2010 2 3" xfId="23388"/>
    <cellStyle name="T_Book1_BQ &amp; An Pondasi SEP &amp; WAREHOUSE-KIM I (R-0)_Pen- Kodja Revisi 27 JAN 2010 3" xfId="23389"/>
    <cellStyle name="T_Book1_BQ &amp; An Pondasi SEP &amp; WAREHOUSE-KIM I (R-0)_Pen- Kodja Revisi 27 JAN 2010 3 2" xfId="23390"/>
    <cellStyle name="T_Book1_BQ &amp; An Pondasi SEP &amp; WAREHOUSE-KIM I (R-0)_Pen- Kodja Revisi 27 JAN 2010 3 3" xfId="23391"/>
    <cellStyle name="T_Book1_BQ &amp; An Pondasi SEP &amp; WAREHOUSE-KIM I (R-0)_Pen- Kodja Revisi 27 JAN 2010 4" xfId="23392"/>
    <cellStyle name="T_Book1_BQ &amp; An Pondasi SEP &amp; WAREHOUSE-KIM I (R-0)_Pen- Kodja Revisi 27 JAN 2010 4 2" xfId="23393"/>
    <cellStyle name="T_Book1_BQ &amp; An Pondasi SEP &amp; WAREHOUSE-KIM I (R-0)_Pen- Kodja Revisi 27 JAN 2010 4 3" xfId="23394"/>
    <cellStyle name="T_Book1_BQ &amp; An Pondasi SEP &amp; WAREHOUSE-KIM I (R-0)_Pen- Kodja Revisi 27 JAN 2010 5" xfId="23395"/>
    <cellStyle name="T_Book1_BQ &amp; An Pondasi SEP &amp; WAREHOUSE-KIM I (R-0)_Pen- Kodja Revisi 27 JAN 2010 5 2" xfId="23396"/>
    <cellStyle name="T_Book1_BQ &amp; An Pondasi SEP &amp; WAREHOUSE-KIM I (R-0)_Pen- Kodja Revisi 27 JAN 2010 5 3" xfId="23397"/>
    <cellStyle name="T_Book1_BQ &amp; An Pondasi SEP &amp; WAREHOUSE-KIM I (R-0)_Pen- Kodja Revisi 27 JAN 2010 6" xfId="23398"/>
    <cellStyle name="T_Book1_BQ &amp; An Pondasi SEP &amp; WAREHOUSE-KIM I (R-0)_Pen- Kodja Revisi 27 JAN 2010 6 2" xfId="23399"/>
    <cellStyle name="T_Book1_BQ &amp; An Pondasi SEP &amp; WAREHOUSE-KIM I (R-0)_Pen- Kodja Revisi 27 JAN 2010 6 3" xfId="23400"/>
    <cellStyle name="T_Book1_BQ &amp; An Pondasi SEP &amp; WAREHOUSE-KIM I (R-0)_Pen- Kodja Revisi 27 JAN 2010 7" xfId="23401"/>
    <cellStyle name="T_Book1_BQ &amp; An Pondasi SEP &amp; WAREHOUSE-KIM I (R-0)_Pen- Kodja Revisi 27 JAN 2010 7 2" xfId="23402"/>
    <cellStyle name="T_Book1_BQ &amp; An Pondasi SEP &amp; WAREHOUSE-KIM I (R-0)_Pen- Kodja Revisi 27 JAN 2010 7 3" xfId="23403"/>
    <cellStyle name="T_Book1_BQ &amp; An Pondasi SEP &amp; WAREHOUSE-KIM I (R-0)_Pen- Kodja Revisi 27 JAN 2010 8" xfId="23404"/>
    <cellStyle name="T_Book1_BQ &amp; An Pondasi SEP &amp; WAREHOUSE-KIM I (R-0)_Pen- Kodja Revisi 27 JAN 2010 8 2" xfId="23405"/>
    <cellStyle name="T_Book1_BQ &amp; An Pondasi SEP &amp; WAREHOUSE-KIM I (R-0)_Pen- Kodja Revisi 27 JAN 2010 8 3" xfId="23406"/>
    <cellStyle name="T_Book1_BQ &amp; An Pondasi SEP &amp; WAREHOUSE-KIM I (R-0)_Pen- Kodja Revisi 27 JAN 2010 9" xfId="23407"/>
    <cellStyle name="T_Book1_BQ &amp; An Pondasi SEP &amp; WAREHOUSE-KIM I (R-0)_RAB Kodja Revisi 22 feb 2010" xfId="23408"/>
    <cellStyle name="T_Book1_BQ &amp; An Pondasi SEP &amp; WAREHOUSE-KIM I (R-0)_RAB Kodja Revisi 22 feb 2010 10" xfId="23409"/>
    <cellStyle name="T_Book1_BQ &amp; An Pondasi SEP &amp; WAREHOUSE-KIM I (R-0)_RAB Kodja Revisi 22 feb 2010 2" xfId="23410"/>
    <cellStyle name="T_Book1_BQ &amp; An Pondasi SEP &amp; WAREHOUSE-KIM I (R-0)_RAB Kodja Revisi 22 feb 2010 2 2" xfId="23411"/>
    <cellStyle name="T_Book1_BQ &amp; An Pondasi SEP &amp; WAREHOUSE-KIM I (R-0)_RAB Kodja Revisi 22 feb 2010 2 3" xfId="23412"/>
    <cellStyle name="T_Book1_BQ &amp; An Pondasi SEP &amp; WAREHOUSE-KIM I (R-0)_RAB Kodja Revisi 22 feb 2010 3" xfId="23413"/>
    <cellStyle name="T_Book1_BQ &amp; An Pondasi SEP &amp; WAREHOUSE-KIM I (R-0)_RAB Kodja Revisi 22 feb 2010 3 2" xfId="23414"/>
    <cellStyle name="T_Book1_BQ &amp; An Pondasi SEP &amp; WAREHOUSE-KIM I (R-0)_RAB Kodja Revisi 22 feb 2010 3 3" xfId="23415"/>
    <cellStyle name="T_Book1_BQ &amp; An Pondasi SEP &amp; WAREHOUSE-KIM I (R-0)_RAB Kodja Revisi 22 feb 2010 4" xfId="23416"/>
    <cellStyle name="T_Book1_BQ &amp; An Pondasi SEP &amp; WAREHOUSE-KIM I (R-0)_RAB Kodja Revisi 22 feb 2010 4 2" xfId="23417"/>
    <cellStyle name="T_Book1_BQ &amp; An Pondasi SEP &amp; WAREHOUSE-KIM I (R-0)_RAB Kodja Revisi 22 feb 2010 4 3" xfId="23418"/>
    <cellStyle name="T_Book1_BQ &amp; An Pondasi SEP &amp; WAREHOUSE-KIM I (R-0)_RAB Kodja Revisi 22 feb 2010 5" xfId="23419"/>
    <cellStyle name="T_Book1_BQ &amp; An Pondasi SEP &amp; WAREHOUSE-KIM I (R-0)_RAB Kodja Revisi 22 feb 2010 5 2" xfId="23420"/>
    <cellStyle name="T_Book1_BQ &amp; An Pondasi SEP &amp; WAREHOUSE-KIM I (R-0)_RAB Kodja Revisi 22 feb 2010 5 3" xfId="23421"/>
    <cellStyle name="T_Book1_BQ &amp; An Pondasi SEP &amp; WAREHOUSE-KIM I (R-0)_RAB Kodja Revisi 22 feb 2010 6" xfId="23422"/>
    <cellStyle name="T_Book1_BQ &amp; An Pondasi SEP &amp; WAREHOUSE-KIM I (R-0)_RAB Kodja Revisi 22 feb 2010 6 2" xfId="23423"/>
    <cellStyle name="T_Book1_BQ &amp; An Pondasi SEP &amp; WAREHOUSE-KIM I (R-0)_RAB Kodja Revisi 22 feb 2010 6 3" xfId="23424"/>
    <cellStyle name="T_Book1_BQ &amp; An Pondasi SEP &amp; WAREHOUSE-KIM I (R-0)_RAB Kodja Revisi 22 feb 2010 7" xfId="23425"/>
    <cellStyle name="T_Book1_BQ &amp; An Pondasi SEP &amp; WAREHOUSE-KIM I (R-0)_RAB Kodja Revisi 22 feb 2010 7 2" xfId="23426"/>
    <cellStyle name="T_Book1_BQ &amp; An Pondasi SEP &amp; WAREHOUSE-KIM I (R-0)_RAB Kodja Revisi 22 feb 2010 7 3" xfId="23427"/>
    <cellStyle name="T_Book1_BQ &amp; An Pondasi SEP &amp; WAREHOUSE-KIM I (R-0)_RAB Kodja Revisi 22 feb 2010 8" xfId="23428"/>
    <cellStyle name="T_Book1_BQ &amp; An Pondasi SEP &amp; WAREHOUSE-KIM I (R-0)_RAB Kodja Revisi 22 feb 2010 8 2" xfId="23429"/>
    <cellStyle name="T_Book1_BQ &amp; An Pondasi SEP &amp; WAREHOUSE-KIM I (R-0)_RAB Kodja Revisi 22 feb 2010 8 3" xfId="23430"/>
    <cellStyle name="T_Book1_BQ &amp; An Pondasi SEP &amp; WAREHOUSE-KIM I (R-0)_RAB Kodja Revisi 22 feb 2010 9" xfId="23431"/>
    <cellStyle name="T_Book1_BQ &amp; An Pondasi SEP &amp; WAREHOUSE-KIM I (R-0)_RAB Kodja Revisi 23 feb 2010, revisi analisa" xfId="23432"/>
    <cellStyle name="T_Book1_BQ &amp; An Pondasi SEP &amp; WAREHOUSE-KIM I (R-0)_RAB Kodja Revisi 23 feb 2010, revisi analisa 10" xfId="23433"/>
    <cellStyle name="T_Book1_BQ &amp; An Pondasi SEP &amp; WAREHOUSE-KIM I (R-0)_RAB Kodja Revisi 23 feb 2010, revisi analisa 2" xfId="23434"/>
    <cellStyle name="T_Book1_BQ &amp; An Pondasi SEP &amp; WAREHOUSE-KIM I (R-0)_RAB Kodja Revisi 23 feb 2010, revisi analisa 2 2" xfId="23435"/>
    <cellStyle name="T_Book1_BQ &amp; An Pondasi SEP &amp; WAREHOUSE-KIM I (R-0)_RAB Kodja Revisi 23 feb 2010, revisi analisa 2 3" xfId="23436"/>
    <cellStyle name="T_Book1_BQ &amp; An Pondasi SEP &amp; WAREHOUSE-KIM I (R-0)_RAB Kodja Revisi 23 feb 2010, revisi analisa 3" xfId="23437"/>
    <cellStyle name="T_Book1_BQ &amp; An Pondasi SEP &amp; WAREHOUSE-KIM I (R-0)_RAB Kodja Revisi 23 feb 2010, revisi analisa 3 2" xfId="23438"/>
    <cellStyle name="T_Book1_BQ &amp; An Pondasi SEP &amp; WAREHOUSE-KIM I (R-0)_RAB Kodja Revisi 23 feb 2010, revisi analisa 3 3" xfId="23439"/>
    <cellStyle name="T_Book1_BQ &amp; An Pondasi SEP &amp; WAREHOUSE-KIM I (R-0)_RAB Kodja Revisi 23 feb 2010, revisi analisa 4" xfId="23440"/>
    <cellStyle name="T_Book1_BQ &amp; An Pondasi SEP &amp; WAREHOUSE-KIM I (R-0)_RAB Kodja Revisi 23 feb 2010, revisi analisa 4 2" xfId="23441"/>
    <cellStyle name="T_Book1_BQ &amp; An Pondasi SEP &amp; WAREHOUSE-KIM I (R-0)_RAB Kodja Revisi 23 feb 2010, revisi analisa 4 3" xfId="23442"/>
    <cellStyle name="T_Book1_BQ &amp; An Pondasi SEP &amp; WAREHOUSE-KIM I (R-0)_RAB Kodja Revisi 23 feb 2010, revisi analisa 5" xfId="23443"/>
    <cellStyle name="T_Book1_BQ &amp; An Pondasi SEP &amp; WAREHOUSE-KIM I (R-0)_RAB Kodja Revisi 23 feb 2010, revisi analisa 5 2" xfId="23444"/>
    <cellStyle name="T_Book1_BQ &amp; An Pondasi SEP &amp; WAREHOUSE-KIM I (R-0)_RAB Kodja Revisi 23 feb 2010, revisi analisa 5 3" xfId="23445"/>
    <cellStyle name="T_Book1_BQ &amp; An Pondasi SEP &amp; WAREHOUSE-KIM I (R-0)_RAB Kodja Revisi 23 feb 2010, revisi analisa 6" xfId="23446"/>
    <cellStyle name="T_Book1_BQ &amp; An Pondasi SEP &amp; WAREHOUSE-KIM I (R-0)_RAB Kodja Revisi 23 feb 2010, revisi analisa 6 2" xfId="23447"/>
    <cellStyle name="T_Book1_BQ &amp; An Pondasi SEP &amp; WAREHOUSE-KIM I (R-0)_RAB Kodja Revisi 23 feb 2010, revisi analisa 6 3" xfId="23448"/>
    <cellStyle name="T_Book1_BQ &amp; An Pondasi SEP &amp; WAREHOUSE-KIM I (R-0)_RAB Kodja Revisi 23 feb 2010, revisi analisa 7" xfId="23449"/>
    <cellStyle name="T_Book1_BQ &amp; An Pondasi SEP &amp; WAREHOUSE-KIM I (R-0)_RAB Kodja Revisi 23 feb 2010, revisi analisa 7 2" xfId="23450"/>
    <cellStyle name="T_Book1_BQ &amp; An Pondasi SEP &amp; WAREHOUSE-KIM I (R-0)_RAB Kodja Revisi 23 feb 2010, revisi analisa 7 3" xfId="23451"/>
    <cellStyle name="T_Book1_BQ &amp; An Pondasi SEP &amp; WAREHOUSE-KIM I (R-0)_RAB Kodja Revisi 23 feb 2010, revisi analisa 8" xfId="23452"/>
    <cellStyle name="T_Book1_BQ &amp; An Pondasi SEP &amp; WAREHOUSE-KIM I (R-0)_RAB Kodja Revisi 23 feb 2010, revisi analisa 8 2" xfId="23453"/>
    <cellStyle name="T_Book1_BQ &amp; An Pondasi SEP &amp; WAREHOUSE-KIM I (R-0)_RAB Kodja Revisi 23 feb 2010, revisi analisa 8 3" xfId="23454"/>
    <cellStyle name="T_Book1_BQ &amp; An Pondasi SEP &amp; WAREHOUSE-KIM I (R-0)_RAB Kodja Revisi 23 feb 2010, revisi analisa 9" xfId="23455"/>
    <cellStyle name="T_Book1_BQ KUSEN TANJUNG PIANNG_EMAIL(2)" xfId="23456"/>
    <cellStyle name="T_Book1_BQ KUSEN TANJUNG PIANNG_EMAIL(2) 10" xfId="23457"/>
    <cellStyle name="T_Book1_BQ KUSEN TANJUNG PIANNG_EMAIL(2) 2" xfId="23458"/>
    <cellStyle name="T_Book1_BQ KUSEN TANJUNG PIANNG_EMAIL(2) 2 2" xfId="23459"/>
    <cellStyle name="T_Book1_BQ KUSEN TANJUNG PIANNG_EMAIL(2) 2 3" xfId="23460"/>
    <cellStyle name="T_Book1_BQ KUSEN TANJUNG PIANNG_EMAIL(2) 3" xfId="23461"/>
    <cellStyle name="T_Book1_BQ KUSEN TANJUNG PIANNG_EMAIL(2) 3 2" xfId="23462"/>
    <cellStyle name="T_Book1_BQ KUSEN TANJUNG PIANNG_EMAIL(2) 3 3" xfId="23463"/>
    <cellStyle name="T_Book1_BQ KUSEN TANJUNG PIANNG_EMAIL(2) 4" xfId="23464"/>
    <cellStyle name="T_Book1_BQ KUSEN TANJUNG PIANNG_EMAIL(2) 4 2" xfId="23465"/>
    <cellStyle name="T_Book1_BQ KUSEN TANJUNG PIANNG_EMAIL(2) 4 3" xfId="23466"/>
    <cellStyle name="T_Book1_BQ KUSEN TANJUNG PIANNG_EMAIL(2) 5" xfId="23467"/>
    <cellStyle name="T_Book1_BQ KUSEN TANJUNG PIANNG_EMAIL(2) 5 2" xfId="23468"/>
    <cellStyle name="T_Book1_BQ KUSEN TANJUNG PIANNG_EMAIL(2) 5 3" xfId="23469"/>
    <cellStyle name="T_Book1_BQ KUSEN TANJUNG PIANNG_EMAIL(2) 6" xfId="23470"/>
    <cellStyle name="T_Book1_BQ KUSEN TANJUNG PIANNG_EMAIL(2) 6 2" xfId="23471"/>
    <cellStyle name="T_Book1_BQ KUSEN TANJUNG PIANNG_EMAIL(2) 6 3" xfId="23472"/>
    <cellStyle name="T_Book1_BQ KUSEN TANJUNG PIANNG_EMAIL(2) 7" xfId="23473"/>
    <cellStyle name="T_Book1_BQ KUSEN TANJUNG PIANNG_EMAIL(2) 7 2" xfId="23474"/>
    <cellStyle name="T_Book1_BQ KUSEN TANJUNG PIANNG_EMAIL(2) 7 3" xfId="23475"/>
    <cellStyle name="T_Book1_BQ KUSEN TANJUNG PIANNG_EMAIL(2) 8" xfId="23476"/>
    <cellStyle name="T_Book1_BQ KUSEN TANJUNG PIANNG_EMAIL(2) 8 2" xfId="23477"/>
    <cellStyle name="T_Book1_BQ KUSEN TANJUNG PIANNG_EMAIL(2) 8 3" xfId="23478"/>
    <cellStyle name="T_Book1_BQ KUSEN TANJUNG PIANNG_EMAIL(2) 9" xfId="23479"/>
    <cellStyle name="T_Book1_BQ-studio-buat kontraktor" xfId="23480"/>
    <cellStyle name="T_Book1_BQ-studio-buat kontraktor 2" xfId="23481"/>
    <cellStyle name="T_Book1_BQ-studio-buat kontraktor 3" xfId="23482"/>
    <cellStyle name="T_Book1_Format MC" xfId="23483"/>
    <cellStyle name="T_Book1_Format MC 2" xfId="23484"/>
    <cellStyle name="T_Book1_Format MC 3" xfId="23485"/>
    <cellStyle name="T_Book1_GALIAN C" xfId="23486"/>
    <cellStyle name="T_Book1_GALIAN C 10" xfId="23487"/>
    <cellStyle name="T_Book1_GALIAN C 2" xfId="23488"/>
    <cellStyle name="T_Book1_GALIAN C 2 2" xfId="23489"/>
    <cellStyle name="T_Book1_GALIAN C 2 3" xfId="23490"/>
    <cellStyle name="T_Book1_GALIAN C 3" xfId="23491"/>
    <cellStyle name="T_Book1_GALIAN C 3 2" xfId="23492"/>
    <cellStyle name="T_Book1_GALIAN C 3 3" xfId="23493"/>
    <cellStyle name="T_Book1_GALIAN C 4" xfId="23494"/>
    <cellStyle name="T_Book1_GALIAN C 4 2" xfId="23495"/>
    <cellStyle name="T_Book1_GALIAN C 4 3" xfId="23496"/>
    <cellStyle name="T_Book1_GALIAN C 5" xfId="23497"/>
    <cellStyle name="T_Book1_GALIAN C 5 2" xfId="23498"/>
    <cellStyle name="T_Book1_GALIAN C 5 3" xfId="23499"/>
    <cellStyle name="T_Book1_GALIAN C 6" xfId="23500"/>
    <cellStyle name="T_Book1_GALIAN C 6 2" xfId="23501"/>
    <cellStyle name="T_Book1_GALIAN C 6 3" xfId="23502"/>
    <cellStyle name="T_Book1_GALIAN C 7" xfId="23503"/>
    <cellStyle name="T_Book1_GALIAN C 7 2" xfId="23504"/>
    <cellStyle name="T_Book1_GALIAN C 7 3" xfId="23505"/>
    <cellStyle name="T_Book1_GALIAN C 8" xfId="23506"/>
    <cellStyle name="T_Book1_GALIAN C 8 2" xfId="23507"/>
    <cellStyle name="T_Book1_GALIAN C 8 3" xfId="23508"/>
    <cellStyle name="T_Book1_GALIAN C 9" xfId="23509"/>
    <cellStyle name="T_Book1_LAPORAN BULAN 01 JANUARI 09........." xfId="23510"/>
    <cellStyle name="T_Book1_LAPORAN BULAN 01 JANUARI 09......... 2" xfId="23511"/>
    <cellStyle name="T_Book1_LAPORAN BULAN 01 JANUARI 09......... 3" xfId="23512"/>
    <cellStyle name="T_Book1_LAPORAN BULAN 01 JANUARI 09........._Matrik Perubahan Volume ADD 6" xfId="23513"/>
    <cellStyle name="T_Book1_LAPORAN BULAN 01 JANUARI 09........._Matrik Perubahan Volume ADD 6 2" xfId="23514"/>
    <cellStyle name="T_Book1_LAPORAN BULAN 01 JANUARI 09........._Matrik Perubahan Volume ADD 6 3" xfId="23515"/>
    <cellStyle name="T_Book1_Master Schedulle PP" xfId="23516"/>
    <cellStyle name="T_Book1_Master Schedulle PP 2" xfId="23517"/>
    <cellStyle name="T_Book1_Master Schedulle PP 3" xfId="23518"/>
    <cellStyle name="T_Book1_Master Schedulle PP_Matrik Perubahan Volume ADD 6" xfId="23519"/>
    <cellStyle name="T_Book1_Master Schedulle PP_Matrik Perubahan Volume ADD 6 2" xfId="23520"/>
    <cellStyle name="T_Book1_Master Schedulle PP_Matrik Perubahan Volume ADD 6 3" xfId="23521"/>
    <cellStyle name="T_Book1_Matrik Perubahan Volume ADD 6" xfId="23522"/>
    <cellStyle name="T_Book1_Matrik Perubahan Volume ADD 6 2" xfId="23523"/>
    <cellStyle name="T_Book1_Matrik Perubahan Volume ADD 6 3" xfId="23524"/>
    <cellStyle name="T_Book1_MC (01) JANUARI 09" xfId="23525"/>
    <cellStyle name="T_Book1_MC (01) JANUARI 09 2" xfId="23526"/>
    <cellStyle name="T_Book1_MC (01) JANUARI 09 3" xfId="23527"/>
    <cellStyle name="T_Book1_PAGU SABANG TAHAP 2010-13MEI-100m" xfId="23528"/>
    <cellStyle name="T_Book1_PAGU SABANG TAHAP 2010-13MEI-100m 2" xfId="23529"/>
    <cellStyle name="T_Book1_PAGU SABANG TAHAP 2010-13MEI-100m 3" xfId="23530"/>
    <cellStyle name="T_Book1_PAGU SABANG TAHAP 2010-13MEI-100m_BoQ Pelindo 25 Jan 2011" xfId="23531"/>
    <cellStyle name="T_Book1_PAGU SABANG TAHAP 2010-13MEI-100m_BoQ Pelindo 25 Jan 2011 2" xfId="23532"/>
    <cellStyle name="T_Book1_PAGU SABANG TAHAP 2010-13MEI-100m_BoQ Pelindo 25 Jan 2011 3" xfId="23533"/>
    <cellStyle name="T_Book1_PAGU SABANG TAHAP 2010-13MEI-100m-BUAH" xfId="23534"/>
    <cellStyle name="T_Book1_PAGU SABANG TAHAP 2010-13MEI-100m-BUAH 2" xfId="23535"/>
    <cellStyle name="T_Book1_PAGU SABANG TAHAP 2010-13MEI-100m-BUAH 3" xfId="23536"/>
    <cellStyle name="T_Book1_PAGU SABANG TAHAP 2010-13MEI-100m-BUAH_BoQ Pelindo 25 Jan 2011" xfId="23537"/>
    <cellStyle name="T_Book1_PAGU SABANG TAHAP 2010-13MEI-100m-BUAH_BoQ Pelindo 25 Jan 2011 2" xfId="23538"/>
    <cellStyle name="T_Book1_PAGU SABANG TAHAP 2010-13MEI-100m-BUAH_BoQ Pelindo 25 Jan 2011 3" xfId="23539"/>
    <cellStyle name="T_Book1_Pen- Kodja Revisi 02 November 2009 (Rev 11-11-09)" xfId="23540"/>
    <cellStyle name="T_Book1_Pen- Kodja Revisi 02 November 2009 (Rev 11-11-09) 10" xfId="23541"/>
    <cellStyle name="T_Book1_Pen- Kodja Revisi 02 November 2009 (Rev 11-11-09) 2" xfId="23542"/>
    <cellStyle name="T_Book1_Pen- Kodja Revisi 02 November 2009 (Rev 11-11-09) 2 2" xfId="23543"/>
    <cellStyle name="T_Book1_Pen- Kodja Revisi 02 November 2009 (Rev 11-11-09) 2 3" xfId="23544"/>
    <cellStyle name="T_Book1_Pen- Kodja Revisi 02 November 2009 (Rev 11-11-09) 3" xfId="23545"/>
    <cellStyle name="T_Book1_Pen- Kodja Revisi 02 November 2009 (Rev 11-11-09) 3 2" xfId="23546"/>
    <cellStyle name="T_Book1_Pen- Kodja Revisi 02 November 2009 (Rev 11-11-09) 3 3" xfId="23547"/>
    <cellStyle name="T_Book1_Pen- Kodja Revisi 02 November 2009 (Rev 11-11-09) 4" xfId="23548"/>
    <cellStyle name="T_Book1_Pen- Kodja Revisi 02 November 2009 (Rev 11-11-09) 4 2" xfId="23549"/>
    <cellStyle name="T_Book1_Pen- Kodja Revisi 02 November 2009 (Rev 11-11-09) 4 3" xfId="23550"/>
    <cellStyle name="T_Book1_Pen- Kodja Revisi 02 November 2009 (Rev 11-11-09) 5" xfId="23551"/>
    <cellStyle name="T_Book1_Pen- Kodja Revisi 02 November 2009 (Rev 11-11-09) 5 2" xfId="23552"/>
    <cellStyle name="T_Book1_Pen- Kodja Revisi 02 November 2009 (Rev 11-11-09) 5 3" xfId="23553"/>
    <cellStyle name="T_Book1_Pen- Kodja Revisi 02 November 2009 (Rev 11-11-09) 6" xfId="23554"/>
    <cellStyle name="T_Book1_Pen- Kodja Revisi 02 November 2009 (Rev 11-11-09) 6 2" xfId="23555"/>
    <cellStyle name="T_Book1_Pen- Kodja Revisi 02 November 2009 (Rev 11-11-09) 6 3" xfId="23556"/>
    <cellStyle name="T_Book1_Pen- Kodja Revisi 02 November 2009 (Rev 11-11-09) 7" xfId="23557"/>
    <cellStyle name="T_Book1_Pen- Kodja Revisi 02 November 2009 (Rev 11-11-09) 7 2" xfId="23558"/>
    <cellStyle name="T_Book1_Pen- Kodja Revisi 02 November 2009 (Rev 11-11-09) 7 3" xfId="23559"/>
    <cellStyle name="T_Book1_Pen- Kodja Revisi 02 November 2009 (Rev 11-11-09) 8" xfId="23560"/>
    <cellStyle name="T_Book1_Pen- Kodja Revisi 02 November 2009 (Rev 11-11-09) 8 2" xfId="23561"/>
    <cellStyle name="T_Book1_Pen- Kodja Revisi 02 November 2009 (Rev 11-11-09) 8 3" xfId="23562"/>
    <cellStyle name="T_Book1_Pen- Kodja Revisi 02 November 2009 (Rev 11-11-09) 9" xfId="23563"/>
    <cellStyle name="T_Book1_Pen- Kodja Revisi 27 JAN 2010" xfId="23564"/>
    <cellStyle name="T_Book1_Pen- Kodja Revisi 27 JAN 2010 10" xfId="23565"/>
    <cellStyle name="T_Book1_Pen- Kodja Revisi 27 JAN 2010 2" xfId="23566"/>
    <cellStyle name="T_Book1_Pen- Kodja Revisi 27 JAN 2010 2 2" xfId="23567"/>
    <cellStyle name="T_Book1_Pen- Kodja Revisi 27 JAN 2010 2 3" xfId="23568"/>
    <cellStyle name="T_Book1_Pen- Kodja Revisi 27 JAN 2010 3" xfId="23569"/>
    <cellStyle name="T_Book1_Pen- Kodja Revisi 27 JAN 2010 3 2" xfId="23570"/>
    <cellStyle name="T_Book1_Pen- Kodja Revisi 27 JAN 2010 3 3" xfId="23571"/>
    <cellStyle name="T_Book1_Pen- Kodja Revisi 27 JAN 2010 4" xfId="23572"/>
    <cellStyle name="T_Book1_Pen- Kodja Revisi 27 JAN 2010 4 2" xfId="23573"/>
    <cellStyle name="T_Book1_Pen- Kodja Revisi 27 JAN 2010 4 3" xfId="23574"/>
    <cellStyle name="T_Book1_Pen- Kodja Revisi 27 JAN 2010 5" xfId="23575"/>
    <cellStyle name="T_Book1_Pen- Kodja Revisi 27 JAN 2010 5 2" xfId="23576"/>
    <cellStyle name="T_Book1_Pen- Kodja Revisi 27 JAN 2010 5 3" xfId="23577"/>
    <cellStyle name="T_Book1_Pen- Kodja Revisi 27 JAN 2010 6" xfId="23578"/>
    <cellStyle name="T_Book1_Pen- Kodja Revisi 27 JAN 2010 6 2" xfId="23579"/>
    <cellStyle name="T_Book1_Pen- Kodja Revisi 27 JAN 2010 6 3" xfId="23580"/>
    <cellStyle name="T_Book1_Pen- Kodja Revisi 27 JAN 2010 7" xfId="23581"/>
    <cellStyle name="T_Book1_Pen- Kodja Revisi 27 JAN 2010 7 2" xfId="23582"/>
    <cellStyle name="T_Book1_Pen- Kodja Revisi 27 JAN 2010 7 3" xfId="23583"/>
    <cellStyle name="T_Book1_Pen- Kodja Revisi 27 JAN 2010 8" xfId="23584"/>
    <cellStyle name="T_Book1_Pen- Kodja Revisi 27 JAN 2010 8 2" xfId="23585"/>
    <cellStyle name="T_Book1_Pen- Kodja Revisi 27 JAN 2010 8 3" xfId="23586"/>
    <cellStyle name="T_Book1_Pen- Kodja Revisi 27 JAN 2010 9" xfId="23587"/>
    <cellStyle name="T_Book1_RAB Kodja Revisi 22 feb 2010" xfId="23588"/>
    <cellStyle name="T_Book1_RAB Kodja Revisi 22 feb 2010 10" xfId="23589"/>
    <cellStyle name="T_Book1_RAB Kodja Revisi 22 feb 2010 2" xfId="23590"/>
    <cellStyle name="T_Book1_RAB Kodja Revisi 22 feb 2010 2 2" xfId="23591"/>
    <cellStyle name="T_Book1_RAB Kodja Revisi 22 feb 2010 2 3" xfId="23592"/>
    <cellStyle name="T_Book1_RAB Kodja Revisi 22 feb 2010 3" xfId="23593"/>
    <cellStyle name="T_Book1_RAB Kodja Revisi 22 feb 2010 3 2" xfId="23594"/>
    <cellStyle name="T_Book1_RAB Kodja Revisi 22 feb 2010 3 3" xfId="23595"/>
    <cellStyle name="T_Book1_RAB Kodja Revisi 22 feb 2010 4" xfId="23596"/>
    <cellStyle name="T_Book1_RAB Kodja Revisi 22 feb 2010 4 2" xfId="23597"/>
    <cellStyle name="T_Book1_RAB Kodja Revisi 22 feb 2010 4 3" xfId="23598"/>
    <cellStyle name="T_Book1_RAB Kodja Revisi 22 feb 2010 5" xfId="23599"/>
    <cellStyle name="T_Book1_RAB Kodja Revisi 22 feb 2010 5 2" xfId="23600"/>
    <cellStyle name="T_Book1_RAB Kodja Revisi 22 feb 2010 5 3" xfId="23601"/>
    <cellStyle name="T_Book1_RAB Kodja Revisi 22 feb 2010 6" xfId="23602"/>
    <cellStyle name="T_Book1_RAB Kodja Revisi 22 feb 2010 6 2" xfId="23603"/>
    <cellStyle name="T_Book1_RAB Kodja Revisi 22 feb 2010 6 3" xfId="23604"/>
    <cellStyle name="T_Book1_RAB Kodja Revisi 22 feb 2010 7" xfId="23605"/>
    <cellStyle name="T_Book1_RAB Kodja Revisi 22 feb 2010 7 2" xfId="23606"/>
    <cellStyle name="T_Book1_RAB Kodja Revisi 22 feb 2010 7 3" xfId="23607"/>
    <cellStyle name="T_Book1_RAB Kodja Revisi 22 feb 2010 8" xfId="23608"/>
    <cellStyle name="T_Book1_RAB Kodja Revisi 22 feb 2010 8 2" xfId="23609"/>
    <cellStyle name="T_Book1_RAB Kodja Revisi 22 feb 2010 8 3" xfId="23610"/>
    <cellStyle name="T_Book1_RAB Kodja Revisi 22 feb 2010 9" xfId="23611"/>
    <cellStyle name="T_Book1_RAB Kodja Revisi 23 feb 2010, revisi analisa" xfId="23612"/>
    <cellStyle name="T_Book1_RAB Kodja Revisi 23 feb 2010, revisi analisa 10" xfId="23613"/>
    <cellStyle name="T_Book1_RAB Kodja Revisi 23 feb 2010, revisi analisa 2" xfId="23614"/>
    <cellStyle name="T_Book1_RAB Kodja Revisi 23 feb 2010, revisi analisa 2 2" xfId="23615"/>
    <cellStyle name="T_Book1_RAB Kodja Revisi 23 feb 2010, revisi analisa 2 3" xfId="23616"/>
    <cellStyle name="T_Book1_RAB Kodja Revisi 23 feb 2010, revisi analisa 3" xfId="23617"/>
    <cellStyle name="T_Book1_RAB Kodja Revisi 23 feb 2010, revisi analisa 3 2" xfId="23618"/>
    <cellStyle name="T_Book1_RAB Kodja Revisi 23 feb 2010, revisi analisa 3 3" xfId="23619"/>
    <cellStyle name="T_Book1_RAB Kodja Revisi 23 feb 2010, revisi analisa 4" xfId="23620"/>
    <cellStyle name="T_Book1_RAB Kodja Revisi 23 feb 2010, revisi analisa 4 2" xfId="23621"/>
    <cellStyle name="T_Book1_RAB Kodja Revisi 23 feb 2010, revisi analisa 4 3" xfId="23622"/>
    <cellStyle name="T_Book1_RAB Kodja Revisi 23 feb 2010, revisi analisa 5" xfId="23623"/>
    <cellStyle name="T_Book1_RAB Kodja Revisi 23 feb 2010, revisi analisa 5 2" xfId="23624"/>
    <cellStyle name="T_Book1_RAB Kodja Revisi 23 feb 2010, revisi analisa 5 3" xfId="23625"/>
    <cellStyle name="T_Book1_RAB Kodja Revisi 23 feb 2010, revisi analisa 6" xfId="23626"/>
    <cellStyle name="T_Book1_RAB Kodja Revisi 23 feb 2010, revisi analisa 6 2" xfId="23627"/>
    <cellStyle name="T_Book1_RAB Kodja Revisi 23 feb 2010, revisi analisa 6 3" xfId="23628"/>
    <cellStyle name="T_Book1_RAB Kodja Revisi 23 feb 2010, revisi analisa 7" xfId="23629"/>
    <cellStyle name="T_Book1_RAB Kodja Revisi 23 feb 2010, revisi analisa 7 2" xfId="23630"/>
    <cellStyle name="T_Book1_RAB Kodja Revisi 23 feb 2010, revisi analisa 7 3" xfId="23631"/>
    <cellStyle name="T_Book1_RAB Kodja Revisi 23 feb 2010, revisi analisa 8" xfId="23632"/>
    <cellStyle name="T_Book1_RAB Kodja Revisi 23 feb 2010, revisi analisa 8 2" xfId="23633"/>
    <cellStyle name="T_Book1_RAB Kodja Revisi 23 feb 2010, revisi analisa 8 3" xfId="23634"/>
    <cellStyle name="T_Book1_RAB Kodja Revisi 23 feb 2010, revisi analisa 9" xfId="23635"/>
    <cellStyle name="T_Book1_rab lanjutan print" xfId="23636"/>
    <cellStyle name="T_Book1_rab lanjutan print 10" xfId="23637"/>
    <cellStyle name="T_Book1_rab lanjutan print 2" xfId="23638"/>
    <cellStyle name="T_Book1_rab lanjutan print 2 2" xfId="23639"/>
    <cellStyle name="T_Book1_rab lanjutan print 2 3" xfId="23640"/>
    <cellStyle name="T_Book1_rab lanjutan print 3" xfId="23641"/>
    <cellStyle name="T_Book1_rab lanjutan print 3 2" xfId="23642"/>
    <cellStyle name="T_Book1_rab lanjutan print 3 3" xfId="23643"/>
    <cellStyle name="T_Book1_rab lanjutan print 4" xfId="23644"/>
    <cellStyle name="T_Book1_rab lanjutan print 4 2" xfId="23645"/>
    <cellStyle name="T_Book1_rab lanjutan print 4 3" xfId="23646"/>
    <cellStyle name="T_Book1_rab lanjutan print 5" xfId="23647"/>
    <cellStyle name="T_Book1_rab lanjutan print 5 2" xfId="23648"/>
    <cellStyle name="T_Book1_rab lanjutan print 5 3" xfId="23649"/>
    <cellStyle name="T_Book1_rab lanjutan print 6" xfId="23650"/>
    <cellStyle name="T_Book1_rab lanjutan print 6 2" xfId="23651"/>
    <cellStyle name="T_Book1_rab lanjutan print 6 3" xfId="23652"/>
    <cellStyle name="T_Book1_rab lanjutan print 7" xfId="23653"/>
    <cellStyle name="T_Book1_rab lanjutan print 7 2" xfId="23654"/>
    <cellStyle name="T_Book1_rab lanjutan print 7 3" xfId="23655"/>
    <cellStyle name="T_Book1_rab lanjutan print 8" xfId="23656"/>
    <cellStyle name="T_Book1_rab lanjutan print 8 2" xfId="23657"/>
    <cellStyle name="T_Book1_rab lanjutan print 8 3" xfId="23658"/>
    <cellStyle name="T_Book1_rab lanjutan print 9" xfId="23659"/>
    <cellStyle name="T_Book1_rab mesjid raya" xfId="23660"/>
    <cellStyle name="T_Book1_rab mesjid raya 10" xfId="23661"/>
    <cellStyle name="T_Book1_rab mesjid raya 2" xfId="23662"/>
    <cellStyle name="T_Book1_rab mesjid raya 2 2" xfId="23663"/>
    <cellStyle name="T_Book1_rab mesjid raya 2 3" xfId="23664"/>
    <cellStyle name="T_Book1_rab mesjid raya 3" xfId="23665"/>
    <cellStyle name="T_Book1_rab mesjid raya 3 2" xfId="23666"/>
    <cellStyle name="T_Book1_rab mesjid raya 3 3" xfId="23667"/>
    <cellStyle name="T_Book1_rab mesjid raya 4" xfId="23668"/>
    <cellStyle name="T_Book1_rab mesjid raya 4 2" xfId="23669"/>
    <cellStyle name="T_Book1_rab mesjid raya 4 3" xfId="23670"/>
    <cellStyle name="T_Book1_rab mesjid raya 5" xfId="23671"/>
    <cellStyle name="T_Book1_rab mesjid raya 5 2" xfId="23672"/>
    <cellStyle name="T_Book1_rab mesjid raya 5 3" xfId="23673"/>
    <cellStyle name="T_Book1_rab mesjid raya 6" xfId="23674"/>
    <cellStyle name="T_Book1_rab mesjid raya 6 2" xfId="23675"/>
    <cellStyle name="T_Book1_rab mesjid raya 6 3" xfId="23676"/>
    <cellStyle name="T_Book1_rab mesjid raya 7" xfId="23677"/>
    <cellStyle name="T_Book1_rab mesjid raya 7 2" xfId="23678"/>
    <cellStyle name="T_Book1_rab mesjid raya 7 3" xfId="23679"/>
    <cellStyle name="T_Book1_rab mesjid raya 8" xfId="23680"/>
    <cellStyle name="T_Book1_rab mesjid raya 8 2" xfId="23681"/>
    <cellStyle name="T_Book1_rab mesjid raya 8 3" xfId="23682"/>
    <cellStyle name="T_Book1_rab mesjid raya 9" xfId="23683"/>
    <cellStyle name="T_Book1_rab proyek bpk" xfId="23684"/>
    <cellStyle name="T_Book1_rab proyek bpk 10" xfId="23685"/>
    <cellStyle name="T_Book1_rab proyek bpk 2" xfId="23686"/>
    <cellStyle name="T_Book1_rab proyek bpk 2 2" xfId="23687"/>
    <cellStyle name="T_Book1_rab proyek bpk 2 3" xfId="23688"/>
    <cellStyle name="T_Book1_rab proyek bpk 3" xfId="23689"/>
    <cellStyle name="T_Book1_rab proyek bpk 3 2" xfId="23690"/>
    <cellStyle name="T_Book1_rab proyek bpk 3 3" xfId="23691"/>
    <cellStyle name="T_Book1_rab proyek bpk 4" xfId="23692"/>
    <cellStyle name="T_Book1_rab proyek bpk 4 2" xfId="23693"/>
    <cellStyle name="T_Book1_rab proyek bpk 4 3" xfId="23694"/>
    <cellStyle name="T_Book1_rab proyek bpk 5" xfId="23695"/>
    <cellStyle name="T_Book1_rab proyek bpk 5 2" xfId="23696"/>
    <cellStyle name="T_Book1_rab proyek bpk 5 3" xfId="23697"/>
    <cellStyle name="T_Book1_rab proyek bpk 6" xfId="23698"/>
    <cellStyle name="T_Book1_rab proyek bpk 6 2" xfId="23699"/>
    <cellStyle name="T_Book1_rab proyek bpk 6 3" xfId="23700"/>
    <cellStyle name="T_Book1_rab proyek bpk 7" xfId="23701"/>
    <cellStyle name="T_Book1_rab proyek bpk 7 2" xfId="23702"/>
    <cellStyle name="T_Book1_rab proyek bpk 7 3" xfId="23703"/>
    <cellStyle name="T_Book1_rab proyek bpk 8" xfId="23704"/>
    <cellStyle name="T_Book1_rab proyek bpk 8 2" xfId="23705"/>
    <cellStyle name="T_Book1_rab proyek bpk 8 3" xfId="23706"/>
    <cellStyle name="T_Book1_rab proyek bpk 9" xfId="23707"/>
    <cellStyle name="T_Book1_RAB. STR &amp; ARS_SISA 8 GEDUNG &amp; SITE ( TAHAP 1 )" xfId="23708"/>
    <cellStyle name="T_Book1_RAB. STR &amp; ARS_SISA 8 GEDUNG &amp; SITE ( TAHAP 1 ) 2" xfId="23709"/>
    <cellStyle name="T_Book1_RAB_CSP_PRIOK_10 JAN_2011R1" xfId="23710"/>
    <cellStyle name="T_Book1_RAB_CSP_PRIOK_10 JAN_2011R1 2" xfId="23711"/>
    <cellStyle name="T_Book1_Realisasi Kontrak Kampar 31 agustus 2009" xfId="23712"/>
    <cellStyle name="T_Book1_Realisasi Kontrak Kampar 31 agustus 2009 2" xfId="23713"/>
    <cellStyle name="T_Book1_Realisasi Kontrak Kampar 31 agustus 2009 2 2" xfId="23714"/>
    <cellStyle name="T_Book1_Realisasi Kontrak Kampar 31 agustus 2009 3" xfId="23715"/>
    <cellStyle name="T_Book1_Realisasi Kontrak Kampar 31 agustus 2009 3 2" xfId="23716"/>
    <cellStyle name="T_Book1_Realisasi Kontrak Kampar 31 agustus 2009 4" xfId="23717"/>
    <cellStyle name="T_Book1_Realisasi Kontrak Kampar 31 agustus 2009 4 2" xfId="23718"/>
    <cellStyle name="T_Book1_Realisasi Kontrak Kampar 31 agustus 2009 5" xfId="23719"/>
    <cellStyle name="T_Book1_Realisasi Kontrak Kampar 31 agustus 2009 5 2" xfId="23720"/>
    <cellStyle name="T_Book1_Realisasi Kontrak Kampar 31 agustus 2009 6" xfId="23721"/>
    <cellStyle name="T_Book1_Realisasi Kontrak Kampar 31 agustus 2009 6 2" xfId="23722"/>
    <cellStyle name="T_Book1_Realisasi Kontrak Kampar 31 agustus 2009 7" xfId="23723"/>
    <cellStyle name="T_Book1_Realisasi Kontrak Kampar 31 agustus 2009 7 2" xfId="23724"/>
    <cellStyle name="T_Book1_Realisasi Kontrak Kampar 31 agustus 2009 8" xfId="23725"/>
    <cellStyle name="T_Book1_Realisasi Kontrak Kampar 31 agustus 2009 8 2" xfId="23726"/>
    <cellStyle name="T_Book1_Realisasi Kontrak Kampar 31 agustus 2009 9" xfId="23727"/>
    <cellStyle name="T_Book1_REKAP TOTAL" xfId="23728"/>
    <cellStyle name="T_Book1_REKAP TOTAL 10" xfId="23729"/>
    <cellStyle name="T_Book1_REKAP TOTAL 2" xfId="23730"/>
    <cellStyle name="T_Book1_REKAP TOTAL 2 2" xfId="23731"/>
    <cellStyle name="T_Book1_REKAP TOTAL 2 3" xfId="23732"/>
    <cellStyle name="T_Book1_REKAP TOTAL 3" xfId="23733"/>
    <cellStyle name="T_Book1_REKAP TOTAL 3 2" xfId="23734"/>
    <cellStyle name="T_Book1_REKAP TOTAL 3 3" xfId="23735"/>
    <cellStyle name="T_Book1_REKAP TOTAL 4" xfId="23736"/>
    <cellStyle name="T_Book1_REKAP TOTAL 4 2" xfId="23737"/>
    <cellStyle name="T_Book1_REKAP TOTAL 4 3" xfId="23738"/>
    <cellStyle name="T_Book1_REKAP TOTAL 5" xfId="23739"/>
    <cellStyle name="T_Book1_REKAP TOTAL 5 2" xfId="23740"/>
    <cellStyle name="T_Book1_REKAP TOTAL 5 3" xfId="23741"/>
    <cellStyle name="T_Book1_REKAP TOTAL 6" xfId="23742"/>
    <cellStyle name="T_Book1_REKAP TOTAL 6 2" xfId="23743"/>
    <cellStyle name="T_Book1_REKAP TOTAL 6 3" xfId="23744"/>
    <cellStyle name="T_Book1_REKAP TOTAL 7" xfId="23745"/>
    <cellStyle name="T_Book1_REKAP TOTAL 7 2" xfId="23746"/>
    <cellStyle name="T_Book1_REKAP TOTAL 7 3" xfId="23747"/>
    <cellStyle name="T_Book1_REKAP TOTAL 8" xfId="23748"/>
    <cellStyle name="T_Book1_REKAP TOTAL 8 2" xfId="23749"/>
    <cellStyle name="T_Book1_REKAP TOTAL 8 3" xfId="23750"/>
    <cellStyle name="T_Book1_REKAP TOTAL 9" xfId="23751"/>
    <cellStyle name="T_Book1_RKK JAN 09_1" xfId="23752"/>
    <cellStyle name="T_Book1_RKK JAN 09_1 2" xfId="23753"/>
    <cellStyle name="T_Book1_S-Curve Kana" xfId="23754"/>
    <cellStyle name="T_Book1_S-Curve Kana 2" xfId="23755"/>
    <cellStyle name="T_Book1_S-Curve Kana_Master Schedulle PP" xfId="23756"/>
    <cellStyle name="T_Book1_S-Curve Kana_Master Schedulle PP 2" xfId="23757"/>
    <cellStyle name="T_Book1_S-Curve Kana_Master Schedulle PP_Matrik Perubahan Volume ADD 6" xfId="23758"/>
    <cellStyle name="T_Book1_S-Curve Kana_Master Schedulle PP_Matrik Perubahan Volume ADD 6 2" xfId="23759"/>
    <cellStyle name="T_Book3" xfId="23760"/>
    <cellStyle name="T_Book3 2" xfId="23761"/>
    <cellStyle name="T_Book3_BoQ Pelindo 25 Jan 2011" xfId="23762"/>
    <cellStyle name="T_Book3_BoQ Pelindo 25 Jan 2011 2" xfId="23763"/>
    <cellStyle name="T_Book4" xfId="23764"/>
    <cellStyle name="T_Book4 2" xfId="23765"/>
    <cellStyle name="T_Book4_BoQ Pelindo 25 Jan 2011" xfId="23766"/>
    <cellStyle name="T_Book4_BoQ Pelindo 25 Jan 2011 2" xfId="23767"/>
    <cellStyle name="t_BoQ BI Ponti-PM" xfId="23768"/>
    <cellStyle name="t_BoQ BI Ponti-PM 2" xfId="23769"/>
    <cellStyle name="t_BoQ BI Ponti-PM 2 2" xfId="23770"/>
    <cellStyle name="t_BoQ BI Ponti-PM 3" xfId="23771"/>
    <cellStyle name="t_BoQ BI Ponti-PM 3 2" xfId="23772"/>
    <cellStyle name="t_BoQ BI Ponti-PM 4" xfId="23773"/>
    <cellStyle name="t_BoQ BI Ponti-PM 4 2" xfId="23774"/>
    <cellStyle name="t_BoQ BI Ponti-PM 5" xfId="23775"/>
    <cellStyle name="t_BoQ BI Ponti-PM 5 2" xfId="23776"/>
    <cellStyle name="t_BoQ BI Ponti-PM 6" xfId="23777"/>
    <cellStyle name="t_BoQ BI Ponti-PM 6 2" xfId="23778"/>
    <cellStyle name="t_BoQ BI Ponti-PM 7" xfId="23779"/>
    <cellStyle name="t_BoQ BI Ponti-PM 7 2" xfId="23780"/>
    <cellStyle name="t_BoQ BI Ponti-PM 8" xfId="23781"/>
    <cellStyle name="t_BoQ BI Ponti-PM_Realisasi Kontrak Kampar 31 agustus 2009" xfId="23782"/>
    <cellStyle name="t_BoQ BI Ponti-PM_Realisasi Kontrak Kampar 31 agustus 2009 2" xfId="23783"/>
    <cellStyle name="t_BoQ BI Ponti-PM_Realisasi Kontrak Kampar 31 agustus 2009 2 2" xfId="23784"/>
    <cellStyle name="t_BoQ BI Ponti-PM_Realisasi Kontrak Kampar 31 agustus 2009 3" xfId="23785"/>
    <cellStyle name="t_BoQ BI Ponti-PM_Realisasi Kontrak Kampar 31 agustus 2009 3 2" xfId="23786"/>
    <cellStyle name="t_BoQ BI Ponti-PM_Realisasi Kontrak Kampar 31 agustus 2009 4" xfId="23787"/>
    <cellStyle name="t_BoQ BI Ponti-PM_Realisasi Kontrak Kampar 31 agustus 2009 4 2" xfId="23788"/>
    <cellStyle name="t_BoQ BI Ponti-PM_Realisasi Kontrak Kampar 31 agustus 2009 5" xfId="23789"/>
    <cellStyle name="t_BoQ BI Ponti-PM_Realisasi Kontrak Kampar 31 agustus 2009 5 2" xfId="23790"/>
    <cellStyle name="t_BoQ BI Ponti-PM_Realisasi Kontrak Kampar 31 agustus 2009 6" xfId="23791"/>
    <cellStyle name="t_BoQ BI Ponti-PM_Realisasi Kontrak Kampar 31 agustus 2009 6 2" xfId="23792"/>
    <cellStyle name="t_BoQ BI Ponti-PM_Realisasi Kontrak Kampar 31 agustus 2009 7" xfId="23793"/>
    <cellStyle name="t_BoQ BI Ponti-PM_Realisasi Kontrak Kampar 31 agustus 2009 7 2" xfId="23794"/>
    <cellStyle name="t_BoQ BI Ponti-PM_Realisasi Kontrak Kampar 31 agustus 2009 8" xfId="23795"/>
    <cellStyle name="t_BOQ Dinas Teknis Jatibaru - Andrew" xfId="23796"/>
    <cellStyle name="t_BOQ Dinas Teknis Jatibaru - Andrew 2" xfId="23797"/>
    <cellStyle name="t_BOQ Dinas Teknis Jatibaru - Andrew 2 2" xfId="23798"/>
    <cellStyle name="t_BOQ Dinas Teknis Jatibaru - Andrew 3" xfId="23799"/>
    <cellStyle name="t_BOQ Dinas Teknis Jatibaru - Andrew 3 2" xfId="23800"/>
    <cellStyle name="t_BOQ Dinas Teknis Jatibaru - Andrew 4" xfId="23801"/>
    <cellStyle name="t_BOQ Dinas Teknis Jatibaru - Andrew 4 2" xfId="23802"/>
    <cellStyle name="t_BOQ Dinas Teknis Jatibaru - Andrew 5" xfId="23803"/>
    <cellStyle name="t_BOQ Dinas Teknis Jatibaru - Andrew 5 2" xfId="23804"/>
    <cellStyle name="t_BOQ Dinas Teknis Jatibaru - Andrew 6" xfId="23805"/>
    <cellStyle name="t_BOQ Dinas Teknis Jatibaru - Andrew 6 2" xfId="23806"/>
    <cellStyle name="t_BOQ Dinas Teknis Jatibaru - Andrew 7" xfId="23807"/>
    <cellStyle name="t_BOQ Dinas Teknis Jatibaru - Andrew 7 2" xfId="23808"/>
    <cellStyle name="t_BOQ Dinas Teknis Jatibaru - Andrew 8" xfId="23809"/>
    <cellStyle name="t_BOQ Dinas Teknis Jatibaru - Andrew_Realisasi Kontrak Kampar 31 agustus 2009" xfId="23810"/>
    <cellStyle name="t_BOQ Dinas Teknis Jatibaru - Andrew_Realisasi Kontrak Kampar 31 agustus 2009 2" xfId="23811"/>
    <cellStyle name="t_BOQ Dinas Teknis Jatibaru - Andrew_Realisasi Kontrak Kampar 31 agustus 2009 2 2" xfId="23812"/>
    <cellStyle name="t_BOQ Dinas Teknis Jatibaru - Andrew_Realisasi Kontrak Kampar 31 agustus 2009 3" xfId="23813"/>
    <cellStyle name="t_BOQ Dinas Teknis Jatibaru - Andrew_Realisasi Kontrak Kampar 31 agustus 2009 3 2" xfId="23814"/>
    <cellStyle name="t_BOQ Dinas Teknis Jatibaru - Andrew_Realisasi Kontrak Kampar 31 agustus 2009 4" xfId="23815"/>
    <cellStyle name="t_BOQ Dinas Teknis Jatibaru - Andrew_Realisasi Kontrak Kampar 31 agustus 2009 4 2" xfId="23816"/>
    <cellStyle name="t_BOQ Dinas Teknis Jatibaru - Andrew_Realisasi Kontrak Kampar 31 agustus 2009 5" xfId="23817"/>
    <cellStyle name="t_BOQ Dinas Teknis Jatibaru - Andrew_Realisasi Kontrak Kampar 31 agustus 2009 5 2" xfId="23818"/>
    <cellStyle name="t_BOQ Dinas Teknis Jatibaru - Andrew_Realisasi Kontrak Kampar 31 agustus 2009 6" xfId="23819"/>
    <cellStyle name="t_BOQ Dinas Teknis Jatibaru - Andrew_Realisasi Kontrak Kampar 31 agustus 2009 6 2" xfId="23820"/>
    <cellStyle name="t_BOQ Dinas Teknis Jatibaru - Andrew_Realisasi Kontrak Kampar 31 agustus 2009 7" xfId="23821"/>
    <cellStyle name="t_BOQ Dinas Teknis Jatibaru - Andrew_Realisasi Kontrak Kampar 31 agustus 2009 7 2" xfId="23822"/>
    <cellStyle name="t_BOQ Dinas Teknis Jatibaru - Andrew_Realisasi Kontrak Kampar 31 agustus 2009 8" xfId="23823"/>
    <cellStyle name="T_BoQ Pelindo 25 Jan 2011" xfId="23824"/>
    <cellStyle name="T_BoQ Pelindo 25 Jan 2011 2" xfId="23825"/>
    <cellStyle name="t_BQ ACP ALUCOBOND ECO_OPT_RAPP_1" xfId="23826"/>
    <cellStyle name="t_BQ ACP ALUCOBOND ECO_OPT_RAPP_1 2" xfId="23827"/>
    <cellStyle name="t_BQ ACP ALUCOBOND ECO_OPT_RAPP_1 2 2" xfId="23828"/>
    <cellStyle name="t_BQ ACP ALUCOBOND ECO_OPT_RAPP_1 3" xfId="23829"/>
    <cellStyle name="t_BQ ACP ALUCOBOND ECO_OPT_RAPP_1 3 2" xfId="23830"/>
    <cellStyle name="t_BQ ACP ALUCOBOND ECO_OPT_RAPP_1 4" xfId="23831"/>
    <cellStyle name="t_BQ ACP ALUCOBOND ECO_OPT_RAPP_1 4 2" xfId="23832"/>
    <cellStyle name="t_BQ ACP ALUCOBOND ECO_OPT_RAPP_1 5" xfId="23833"/>
    <cellStyle name="t_BQ ACP ALUCOBOND ECO_OPT_RAPP_1 5 2" xfId="23834"/>
    <cellStyle name="t_BQ ACP ALUCOBOND ECO_OPT_RAPP_1 6" xfId="23835"/>
    <cellStyle name="t_BQ ACP ALUCOBOND ECO_OPT_RAPP_1 6 2" xfId="23836"/>
    <cellStyle name="t_BQ ACP ALUCOBOND ECO_OPT_RAPP_1 7" xfId="23837"/>
    <cellStyle name="t_BQ ACP ALUCOBOND ECO_OPT_RAPP_1 7 2" xfId="23838"/>
    <cellStyle name="t_BQ ACP ALUCOBOND ECO_OPT_RAPP_1 8" xfId="23839"/>
    <cellStyle name="t_BQ ACP ALUCOBOND ECO_OPT_RAPP_1_Realisasi Kontrak Kampar 31 agustus 2009" xfId="23840"/>
    <cellStyle name="t_BQ ACP ALUCOBOND ECO_OPT_RAPP_1_Realisasi Kontrak Kampar 31 agustus 2009 2" xfId="23841"/>
    <cellStyle name="t_BQ ACP ALUCOBOND ECO_OPT_RAPP_1_Realisasi Kontrak Kampar 31 agustus 2009 2 2" xfId="23842"/>
    <cellStyle name="t_BQ ACP ALUCOBOND ECO_OPT_RAPP_1_Realisasi Kontrak Kampar 31 agustus 2009 3" xfId="23843"/>
    <cellStyle name="t_BQ ACP ALUCOBOND ECO_OPT_RAPP_1_Realisasi Kontrak Kampar 31 agustus 2009 3 2" xfId="23844"/>
    <cellStyle name="t_BQ ACP ALUCOBOND ECO_OPT_RAPP_1_Realisasi Kontrak Kampar 31 agustus 2009 4" xfId="23845"/>
    <cellStyle name="t_BQ ACP ALUCOBOND ECO_OPT_RAPP_1_Realisasi Kontrak Kampar 31 agustus 2009 4 2" xfId="23846"/>
    <cellStyle name="t_BQ ACP ALUCOBOND ECO_OPT_RAPP_1_Realisasi Kontrak Kampar 31 agustus 2009 5" xfId="23847"/>
    <cellStyle name="t_BQ ACP ALUCOBOND ECO_OPT_RAPP_1_Realisasi Kontrak Kampar 31 agustus 2009 5 2" xfId="23848"/>
    <cellStyle name="t_BQ ACP ALUCOBOND ECO_OPT_RAPP_1_Realisasi Kontrak Kampar 31 agustus 2009 6" xfId="23849"/>
    <cellStyle name="t_BQ ACP ALUCOBOND ECO_OPT_RAPP_1_Realisasi Kontrak Kampar 31 agustus 2009 6 2" xfId="23850"/>
    <cellStyle name="t_BQ ACP ALUCOBOND ECO_OPT_RAPP_1_Realisasi Kontrak Kampar 31 agustus 2009 7" xfId="23851"/>
    <cellStyle name="t_BQ ACP ALUCOBOND ECO_OPT_RAPP_1_Realisasi Kontrak Kampar 31 agustus 2009 7 2" xfId="23852"/>
    <cellStyle name="t_BQ ACP ALUCOBOND ECO_OPT_RAPP_1_Realisasi Kontrak Kampar 31 agustus 2009 8" xfId="23853"/>
    <cellStyle name="t_BQ ALUM_ALT#1" xfId="23854"/>
    <cellStyle name="t_BQ ALUM_ALT#1 2" xfId="23855"/>
    <cellStyle name="t_BQ ALUM_ALT#1 2 2" xfId="23856"/>
    <cellStyle name="t_BQ ALUM_ALT#1 3" xfId="23857"/>
    <cellStyle name="t_BQ ALUM_ALT#1 3 2" xfId="23858"/>
    <cellStyle name="t_BQ ALUM_ALT#1 4" xfId="23859"/>
    <cellStyle name="t_BQ ALUM_ALT#1 4 2" xfId="23860"/>
    <cellStyle name="t_BQ ALUM_ALT#1 5" xfId="23861"/>
    <cellStyle name="t_BQ ALUM_ALT#1 5 2" xfId="23862"/>
    <cellStyle name="t_BQ ALUM_ALT#1 6" xfId="23863"/>
    <cellStyle name="t_BQ ALUM_ALT#1 6 2" xfId="23864"/>
    <cellStyle name="t_BQ ALUM_ALT#1 7" xfId="23865"/>
    <cellStyle name="t_BQ ALUM_ALT#1 7 2" xfId="23866"/>
    <cellStyle name="t_BQ ALUM_ALT#1 8" xfId="23867"/>
    <cellStyle name="t_Bq Ars Cargo" xfId="23868"/>
    <cellStyle name="t_Bq Ars Cargo 2" xfId="23869"/>
    <cellStyle name="t_Bq Ars Cargo 2 2" xfId="23870"/>
    <cellStyle name="t_Bq Ars Cargo 3" xfId="23871"/>
    <cellStyle name="t_Bq Ars Cargo 3 2" xfId="23872"/>
    <cellStyle name="t_Bq Ars Cargo 4" xfId="23873"/>
    <cellStyle name="t_Bq Ars Cargo 4 2" xfId="23874"/>
    <cellStyle name="t_Bq Ars Cargo 5" xfId="23875"/>
    <cellStyle name="t_Bq Ars Cargo 5 2" xfId="23876"/>
    <cellStyle name="t_Bq Ars Cargo 6" xfId="23877"/>
    <cellStyle name="t_Bq Ars Cargo 6 2" xfId="23878"/>
    <cellStyle name="t_Bq Ars Cargo 7" xfId="23879"/>
    <cellStyle name="t_Bq Ars Cargo 7 2" xfId="23880"/>
    <cellStyle name="t_Bq Ars Cargo 8" xfId="23881"/>
    <cellStyle name="t_Bq Ars Cargo_Realisasi Kontrak Kampar 31 agustus 2009" xfId="23882"/>
    <cellStyle name="t_Bq Ars Cargo_Realisasi Kontrak Kampar 31 agustus 2009 2" xfId="23883"/>
    <cellStyle name="t_Bq Ars Cargo_Realisasi Kontrak Kampar 31 agustus 2009 2 2" xfId="23884"/>
    <cellStyle name="t_Bq Ars Cargo_Realisasi Kontrak Kampar 31 agustus 2009 3" xfId="23885"/>
    <cellStyle name="t_Bq Ars Cargo_Realisasi Kontrak Kampar 31 agustus 2009 3 2" xfId="23886"/>
    <cellStyle name="t_Bq Ars Cargo_Realisasi Kontrak Kampar 31 agustus 2009 4" xfId="23887"/>
    <cellStyle name="t_Bq Ars Cargo_Realisasi Kontrak Kampar 31 agustus 2009 4 2" xfId="23888"/>
    <cellStyle name="t_Bq Ars Cargo_Realisasi Kontrak Kampar 31 agustus 2009 5" xfId="23889"/>
    <cellStyle name="t_Bq Ars Cargo_Realisasi Kontrak Kampar 31 agustus 2009 5 2" xfId="23890"/>
    <cellStyle name="t_Bq Ars Cargo_Realisasi Kontrak Kampar 31 agustus 2009 6" xfId="23891"/>
    <cellStyle name="t_Bq Ars Cargo_Realisasi Kontrak Kampar 31 agustus 2009 6 2" xfId="23892"/>
    <cellStyle name="t_Bq Ars Cargo_Realisasi Kontrak Kampar 31 agustus 2009 7" xfId="23893"/>
    <cellStyle name="t_Bq Ars Cargo_Realisasi Kontrak Kampar 31 agustus 2009 7 2" xfId="23894"/>
    <cellStyle name="t_Bq Ars Cargo_Realisasi Kontrak Kampar 31 agustus 2009 8" xfId="23895"/>
    <cellStyle name="t_Bq Ars Terminal Cargo" xfId="23896"/>
    <cellStyle name="t_Bq Ars Terminal Cargo 2" xfId="23897"/>
    <cellStyle name="t_Bq Ars Terminal Cargo 2 2" xfId="23898"/>
    <cellStyle name="t_Bq Ars Terminal Cargo 3" xfId="23899"/>
    <cellStyle name="t_Bq Ars Terminal Cargo 3 2" xfId="23900"/>
    <cellStyle name="t_Bq Ars Terminal Cargo 4" xfId="23901"/>
    <cellStyle name="t_Bq Ars Terminal Cargo 4 2" xfId="23902"/>
    <cellStyle name="t_Bq Ars Terminal Cargo 5" xfId="23903"/>
    <cellStyle name="t_Bq Ars Terminal Cargo 5 2" xfId="23904"/>
    <cellStyle name="t_Bq Ars Terminal Cargo 6" xfId="23905"/>
    <cellStyle name="t_Bq Ars Terminal Cargo 6 2" xfId="23906"/>
    <cellStyle name="t_Bq Ars Terminal Cargo 7" xfId="23907"/>
    <cellStyle name="t_Bq Ars Terminal Cargo 7 2" xfId="23908"/>
    <cellStyle name="t_Bq Ars Terminal Cargo 8" xfId="23909"/>
    <cellStyle name="t_Bq Ars Terminal Cargo_Realisasi Kontrak Kampar 31 agustus 2009" xfId="23910"/>
    <cellStyle name="t_Bq Ars Terminal Cargo_Realisasi Kontrak Kampar 31 agustus 2009 2" xfId="23911"/>
    <cellStyle name="t_Bq Ars Terminal Cargo_Realisasi Kontrak Kampar 31 agustus 2009 2 2" xfId="23912"/>
    <cellStyle name="t_Bq Ars Terminal Cargo_Realisasi Kontrak Kampar 31 agustus 2009 3" xfId="23913"/>
    <cellStyle name="t_Bq Ars Terminal Cargo_Realisasi Kontrak Kampar 31 agustus 2009 3 2" xfId="23914"/>
    <cellStyle name="t_Bq Ars Terminal Cargo_Realisasi Kontrak Kampar 31 agustus 2009 4" xfId="23915"/>
    <cellStyle name="t_Bq Ars Terminal Cargo_Realisasi Kontrak Kampar 31 agustus 2009 4 2" xfId="23916"/>
    <cellStyle name="t_Bq Ars Terminal Cargo_Realisasi Kontrak Kampar 31 agustus 2009 5" xfId="23917"/>
    <cellStyle name="t_Bq Ars Terminal Cargo_Realisasi Kontrak Kampar 31 agustus 2009 5 2" xfId="23918"/>
    <cellStyle name="t_Bq Ars Terminal Cargo_Realisasi Kontrak Kampar 31 agustus 2009 6" xfId="23919"/>
    <cellStyle name="t_Bq Ars Terminal Cargo_Realisasi Kontrak Kampar 31 agustus 2009 6 2" xfId="23920"/>
    <cellStyle name="t_Bq Ars Terminal Cargo_Realisasi Kontrak Kampar 31 agustus 2009 7" xfId="23921"/>
    <cellStyle name="t_Bq Ars Terminal Cargo_Realisasi Kontrak Kampar 31 agustus 2009 7 2" xfId="23922"/>
    <cellStyle name="t_Bq Ars Terminal Cargo_Realisasi Kontrak Kampar 31 agustus 2009 8" xfId="23923"/>
    <cellStyle name="t_BQ Bekasi PM revisi #1" xfId="23924"/>
    <cellStyle name="t_BQ Bekasi PM revisi #1 2" xfId="23925"/>
    <cellStyle name="t_BQ Bekasi PM revisi #1 2 2" xfId="23926"/>
    <cellStyle name="t_BQ Bekasi PM revisi #1 3" xfId="23927"/>
    <cellStyle name="t_BQ Bekasi PM revisi #1 3 2" xfId="23928"/>
    <cellStyle name="t_BQ Bekasi PM revisi #1 4" xfId="23929"/>
    <cellStyle name="t_BQ Bekasi PM revisi #1 4 2" xfId="23930"/>
    <cellStyle name="t_BQ Bekasi PM revisi #1 5" xfId="23931"/>
    <cellStyle name="t_BQ Bekasi PM revisi #1 5 2" xfId="23932"/>
    <cellStyle name="t_BQ Bekasi PM revisi #1 6" xfId="23933"/>
    <cellStyle name="t_BQ Bekasi PM revisi #1 6 2" xfId="23934"/>
    <cellStyle name="t_BQ Bekasi PM revisi #1 7" xfId="23935"/>
    <cellStyle name="t_BQ Bekasi PM revisi #1 7 2" xfId="23936"/>
    <cellStyle name="t_BQ Bekasi PM revisi #1 8" xfId="23937"/>
    <cellStyle name="t_BQ Bekasi PM revisi #1_Realisasi Kontrak Kampar 31 agustus 2009" xfId="23938"/>
    <cellStyle name="t_BQ Bekasi PM revisi #1_Realisasi Kontrak Kampar 31 agustus 2009 2" xfId="23939"/>
    <cellStyle name="t_BQ Bekasi PM revisi #1_Realisasi Kontrak Kampar 31 agustus 2009 2 2" xfId="23940"/>
    <cellStyle name="t_BQ Bekasi PM revisi #1_Realisasi Kontrak Kampar 31 agustus 2009 3" xfId="23941"/>
    <cellStyle name="t_BQ Bekasi PM revisi #1_Realisasi Kontrak Kampar 31 agustus 2009 3 2" xfId="23942"/>
    <cellStyle name="t_BQ Bekasi PM revisi #1_Realisasi Kontrak Kampar 31 agustus 2009 4" xfId="23943"/>
    <cellStyle name="t_BQ Bekasi PM revisi #1_Realisasi Kontrak Kampar 31 agustus 2009 4 2" xfId="23944"/>
    <cellStyle name="t_BQ Bekasi PM revisi #1_Realisasi Kontrak Kampar 31 agustus 2009 5" xfId="23945"/>
    <cellStyle name="t_BQ Bekasi PM revisi #1_Realisasi Kontrak Kampar 31 agustus 2009 5 2" xfId="23946"/>
    <cellStyle name="t_BQ Bekasi PM revisi #1_Realisasi Kontrak Kampar 31 agustus 2009 6" xfId="23947"/>
    <cellStyle name="t_BQ Bekasi PM revisi #1_Realisasi Kontrak Kampar 31 agustus 2009 6 2" xfId="23948"/>
    <cellStyle name="t_BQ Bekasi PM revisi #1_Realisasi Kontrak Kampar 31 agustus 2009 7" xfId="23949"/>
    <cellStyle name="t_BQ Bekasi PM revisi #1_Realisasi Kontrak Kampar 31 agustus 2009 7 2" xfId="23950"/>
    <cellStyle name="t_BQ Bekasi PM revisi #1_Realisasi Kontrak Kampar 31 agustus 2009 8" xfId="23951"/>
    <cellStyle name="t_BQ Facade Astra" xfId="23952"/>
    <cellStyle name="t_BQ Facade Astra 2" xfId="23953"/>
    <cellStyle name="t_BQ Facade Astra 2 2" xfId="23954"/>
    <cellStyle name="t_BQ Facade Astra 3" xfId="23955"/>
    <cellStyle name="t_BQ Facade Astra 3 2" xfId="23956"/>
    <cellStyle name="t_BQ Facade Astra 4" xfId="23957"/>
    <cellStyle name="t_BQ Facade Astra 4 2" xfId="23958"/>
    <cellStyle name="t_BQ Facade Astra 5" xfId="23959"/>
    <cellStyle name="t_BQ Facade Astra 5 2" xfId="23960"/>
    <cellStyle name="t_BQ Facade Astra 6" xfId="23961"/>
    <cellStyle name="t_BQ Facade Astra 6 2" xfId="23962"/>
    <cellStyle name="t_BQ Facade Astra 7" xfId="23963"/>
    <cellStyle name="t_BQ Facade Astra 7 2" xfId="23964"/>
    <cellStyle name="t_BQ Facade Astra 8" xfId="23965"/>
    <cellStyle name="t_BQ FACADE_2009" xfId="23966"/>
    <cellStyle name="t_BQ FACADE_2009 2" xfId="23967"/>
    <cellStyle name="t_BQ FACADE_2009 2 2" xfId="23968"/>
    <cellStyle name="t_BQ FACADE_2009 3" xfId="23969"/>
    <cellStyle name="t_BQ FACADE_2009 3 2" xfId="23970"/>
    <cellStyle name="t_BQ FACADE_2009 4" xfId="23971"/>
    <cellStyle name="t_BQ FACADE_2009 4 2" xfId="23972"/>
    <cellStyle name="t_BQ FACADE_2009 5" xfId="23973"/>
    <cellStyle name="t_BQ FACADE_2009 5 2" xfId="23974"/>
    <cellStyle name="t_BQ FACADE_2009 6" xfId="23975"/>
    <cellStyle name="t_BQ FACADE_2009 6 2" xfId="23976"/>
    <cellStyle name="t_BQ FACADE_2009 7" xfId="23977"/>
    <cellStyle name="t_BQ FACADE_2009 7 2" xfId="23978"/>
    <cellStyle name="t_BQ FACADE_2009 8" xfId="23979"/>
    <cellStyle name="t_BQ FACADE_2009_Realisasi Kontrak Kampar 31 agustus 2009" xfId="23980"/>
    <cellStyle name="t_BQ FACADE_2009_Realisasi Kontrak Kampar 31 agustus 2009 2" xfId="23981"/>
    <cellStyle name="t_BQ FACADE_2009_Realisasi Kontrak Kampar 31 agustus 2009 2 2" xfId="23982"/>
    <cellStyle name="t_BQ FACADE_2009_Realisasi Kontrak Kampar 31 agustus 2009 3" xfId="23983"/>
    <cellStyle name="t_BQ FACADE_2009_Realisasi Kontrak Kampar 31 agustus 2009 3 2" xfId="23984"/>
    <cellStyle name="t_BQ FACADE_2009_Realisasi Kontrak Kampar 31 agustus 2009 4" xfId="23985"/>
    <cellStyle name="t_BQ FACADE_2009_Realisasi Kontrak Kampar 31 agustus 2009 4 2" xfId="23986"/>
    <cellStyle name="t_BQ FACADE_2009_Realisasi Kontrak Kampar 31 agustus 2009 5" xfId="23987"/>
    <cellStyle name="t_BQ FACADE_2009_Realisasi Kontrak Kampar 31 agustus 2009 5 2" xfId="23988"/>
    <cellStyle name="t_BQ FACADE_2009_Realisasi Kontrak Kampar 31 agustus 2009 6" xfId="23989"/>
    <cellStyle name="t_BQ FACADE_2009_Realisasi Kontrak Kampar 31 agustus 2009 6 2" xfId="23990"/>
    <cellStyle name="t_BQ FACADE_2009_Realisasi Kontrak Kampar 31 agustus 2009 7" xfId="23991"/>
    <cellStyle name="t_BQ FACADE_2009_Realisasi Kontrak Kampar 31 agustus 2009 7 2" xfId="23992"/>
    <cellStyle name="t_BQ FACADE_2009_Realisasi Kontrak Kampar 31 agustus 2009 8" xfId="23993"/>
    <cellStyle name="t_BQ FACADE_Rev#2" xfId="23994"/>
    <cellStyle name="t_BQ FACADE_Rev#2 2" xfId="23995"/>
    <cellStyle name="t_BQ FACADE_Rev#2 2 2" xfId="23996"/>
    <cellStyle name="t_BQ FACADE_Rev#2 3" xfId="23997"/>
    <cellStyle name="t_BQ FACADE_Rev#2 3 2" xfId="23998"/>
    <cellStyle name="t_BQ FACADE_Rev#2 4" xfId="23999"/>
    <cellStyle name="t_BQ FACADE_Rev#2 4 2" xfId="24000"/>
    <cellStyle name="t_BQ FACADE_Rev#2 5" xfId="24001"/>
    <cellStyle name="t_BQ FACADE_Rev#2 5 2" xfId="24002"/>
    <cellStyle name="t_BQ FACADE_Rev#2 6" xfId="24003"/>
    <cellStyle name="t_BQ FACADE_Rev#2 6 2" xfId="24004"/>
    <cellStyle name="t_BQ FACADE_Rev#2 7" xfId="24005"/>
    <cellStyle name="t_BQ FACADE_Rev#2 7 2" xfId="24006"/>
    <cellStyle name="t_BQ FACADE_Rev#2 8" xfId="24007"/>
    <cellStyle name="t_BQ FACADE_Rev#2_Realisasi Kontrak Kampar 31 agustus 2009" xfId="24008"/>
    <cellStyle name="t_BQ FACADE_Rev#2_Realisasi Kontrak Kampar 31 agustus 2009 2" xfId="24009"/>
    <cellStyle name="t_BQ FACADE_Rev#2_Realisasi Kontrak Kampar 31 agustus 2009 2 2" xfId="24010"/>
    <cellStyle name="t_BQ FACADE_Rev#2_Realisasi Kontrak Kampar 31 agustus 2009 3" xfId="24011"/>
    <cellStyle name="t_BQ FACADE_Rev#2_Realisasi Kontrak Kampar 31 agustus 2009 3 2" xfId="24012"/>
    <cellStyle name="t_BQ FACADE_Rev#2_Realisasi Kontrak Kampar 31 agustus 2009 4" xfId="24013"/>
    <cellStyle name="t_BQ FACADE_Rev#2_Realisasi Kontrak Kampar 31 agustus 2009 4 2" xfId="24014"/>
    <cellStyle name="t_BQ FACADE_Rev#2_Realisasi Kontrak Kampar 31 agustus 2009 5" xfId="24015"/>
    <cellStyle name="t_BQ FACADE_Rev#2_Realisasi Kontrak Kampar 31 agustus 2009 5 2" xfId="24016"/>
    <cellStyle name="t_BQ FACADE_Rev#2_Realisasi Kontrak Kampar 31 agustus 2009 6" xfId="24017"/>
    <cellStyle name="t_BQ FACADE_Rev#2_Realisasi Kontrak Kampar 31 agustus 2009 6 2" xfId="24018"/>
    <cellStyle name="t_BQ FACADE_Rev#2_Realisasi Kontrak Kampar 31 agustus 2009 7" xfId="24019"/>
    <cellStyle name="t_BQ FACADE_Rev#2_Realisasi Kontrak Kampar 31 agustus 2009 7 2" xfId="24020"/>
    <cellStyle name="t_BQ FACADE_Rev#2_Realisasi Kontrak Kampar 31 agustus 2009 8" xfId="24021"/>
    <cellStyle name="t_bq gor bangkinang" xfId="24022"/>
    <cellStyle name="t_bq gor bangkinang 2" xfId="24023"/>
    <cellStyle name="t_bq gor bangkinang 2 2" xfId="24024"/>
    <cellStyle name="t_bq gor bangkinang 3" xfId="24025"/>
    <cellStyle name="t_bq gor bangkinang 3 2" xfId="24026"/>
    <cellStyle name="t_bq gor bangkinang 4" xfId="24027"/>
    <cellStyle name="t_bq gor bangkinang 4 2" xfId="24028"/>
    <cellStyle name="t_bq gor bangkinang 5" xfId="24029"/>
    <cellStyle name="t_bq gor bangkinang 5 2" xfId="24030"/>
    <cellStyle name="t_bq gor bangkinang 6" xfId="24031"/>
    <cellStyle name="t_bq gor bangkinang 6 2" xfId="24032"/>
    <cellStyle name="t_bq gor bangkinang 7" xfId="24033"/>
    <cellStyle name="t_bq gor bangkinang 7 2" xfId="24034"/>
    <cellStyle name="t_bq gor bangkinang 8" xfId="24035"/>
    <cellStyle name="t_BQ KISI-KISI" xfId="24036"/>
    <cellStyle name="t_BQ KISI-KISI 2" xfId="24037"/>
    <cellStyle name="t_BQ KISI-KISI 2 2" xfId="24038"/>
    <cellStyle name="t_BQ KISI-KISI 3" xfId="24039"/>
    <cellStyle name="t_BQ KISI-KISI 3 2" xfId="24040"/>
    <cellStyle name="t_BQ KISI-KISI 4" xfId="24041"/>
    <cellStyle name="t_BQ KISI-KISI 4 2" xfId="24042"/>
    <cellStyle name="t_BQ KISI-KISI 5" xfId="24043"/>
    <cellStyle name="t_BQ KISI-KISI 5 2" xfId="24044"/>
    <cellStyle name="t_BQ KISI-KISI 6" xfId="24045"/>
    <cellStyle name="t_BQ KISI-KISI 6 2" xfId="24046"/>
    <cellStyle name="t_BQ KISI-KISI 7" xfId="24047"/>
    <cellStyle name="t_BQ KISI-KISI 7 2" xfId="24048"/>
    <cellStyle name="t_BQ KISI-KISI 8" xfId="24049"/>
    <cellStyle name="t_BQ KONTRAK YKK" xfId="24050"/>
    <cellStyle name="t_BQ KONTRAK YKK 2" xfId="24051"/>
    <cellStyle name="t_BQ KONTRAK YKK 2 2" xfId="24052"/>
    <cellStyle name="t_BQ KONTRAK YKK 3" xfId="24053"/>
    <cellStyle name="t_BQ KONTRAK YKK 3 2" xfId="24054"/>
    <cellStyle name="t_BQ KONTRAK YKK 4" xfId="24055"/>
    <cellStyle name="t_BQ KONTRAK YKK 4 2" xfId="24056"/>
    <cellStyle name="t_BQ KONTRAK YKK 5" xfId="24057"/>
    <cellStyle name="t_BQ KONTRAK YKK 5 2" xfId="24058"/>
    <cellStyle name="t_BQ KONTRAK YKK 6" xfId="24059"/>
    <cellStyle name="t_BQ KONTRAK YKK 6 2" xfId="24060"/>
    <cellStyle name="t_BQ KONTRAK YKK 7" xfId="24061"/>
    <cellStyle name="t_BQ KONTRAK YKK 7 2" xfId="24062"/>
    <cellStyle name="t_BQ KONTRAK YKK 8" xfId="24063"/>
    <cellStyle name="t_BQ KUSEN SMA PINTAR" xfId="24064"/>
    <cellStyle name="t_BQ KUSEN SMA PINTAR 2" xfId="24065"/>
    <cellStyle name="t_BQ KUSEN SMA PINTAR 2 2" xfId="24066"/>
    <cellStyle name="t_BQ KUSEN SMA PINTAR 3" xfId="24067"/>
    <cellStyle name="t_BQ KUSEN SMA PINTAR 3 2" xfId="24068"/>
    <cellStyle name="t_BQ KUSEN SMA PINTAR 4" xfId="24069"/>
    <cellStyle name="t_BQ KUSEN SMA PINTAR 4 2" xfId="24070"/>
    <cellStyle name="t_BQ KUSEN SMA PINTAR 5" xfId="24071"/>
    <cellStyle name="t_BQ KUSEN SMA PINTAR 5 2" xfId="24072"/>
    <cellStyle name="t_BQ KUSEN SMA PINTAR 6" xfId="24073"/>
    <cellStyle name="t_BQ KUSEN SMA PINTAR 6 2" xfId="24074"/>
    <cellStyle name="t_BQ KUSEN SMA PINTAR 7" xfId="24075"/>
    <cellStyle name="t_BQ KUSEN SMA PINTAR 7 2" xfId="24076"/>
    <cellStyle name="t_BQ KUSEN SMA PINTAR 8" xfId="24077"/>
    <cellStyle name="t_BQ KUSEN SMA PINTAR_Rev#1_Opt_Abiz_1_rapp" xfId="24078"/>
    <cellStyle name="t_BQ KUSEN SMA PINTAR_Rev#1_Opt_Abiz_1_rapp 2" xfId="24079"/>
    <cellStyle name="t_BQ KUSEN SMA PINTAR_Rev#1_Opt_Abiz_1_rapp 2 2" xfId="24080"/>
    <cellStyle name="t_BQ KUSEN SMA PINTAR_Rev#1_Opt_Abiz_1_rapp 3" xfId="24081"/>
    <cellStyle name="t_BQ KUSEN SMA PINTAR_Rev#1_Opt_Abiz_1_rapp 3 2" xfId="24082"/>
    <cellStyle name="t_BQ KUSEN SMA PINTAR_Rev#1_Opt_Abiz_1_rapp 4" xfId="24083"/>
    <cellStyle name="t_BQ KUSEN SMA PINTAR_Rev#1_Opt_Abiz_1_rapp 4 2" xfId="24084"/>
    <cellStyle name="t_BQ KUSEN SMA PINTAR_Rev#1_Opt_Abiz_1_rapp 5" xfId="24085"/>
    <cellStyle name="t_BQ KUSEN SMA PINTAR_Rev#1_Opt_Abiz_1_rapp 5 2" xfId="24086"/>
    <cellStyle name="t_BQ KUSEN SMA PINTAR_Rev#1_Opt_Abiz_1_rapp 6" xfId="24087"/>
    <cellStyle name="t_BQ KUSEN SMA PINTAR_Rev#1_Opt_Abiz_1_rapp 6 2" xfId="24088"/>
    <cellStyle name="t_BQ KUSEN SMA PINTAR_Rev#1_Opt_Abiz_1_rapp 7" xfId="24089"/>
    <cellStyle name="t_BQ KUSEN SMA PINTAR_Rev#1_Opt_Abiz_1_rapp 7 2" xfId="24090"/>
    <cellStyle name="t_BQ KUSEN SMA PINTAR_Rev#1_Opt_Abiz_1_rapp 8" xfId="24091"/>
    <cellStyle name="t_BQ KUSEN TANJUNG PIANNG_EMAIL(2)" xfId="24092"/>
    <cellStyle name="t_BQ KUSEN TANJUNG PIANNG_EMAIL(2) 2" xfId="24093"/>
    <cellStyle name="t_BQ KUSEN TANJUNG PIANNG_EMAIL(2) 2 2" xfId="24094"/>
    <cellStyle name="t_BQ KUSEN TANJUNG PIANNG_EMAIL(2) 3" xfId="24095"/>
    <cellStyle name="t_BQ KUSEN TANJUNG PIANNG_EMAIL(2) 3 2" xfId="24096"/>
    <cellStyle name="t_BQ KUSEN TANJUNG PIANNG_EMAIL(2) 4" xfId="24097"/>
    <cellStyle name="t_BQ KUSEN TANJUNG PIANNG_EMAIL(2) 4 2" xfId="24098"/>
    <cellStyle name="t_BQ KUSEN TANJUNG PIANNG_EMAIL(2) 5" xfId="24099"/>
    <cellStyle name="t_BQ KUSEN TANJUNG PIANNG_EMAIL(2) 5 2" xfId="24100"/>
    <cellStyle name="t_BQ KUSEN TANJUNG PIANNG_EMAIL(2) 6" xfId="24101"/>
    <cellStyle name="t_BQ KUSEN TANJUNG PIANNG_EMAIL(2) 6 2" xfId="24102"/>
    <cellStyle name="t_BQ KUSEN TANJUNG PIANNG_EMAIL(2) 7" xfId="24103"/>
    <cellStyle name="t_BQ KUSEN TANJUNG PIANNG_EMAIL(2) 7 2" xfId="24104"/>
    <cellStyle name="t_BQ KUSEN TANJUNG PIANNG_EMAIL(2) 8" xfId="24105"/>
    <cellStyle name="t_BQ PINTU DAN JENDELA" xfId="24106"/>
    <cellStyle name="t_BQ PINTU DAN JENDELA 2" xfId="24107"/>
    <cellStyle name="t_BQ PINTU DAN JENDELA 2 2" xfId="24108"/>
    <cellStyle name="t_BQ PINTU DAN JENDELA 3" xfId="24109"/>
    <cellStyle name="t_BQ PINTU DAN JENDELA 3 2" xfId="24110"/>
    <cellStyle name="t_BQ PINTU DAN JENDELA 4" xfId="24111"/>
    <cellStyle name="t_BQ PINTU DAN JENDELA 4 2" xfId="24112"/>
    <cellStyle name="t_BQ PINTU DAN JENDELA 5" xfId="24113"/>
    <cellStyle name="t_BQ PINTU DAN JENDELA 5 2" xfId="24114"/>
    <cellStyle name="t_BQ PINTU DAN JENDELA 6" xfId="24115"/>
    <cellStyle name="t_BQ PINTU DAN JENDELA 6 2" xfId="24116"/>
    <cellStyle name="t_BQ PINTU DAN JENDELA 7" xfId="24117"/>
    <cellStyle name="t_BQ PINTU DAN JENDELA 7 2" xfId="24118"/>
    <cellStyle name="t_BQ PINTU DAN JENDELA 8" xfId="24119"/>
    <cellStyle name="t_BQ Realisasi Kontrak_RAPP" xfId="24120"/>
    <cellStyle name="t_BQ Realisasi Kontrak_RAPP 2" xfId="24121"/>
    <cellStyle name="t_BQ Realisasi Kontrak_RAPP 2 2" xfId="24122"/>
    <cellStyle name="t_BQ Realisasi Kontrak_RAPP 3" xfId="24123"/>
    <cellStyle name="t_BQ Realisasi Kontrak_RAPP 3 2" xfId="24124"/>
    <cellStyle name="t_BQ Realisasi Kontrak_RAPP 4" xfId="24125"/>
    <cellStyle name="t_BQ Realisasi Kontrak_RAPP 4 2" xfId="24126"/>
    <cellStyle name="t_BQ Realisasi Kontrak_RAPP 5" xfId="24127"/>
    <cellStyle name="t_BQ Realisasi Kontrak_RAPP 5 2" xfId="24128"/>
    <cellStyle name="t_BQ Realisasi Kontrak_RAPP 6" xfId="24129"/>
    <cellStyle name="t_BQ Realisasi Kontrak_RAPP 6 2" xfId="24130"/>
    <cellStyle name="t_BQ Realisasi Kontrak_RAPP 7" xfId="24131"/>
    <cellStyle name="t_BQ Realisasi Kontrak_RAPP 7 2" xfId="24132"/>
    <cellStyle name="t_BQ Realisasi Kontrak_RAPP 8" xfId="24133"/>
    <cellStyle name="t_BQ_Kantor_Bupati_Nias_kontrak.OK" xfId="24134"/>
    <cellStyle name="t_BQ_Kantor_Bupati_Nias_kontrak.OK 2" xfId="24135"/>
    <cellStyle name="t_BQ_Kantor_Bupati_Nias_kontrak.OK 2 2" xfId="24136"/>
    <cellStyle name="t_BQ_Kantor_Bupati_Nias_kontrak.OK 3" xfId="24137"/>
    <cellStyle name="t_BQ_Kantor_Bupati_Nias_kontrak.OK 3 2" xfId="24138"/>
    <cellStyle name="t_BQ_Kantor_Bupati_Nias_kontrak.OK 4" xfId="24139"/>
    <cellStyle name="t_BQ_Kantor_Bupati_Nias_kontrak.OK 4 2" xfId="24140"/>
    <cellStyle name="t_BQ_Kantor_Bupati_Nias_kontrak.OK 5" xfId="24141"/>
    <cellStyle name="t_BQ_Kantor_Bupati_Nias_kontrak.OK 5 2" xfId="24142"/>
    <cellStyle name="t_BQ_Kantor_Bupati_Nias_kontrak.OK 6" xfId="24143"/>
    <cellStyle name="t_BQ_Kantor_Bupati_Nias_kontrak.OK 6 2" xfId="24144"/>
    <cellStyle name="t_BQ_Kantor_Bupati_Nias_kontrak.OK 7" xfId="24145"/>
    <cellStyle name="t_BQ_Kantor_Bupati_Nias_kontrak.OK 7 2" xfId="24146"/>
    <cellStyle name="t_BQ_Kantor_Bupati_Nias_kontrak.OK 8" xfId="24147"/>
    <cellStyle name="t_BQ_Kantor_Bupati_Nias_kontrak.OK_Realisasi Kontrak Kampar 31 agustus 2009" xfId="24148"/>
    <cellStyle name="t_BQ_Kantor_Bupati_Nias_kontrak.OK_Realisasi Kontrak Kampar 31 agustus 2009 2" xfId="24149"/>
    <cellStyle name="t_BQ_Kantor_Bupati_Nias_kontrak.OK_Realisasi Kontrak Kampar 31 agustus 2009 2 2" xfId="24150"/>
    <cellStyle name="t_BQ_Kantor_Bupati_Nias_kontrak.OK_Realisasi Kontrak Kampar 31 agustus 2009 3" xfId="24151"/>
    <cellStyle name="t_BQ_Kantor_Bupati_Nias_kontrak.OK_Realisasi Kontrak Kampar 31 agustus 2009 3 2" xfId="24152"/>
    <cellStyle name="t_BQ_Kantor_Bupati_Nias_kontrak.OK_Realisasi Kontrak Kampar 31 agustus 2009 4" xfId="24153"/>
    <cellStyle name="t_BQ_Kantor_Bupati_Nias_kontrak.OK_Realisasi Kontrak Kampar 31 agustus 2009 4 2" xfId="24154"/>
    <cellStyle name="t_BQ_Kantor_Bupati_Nias_kontrak.OK_Realisasi Kontrak Kampar 31 agustus 2009 5" xfId="24155"/>
    <cellStyle name="t_BQ_Kantor_Bupati_Nias_kontrak.OK_Realisasi Kontrak Kampar 31 agustus 2009 5 2" xfId="24156"/>
    <cellStyle name="t_BQ_Kantor_Bupati_Nias_kontrak.OK_Realisasi Kontrak Kampar 31 agustus 2009 6" xfId="24157"/>
    <cellStyle name="t_BQ_Kantor_Bupati_Nias_kontrak.OK_Realisasi Kontrak Kampar 31 agustus 2009 6 2" xfId="24158"/>
    <cellStyle name="t_BQ_Kantor_Bupati_Nias_kontrak.OK_Realisasi Kontrak Kampar 31 agustus 2009 7" xfId="24159"/>
    <cellStyle name="t_BQ_Kantor_Bupati_Nias_kontrak.OK_Realisasi Kontrak Kampar 31 agustus 2009 7 2" xfId="24160"/>
    <cellStyle name="t_BQ_Kantor_Bupati_Nias_kontrak.OK_Realisasi Kontrak Kampar 31 agustus 2009 8" xfId="24161"/>
    <cellStyle name="t_BQ_SAMEL_BNI_BEKASI_email" xfId="24162"/>
    <cellStyle name="t_BQ_SAMEL_BNI_BEKASI_email 10" xfId="24163"/>
    <cellStyle name="t_BQ_SAMEL_BNI_BEKASI_email 10 2" xfId="24164"/>
    <cellStyle name="t_BQ_SAMEL_BNI_BEKASI_email 11" xfId="24165"/>
    <cellStyle name="t_BQ_SAMEL_BNI_BEKASI_email 11 2" xfId="24166"/>
    <cellStyle name="t_BQ_SAMEL_BNI_BEKASI_email 12" xfId="24167"/>
    <cellStyle name="t_BQ_SAMEL_BNI_BEKASI_email 12 2" xfId="24168"/>
    <cellStyle name="t_BQ_SAMEL_BNI_BEKASI_email 13" xfId="24169"/>
    <cellStyle name="t_BQ_SAMEL_BNI_BEKASI_email 13 2" xfId="24170"/>
    <cellStyle name="t_BQ_SAMEL_BNI_BEKASI_email 14" xfId="24171"/>
    <cellStyle name="t_BQ_SAMEL_BNI_BEKASI_email 14 2" xfId="24172"/>
    <cellStyle name="t_BQ_SAMEL_BNI_BEKASI_email 15" xfId="24173"/>
    <cellStyle name="t_BQ_SAMEL_BNI_BEKASI_email 15 2" xfId="24174"/>
    <cellStyle name="t_BQ_SAMEL_BNI_BEKASI_email 16" xfId="24175"/>
    <cellStyle name="t_BQ_SAMEL_BNI_BEKASI_email 16 2" xfId="24176"/>
    <cellStyle name="t_BQ_SAMEL_BNI_BEKASI_email 17" xfId="24177"/>
    <cellStyle name="t_BQ_SAMEL_BNI_BEKASI_email 17 2" xfId="24178"/>
    <cellStyle name="t_BQ_SAMEL_BNI_BEKASI_email 18" xfId="24179"/>
    <cellStyle name="t_BQ_SAMEL_BNI_BEKASI_email 18 2" xfId="24180"/>
    <cellStyle name="t_BQ_SAMEL_BNI_BEKASI_email 19" xfId="24181"/>
    <cellStyle name="t_BQ_SAMEL_BNI_BEKASI_email 19 2" xfId="24182"/>
    <cellStyle name="t_BQ_SAMEL_BNI_BEKASI_email 2" xfId="24183"/>
    <cellStyle name="t_BQ_SAMEL_BNI_BEKASI_email 2 10" xfId="24184"/>
    <cellStyle name="t_BQ_SAMEL_BNI_BEKASI_email 2 10 2" xfId="24185"/>
    <cellStyle name="t_BQ_SAMEL_BNI_BEKASI_email 2 11" xfId="24186"/>
    <cellStyle name="t_BQ_SAMEL_BNI_BEKASI_email 2 11 2" xfId="24187"/>
    <cellStyle name="t_BQ_SAMEL_BNI_BEKASI_email 2 12" xfId="24188"/>
    <cellStyle name="t_BQ_SAMEL_BNI_BEKASI_email 2 12 2" xfId="24189"/>
    <cellStyle name="t_BQ_SAMEL_BNI_BEKASI_email 2 13" xfId="24190"/>
    <cellStyle name="t_BQ_SAMEL_BNI_BEKASI_email 2 13 2" xfId="24191"/>
    <cellStyle name="t_BQ_SAMEL_BNI_BEKASI_email 2 14" xfId="24192"/>
    <cellStyle name="t_BQ_SAMEL_BNI_BEKASI_email 2 14 2" xfId="24193"/>
    <cellStyle name="t_BQ_SAMEL_BNI_BEKASI_email 2 15" xfId="24194"/>
    <cellStyle name="t_BQ_SAMEL_BNI_BEKASI_email 2 15 2" xfId="24195"/>
    <cellStyle name="t_BQ_SAMEL_BNI_BEKASI_email 2 16" xfId="24196"/>
    <cellStyle name="t_BQ_SAMEL_BNI_BEKASI_email 2 16 2" xfId="24197"/>
    <cellStyle name="t_BQ_SAMEL_BNI_BEKASI_email 2 17" xfId="24198"/>
    <cellStyle name="t_BQ_SAMEL_BNI_BEKASI_email 2 17 2" xfId="24199"/>
    <cellStyle name="t_BQ_SAMEL_BNI_BEKASI_email 2 18" xfId="24200"/>
    <cellStyle name="t_BQ_SAMEL_BNI_BEKASI_email 2 18 2" xfId="24201"/>
    <cellStyle name="t_BQ_SAMEL_BNI_BEKASI_email 2 19" xfId="24202"/>
    <cellStyle name="t_BQ_SAMEL_BNI_BEKASI_email 2 19 2" xfId="24203"/>
    <cellStyle name="t_BQ_SAMEL_BNI_BEKASI_email 2 2" xfId="24204"/>
    <cellStyle name="t_BQ_SAMEL_BNI_BEKASI_email 2 2 2" xfId="24205"/>
    <cellStyle name="t_BQ_SAMEL_BNI_BEKASI_email 2 2 2 2" xfId="24206"/>
    <cellStyle name="t_BQ_SAMEL_BNI_BEKASI_email 2 2 3" xfId="24207"/>
    <cellStyle name="t_BQ_SAMEL_BNI_BEKASI_email 2 2 3 2" xfId="24208"/>
    <cellStyle name="t_BQ_SAMEL_BNI_BEKASI_email 2 2 4" xfId="24209"/>
    <cellStyle name="t_BQ_SAMEL_BNI_BEKASI_email 2 2 4 2" xfId="24210"/>
    <cellStyle name="t_BQ_SAMEL_BNI_BEKASI_email 2 2 5" xfId="24211"/>
    <cellStyle name="t_BQ_SAMEL_BNI_BEKASI_email 2 2 5 2" xfId="24212"/>
    <cellStyle name="t_BQ_SAMEL_BNI_BEKASI_email 2 2 6" xfId="24213"/>
    <cellStyle name="t_BQ_SAMEL_BNI_BEKASI_email 2 2 6 2" xfId="24214"/>
    <cellStyle name="t_BQ_SAMEL_BNI_BEKASI_email 2 2 7" xfId="24215"/>
    <cellStyle name="t_BQ_SAMEL_BNI_BEKASI_email 2 2 7 2" xfId="24216"/>
    <cellStyle name="t_BQ_SAMEL_BNI_BEKASI_email 2 2 8" xfId="24217"/>
    <cellStyle name="t_BQ_SAMEL_BNI_BEKASI_email 2 20" xfId="24218"/>
    <cellStyle name="t_BQ_SAMEL_BNI_BEKASI_email 2 20 2" xfId="24219"/>
    <cellStyle name="t_BQ_SAMEL_BNI_BEKASI_email 2 21" xfId="24220"/>
    <cellStyle name="t_BQ_SAMEL_BNI_BEKASI_email 2 3" xfId="24221"/>
    <cellStyle name="t_BQ_SAMEL_BNI_BEKASI_email 2 3 2" xfId="24222"/>
    <cellStyle name="t_BQ_SAMEL_BNI_BEKASI_email 2 4" xfId="24223"/>
    <cellStyle name="t_BQ_SAMEL_BNI_BEKASI_email 2 4 2" xfId="24224"/>
    <cellStyle name="t_BQ_SAMEL_BNI_BEKASI_email 2 5" xfId="24225"/>
    <cellStyle name="t_BQ_SAMEL_BNI_BEKASI_email 2 5 2" xfId="24226"/>
    <cellStyle name="t_BQ_SAMEL_BNI_BEKASI_email 2 6" xfId="24227"/>
    <cellStyle name="t_BQ_SAMEL_BNI_BEKASI_email 2 6 2" xfId="24228"/>
    <cellStyle name="t_BQ_SAMEL_BNI_BEKASI_email 2 7" xfId="24229"/>
    <cellStyle name="t_BQ_SAMEL_BNI_BEKASI_email 2 7 2" xfId="24230"/>
    <cellStyle name="t_BQ_SAMEL_BNI_BEKASI_email 2 8" xfId="24231"/>
    <cellStyle name="t_BQ_SAMEL_BNI_BEKASI_email 2 8 2" xfId="24232"/>
    <cellStyle name="t_BQ_SAMEL_BNI_BEKASI_email 2 9" xfId="24233"/>
    <cellStyle name="t_BQ_SAMEL_BNI_BEKASI_email 2 9 2" xfId="24234"/>
    <cellStyle name="t_BQ_SAMEL_BNI_BEKASI_email 20" xfId="24235"/>
    <cellStyle name="t_BQ_SAMEL_BNI_BEKASI_email 20 2" xfId="24236"/>
    <cellStyle name="t_BQ_SAMEL_BNI_BEKASI_email 21" xfId="24237"/>
    <cellStyle name="t_BQ_SAMEL_BNI_BEKASI_email 21 2" xfId="24238"/>
    <cellStyle name="t_BQ_SAMEL_BNI_BEKASI_email 22" xfId="24239"/>
    <cellStyle name="t_BQ_SAMEL_BNI_BEKASI_email 22 2" xfId="24240"/>
    <cellStyle name="t_BQ_SAMEL_BNI_BEKASI_email 23" xfId="24241"/>
    <cellStyle name="t_BQ_SAMEL_BNI_BEKASI_email 3" xfId="24242"/>
    <cellStyle name="t_BQ_SAMEL_BNI_BEKASI_email 3 10" xfId="24243"/>
    <cellStyle name="t_BQ_SAMEL_BNI_BEKASI_email 3 10 2" xfId="24244"/>
    <cellStyle name="t_BQ_SAMEL_BNI_BEKASI_email 3 11" xfId="24245"/>
    <cellStyle name="t_BQ_SAMEL_BNI_BEKASI_email 3 11 2" xfId="24246"/>
    <cellStyle name="t_BQ_SAMEL_BNI_BEKASI_email 3 12" xfId="24247"/>
    <cellStyle name="t_BQ_SAMEL_BNI_BEKASI_email 3 12 2" xfId="24248"/>
    <cellStyle name="t_BQ_SAMEL_BNI_BEKASI_email 3 13" xfId="24249"/>
    <cellStyle name="t_BQ_SAMEL_BNI_BEKASI_email 3 13 2" xfId="24250"/>
    <cellStyle name="t_BQ_SAMEL_BNI_BEKASI_email 3 14" xfId="24251"/>
    <cellStyle name="t_BQ_SAMEL_BNI_BEKASI_email 3 14 2" xfId="24252"/>
    <cellStyle name="t_BQ_SAMEL_BNI_BEKASI_email 3 15" xfId="24253"/>
    <cellStyle name="t_BQ_SAMEL_BNI_BEKASI_email 3 15 2" xfId="24254"/>
    <cellStyle name="t_BQ_SAMEL_BNI_BEKASI_email 3 16" xfId="24255"/>
    <cellStyle name="t_BQ_SAMEL_BNI_BEKASI_email 3 16 2" xfId="24256"/>
    <cellStyle name="t_BQ_SAMEL_BNI_BEKASI_email 3 17" xfId="24257"/>
    <cellStyle name="t_BQ_SAMEL_BNI_BEKASI_email 3 17 2" xfId="24258"/>
    <cellStyle name="t_BQ_SAMEL_BNI_BEKASI_email 3 18" xfId="24259"/>
    <cellStyle name="t_BQ_SAMEL_BNI_BEKASI_email 3 18 2" xfId="24260"/>
    <cellStyle name="t_BQ_SAMEL_BNI_BEKASI_email 3 19" xfId="24261"/>
    <cellStyle name="t_BQ_SAMEL_BNI_BEKASI_email 3 19 2" xfId="24262"/>
    <cellStyle name="t_BQ_SAMEL_BNI_BEKASI_email 3 2" xfId="24263"/>
    <cellStyle name="t_BQ_SAMEL_BNI_BEKASI_email 3 2 2" xfId="24264"/>
    <cellStyle name="t_BQ_SAMEL_BNI_BEKASI_email 3 2 2 2" xfId="24265"/>
    <cellStyle name="t_BQ_SAMEL_BNI_BEKASI_email 3 2 3" xfId="24266"/>
    <cellStyle name="t_BQ_SAMEL_BNI_BEKASI_email 3 2 3 2" xfId="24267"/>
    <cellStyle name="t_BQ_SAMEL_BNI_BEKASI_email 3 2 4" xfId="24268"/>
    <cellStyle name="t_BQ_SAMEL_BNI_BEKASI_email 3 2 4 2" xfId="24269"/>
    <cellStyle name="t_BQ_SAMEL_BNI_BEKASI_email 3 2 5" xfId="24270"/>
    <cellStyle name="t_BQ_SAMEL_BNI_BEKASI_email 3 2 5 2" xfId="24271"/>
    <cellStyle name="t_BQ_SAMEL_BNI_BEKASI_email 3 2 6" xfId="24272"/>
    <cellStyle name="t_BQ_SAMEL_BNI_BEKASI_email 3 2 6 2" xfId="24273"/>
    <cellStyle name="t_BQ_SAMEL_BNI_BEKASI_email 3 2 7" xfId="24274"/>
    <cellStyle name="t_BQ_SAMEL_BNI_BEKASI_email 3 2 7 2" xfId="24275"/>
    <cellStyle name="t_BQ_SAMEL_BNI_BEKASI_email 3 2 8" xfId="24276"/>
    <cellStyle name="t_BQ_SAMEL_BNI_BEKASI_email 3 20" xfId="24277"/>
    <cellStyle name="t_BQ_SAMEL_BNI_BEKASI_email 3 20 2" xfId="24278"/>
    <cellStyle name="t_BQ_SAMEL_BNI_BEKASI_email 3 21" xfId="24279"/>
    <cellStyle name="t_BQ_SAMEL_BNI_BEKASI_email 3 3" xfId="24280"/>
    <cellStyle name="t_BQ_SAMEL_BNI_BEKASI_email 3 3 2" xfId="24281"/>
    <cellStyle name="t_BQ_SAMEL_BNI_BEKASI_email 3 4" xfId="24282"/>
    <cellStyle name="t_BQ_SAMEL_BNI_BEKASI_email 3 4 2" xfId="24283"/>
    <cellStyle name="t_BQ_SAMEL_BNI_BEKASI_email 3 5" xfId="24284"/>
    <cellStyle name="t_BQ_SAMEL_BNI_BEKASI_email 3 5 2" xfId="24285"/>
    <cellStyle name="t_BQ_SAMEL_BNI_BEKASI_email 3 6" xfId="24286"/>
    <cellStyle name="t_BQ_SAMEL_BNI_BEKASI_email 3 6 2" xfId="24287"/>
    <cellStyle name="t_BQ_SAMEL_BNI_BEKASI_email 3 7" xfId="24288"/>
    <cellStyle name="t_BQ_SAMEL_BNI_BEKASI_email 3 7 2" xfId="24289"/>
    <cellStyle name="t_BQ_SAMEL_BNI_BEKASI_email 3 8" xfId="24290"/>
    <cellStyle name="t_BQ_SAMEL_BNI_BEKASI_email 3 8 2" xfId="24291"/>
    <cellStyle name="t_BQ_SAMEL_BNI_BEKASI_email 3 9" xfId="24292"/>
    <cellStyle name="t_BQ_SAMEL_BNI_BEKASI_email 3 9 2" xfId="24293"/>
    <cellStyle name="t_BQ_SAMEL_BNI_BEKASI_email 4" xfId="24294"/>
    <cellStyle name="t_BQ_SAMEL_BNI_BEKASI_email 4 2" xfId="24295"/>
    <cellStyle name="t_BQ_SAMEL_BNI_BEKASI_email 4 2 2" xfId="24296"/>
    <cellStyle name="t_BQ_SAMEL_BNI_BEKASI_email 4 3" xfId="24297"/>
    <cellStyle name="t_BQ_SAMEL_BNI_BEKASI_email 4 3 2" xfId="24298"/>
    <cellStyle name="t_BQ_SAMEL_BNI_BEKASI_email 4 4" xfId="24299"/>
    <cellStyle name="t_BQ_SAMEL_BNI_BEKASI_email 4 4 2" xfId="24300"/>
    <cellStyle name="t_BQ_SAMEL_BNI_BEKASI_email 4 5" xfId="24301"/>
    <cellStyle name="t_BQ_SAMEL_BNI_BEKASI_email 4 5 2" xfId="24302"/>
    <cellStyle name="t_BQ_SAMEL_BNI_BEKASI_email 4 6" xfId="24303"/>
    <cellStyle name="t_BQ_SAMEL_BNI_BEKASI_email 4 6 2" xfId="24304"/>
    <cellStyle name="t_BQ_SAMEL_BNI_BEKASI_email 4 7" xfId="24305"/>
    <cellStyle name="t_BQ_SAMEL_BNI_BEKASI_email 4 7 2" xfId="24306"/>
    <cellStyle name="t_BQ_SAMEL_BNI_BEKASI_email 4 8" xfId="24307"/>
    <cellStyle name="t_BQ_SAMEL_BNI_BEKASI_email 5" xfId="24308"/>
    <cellStyle name="t_BQ_SAMEL_BNI_BEKASI_email 5 2" xfId="24309"/>
    <cellStyle name="t_BQ_SAMEL_BNI_BEKASI_email 6" xfId="24310"/>
    <cellStyle name="t_BQ_SAMEL_BNI_BEKASI_email 6 2" xfId="24311"/>
    <cellStyle name="t_BQ_SAMEL_BNI_BEKASI_email 7" xfId="24312"/>
    <cellStyle name="t_BQ_SAMEL_BNI_BEKASI_email 7 2" xfId="24313"/>
    <cellStyle name="t_BQ_SAMEL_BNI_BEKASI_email 8" xfId="24314"/>
    <cellStyle name="t_BQ_SAMEL_BNI_BEKASI_email 8 2" xfId="24315"/>
    <cellStyle name="t_BQ_SAMEL_BNI_BEKASI_email 9" xfId="24316"/>
    <cellStyle name="t_BQ_SAMEL_BNI_BEKASI_email 9 2" xfId="24317"/>
    <cellStyle name="t_BQ_SAMEL_BNI_BEKASI_email_BQ KUSEN TANJUNG PIANNG_EMAIL(2)" xfId="24318"/>
    <cellStyle name="t_BQ_SAMEL_BNI_BEKASI_email_BQ KUSEN TANJUNG PIANNG_EMAIL(2) 2" xfId="24319"/>
    <cellStyle name="t_BQ_SAMEL_BNI_BEKASI_email_BQ KUSEN TANJUNG PIANNG_EMAIL(2) 2 2" xfId="24320"/>
    <cellStyle name="t_BQ_SAMEL_BNI_BEKASI_email_BQ KUSEN TANJUNG PIANNG_EMAIL(2) 3" xfId="24321"/>
    <cellStyle name="t_BQ_SAMEL_BNI_BEKASI_email_BQ KUSEN TANJUNG PIANNG_EMAIL(2) 3 2" xfId="24322"/>
    <cellStyle name="t_BQ_SAMEL_BNI_BEKASI_email_BQ KUSEN TANJUNG PIANNG_EMAIL(2) 4" xfId="24323"/>
    <cellStyle name="t_BQ_SAMEL_BNI_BEKASI_email_BQ KUSEN TANJUNG PIANNG_EMAIL(2) 4 2" xfId="24324"/>
    <cellStyle name="t_BQ_SAMEL_BNI_BEKASI_email_BQ KUSEN TANJUNG PIANNG_EMAIL(2) 5" xfId="24325"/>
    <cellStyle name="t_BQ_SAMEL_BNI_BEKASI_email_BQ KUSEN TANJUNG PIANNG_EMAIL(2) 5 2" xfId="24326"/>
    <cellStyle name="t_BQ_SAMEL_BNI_BEKASI_email_BQ KUSEN TANJUNG PIANNG_EMAIL(2) 6" xfId="24327"/>
    <cellStyle name="t_BQ_SAMEL_BNI_BEKASI_email_BQ KUSEN TANJUNG PIANNG_EMAIL(2) 6 2" xfId="24328"/>
    <cellStyle name="t_BQ_SAMEL_BNI_BEKASI_email_BQ KUSEN TANJUNG PIANNG_EMAIL(2) 7" xfId="24329"/>
    <cellStyle name="t_BQ_SAMEL_BNI_BEKASI_email_BQ KUSEN TANJUNG PIANNG_EMAIL(2) 7 2" xfId="24330"/>
    <cellStyle name="t_BQ_SAMEL_BNI_BEKASI_email_BQ KUSEN TANJUNG PIANNG_EMAIL(2) 8" xfId="24331"/>
    <cellStyle name="t_BQ_SAMEL_BNI_BEKASI_email_rab lanjutan print" xfId="24332"/>
    <cellStyle name="t_BQ_SAMEL_BNI_BEKASI_email_rab lanjutan print 2" xfId="24333"/>
    <cellStyle name="t_BQ_SAMEL_BNI_BEKASI_email_rab lanjutan print 3" xfId="24334"/>
    <cellStyle name="t_BQ_SAMEL_BNI_BEKASI_email_rab lanjutan print 4" xfId="24335"/>
    <cellStyle name="t_BQ_SAMEL_BNI_BEKASI_email_rab lanjutan print 5" xfId="24336"/>
    <cellStyle name="t_BQ_SAMEL_BNI_BEKASI_email_rab lanjutan print 6" xfId="24337"/>
    <cellStyle name="t_BQ_SAMEL_BNI_BEKASI_email_rab lanjutan print 7" xfId="24338"/>
    <cellStyle name="t_BQ_SAMEL_BNI_BEKASI_email_rab mesjid raya" xfId="24339"/>
    <cellStyle name="t_BQ_SAMEL_BNI_BEKASI_email_rab mesjid raya 2" xfId="24340"/>
    <cellStyle name="t_BQ_SAMEL_BNI_BEKASI_email_rab mesjid raya 2 2" xfId="24341"/>
    <cellStyle name="t_BQ_SAMEL_BNI_BEKASI_email_rab mesjid raya 3" xfId="24342"/>
    <cellStyle name="t_BQ_SAMEL_BNI_BEKASI_email_rab mesjid raya 3 2" xfId="24343"/>
    <cellStyle name="t_BQ_SAMEL_BNI_BEKASI_email_rab mesjid raya 4" xfId="24344"/>
    <cellStyle name="t_BQ_SAMEL_BNI_BEKASI_email_rab mesjid raya 4 2" xfId="24345"/>
    <cellStyle name="t_BQ_SAMEL_BNI_BEKASI_email_rab mesjid raya 5" xfId="24346"/>
    <cellStyle name="t_BQ_SAMEL_BNI_BEKASI_email_rab mesjid raya 5 2" xfId="24347"/>
    <cellStyle name="t_BQ_SAMEL_BNI_BEKASI_email_rab mesjid raya 6" xfId="24348"/>
    <cellStyle name="t_BQ_SAMEL_BNI_BEKASI_email_rab mesjid raya 6 2" xfId="24349"/>
    <cellStyle name="t_BQ_SAMEL_BNI_BEKASI_email_rab mesjid raya 7" xfId="24350"/>
    <cellStyle name="t_BQ_SAMEL_BNI_BEKASI_email_rab mesjid raya 7 2" xfId="24351"/>
    <cellStyle name="t_BQ_SAMEL_BNI_BEKASI_email_rab mesjid raya 8" xfId="24352"/>
    <cellStyle name="t_BQ_SAMEL_BNI_BEKASI_email_rab proyek bpk" xfId="24353"/>
    <cellStyle name="t_BQ_SAMEL_BNI_BEKASI_email_rab proyek bpk 2" xfId="24354"/>
    <cellStyle name="t_BQ_SAMEL_BNI_BEKASI_email_rab proyek bpk 3" xfId="24355"/>
    <cellStyle name="t_BQ_SAMEL_BNI_BEKASI_email_rab proyek bpk 4" xfId="24356"/>
    <cellStyle name="t_BQ_SAMEL_BNI_BEKASI_email_rab proyek bpk 5" xfId="24357"/>
    <cellStyle name="t_BQ_SAMEL_BNI_BEKASI_email_rab proyek bpk 6" xfId="24358"/>
    <cellStyle name="t_BQ_SAMEL_BNI_BEKASI_email_rab proyek bpk 7" xfId="24359"/>
    <cellStyle name="t_BQ_SAMEL_BNI_BEKASI_email_Realisasi Kontrak Kampar 31 agustus 2009" xfId="24360"/>
    <cellStyle name="t_BQ_SAMEL_BNI_BEKASI_email_Realisasi Kontrak Kampar 31 agustus 2009 2" xfId="24361"/>
    <cellStyle name="t_BQ_SAMEL_BNI_BEKASI_email_Realisasi Kontrak Kampar 31 agustus 2009 2 2" xfId="24362"/>
    <cellStyle name="t_BQ_SAMEL_BNI_BEKASI_email_Realisasi Kontrak Kampar 31 agustus 2009 3" xfId="24363"/>
    <cellStyle name="t_BQ_SAMEL_BNI_BEKASI_email_Realisasi Kontrak Kampar 31 agustus 2009 3 2" xfId="24364"/>
    <cellStyle name="t_BQ_SAMEL_BNI_BEKASI_email_Realisasi Kontrak Kampar 31 agustus 2009 4" xfId="24365"/>
    <cellStyle name="t_BQ_SAMEL_BNI_BEKASI_email_Realisasi Kontrak Kampar 31 agustus 2009 4 2" xfId="24366"/>
    <cellStyle name="t_BQ_SAMEL_BNI_BEKASI_email_Realisasi Kontrak Kampar 31 agustus 2009 5" xfId="24367"/>
    <cellStyle name="t_BQ_SAMEL_BNI_BEKASI_email_Realisasi Kontrak Kampar 31 agustus 2009 5 2" xfId="24368"/>
    <cellStyle name="t_BQ_SAMEL_BNI_BEKASI_email_Realisasi Kontrak Kampar 31 agustus 2009 6" xfId="24369"/>
    <cellStyle name="t_BQ_SAMEL_BNI_BEKASI_email_Realisasi Kontrak Kampar 31 agustus 2009 6 2" xfId="24370"/>
    <cellStyle name="t_BQ_SAMEL_BNI_BEKASI_email_Realisasi Kontrak Kampar 31 agustus 2009 7" xfId="24371"/>
    <cellStyle name="t_BQ_SAMEL_BNI_BEKASI_email_Realisasi Kontrak Kampar 31 agustus 2009 7 2" xfId="24372"/>
    <cellStyle name="t_BQ_SAMEL_BNI_BEKASI_email_Realisasi Kontrak Kampar 31 agustus 2009 8" xfId="24373"/>
    <cellStyle name="t_BQ_UGM (YKK)_Opt" xfId="24374"/>
    <cellStyle name="t_BQ_UGM (YKK)_Opt 2" xfId="24375"/>
    <cellStyle name="t_BQ_UGM (YKK)_Opt 2 2" xfId="24376"/>
    <cellStyle name="t_BQ_UGM (YKK)_Opt 3" xfId="24377"/>
    <cellStyle name="t_BQ_UGM (YKK)_Opt 3 2" xfId="24378"/>
    <cellStyle name="t_BQ_UGM (YKK)_Opt 4" xfId="24379"/>
    <cellStyle name="t_BQ_UGM (YKK)_Opt 4 2" xfId="24380"/>
    <cellStyle name="t_BQ_UGM (YKK)_Opt 5" xfId="24381"/>
    <cellStyle name="t_BQ_UGM (YKK)_Opt 5 2" xfId="24382"/>
    <cellStyle name="t_BQ_UGM (YKK)_Opt 6" xfId="24383"/>
    <cellStyle name="t_BQ_UGM (YKK)_Opt 6 2" xfId="24384"/>
    <cellStyle name="t_BQ_UGM (YKK)_Opt 7" xfId="24385"/>
    <cellStyle name="t_BQ_UGM (YKK)_Opt 7 2" xfId="24386"/>
    <cellStyle name="t_BQ_UGM (YKK)_Opt 8" xfId="24387"/>
    <cellStyle name="t_BQ_UGM (YKK)_Opt_Realisasi Kontrak Kampar 31 agustus 2009" xfId="24388"/>
    <cellStyle name="t_BQ_UGM (YKK)_Opt_Realisasi Kontrak Kampar 31 agustus 2009 2" xfId="24389"/>
    <cellStyle name="t_BQ_UGM (YKK)_Opt_Realisasi Kontrak Kampar 31 agustus 2009 2 2" xfId="24390"/>
    <cellStyle name="t_BQ_UGM (YKK)_Opt_Realisasi Kontrak Kampar 31 agustus 2009 3" xfId="24391"/>
    <cellStyle name="t_BQ_UGM (YKK)_Opt_Realisasi Kontrak Kampar 31 agustus 2009 3 2" xfId="24392"/>
    <cellStyle name="t_BQ_UGM (YKK)_Opt_Realisasi Kontrak Kampar 31 agustus 2009 4" xfId="24393"/>
    <cellStyle name="t_BQ_UGM (YKK)_Opt_Realisasi Kontrak Kampar 31 agustus 2009 4 2" xfId="24394"/>
    <cellStyle name="t_BQ_UGM (YKK)_Opt_Realisasi Kontrak Kampar 31 agustus 2009 5" xfId="24395"/>
    <cellStyle name="t_BQ_UGM (YKK)_Opt_Realisasi Kontrak Kampar 31 agustus 2009 5 2" xfId="24396"/>
    <cellStyle name="t_BQ_UGM (YKK)_Opt_Realisasi Kontrak Kampar 31 agustus 2009 6" xfId="24397"/>
    <cellStyle name="t_BQ_UGM (YKK)_Opt_Realisasi Kontrak Kampar 31 agustus 2009 6 2" xfId="24398"/>
    <cellStyle name="t_BQ_UGM (YKK)_Opt_Realisasi Kontrak Kampar 31 agustus 2009 7" xfId="24399"/>
    <cellStyle name="t_BQ_UGM (YKK)_Opt_Realisasi Kontrak Kampar 31 agustus 2009 7 2" xfId="24400"/>
    <cellStyle name="t_BQ_UGM (YKK)_Opt_Realisasi Kontrak Kampar 31 agustus 2009 8" xfId="24401"/>
    <cellStyle name="t_BQ-BMG" xfId="24402"/>
    <cellStyle name="t_BQ-BMG 2" xfId="24403"/>
    <cellStyle name="t_BQ-BMG 2 2" xfId="24404"/>
    <cellStyle name="t_BQ-BMG 3" xfId="24405"/>
    <cellStyle name="t_BQ-BMG 3 2" xfId="24406"/>
    <cellStyle name="t_BQ-BMG 4" xfId="24407"/>
    <cellStyle name="t_BQ-BMG 4 2" xfId="24408"/>
    <cellStyle name="t_BQ-BMG 5" xfId="24409"/>
    <cellStyle name="t_BQ-BMG 5 2" xfId="24410"/>
    <cellStyle name="t_BQ-BMG 6" xfId="24411"/>
    <cellStyle name="t_BQ-BMG 6 2" xfId="24412"/>
    <cellStyle name="t_BQ-BMG 7" xfId="24413"/>
    <cellStyle name="t_BQ-BMG 7 2" xfId="24414"/>
    <cellStyle name="t_BQ-BMG 8" xfId="24415"/>
    <cellStyle name="t_BQ-BMG_Realisasi Kontrak Kampar 31 agustus 2009" xfId="24416"/>
    <cellStyle name="t_BQ-BMG_Realisasi Kontrak Kampar 31 agustus 2009 2" xfId="24417"/>
    <cellStyle name="t_BQ-BMG_Realisasi Kontrak Kampar 31 agustus 2009 2 2" xfId="24418"/>
    <cellStyle name="t_BQ-BMG_Realisasi Kontrak Kampar 31 agustus 2009 3" xfId="24419"/>
    <cellStyle name="t_BQ-BMG_Realisasi Kontrak Kampar 31 agustus 2009 3 2" xfId="24420"/>
    <cellStyle name="t_BQ-BMG_Realisasi Kontrak Kampar 31 agustus 2009 4" xfId="24421"/>
    <cellStyle name="t_BQ-BMG_Realisasi Kontrak Kampar 31 agustus 2009 4 2" xfId="24422"/>
    <cellStyle name="t_BQ-BMG_Realisasi Kontrak Kampar 31 agustus 2009 5" xfId="24423"/>
    <cellStyle name="t_BQ-BMG_Realisasi Kontrak Kampar 31 agustus 2009 5 2" xfId="24424"/>
    <cellStyle name="t_BQ-BMG_Realisasi Kontrak Kampar 31 agustus 2009 6" xfId="24425"/>
    <cellStyle name="t_BQ-BMG_Realisasi Kontrak Kampar 31 agustus 2009 6 2" xfId="24426"/>
    <cellStyle name="t_BQ-BMG_Realisasi Kontrak Kampar 31 agustus 2009 7" xfId="24427"/>
    <cellStyle name="t_BQ-BMG_Realisasi Kontrak Kampar 31 agustus 2009 7 2" xfId="24428"/>
    <cellStyle name="t_BQ-BMG_Realisasi Kontrak Kampar 31 agustus 2009 8" xfId="24429"/>
    <cellStyle name="t_Dephan (YKPP)_Rev#31" xfId="24430"/>
    <cellStyle name="t_Dephan (YKPP)_Rev#31 2" xfId="24431"/>
    <cellStyle name="t_Dephan (YKPP)_Rev#31 2 2" xfId="24432"/>
    <cellStyle name="t_Dephan (YKPP)_Rev#31 3" xfId="24433"/>
    <cellStyle name="t_Dephan (YKPP)_Rev#31 3 2" xfId="24434"/>
    <cellStyle name="t_Dephan (YKPP)_Rev#31 4" xfId="24435"/>
    <cellStyle name="t_Dephan (YKPP)_Rev#31 4 2" xfId="24436"/>
    <cellStyle name="t_Dephan (YKPP)_Rev#31 5" xfId="24437"/>
    <cellStyle name="t_Dephan (YKPP)_Rev#31 5 2" xfId="24438"/>
    <cellStyle name="t_Dephan (YKPP)_Rev#31 6" xfId="24439"/>
    <cellStyle name="t_Dephan (YKPP)_Rev#31 6 2" xfId="24440"/>
    <cellStyle name="t_Dephan (YKPP)_Rev#31 7" xfId="24441"/>
    <cellStyle name="t_Dephan (YKPP)_Rev#31 7 2" xfId="24442"/>
    <cellStyle name="t_Dephan (YKPP)_Rev#31 8" xfId="24443"/>
    <cellStyle name="T_E-Proc_1" xfId="24444"/>
    <cellStyle name="T_E-Proc_1 2" xfId="24445"/>
    <cellStyle name="T_E-Proc_1 2 2" xfId="24446"/>
    <cellStyle name="T_E-Proc_1 3" xfId="24447"/>
    <cellStyle name="T_E-Proc_1 3 2" xfId="24448"/>
    <cellStyle name="T_E-Proc_1 4" xfId="24449"/>
    <cellStyle name="T_E-Proc_1 4 2" xfId="24450"/>
    <cellStyle name="T_E-Proc_1 5" xfId="24451"/>
    <cellStyle name="T_E-Proc_1 5 2" xfId="24452"/>
    <cellStyle name="T_E-Proc_1 6" xfId="24453"/>
    <cellStyle name="T_E-Proc_1 6 2" xfId="24454"/>
    <cellStyle name="T_E-Proc_1 7" xfId="24455"/>
    <cellStyle name="T_E-Proc_1 7 2" xfId="24456"/>
    <cellStyle name="T_E-Proc_1 8" xfId="24457"/>
    <cellStyle name="T_E-Proc_1 8 2" xfId="24458"/>
    <cellStyle name="T_E-Proc_1 9" xfId="24459"/>
    <cellStyle name="T_E-Proc_CW_Opt" xfId="24460"/>
    <cellStyle name="T_E-Proc_CW_Opt 2" xfId="24461"/>
    <cellStyle name="T_E-Proc_CW_Opt 2 2" xfId="24462"/>
    <cellStyle name="T_E-Proc_CW_Opt 3" xfId="24463"/>
    <cellStyle name="T_E-Proc_CW_Opt 3 2" xfId="24464"/>
    <cellStyle name="T_E-Proc_CW_Opt 4" xfId="24465"/>
    <cellStyle name="T_E-Proc_CW_Opt 4 2" xfId="24466"/>
    <cellStyle name="T_E-Proc_CW_Opt 5" xfId="24467"/>
    <cellStyle name="T_E-Proc_CW_Opt 5 2" xfId="24468"/>
    <cellStyle name="T_E-Proc_CW_Opt 6" xfId="24469"/>
    <cellStyle name="T_E-Proc_CW_Opt 6 2" xfId="24470"/>
    <cellStyle name="T_E-Proc_CW_Opt 7" xfId="24471"/>
    <cellStyle name="T_E-Proc_CW_Opt 7 2" xfId="24472"/>
    <cellStyle name="T_E-Proc_CW_Opt 8" xfId="24473"/>
    <cellStyle name="T_E-Proc_CW_Opt 8 2" xfId="24474"/>
    <cellStyle name="T_E-Proc_CW_Opt 9" xfId="24475"/>
    <cellStyle name="t_EVALUASI HARGA_OPT" xfId="24476"/>
    <cellStyle name="t_EVALUASI HARGA_OPT 2" xfId="24477"/>
    <cellStyle name="t_EVALUASI HARGA_OPT 2 2" xfId="24478"/>
    <cellStyle name="t_EVALUASI HARGA_OPT 3" xfId="24479"/>
    <cellStyle name="t_EVALUASI HARGA_OPT 3 2" xfId="24480"/>
    <cellStyle name="t_EVALUASI HARGA_OPT 4" xfId="24481"/>
    <cellStyle name="t_EVALUASI HARGA_OPT 4 2" xfId="24482"/>
    <cellStyle name="t_EVALUASI HARGA_OPT 5" xfId="24483"/>
    <cellStyle name="t_EVALUASI HARGA_OPT 5 2" xfId="24484"/>
    <cellStyle name="t_EVALUASI HARGA_OPT 6" xfId="24485"/>
    <cellStyle name="t_EVALUASI HARGA_OPT 6 2" xfId="24486"/>
    <cellStyle name="t_EVALUASI HARGA_OPT 7" xfId="24487"/>
    <cellStyle name="t_EVALUASI HARGA_OPT 7 2" xfId="24488"/>
    <cellStyle name="t_EVALUASI HARGA_OPT 8" xfId="24489"/>
    <cellStyle name="T_Format MC" xfId="24490"/>
    <cellStyle name="T_Format MC 2" xfId="24491"/>
    <cellStyle name="T_Hang Nadim Airport-PM-rev#4" xfId="24492"/>
    <cellStyle name="T_Hang Nadim Airport-PM-rev#4 2" xfId="24493"/>
    <cellStyle name="T_Hang Nadim Airport-PM-rev#4 2 2" xfId="24494"/>
    <cellStyle name="T_Hang Nadim Airport-PM-rev#4 3" xfId="24495"/>
    <cellStyle name="T_Hang Nadim Airport-PM-rev#4 3 2" xfId="24496"/>
    <cellStyle name="T_Hang Nadim Airport-PM-rev#4 4" xfId="24497"/>
    <cellStyle name="T_Hang Nadim Airport-PM-rev#4 4 2" xfId="24498"/>
    <cellStyle name="T_Hang Nadim Airport-PM-rev#4 5" xfId="24499"/>
    <cellStyle name="T_Hang Nadim Airport-PM-rev#4 5 2" xfId="24500"/>
    <cellStyle name="T_Hang Nadim Airport-PM-rev#4 6" xfId="24501"/>
    <cellStyle name="T_Hang Nadim Airport-PM-rev#4 6 2" xfId="24502"/>
    <cellStyle name="T_Hang Nadim Airport-PM-rev#4 7" xfId="24503"/>
    <cellStyle name="T_Hang Nadim Airport-PM-rev#4 7 2" xfId="24504"/>
    <cellStyle name="T_Hang Nadim Airport-PM-rev#4 8" xfId="24505"/>
    <cellStyle name="T_Hang Nadim Airport-PM-rev#4 8 2" xfId="24506"/>
    <cellStyle name="T_Hang Nadim Airport-PM-rev#4 9" xfId="24507"/>
    <cellStyle name="t_KONTRAK KAMPAR" xfId="24508"/>
    <cellStyle name="t_KONTRAK KAMPAR 2" xfId="24509"/>
    <cellStyle name="t_KONTRAK KAMPAR 2 2" xfId="24510"/>
    <cellStyle name="t_KONTRAK KAMPAR 3" xfId="24511"/>
    <cellStyle name="t_KONTRAK KAMPAR 3 2" xfId="24512"/>
    <cellStyle name="t_KONTRAK KAMPAR 4" xfId="24513"/>
    <cellStyle name="t_KONTRAK KAMPAR 4 2" xfId="24514"/>
    <cellStyle name="t_KONTRAK KAMPAR 5" xfId="24515"/>
    <cellStyle name="t_KONTRAK KAMPAR 5 2" xfId="24516"/>
    <cellStyle name="t_KONTRAK KAMPAR 6" xfId="24517"/>
    <cellStyle name="t_KONTRAK KAMPAR 6 2" xfId="24518"/>
    <cellStyle name="t_KONTRAK KAMPAR 7" xfId="24519"/>
    <cellStyle name="t_KONTRAK KAMPAR 7 2" xfId="24520"/>
    <cellStyle name="t_KONTRAK KAMPAR 8" xfId="24521"/>
    <cellStyle name="T_LAPORAN BULAN 01 JANUARI 09........." xfId="24522"/>
    <cellStyle name="T_LAPORAN BULAN 01 JANUARI 09......... 2" xfId="24523"/>
    <cellStyle name="T_MC (01) JANUARI 09" xfId="24524"/>
    <cellStyle name="T_MC (01) JANUARI 09 2" xfId="24525"/>
    <cellStyle name="T_PAGU SABANG TAHAP 2010-13MEI-100m" xfId="24526"/>
    <cellStyle name="T_PAGU SABANG TAHAP 2010-13MEI-100m 2" xfId="24527"/>
    <cellStyle name="T_PAGU SABANG TAHAP 2010-13MEI-100m_BoQ Pelindo 25 Jan 2011" xfId="24528"/>
    <cellStyle name="T_PAGU SABANG TAHAP 2010-13MEI-100m_BoQ Pelindo 25 Jan 2011 2" xfId="24529"/>
    <cellStyle name="T_PAGU SABANG TAHAP 2010-13MEI-100m-BUAH" xfId="24530"/>
    <cellStyle name="T_PAGU SABANG TAHAP 2010-13MEI-100m-BUAH 2" xfId="24531"/>
    <cellStyle name="T_PAGU SABANG TAHAP 2010-13MEI-100m-BUAH_BoQ Pelindo 25 Jan 2011" xfId="24532"/>
    <cellStyle name="T_PAGU SABANG TAHAP 2010-13MEI-100m-BUAH_BoQ Pelindo 25 Jan 2011 2" xfId="24533"/>
    <cellStyle name="T_Penawaran harga rumah DPR_Revisi#3_Opt" xfId="24534"/>
    <cellStyle name="T_Penawaran harga rumah DPR_Revisi#3_Opt 2" xfId="24535"/>
    <cellStyle name="T_Penawaran harga rumah DPR_Revisi#3_Opt 2 2" xfId="24536"/>
    <cellStyle name="T_Penawaran harga rumah DPR_Revisi#3_Opt 3" xfId="24537"/>
    <cellStyle name="T_Penawaran harga rumah DPR_Revisi#3_Opt 3 2" xfId="24538"/>
    <cellStyle name="T_Penawaran harga rumah DPR_Revisi#3_Opt 4" xfId="24539"/>
    <cellStyle name="T_Penawaran harga rumah DPR_Revisi#3_Opt 4 2" xfId="24540"/>
    <cellStyle name="T_Penawaran harga rumah DPR_Revisi#3_Opt 5" xfId="24541"/>
    <cellStyle name="T_Penawaran harga rumah DPR_Revisi#3_Opt 5 2" xfId="24542"/>
    <cellStyle name="T_Penawaran harga rumah DPR_Revisi#3_Opt 6" xfId="24543"/>
    <cellStyle name="T_Penawaran harga rumah DPR_Revisi#3_Opt 6 2" xfId="24544"/>
    <cellStyle name="T_Penawaran harga rumah DPR_Revisi#3_Opt 7" xfId="24545"/>
    <cellStyle name="T_Penawaran harga rumah DPR_Revisi#3_Opt 7 2" xfId="24546"/>
    <cellStyle name="T_Penawaran harga rumah DPR_Revisi#3_Opt 8" xfId="24547"/>
    <cellStyle name="T_Penawaran harga rumah DPR_Revisi#3_Opt 8 2" xfId="24548"/>
    <cellStyle name="T_Penawaran harga rumah DPR_Revisi#3_Opt 9" xfId="24549"/>
    <cellStyle name="T_Pintu" xfId="24550"/>
    <cellStyle name="T_Pintu 2" xfId="24551"/>
    <cellStyle name="T_Pintu 2 2" xfId="24552"/>
    <cellStyle name="T_Pintu 3" xfId="24553"/>
    <cellStyle name="T_Pintu 3 2" xfId="24554"/>
    <cellStyle name="T_Pintu 4" xfId="24555"/>
    <cellStyle name="T_Pintu 4 2" xfId="24556"/>
    <cellStyle name="T_Pintu 5" xfId="24557"/>
    <cellStyle name="T_Pintu 5 2" xfId="24558"/>
    <cellStyle name="T_Pintu 6" xfId="24559"/>
    <cellStyle name="T_Pintu 6 2" xfId="24560"/>
    <cellStyle name="T_Pintu 7" xfId="24561"/>
    <cellStyle name="T_Pintu 7 2" xfId="24562"/>
    <cellStyle name="T_Pintu 8" xfId="24563"/>
    <cellStyle name="T_Pintu 8 2" xfId="24564"/>
    <cellStyle name="T_Pintu 9" xfId="24565"/>
    <cellStyle name="t_RAB ANNEX- R7F(THP1) PENAWARAN" xfId="24566"/>
    <cellStyle name="t_RAB ANNEX- R7F(THP1) PENAWARAN 2" xfId="24567"/>
    <cellStyle name="t_RAB ANNEX- R7F(THP1) PENAWARAN OK" xfId="24568"/>
    <cellStyle name="t_RAB ANNEX- R7F(THP1) PENAWARAN OK 2" xfId="24569"/>
    <cellStyle name="T_rab lanjutan print" xfId="24570"/>
    <cellStyle name="T_rab lanjutan print 10" xfId="24571"/>
    <cellStyle name="T_rab lanjutan print 2" xfId="24572"/>
    <cellStyle name="T_rab lanjutan print 2 2" xfId="24573"/>
    <cellStyle name="T_rab lanjutan print 2 3" xfId="24574"/>
    <cellStyle name="T_rab lanjutan print 3" xfId="24575"/>
    <cellStyle name="T_rab lanjutan print 3 2" xfId="24576"/>
    <cellStyle name="T_rab lanjutan print 3 3" xfId="24577"/>
    <cellStyle name="T_rab lanjutan print 4" xfId="24578"/>
    <cellStyle name="T_rab lanjutan print 4 2" xfId="24579"/>
    <cellStyle name="T_rab lanjutan print 4 3" xfId="24580"/>
    <cellStyle name="T_rab lanjutan print 5" xfId="24581"/>
    <cellStyle name="T_rab lanjutan print 5 2" xfId="24582"/>
    <cellStyle name="T_rab lanjutan print 5 3" xfId="24583"/>
    <cellStyle name="T_rab lanjutan print 6" xfId="24584"/>
    <cellStyle name="T_rab lanjutan print 6 2" xfId="24585"/>
    <cellStyle name="T_rab lanjutan print 6 3" xfId="24586"/>
    <cellStyle name="T_rab lanjutan print 7" xfId="24587"/>
    <cellStyle name="T_rab lanjutan print 7 2" xfId="24588"/>
    <cellStyle name="T_rab lanjutan print 7 3" xfId="24589"/>
    <cellStyle name="T_rab lanjutan print 8" xfId="24590"/>
    <cellStyle name="T_rab lanjutan print 8 2" xfId="24591"/>
    <cellStyle name="T_rab lanjutan print 8 3" xfId="24592"/>
    <cellStyle name="T_rab lanjutan print 9" xfId="24593"/>
    <cellStyle name="T_rab mesjid raya" xfId="24594"/>
    <cellStyle name="T_rab mesjid raya 10" xfId="24595"/>
    <cellStyle name="T_rab mesjid raya 2" xfId="24596"/>
    <cellStyle name="T_rab mesjid raya 2 2" xfId="24597"/>
    <cellStyle name="T_rab mesjid raya 2 3" xfId="24598"/>
    <cellStyle name="T_rab mesjid raya 3" xfId="24599"/>
    <cellStyle name="T_rab mesjid raya 3 2" xfId="24600"/>
    <cellStyle name="T_rab mesjid raya 3 3" xfId="24601"/>
    <cellStyle name="T_rab mesjid raya 4" xfId="24602"/>
    <cellStyle name="T_rab mesjid raya 4 2" xfId="24603"/>
    <cellStyle name="T_rab mesjid raya 4 3" xfId="24604"/>
    <cellStyle name="T_rab mesjid raya 5" xfId="24605"/>
    <cellStyle name="T_rab mesjid raya 5 2" xfId="24606"/>
    <cellStyle name="T_rab mesjid raya 5 3" xfId="24607"/>
    <cellStyle name="T_rab mesjid raya 6" xfId="24608"/>
    <cellStyle name="T_rab mesjid raya 6 2" xfId="24609"/>
    <cellStyle name="T_rab mesjid raya 6 3" xfId="24610"/>
    <cellStyle name="T_rab mesjid raya 7" xfId="24611"/>
    <cellStyle name="T_rab mesjid raya 7 2" xfId="24612"/>
    <cellStyle name="T_rab mesjid raya 7 3" xfId="24613"/>
    <cellStyle name="T_rab mesjid raya 8" xfId="24614"/>
    <cellStyle name="T_rab mesjid raya 8 2" xfId="24615"/>
    <cellStyle name="T_rab mesjid raya 8 3" xfId="24616"/>
    <cellStyle name="T_rab mesjid raya 9" xfId="24617"/>
    <cellStyle name="t_RAB Nindyakarya rev" xfId="24618"/>
    <cellStyle name="t_RAB Nindyakarya rev 2" xfId="24619"/>
    <cellStyle name="T_rab proyek bpk" xfId="24620"/>
    <cellStyle name="T_rab proyek bpk 10" xfId="24621"/>
    <cellStyle name="T_rab proyek bpk 2" xfId="24622"/>
    <cellStyle name="T_rab proyek bpk 2 2" xfId="24623"/>
    <cellStyle name="T_rab proyek bpk 2 3" xfId="24624"/>
    <cellStyle name="T_rab proyek bpk 3" xfId="24625"/>
    <cellStyle name="T_rab proyek bpk 3 2" xfId="24626"/>
    <cellStyle name="T_rab proyek bpk 3 3" xfId="24627"/>
    <cellStyle name="T_rab proyek bpk 4" xfId="24628"/>
    <cellStyle name="T_rab proyek bpk 4 2" xfId="24629"/>
    <cellStyle name="T_rab proyek bpk 4 3" xfId="24630"/>
    <cellStyle name="T_rab proyek bpk 5" xfId="24631"/>
    <cellStyle name="T_rab proyek bpk 5 2" xfId="24632"/>
    <cellStyle name="T_rab proyek bpk 5 3" xfId="24633"/>
    <cellStyle name="T_rab proyek bpk 6" xfId="24634"/>
    <cellStyle name="T_rab proyek bpk 6 2" xfId="24635"/>
    <cellStyle name="T_rab proyek bpk 6 3" xfId="24636"/>
    <cellStyle name="T_rab proyek bpk 7" xfId="24637"/>
    <cellStyle name="T_rab proyek bpk 7 2" xfId="24638"/>
    <cellStyle name="T_rab proyek bpk 7 3" xfId="24639"/>
    <cellStyle name="T_rab proyek bpk 8" xfId="24640"/>
    <cellStyle name="T_rab proyek bpk 8 2" xfId="24641"/>
    <cellStyle name="T_rab proyek bpk 8 3" xfId="24642"/>
    <cellStyle name="T_rab proyek bpk 9" xfId="24643"/>
    <cellStyle name="t_RAB Uji Emisi 090114" xfId="24644"/>
    <cellStyle name="t_RAB Uji Emisi 090114 2" xfId="24645"/>
    <cellStyle name="t_RAB Uji Emisi 090114 2 2" xfId="24646"/>
    <cellStyle name="t_RAB Uji Emisi 090114 3" xfId="24647"/>
    <cellStyle name="t_RAB Uji Emisi 090114 3 2" xfId="24648"/>
    <cellStyle name="t_RAB Uji Emisi 090114 4" xfId="24649"/>
    <cellStyle name="t_RAB Uji Emisi 090114 4 2" xfId="24650"/>
    <cellStyle name="t_RAB Uji Emisi 090114 5" xfId="24651"/>
    <cellStyle name="t_RAB Uji Emisi 090114 5 2" xfId="24652"/>
    <cellStyle name="t_RAB Uji Emisi 090114 6" xfId="24653"/>
    <cellStyle name="t_RAB Uji Emisi 090114 6 2" xfId="24654"/>
    <cellStyle name="t_RAB Uji Emisi 090114 7" xfId="24655"/>
    <cellStyle name="t_RAB Uji Emisi 090114 7 2" xfId="24656"/>
    <cellStyle name="t_RAB Uji Emisi 090114 8" xfId="24657"/>
    <cellStyle name="T_RAB. STR &amp; ARS_SISA 8 GEDUNG &amp; SITE ( TAHAP 1 )" xfId="24658"/>
    <cellStyle name="T_RAB. STR &amp; ARS_SISA 8 GEDUNG &amp; SITE ( TAHAP 1 ) 2" xfId="24659"/>
    <cellStyle name="T_S-Curve Kana" xfId="24660"/>
    <cellStyle name="T_S-Curve Kana 2" xfId="24661"/>
    <cellStyle name="T_SKBDN Batam" xfId="24662"/>
    <cellStyle name="T_SKBDN Batam 2" xfId="24663"/>
    <cellStyle name="TABEL HEADER" xfId="24664"/>
    <cellStyle name="TABEL HEADER 2" xfId="24665"/>
    <cellStyle name="Table" xfId="24666"/>
    <cellStyle name="Table " xfId="24667"/>
    <cellStyle name="Table  - Style5" xfId="24668"/>
    <cellStyle name="Table  - Style5 2" xfId="24669"/>
    <cellStyle name="Table  - Style5 2 2" xfId="24670"/>
    <cellStyle name="Table  - Style5 2 3" xfId="24671"/>
    <cellStyle name="Table  - Style5 3" xfId="24672"/>
    <cellStyle name="Table  - Style5 3 2" xfId="24673"/>
    <cellStyle name="Table  - Style5 3 3" xfId="24674"/>
    <cellStyle name="Table  - Style5 4" xfId="24675"/>
    <cellStyle name="Table  - Style5 4 2" xfId="24676"/>
    <cellStyle name="Table  - Style5 4 3" xfId="24677"/>
    <cellStyle name="Table  - Style5 5" xfId="24678"/>
    <cellStyle name="Table  - Style5 5 2" xfId="24679"/>
    <cellStyle name="Table  - Style5 5 3" xfId="24680"/>
    <cellStyle name="Table  - Style5 6" xfId="24681"/>
    <cellStyle name="Table  - Style6" xfId="24682"/>
    <cellStyle name="Table  - Style6 10" xfId="24683"/>
    <cellStyle name="Table  - Style6 10 2" xfId="24684"/>
    <cellStyle name="Table  - Style6 10 3" xfId="24685"/>
    <cellStyle name="Table  - Style6 11" xfId="24686"/>
    <cellStyle name="Table  - Style6 11 2" xfId="24687"/>
    <cellStyle name="Table  - Style6 11 3" xfId="24688"/>
    <cellStyle name="Table  - Style6 12" xfId="24689"/>
    <cellStyle name="Table  - Style6 12 2" xfId="24690"/>
    <cellStyle name="Table  - Style6 12 3" xfId="24691"/>
    <cellStyle name="Table  - Style6 13" xfId="24692"/>
    <cellStyle name="Table  - Style6 13 2" xfId="24693"/>
    <cellStyle name="Table  - Style6 13 3" xfId="24694"/>
    <cellStyle name="Table  - Style6 14" xfId="24695"/>
    <cellStyle name="Table  - Style6 14 2" xfId="24696"/>
    <cellStyle name="Table  - Style6 14 3" xfId="24697"/>
    <cellStyle name="Table  - Style6 15" xfId="24698"/>
    <cellStyle name="Table  - Style6 15 2" xfId="24699"/>
    <cellStyle name="Table  - Style6 15 3" xfId="24700"/>
    <cellStyle name="Table  - Style6 16" xfId="24701"/>
    <cellStyle name="Table  - Style6 16 2" xfId="24702"/>
    <cellStyle name="Table  - Style6 16 3" xfId="24703"/>
    <cellStyle name="Table  - Style6 17" xfId="24704"/>
    <cellStyle name="Table  - Style6 17 2" xfId="24705"/>
    <cellStyle name="Table  - Style6 17 3" xfId="24706"/>
    <cellStyle name="Table  - Style6 18" xfId="24707"/>
    <cellStyle name="Table  - Style6 18 2" xfId="24708"/>
    <cellStyle name="Table  - Style6 18 3" xfId="24709"/>
    <cellStyle name="Table  - Style6 19" xfId="24710"/>
    <cellStyle name="Table  - Style6 19 2" xfId="24711"/>
    <cellStyle name="Table  - Style6 19 3" xfId="24712"/>
    <cellStyle name="Table  - Style6 2" xfId="24713"/>
    <cellStyle name="Table  - Style6 2 10" xfId="24714"/>
    <cellStyle name="Table  - Style6 2 10 2" xfId="24715"/>
    <cellStyle name="Table  - Style6 2 10 3" xfId="24716"/>
    <cellStyle name="Table  - Style6 2 11" xfId="24717"/>
    <cellStyle name="Table  - Style6 2 11 2" xfId="24718"/>
    <cellStyle name="Table  - Style6 2 11 3" xfId="24719"/>
    <cellStyle name="Table  - Style6 2 12" xfId="24720"/>
    <cellStyle name="Table  - Style6 2 12 2" xfId="24721"/>
    <cellStyle name="Table  - Style6 2 12 3" xfId="24722"/>
    <cellStyle name="Table  - Style6 2 13" xfId="24723"/>
    <cellStyle name="Table  - Style6 2 13 2" xfId="24724"/>
    <cellStyle name="Table  - Style6 2 13 3" xfId="24725"/>
    <cellStyle name="Table  - Style6 2 14" xfId="24726"/>
    <cellStyle name="Table  - Style6 2 14 2" xfId="24727"/>
    <cellStyle name="Table  - Style6 2 14 3" xfId="24728"/>
    <cellStyle name="Table  - Style6 2 15" xfId="24729"/>
    <cellStyle name="Table  - Style6 2 15 2" xfId="24730"/>
    <cellStyle name="Table  - Style6 2 15 3" xfId="24731"/>
    <cellStyle name="Table  - Style6 2 16" xfId="24732"/>
    <cellStyle name="Table  - Style6 2 16 2" xfId="24733"/>
    <cellStyle name="Table  - Style6 2 16 3" xfId="24734"/>
    <cellStyle name="Table  - Style6 2 17" xfId="24735"/>
    <cellStyle name="Table  - Style6 2 17 2" xfId="24736"/>
    <cellStyle name="Table  - Style6 2 17 3" xfId="24737"/>
    <cellStyle name="Table  - Style6 2 18" xfId="24738"/>
    <cellStyle name="Table  - Style6 2 18 2" xfId="24739"/>
    <cellStyle name="Table  - Style6 2 18 3" xfId="24740"/>
    <cellStyle name="Table  - Style6 2 19" xfId="24741"/>
    <cellStyle name="Table  - Style6 2 19 2" xfId="24742"/>
    <cellStyle name="Table  - Style6 2 19 3" xfId="24743"/>
    <cellStyle name="Table  - Style6 2 2" xfId="24744"/>
    <cellStyle name="Table  - Style6 2 2 10" xfId="24745"/>
    <cellStyle name="Table  - Style6 2 2 2" xfId="24746"/>
    <cellStyle name="Table  - Style6 2 2 2 2" xfId="24747"/>
    <cellStyle name="Table  - Style6 2 2 2 3" xfId="24748"/>
    <cellStyle name="Table  - Style6 2 2 3" xfId="24749"/>
    <cellStyle name="Table  - Style6 2 2 3 2" xfId="24750"/>
    <cellStyle name="Table  - Style6 2 2 3 3" xfId="24751"/>
    <cellStyle name="Table  - Style6 2 2 4" xfId="24752"/>
    <cellStyle name="Table  - Style6 2 2 4 2" xfId="24753"/>
    <cellStyle name="Table  - Style6 2 2 4 3" xfId="24754"/>
    <cellStyle name="Table  - Style6 2 2 5" xfId="24755"/>
    <cellStyle name="Table  - Style6 2 2 5 2" xfId="24756"/>
    <cellStyle name="Table  - Style6 2 2 5 3" xfId="24757"/>
    <cellStyle name="Table  - Style6 2 2 6" xfId="24758"/>
    <cellStyle name="Table  - Style6 2 2 6 2" xfId="24759"/>
    <cellStyle name="Table  - Style6 2 2 6 3" xfId="24760"/>
    <cellStyle name="Table  - Style6 2 2 7" xfId="24761"/>
    <cellStyle name="Table  - Style6 2 2 7 2" xfId="24762"/>
    <cellStyle name="Table  - Style6 2 2 7 3" xfId="24763"/>
    <cellStyle name="Table  - Style6 2 2 8" xfId="24764"/>
    <cellStyle name="Table  - Style6 2 2 8 2" xfId="24765"/>
    <cellStyle name="Table  - Style6 2 2 8 3" xfId="24766"/>
    <cellStyle name="Table  - Style6 2 2 9" xfId="24767"/>
    <cellStyle name="Table  - Style6 2 20" xfId="24768"/>
    <cellStyle name="Table  - Style6 2 20 2" xfId="24769"/>
    <cellStyle name="Table  - Style6 2 20 3" xfId="24770"/>
    <cellStyle name="Table  - Style6 2 21" xfId="24771"/>
    <cellStyle name="Table  - Style6 2 21 2" xfId="24772"/>
    <cellStyle name="Table  - Style6 2 21 3" xfId="24773"/>
    <cellStyle name="Table  - Style6 2 22" xfId="24774"/>
    <cellStyle name="Table  - Style6 2 23" xfId="24775"/>
    <cellStyle name="Table  - Style6 2 3" xfId="24776"/>
    <cellStyle name="Table  - Style6 2 3 2" xfId="24777"/>
    <cellStyle name="Table  - Style6 2 3 3" xfId="24778"/>
    <cellStyle name="Table  - Style6 2 4" xfId="24779"/>
    <cellStyle name="Table  - Style6 2 4 2" xfId="24780"/>
    <cellStyle name="Table  - Style6 2 4 3" xfId="24781"/>
    <cellStyle name="Table  - Style6 2 5" xfId="24782"/>
    <cellStyle name="Table  - Style6 2 5 2" xfId="24783"/>
    <cellStyle name="Table  - Style6 2 5 3" xfId="24784"/>
    <cellStyle name="Table  - Style6 2 6" xfId="24785"/>
    <cellStyle name="Table  - Style6 2 6 2" xfId="24786"/>
    <cellStyle name="Table  - Style6 2 6 3" xfId="24787"/>
    <cellStyle name="Table  - Style6 2 7" xfId="24788"/>
    <cellStyle name="Table  - Style6 2 7 2" xfId="24789"/>
    <cellStyle name="Table  - Style6 2 7 3" xfId="24790"/>
    <cellStyle name="Table  - Style6 2 8" xfId="24791"/>
    <cellStyle name="Table  - Style6 2 8 2" xfId="24792"/>
    <cellStyle name="Table  - Style6 2 8 3" xfId="24793"/>
    <cellStyle name="Table  - Style6 2 9" xfId="24794"/>
    <cellStyle name="Table  - Style6 2 9 2" xfId="24795"/>
    <cellStyle name="Table  - Style6 2 9 3" xfId="24796"/>
    <cellStyle name="Table  - Style6 20" xfId="24797"/>
    <cellStyle name="Table  - Style6 20 2" xfId="24798"/>
    <cellStyle name="Table  - Style6 20 3" xfId="24799"/>
    <cellStyle name="Table  - Style6 21" xfId="24800"/>
    <cellStyle name="Table  - Style6 21 2" xfId="24801"/>
    <cellStyle name="Table  - Style6 21 3" xfId="24802"/>
    <cellStyle name="Table  - Style6 22" xfId="24803"/>
    <cellStyle name="Table  - Style6 22 2" xfId="24804"/>
    <cellStyle name="Table  - Style6 22 3" xfId="24805"/>
    <cellStyle name="Table  - Style6 23" xfId="24806"/>
    <cellStyle name="Table  - Style6 3" xfId="24807"/>
    <cellStyle name="Table  - Style6 3 10" xfId="24808"/>
    <cellStyle name="Table  - Style6 3 10 2" xfId="24809"/>
    <cellStyle name="Table  - Style6 3 10 3" xfId="24810"/>
    <cellStyle name="Table  - Style6 3 11" xfId="24811"/>
    <cellStyle name="Table  - Style6 3 11 2" xfId="24812"/>
    <cellStyle name="Table  - Style6 3 11 3" xfId="24813"/>
    <cellStyle name="Table  - Style6 3 12" xfId="24814"/>
    <cellStyle name="Table  - Style6 3 12 2" xfId="24815"/>
    <cellStyle name="Table  - Style6 3 12 3" xfId="24816"/>
    <cellStyle name="Table  - Style6 3 13" xfId="24817"/>
    <cellStyle name="Table  - Style6 3 13 2" xfId="24818"/>
    <cellStyle name="Table  - Style6 3 13 3" xfId="24819"/>
    <cellStyle name="Table  - Style6 3 14" xfId="24820"/>
    <cellStyle name="Table  - Style6 3 14 2" xfId="24821"/>
    <cellStyle name="Table  - Style6 3 14 3" xfId="24822"/>
    <cellStyle name="Table  - Style6 3 15" xfId="24823"/>
    <cellStyle name="Table  - Style6 3 15 2" xfId="24824"/>
    <cellStyle name="Table  - Style6 3 15 3" xfId="24825"/>
    <cellStyle name="Table  - Style6 3 16" xfId="24826"/>
    <cellStyle name="Table  - Style6 3 16 2" xfId="24827"/>
    <cellStyle name="Table  - Style6 3 16 3" xfId="24828"/>
    <cellStyle name="Table  - Style6 3 17" xfId="24829"/>
    <cellStyle name="Table  - Style6 3 17 2" xfId="24830"/>
    <cellStyle name="Table  - Style6 3 17 3" xfId="24831"/>
    <cellStyle name="Table  - Style6 3 18" xfId="24832"/>
    <cellStyle name="Table  - Style6 3 18 2" xfId="24833"/>
    <cellStyle name="Table  - Style6 3 18 3" xfId="24834"/>
    <cellStyle name="Table  - Style6 3 19" xfId="24835"/>
    <cellStyle name="Table  - Style6 3 19 2" xfId="24836"/>
    <cellStyle name="Table  - Style6 3 19 3" xfId="24837"/>
    <cellStyle name="Table  - Style6 3 2" xfId="24838"/>
    <cellStyle name="Table  - Style6 3 2 10" xfId="24839"/>
    <cellStyle name="Table  - Style6 3 2 2" xfId="24840"/>
    <cellStyle name="Table  - Style6 3 2 2 2" xfId="24841"/>
    <cellStyle name="Table  - Style6 3 2 2 3" xfId="24842"/>
    <cellStyle name="Table  - Style6 3 2 3" xfId="24843"/>
    <cellStyle name="Table  - Style6 3 2 3 2" xfId="24844"/>
    <cellStyle name="Table  - Style6 3 2 3 3" xfId="24845"/>
    <cellStyle name="Table  - Style6 3 2 4" xfId="24846"/>
    <cellStyle name="Table  - Style6 3 2 4 2" xfId="24847"/>
    <cellStyle name="Table  - Style6 3 2 4 3" xfId="24848"/>
    <cellStyle name="Table  - Style6 3 2 5" xfId="24849"/>
    <cellStyle name="Table  - Style6 3 2 5 2" xfId="24850"/>
    <cellStyle name="Table  - Style6 3 2 5 3" xfId="24851"/>
    <cellStyle name="Table  - Style6 3 2 6" xfId="24852"/>
    <cellStyle name="Table  - Style6 3 2 6 2" xfId="24853"/>
    <cellStyle name="Table  - Style6 3 2 6 3" xfId="24854"/>
    <cellStyle name="Table  - Style6 3 2 7" xfId="24855"/>
    <cellStyle name="Table  - Style6 3 2 7 2" xfId="24856"/>
    <cellStyle name="Table  - Style6 3 2 7 3" xfId="24857"/>
    <cellStyle name="Table  - Style6 3 2 8" xfId="24858"/>
    <cellStyle name="Table  - Style6 3 2 8 2" xfId="24859"/>
    <cellStyle name="Table  - Style6 3 2 8 3" xfId="24860"/>
    <cellStyle name="Table  - Style6 3 2 9" xfId="24861"/>
    <cellStyle name="Table  - Style6 3 20" xfId="24862"/>
    <cellStyle name="Table  - Style6 3 20 2" xfId="24863"/>
    <cellStyle name="Table  - Style6 3 20 3" xfId="24864"/>
    <cellStyle name="Table  - Style6 3 21" xfId="24865"/>
    <cellStyle name="Table  - Style6 3 22" xfId="24866"/>
    <cellStyle name="Table  - Style6 3 3" xfId="24867"/>
    <cellStyle name="Table  - Style6 3 3 2" xfId="24868"/>
    <cellStyle name="Table  - Style6 3 3 3" xfId="24869"/>
    <cellStyle name="Table  - Style6 3 4" xfId="24870"/>
    <cellStyle name="Table  - Style6 3 4 2" xfId="24871"/>
    <cellStyle name="Table  - Style6 3 4 3" xfId="24872"/>
    <cellStyle name="Table  - Style6 3 5" xfId="24873"/>
    <cellStyle name="Table  - Style6 3 5 2" xfId="24874"/>
    <cellStyle name="Table  - Style6 3 5 3" xfId="24875"/>
    <cellStyle name="Table  - Style6 3 6" xfId="24876"/>
    <cellStyle name="Table  - Style6 3 6 2" xfId="24877"/>
    <cellStyle name="Table  - Style6 3 6 3" xfId="24878"/>
    <cellStyle name="Table  - Style6 3 7" xfId="24879"/>
    <cellStyle name="Table  - Style6 3 7 2" xfId="24880"/>
    <cellStyle name="Table  - Style6 3 7 3" xfId="24881"/>
    <cellStyle name="Table  - Style6 3 8" xfId="24882"/>
    <cellStyle name="Table  - Style6 3 8 2" xfId="24883"/>
    <cellStyle name="Table  - Style6 3 8 3" xfId="24884"/>
    <cellStyle name="Table  - Style6 3 9" xfId="24885"/>
    <cellStyle name="Table  - Style6 3 9 2" xfId="24886"/>
    <cellStyle name="Table  - Style6 3 9 3" xfId="24887"/>
    <cellStyle name="Table  - Style6 4" xfId="24888"/>
    <cellStyle name="Table  - Style6 4 10" xfId="24889"/>
    <cellStyle name="Table  - Style6 4 2" xfId="24890"/>
    <cellStyle name="Table  - Style6 4 2 2" xfId="24891"/>
    <cellStyle name="Table  - Style6 4 2 3" xfId="24892"/>
    <cellStyle name="Table  - Style6 4 3" xfId="24893"/>
    <cellStyle name="Table  - Style6 4 3 2" xfId="24894"/>
    <cellStyle name="Table  - Style6 4 3 3" xfId="24895"/>
    <cellStyle name="Table  - Style6 4 4" xfId="24896"/>
    <cellStyle name="Table  - Style6 4 4 2" xfId="24897"/>
    <cellStyle name="Table  - Style6 4 4 3" xfId="24898"/>
    <cellStyle name="Table  - Style6 4 5" xfId="24899"/>
    <cellStyle name="Table  - Style6 4 5 2" xfId="24900"/>
    <cellStyle name="Table  - Style6 4 5 3" xfId="24901"/>
    <cellStyle name="Table  - Style6 4 6" xfId="24902"/>
    <cellStyle name="Table  - Style6 4 6 2" xfId="24903"/>
    <cellStyle name="Table  - Style6 4 6 3" xfId="24904"/>
    <cellStyle name="Table  - Style6 4 7" xfId="24905"/>
    <cellStyle name="Table  - Style6 4 7 2" xfId="24906"/>
    <cellStyle name="Table  - Style6 4 7 3" xfId="24907"/>
    <cellStyle name="Table  - Style6 4 8" xfId="24908"/>
    <cellStyle name="Table  - Style6 4 8 2" xfId="24909"/>
    <cellStyle name="Table  - Style6 4 8 3" xfId="24910"/>
    <cellStyle name="Table  - Style6 4 9" xfId="24911"/>
    <cellStyle name="Table  - Style6 5" xfId="24912"/>
    <cellStyle name="Table  - Style6 5 2" xfId="24913"/>
    <cellStyle name="Table  - Style6 5 3" xfId="24914"/>
    <cellStyle name="Table  - Style6 6" xfId="24915"/>
    <cellStyle name="Table  - Style6 6 2" xfId="24916"/>
    <cellStyle name="Table  - Style6 6 3" xfId="24917"/>
    <cellStyle name="Table  - Style6 7" xfId="24918"/>
    <cellStyle name="Table  - Style6 7 2" xfId="24919"/>
    <cellStyle name="Table  - Style6 7 3" xfId="24920"/>
    <cellStyle name="Table  - Style6 8" xfId="24921"/>
    <cellStyle name="Table  - Style6 8 2" xfId="24922"/>
    <cellStyle name="Table  - Style6 8 3" xfId="24923"/>
    <cellStyle name="Table  - Style6 9" xfId="24924"/>
    <cellStyle name="Table  - Style6 9 2" xfId="24925"/>
    <cellStyle name="Table  - Style6 9 3" xfId="24926"/>
    <cellStyle name="Table  - 유형6" xfId="24927"/>
    <cellStyle name="Table  - 유형6 2" xfId="24928"/>
    <cellStyle name="Table  - 유형6 3" xfId="24929"/>
    <cellStyle name="Table  10" xfId="24930"/>
    <cellStyle name="Table  10 2" xfId="24931"/>
    <cellStyle name="Table  10 3" xfId="24932"/>
    <cellStyle name="Table  11" xfId="24933"/>
    <cellStyle name="Table  11 2" xfId="24934"/>
    <cellStyle name="Table  11 3" xfId="24935"/>
    <cellStyle name="Table  12" xfId="24936"/>
    <cellStyle name="Table  12 2" xfId="24937"/>
    <cellStyle name="Table  12 3" xfId="24938"/>
    <cellStyle name="Table  13" xfId="24939"/>
    <cellStyle name="Table  14" xfId="24940"/>
    <cellStyle name="Table  2" xfId="24941"/>
    <cellStyle name="Table  2 10" xfId="24942"/>
    <cellStyle name="Table  2 10 2" xfId="24943"/>
    <cellStyle name="Table  2 10 3" xfId="24944"/>
    <cellStyle name="Table  2 11" xfId="24945"/>
    <cellStyle name="Table  2 11 2" xfId="24946"/>
    <cellStyle name="Table  2 11 3" xfId="24947"/>
    <cellStyle name="Table  2 12" xfId="24948"/>
    <cellStyle name="Table  2 13" xfId="24949"/>
    <cellStyle name="Table  2 2" xfId="24950"/>
    <cellStyle name="Table  2 2 10" xfId="24951"/>
    <cellStyle name="Table  2 2 11" xfId="24952"/>
    <cellStyle name="Table  2 2 2" xfId="24953"/>
    <cellStyle name="Table  2 2 2 10" xfId="24954"/>
    <cellStyle name="Table  2 2 2 2" xfId="24955"/>
    <cellStyle name="Table  2 2 2 2 2" xfId="24956"/>
    <cellStyle name="Table  2 2 2 2 3" xfId="24957"/>
    <cellStyle name="Table  2 2 2 3" xfId="24958"/>
    <cellStyle name="Table  2 2 2 3 2" xfId="24959"/>
    <cellStyle name="Table  2 2 2 3 3" xfId="24960"/>
    <cellStyle name="Table  2 2 2 4" xfId="24961"/>
    <cellStyle name="Table  2 2 2 4 2" xfId="24962"/>
    <cellStyle name="Table  2 2 2 4 3" xfId="24963"/>
    <cellStyle name="Table  2 2 2 5" xfId="24964"/>
    <cellStyle name="Table  2 2 2 5 2" xfId="24965"/>
    <cellStyle name="Table  2 2 2 5 3" xfId="24966"/>
    <cellStyle name="Table  2 2 2 6" xfId="24967"/>
    <cellStyle name="Table  2 2 2 6 2" xfId="24968"/>
    <cellStyle name="Table  2 2 2 6 3" xfId="24969"/>
    <cellStyle name="Table  2 2 2 7" xfId="24970"/>
    <cellStyle name="Table  2 2 2 7 2" xfId="24971"/>
    <cellStyle name="Table  2 2 2 7 3" xfId="24972"/>
    <cellStyle name="Table  2 2 2 8" xfId="24973"/>
    <cellStyle name="Table  2 2 2 8 2" xfId="24974"/>
    <cellStyle name="Table  2 2 2 8 3" xfId="24975"/>
    <cellStyle name="Table  2 2 2 9" xfId="24976"/>
    <cellStyle name="Table  2 2 3" xfId="24977"/>
    <cellStyle name="Table  2 2 3 2" xfId="24978"/>
    <cellStyle name="Table  2 2 3 3" xfId="24979"/>
    <cellStyle name="Table  2 2 4" xfId="24980"/>
    <cellStyle name="Table  2 2 4 2" xfId="24981"/>
    <cellStyle name="Table  2 2 4 3" xfId="24982"/>
    <cellStyle name="Table  2 2 5" xfId="24983"/>
    <cellStyle name="Table  2 2 5 2" xfId="24984"/>
    <cellStyle name="Table  2 2 5 3" xfId="24985"/>
    <cellStyle name="Table  2 2 6" xfId="24986"/>
    <cellStyle name="Table  2 2 6 2" xfId="24987"/>
    <cellStyle name="Table  2 2 6 3" xfId="24988"/>
    <cellStyle name="Table  2 2 7" xfId="24989"/>
    <cellStyle name="Table  2 2 7 2" xfId="24990"/>
    <cellStyle name="Table  2 2 7 3" xfId="24991"/>
    <cellStyle name="Table  2 2 8" xfId="24992"/>
    <cellStyle name="Table  2 2 8 2" xfId="24993"/>
    <cellStyle name="Table  2 2 8 3" xfId="24994"/>
    <cellStyle name="Table  2 2 9" xfId="24995"/>
    <cellStyle name="Table  2 2 9 2" xfId="24996"/>
    <cellStyle name="Table  2 2 9 3" xfId="24997"/>
    <cellStyle name="Table  2 3" xfId="24998"/>
    <cellStyle name="Table  2 3 10" xfId="24999"/>
    <cellStyle name="Table  2 3 2" xfId="25000"/>
    <cellStyle name="Table  2 3 2 2" xfId="25001"/>
    <cellStyle name="Table  2 3 2 3" xfId="25002"/>
    <cellStyle name="Table  2 3 3" xfId="25003"/>
    <cellStyle name="Table  2 3 3 2" xfId="25004"/>
    <cellStyle name="Table  2 3 3 3" xfId="25005"/>
    <cellStyle name="Table  2 3 4" xfId="25006"/>
    <cellStyle name="Table  2 3 4 2" xfId="25007"/>
    <cellStyle name="Table  2 3 4 3" xfId="25008"/>
    <cellStyle name="Table  2 3 5" xfId="25009"/>
    <cellStyle name="Table  2 3 5 2" xfId="25010"/>
    <cellStyle name="Table  2 3 5 3" xfId="25011"/>
    <cellStyle name="Table  2 3 6" xfId="25012"/>
    <cellStyle name="Table  2 3 6 2" xfId="25013"/>
    <cellStyle name="Table  2 3 6 3" xfId="25014"/>
    <cellStyle name="Table  2 3 7" xfId="25015"/>
    <cellStyle name="Table  2 3 7 2" xfId="25016"/>
    <cellStyle name="Table  2 3 7 3" xfId="25017"/>
    <cellStyle name="Table  2 3 8" xfId="25018"/>
    <cellStyle name="Table  2 3 8 2" xfId="25019"/>
    <cellStyle name="Table  2 3 8 3" xfId="25020"/>
    <cellStyle name="Table  2 3 9" xfId="25021"/>
    <cellStyle name="Table  2 4" xfId="25022"/>
    <cellStyle name="Table  2 4 2" xfId="25023"/>
    <cellStyle name="Table  2 4 3" xfId="25024"/>
    <cellStyle name="Table  2 5" xfId="25025"/>
    <cellStyle name="Table  2 5 2" xfId="25026"/>
    <cellStyle name="Table  2 5 3" xfId="25027"/>
    <cellStyle name="Table  2 6" xfId="25028"/>
    <cellStyle name="Table  2 6 2" xfId="25029"/>
    <cellStyle name="Table  2 6 3" xfId="25030"/>
    <cellStyle name="Table  2 7" xfId="25031"/>
    <cellStyle name="Table  2 7 2" xfId="25032"/>
    <cellStyle name="Table  2 7 3" xfId="25033"/>
    <cellStyle name="Table  2 8" xfId="25034"/>
    <cellStyle name="Table  2 8 2" xfId="25035"/>
    <cellStyle name="Table  2 8 3" xfId="25036"/>
    <cellStyle name="Table  2 9" xfId="25037"/>
    <cellStyle name="Table  2 9 2" xfId="25038"/>
    <cellStyle name="Table  2 9 3" xfId="25039"/>
    <cellStyle name="Table  3" xfId="25040"/>
    <cellStyle name="Table  3 10" xfId="25041"/>
    <cellStyle name="Table  3 10 2" xfId="25042"/>
    <cellStyle name="Table  3 10 3" xfId="25043"/>
    <cellStyle name="Table  3 11" xfId="25044"/>
    <cellStyle name="Table  3 12" xfId="25045"/>
    <cellStyle name="Table  3 2" xfId="25046"/>
    <cellStyle name="Table  3 2 10" xfId="25047"/>
    <cellStyle name="Table  3 2 2" xfId="25048"/>
    <cellStyle name="Table  3 2 2 2" xfId="25049"/>
    <cellStyle name="Table  3 2 2 3" xfId="25050"/>
    <cellStyle name="Table  3 2 3" xfId="25051"/>
    <cellStyle name="Table  3 2 3 2" xfId="25052"/>
    <cellStyle name="Table  3 2 3 3" xfId="25053"/>
    <cellStyle name="Table  3 2 4" xfId="25054"/>
    <cellStyle name="Table  3 2 4 2" xfId="25055"/>
    <cellStyle name="Table  3 2 4 3" xfId="25056"/>
    <cellStyle name="Table  3 2 5" xfId="25057"/>
    <cellStyle name="Table  3 2 5 2" xfId="25058"/>
    <cellStyle name="Table  3 2 5 3" xfId="25059"/>
    <cellStyle name="Table  3 2 6" xfId="25060"/>
    <cellStyle name="Table  3 2 6 2" xfId="25061"/>
    <cellStyle name="Table  3 2 6 3" xfId="25062"/>
    <cellStyle name="Table  3 2 7" xfId="25063"/>
    <cellStyle name="Table  3 2 7 2" xfId="25064"/>
    <cellStyle name="Table  3 2 7 3" xfId="25065"/>
    <cellStyle name="Table  3 2 8" xfId="25066"/>
    <cellStyle name="Table  3 2 8 2" xfId="25067"/>
    <cellStyle name="Table  3 2 8 3" xfId="25068"/>
    <cellStyle name="Table  3 2 9" xfId="25069"/>
    <cellStyle name="Table  3 3" xfId="25070"/>
    <cellStyle name="Table  3 3 2" xfId="25071"/>
    <cellStyle name="Table  3 3 3" xfId="25072"/>
    <cellStyle name="Table  3 4" xfId="25073"/>
    <cellStyle name="Table  3 4 2" xfId="25074"/>
    <cellStyle name="Table  3 4 3" xfId="25075"/>
    <cellStyle name="Table  3 5" xfId="25076"/>
    <cellStyle name="Table  3 5 2" xfId="25077"/>
    <cellStyle name="Table  3 5 3" xfId="25078"/>
    <cellStyle name="Table  3 6" xfId="25079"/>
    <cellStyle name="Table  3 6 2" xfId="25080"/>
    <cellStyle name="Table  3 6 3" xfId="25081"/>
    <cellStyle name="Table  3 7" xfId="25082"/>
    <cellStyle name="Table  3 7 2" xfId="25083"/>
    <cellStyle name="Table  3 7 3" xfId="25084"/>
    <cellStyle name="Table  3 8" xfId="25085"/>
    <cellStyle name="Table  3 8 2" xfId="25086"/>
    <cellStyle name="Table  3 8 3" xfId="25087"/>
    <cellStyle name="Table  3 9" xfId="25088"/>
    <cellStyle name="Table  3 9 2" xfId="25089"/>
    <cellStyle name="Table  3 9 3" xfId="25090"/>
    <cellStyle name="Table  4" xfId="25091"/>
    <cellStyle name="Table  4 10" xfId="25092"/>
    <cellStyle name="Table  4 2" xfId="25093"/>
    <cellStyle name="Table  4 2 2" xfId="25094"/>
    <cellStyle name="Table  4 2 3" xfId="25095"/>
    <cellStyle name="Table  4 3" xfId="25096"/>
    <cellStyle name="Table  4 3 2" xfId="25097"/>
    <cellStyle name="Table  4 3 3" xfId="25098"/>
    <cellStyle name="Table  4 4" xfId="25099"/>
    <cellStyle name="Table  4 4 2" xfId="25100"/>
    <cellStyle name="Table  4 4 3" xfId="25101"/>
    <cellStyle name="Table  4 5" xfId="25102"/>
    <cellStyle name="Table  4 5 2" xfId="25103"/>
    <cellStyle name="Table  4 5 3" xfId="25104"/>
    <cellStyle name="Table  4 6" xfId="25105"/>
    <cellStyle name="Table  4 6 2" xfId="25106"/>
    <cellStyle name="Table  4 6 3" xfId="25107"/>
    <cellStyle name="Table  4 7" xfId="25108"/>
    <cellStyle name="Table  4 7 2" xfId="25109"/>
    <cellStyle name="Table  4 7 3" xfId="25110"/>
    <cellStyle name="Table  4 8" xfId="25111"/>
    <cellStyle name="Table  4 8 2" xfId="25112"/>
    <cellStyle name="Table  4 8 3" xfId="25113"/>
    <cellStyle name="Table  4 9" xfId="25114"/>
    <cellStyle name="Table  5" xfId="25115"/>
    <cellStyle name="Table  5 2" xfId="25116"/>
    <cellStyle name="Table  5 3" xfId="25117"/>
    <cellStyle name="Table  6" xfId="25118"/>
    <cellStyle name="Table  6 2" xfId="25119"/>
    <cellStyle name="Table  6 3" xfId="25120"/>
    <cellStyle name="Table  7" xfId="25121"/>
    <cellStyle name="Table  7 2" xfId="25122"/>
    <cellStyle name="Table  7 3" xfId="25123"/>
    <cellStyle name="Table  8" xfId="25124"/>
    <cellStyle name="Table  8 2" xfId="25125"/>
    <cellStyle name="Table  8 3" xfId="25126"/>
    <cellStyle name="Table  9" xfId="25127"/>
    <cellStyle name="Table  9 2" xfId="25128"/>
    <cellStyle name="Table  9 3" xfId="25129"/>
    <cellStyle name="Table 10" xfId="25130"/>
    <cellStyle name="Table 10 2" xfId="25131"/>
    <cellStyle name="Table 10 3" xfId="25132"/>
    <cellStyle name="Table 11" xfId="25133"/>
    <cellStyle name="Table 11 2" xfId="25134"/>
    <cellStyle name="Table 11 3" xfId="25135"/>
    <cellStyle name="Table 12" xfId="25136"/>
    <cellStyle name="Table 12 2" xfId="25137"/>
    <cellStyle name="Table 12 3" xfId="25138"/>
    <cellStyle name="Table 13" xfId="25139"/>
    <cellStyle name="Table 13 2" xfId="25140"/>
    <cellStyle name="Table 13 3" xfId="25141"/>
    <cellStyle name="Table 14" xfId="25142"/>
    <cellStyle name="Table 14 2" xfId="25143"/>
    <cellStyle name="Table 14 3" xfId="25144"/>
    <cellStyle name="Table 15" xfId="25145"/>
    <cellStyle name="Table 15 2" xfId="25146"/>
    <cellStyle name="Table 15 3" xfId="25147"/>
    <cellStyle name="Table 16" xfId="25148"/>
    <cellStyle name="Table 16 2" xfId="25149"/>
    <cellStyle name="Table 16 3" xfId="25150"/>
    <cellStyle name="Table 17" xfId="25151"/>
    <cellStyle name="Table 17 2" xfId="25152"/>
    <cellStyle name="Table 17 3" xfId="25153"/>
    <cellStyle name="Table 18" xfId="25154"/>
    <cellStyle name="Table 18 2" xfId="25155"/>
    <cellStyle name="Table 18 3" xfId="25156"/>
    <cellStyle name="Table 19" xfId="25157"/>
    <cellStyle name="Table 19 2" xfId="25158"/>
    <cellStyle name="Table 19 3" xfId="25159"/>
    <cellStyle name="Table 2" xfId="25160"/>
    <cellStyle name="Table 2 2" xfId="25161"/>
    <cellStyle name="Table 2 2 2" xfId="25162"/>
    <cellStyle name="Table 2 2 3" xfId="25163"/>
    <cellStyle name="Table 2 3" xfId="25164"/>
    <cellStyle name="Table 2 4" xfId="25165"/>
    <cellStyle name="Table 20" xfId="25166"/>
    <cellStyle name="Table 20 2" xfId="25167"/>
    <cellStyle name="Table 20 3" xfId="25168"/>
    <cellStyle name="Table 21" xfId="25169"/>
    <cellStyle name="Table 21 2" xfId="25170"/>
    <cellStyle name="Table 21 3" xfId="25171"/>
    <cellStyle name="Table 22" xfId="25172"/>
    <cellStyle name="Table 23" xfId="25173"/>
    <cellStyle name="Table 3" xfId="25174"/>
    <cellStyle name="Table 3 2" xfId="25175"/>
    <cellStyle name="Table 3 3" xfId="25176"/>
    <cellStyle name="Table 4" xfId="25177"/>
    <cellStyle name="Table 4 2" xfId="25178"/>
    <cellStyle name="Table 4 3" xfId="25179"/>
    <cellStyle name="Table 5" xfId="25180"/>
    <cellStyle name="Table 5 2" xfId="25181"/>
    <cellStyle name="Table 5 3" xfId="25182"/>
    <cellStyle name="Table 6" xfId="25183"/>
    <cellStyle name="Table 6 2" xfId="25184"/>
    <cellStyle name="Table 6 3" xfId="25185"/>
    <cellStyle name="Table 7" xfId="25186"/>
    <cellStyle name="Table 7 2" xfId="25187"/>
    <cellStyle name="Table 7 3" xfId="25188"/>
    <cellStyle name="Table 8" xfId="25189"/>
    <cellStyle name="Table 8 2" xfId="25190"/>
    <cellStyle name="Table 8 3" xfId="25191"/>
    <cellStyle name="Table 9" xfId="25192"/>
    <cellStyle name="Table 9 2" xfId="25193"/>
    <cellStyle name="Table 9 3" xfId="25194"/>
    <cellStyle name="TableStyleLight1" xfId="25195"/>
    <cellStyle name="TableStyleLight1 2" xfId="25196"/>
    <cellStyle name="Test [green]" xfId="25197"/>
    <cellStyle name="Test [green] 2" xfId="25198"/>
    <cellStyle name="Test [green] 3" xfId="25199"/>
    <cellStyle name="Test [green] 4" xfId="25200"/>
    <cellStyle name="Test [green] 5" xfId="25201"/>
    <cellStyle name="text" xfId="25202"/>
    <cellStyle name="text 2" xfId="25203"/>
    <cellStyle name="text 3" xfId="25204"/>
    <cellStyle name="Text Indent A" xfId="25205"/>
    <cellStyle name="Text Indent B" xfId="25206"/>
    <cellStyle name="Text Indent B 2" xfId="25207"/>
    <cellStyle name="Text Indent C" xfId="25208"/>
    <cellStyle name="Text Indent C 2" xfId="25209"/>
    <cellStyle name="TFCF" xfId="25210"/>
    <cellStyle name="TFCF 2" xfId="25211"/>
    <cellStyle name="TFCF 3" xfId="25212"/>
    <cellStyle name="TFCF 4" xfId="25213"/>
    <cellStyle name="TFCF 5" xfId="25214"/>
    <cellStyle name="tgl" xfId="25215"/>
    <cellStyle name="th" xfId="25216"/>
    <cellStyle name="th 10" xfId="25217"/>
    <cellStyle name="th 10 2" xfId="25218"/>
    <cellStyle name="th 11" xfId="25219"/>
    <cellStyle name="th 11 2" xfId="25220"/>
    <cellStyle name="th 12" xfId="25221"/>
    <cellStyle name="th 12 2" xfId="25222"/>
    <cellStyle name="th 13" xfId="25223"/>
    <cellStyle name="th 13 2" xfId="25224"/>
    <cellStyle name="th 14" xfId="25225"/>
    <cellStyle name="th 14 2" xfId="25226"/>
    <cellStyle name="th 15" xfId="25227"/>
    <cellStyle name="th 15 2" xfId="25228"/>
    <cellStyle name="th 16" xfId="25229"/>
    <cellStyle name="th 16 2" xfId="25230"/>
    <cellStyle name="th 17" xfId="25231"/>
    <cellStyle name="th 17 2" xfId="25232"/>
    <cellStyle name="th 18" xfId="25233"/>
    <cellStyle name="th 18 2" xfId="25234"/>
    <cellStyle name="th 19" xfId="25235"/>
    <cellStyle name="th 19 2" xfId="25236"/>
    <cellStyle name="th 2" xfId="25237"/>
    <cellStyle name="th 2 10" xfId="25238"/>
    <cellStyle name="th 2 10 2" xfId="25239"/>
    <cellStyle name="th 2 11" xfId="25240"/>
    <cellStyle name="th 2 11 2" xfId="25241"/>
    <cellStyle name="th 2 12" xfId="25242"/>
    <cellStyle name="th 2 12 2" xfId="25243"/>
    <cellStyle name="th 2 13" xfId="25244"/>
    <cellStyle name="th 2 13 2" xfId="25245"/>
    <cellStyle name="th 2 14" xfId="25246"/>
    <cellStyle name="th 2 14 2" xfId="25247"/>
    <cellStyle name="th 2 15" xfId="25248"/>
    <cellStyle name="th 2 15 2" xfId="25249"/>
    <cellStyle name="th 2 16" xfId="25250"/>
    <cellStyle name="th 2 16 2" xfId="25251"/>
    <cellStyle name="th 2 17" xfId="25252"/>
    <cellStyle name="th 2 17 2" xfId="25253"/>
    <cellStyle name="th 2 18" xfId="25254"/>
    <cellStyle name="th 2 18 2" xfId="25255"/>
    <cellStyle name="th 2 19" xfId="25256"/>
    <cellStyle name="th 2 19 2" xfId="25257"/>
    <cellStyle name="th 2 2" xfId="25258"/>
    <cellStyle name="th 2 2 2" xfId="25259"/>
    <cellStyle name="th 2 2 2 2" xfId="25260"/>
    <cellStyle name="th 2 2 3" xfId="25261"/>
    <cellStyle name="th 2 2 3 2" xfId="25262"/>
    <cellStyle name="th 2 2 4" xfId="25263"/>
    <cellStyle name="th 2 2 4 2" xfId="25264"/>
    <cellStyle name="th 2 2 5" xfId="25265"/>
    <cellStyle name="th 2 2 5 2" xfId="25266"/>
    <cellStyle name="th 2 2 6" xfId="25267"/>
    <cellStyle name="th 2 2 6 2" xfId="25268"/>
    <cellStyle name="th 2 2 7" xfId="25269"/>
    <cellStyle name="th 2 2 7 2" xfId="25270"/>
    <cellStyle name="th 2 2 8" xfId="25271"/>
    <cellStyle name="th 2 2 8 2" xfId="25272"/>
    <cellStyle name="th 2 2 9" xfId="25273"/>
    <cellStyle name="th 2 20" xfId="25274"/>
    <cellStyle name="th 2 20 2" xfId="25275"/>
    <cellStyle name="th 2 21" xfId="25276"/>
    <cellStyle name="th 2 21 2" xfId="25277"/>
    <cellStyle name="th 2 22" xfId="25278"/>
    <cellStyle name="th 2 3" xfId="25279"/>
    <cellStyle name="th 2 3 2" xfId="25280"/>
    <cellStyle name="th 2 4" xfId="25281"/>
    <cellStyle name="th 2 4 2" xfId="25282"/>
    <cellStyle name="th 2 5" xfId="25283"/>
    <cellStyle name="th 2 5 2" xfId="25284"/>
    <cellStyle name="th 2 6" xfId="25285"/>
    <cellStyle name="th 2 6 2" xfId="25286"/>
    <cellStyle name="th 2 7" xfId="25287"/>
    <cellStyle name="th 2 7 2" xfId="25288"/>
    <cellStyle name="th 2 8" xfId="25289"/>
    <cellStyle name="th 2 8 2" xfId="25290"/>
    <cellStyle name="th 2 9" xfId="25291"/>
    <cellStyle name="th 2 9 2" xfId="25292"/>
    <cellStyle name="th 20" xfId="25293"/>
    <cellStyle name="th 20 2" xfId="25294"/>
    <cellStyle name="th 21" xfId="25295"/>
    <cellStyle name="th 21 2" xfId="25296"/>
    <cellStyle name="th 22" xfId="25297"/>
    <cellStyle name="th 22 2" xfId="25298"/>
    <cellStyle name="th 23" xfId="25299"/>
    <cellStyle name="th 3" xfId="25300"/>
    <cellStyle name="th 3 10" xfId="25301"/>
    <cellStyle name="th 3 10 2" xfId="25302"/>
    <cellStyle name="th 3 11" xfId="25303"/>
    <cellStyle name="th 3 11 2" xfId="25304"/>
    <cellStyle name="th 3 12" xfId="25305"/>
    <cellStyle name="th 3 12 2" xfId="25306"/>
    <cellStyle name="th 3 13" xfId="25307"/>
    <cellStyle name="th 3 13 2" xfId="25308"/>
    <cellStyle name="th 3 14" xfId="25309"/>
    <cellStyle name="th 3 14 2" xfId="25310"/>
    <cellStyle name="th 3 15" xfId="25311"/>
    <cellStyle name="th 3 15 2" xfId="25312"/>
    <cellStyle name="th 3 16" xfId="25313"/>
    <cellStyle name="th 3 16 2" xfId="25314"/>
    <cellStyle name="th 3 17" xfId="25315"/>
    <cellStyle name="th 3 17 2" xfId="25316"/>
    <cellStyle name="th 3 18" xfId="25317"/>
    <cellStyle name="th 3 18 2" xfId="25318"/>
    <cellStyle name="th 3 19" xfId="25319"/>
    <cellStyle name="th 3 19 2" xfId="25320"/>
    <cellStyle name="th 3 2" xfId="25321"/>
    <cellStyle name="th 3 2 2" xfId="25322"/>
    <cellStyle name="th 3 20" xfId="25323"/>
    <cellStyle name="th 3 20 2" xfId="25324"/>
    <cellStyle name="th 3 21" xfId="25325"/>
    <cellStyle name="th 3 3" xfId="25326"/>
    <cellStyle name="th 3 3 2" xfId="25327"/>
    <cellStyle name="th 3 4" xfId="25328"/>
    <cellStyle name="th 3 4 2" xfId="25329"/>
    <cellStyle name="th 3 5" xfId="25330"/>
    <cellStyle name="th 3 5 2" xfId="25331"/>
    <cellStyle name="th 3 6" xfId="25332"/>
    <cellStyle name="th 3 6 2" xfId="25333"/>
    <cellStyle name="th 3 7" xfId="25334"/>
    <cellStyle name="th 3 7 2" xfId="25335"/>
    <cellStyle name="th 3 8" xfId="25336"/>
    <cellStyle name="th 3 8 2" xfId="25337"/>
    <cellStyle name="th 3 9" xfId="25338"/>
    <cellStyle name="th 3 9 2" xfId="25339"/>
    <cellStyle name="th 4" xfId="25340"/>
    <cellStyle name="th 4 2" xfId="25341"/>
    <cellStyle name="th 5" xfId="25342"/>
    <cellStyle name="th 5 2" xfId="25343"/>
    <cellStyle name="th 6" xfId="25344"/>
    <cellStyle name="th 6 2" xfId="25345"/>
    <cellStyle name="th 7" xfId="25346"/>
    <cellStyle name="th 7 2" xfId="25347"/>
    <cellStyle name="th 8" xfId="25348"/>
    <cellStyle name="th 8 2" xfId="25349"/>
    <cellStyle name="th 9" xfId="25350"/>
    <cellStyle name="th 9 2" xfId="25351"/>
    <cellStyle name="þ_x001d_ð+&amp;„ý›&amp;}ý_x000b__x0008__x0011__x000b_å_x000b__x0007__x0001__x0001_" xfId="25352"/>
    <cellStyle name="þ_x001d_ð+&amp;„ý›&amp;}ý_x000b__x0008__x0011__x000b_å_x000b__x0007__x0001__x0001_ 2" xfId="25353"/>
    <cellStyle name="þ_x001d_ð+&amp;„ý›&amp;}ý_x000b__x0008__x0011__x000b_å_x000b__x0007__x0001__x0001_?_x0002_ÿÿÿÿÿÿÿÿÿÿÿÿÿÿÿ_x0001_(_x0002_{_x000c_???ˆ_x001e_ÿÿÿÿ????_x0007_???????????????Í!Ë??????????           ?????           ?????????_x000d_?????????????????????????????????????????????????????????????????????????????????????????????????????????????????????" xfId="25354"/>
    <cellStyle name="þ_x001d_ð+&amp;„ý›&amp;}ý_x000b__x0008__x0011__x000b_å_x000b__x0007__x0001__x0001_?_x0002_ÿÿÿÿÿÿÿÿÿÿÿÿÿÿÿ_x0001_(_x0002_{_x000c_???ˆ_x001e_ÿÿÿÿ????_x0007_???????????????Í!Ë??????????           ?????           ?????????_x000d_????????????????????????????????????????????????????????????????????????????????????????????????????????????????????? 1" xfId="25355"/>
    <cellStyle name="þ_x001d_ð+&amp;„ý›&amp;}ý_x000b__x0008__x0011__x000b_å_x000b__x0007__x0001__x0001_?_x0002_ÿÿÿÿÿÿÿÿÿÿÿÿÿÿÿ_x0001_(_x0002_{_x000c_???ˆ_x001e_ÿÿÿÿ????_x0007_???????????????Í!Ë??????????           ?????           ?????????_x000d_????????????????????????????????????????????????????????????????????????????????????????????????????????????????????? 2" xfId="25356"/>
    <cellStyle name="þ_x001d_ð+&amp;„ý›&amp;}ý_x000b__x0008__x0011__x000b_å_x000b__x0007__x0001__x0001__2183-RAB-ARS-TAHAP 2-100121 (aln)" xfId="25357"/>
    <cellStyle name="timbps" xfId="25358"/>
    <cellStyle name="timbtn" xfId="25359"/>
    <cellStyle name="Time" xfId="25360"/>
    <cellStyle name="Times New Roman" xfId="25361"/>
    <cellStyle name="Title " xfId="25362"/>
    <cellStyle name="Title  - Style1" xfId="25363"/>
    <cellStyle name="Title  - Style1 2" xfId="25364"/>
    <cellStyle name="Title  - Style6" xfId="25365"/>
    <cellStyle name="Title  - 유형1" xfId="25366"/>
    <cellStyle name="Title  2" xfId="25367"/>
    <cellStyle name="title [1]" xfId="25368"/>
    <cellStyle name="title [2]" xfId="25369"/>
    <cellStyle name="Title 2" xfId="25370"/>
    <cellStyle name="Title 2 2" xfId="25371"/>
    <cellStyle name="Title 3" xfId="25372"/>
    <cellStyle name="Title 4" xfId="25373"/>
    <cellStyle name="Title 5" xfId="25374"/>
    <cellStyle name="Title 6" xfId="25375"/>
    <cellStyle name="Title 7" xfId="25376"/>
    <cellStyle name="Title 8" xfId="25377"/>
    <cellStyle name="Title 9" xfId="25378"/>
    <cellStyle name="Title Bar" xfId="25379"/>
    <cellStyle name="Title Bar 2" xfId="25380"/>
    <cellStyle name="Title Bar 3" xfId="25381"/>
    <cellStyle name="title line" xfId="25382"/>
    <cellStyle name="title line 2" xfId="25383"/>
    <cellStyle name="Title Row" xfId="25384"/>
    <cellStyle name="Title Row 2" xfId="25385"/>
    <cellStyle name="Title Row 2 2" xfId="25386"/>
    <cellStyle name="Title Row 3" xfId="25387"/>
    <cellStyle name="Title Row 3 2" xfId="25388"/>
    <cellStyle name="Title Row 4" xfId="25389"/>
    <cellStyle name="Title Row 5" xfId="25390"/>
    <cellStyle name="Title2" xfId="25391"/>
    <cellStyle name="Total 10" xfId="25392"/>
    <cellStyle name="Total 11" xfId="25393"/>
    <cellStyle name="Total 2" xfId="25394"/>
    <cellStyle name="Total 2 10" xfId="25395"/>
    <cellStyle name="Total 2 10 2" xfId="25396"/>
    <cellStyle name="Total 2 10 3" xfId="25397"/>
    <cellStyle name="Total 2 11" xfId="25398"/>
    <cellStyle name="Total 2 11 2" xfId="25399"/>
    <cellStyle name="Total 2 11 3" xfId="25400"/>
    <cellStyle name="Total 2 12" xfId="25401"/>
    <cellStyle name="Total 2 12 2" xfId="25402"/>
    <cellStyle name="Total 2 12 3" xfId="25403"/>
    <cellStyle name="Total 2 13" xfId="25404"/>
    <cellStyle name="Total 2 13 2" xfId="25405"/>
    <cellStyle name="Total 2 13 3" xfId="25406"/>
    <cellStyle name="Total 2 14" xfId="25407"/>
    <cellStyle name="Total 2 14 2" xfId="25408"/>
    <cellStyle name="Total 2 14 3" xfId="25409"/>
    <cellStyle name="Total 2 15" xfId="25410"/>
    <cellStyle name="Total 2 15 2" xfId="25411"/>
    <cellStyle name="Total 2 15 3" xfId="25412"/>
    <cellStyle name="Total 2 16" xfId="25413"/>
    <cellStyle name="Total 2 16 2" xfId="25414"/>
    <cellStyle name="Total 2 16 3" xfId="25415"/>
    <cellStyle name="Total 2 17" xfId="25416"/>
    <cellStyle name="Total 2 17 2" xfId="25417"/>
    <cellStyle name="Total 2 17 3" xfId="25418"/>
    <cellStyle name="Total 2 18" xfId="25419"/>
    <cellStyle name="Total 2 18 2" xfId="25420"/>
    <cellStyle name="Total 2 18 3" xfId="25421"/>
    <cellStyle name="Total 2 19" xfId="25422"/>
    <cellStyle name="Total 2 19 2" xfId="25423"/>
    <cellStyle name="Total 2 19 3" xfId="25424"/>
    <cellStyle name="Total 2 2" xfId="25425"/>
    <cellStyle name="Total 2 2 2" xfId="25426"/>
    <cellStyle name="Total 2 2 2 2" xfId="25427"/>
    <cellStyle name="Total 2 2 2 3" xfId="25428"/>
    <cellStyle name="Total 2 2 3" xfId="25429"/>
    <cellStyle name="Total 2 20" xfId="25430"/>
    <cellStyle name="Total 2 20 2" xfId="25431"/>
    <cellStyle name="Total 2 20 3" xfId="25432"/>
    <cellStyle name="Total 2 21" xfId="25433"/>
    <cellStyle name="Total 2 3" xfId="25434"/>
    <cellStyle name="Total 2 3 2" xfId="25435"/>
    <cellStyle name="Total 2 3 3" xfId="25436"/>
    <cellStyle name="Total 2 3 4" xfId="25437"/>
    <cellStyle name="Total 2 4" xfId="25438"/>
    <cellStyle name="Total 2 4 2" xfId="25439"/>
    <cellStyle name="Total 2 4 3" xfId="25440"/>
    <cellStyle name="Total 2 5" xfId="25441"/>
    <cellStyle name="Total 2 5 2" xfId="25442"/>
    <cellStyle name="Total 2 5 3" xfId="25443"/>
    <cellStyle name="Total 2 6" xfId="25444"/>
    <cellStyle name="Total 2 6 2" xfId="25445"/>
    <cellStyle name="Total 2 6 3" xfId="25446"/>
    <cellStyle name="Total 2 7" xfId="25447"/>
    <cellStyle name="Total 2 7 2" xfId="25448"/>
    <cellStyle name="Total 2 7 3" xfId="25449"/>
    <cellStyle name="Total 2 8" xfId="25450"/>
    <cellStyle name="Total 2 8 2" xfId="25451"/>
    <cellStyle name="Total 2 8 3" xfId="25452"/>
    <cellStyle name="Total 2 9" xfId="25453"/>
    <cellStyle name="Total 2 9 2" xfId="25454"/>
    <cellStyle name="Total 2 9 3" xfId="25455"/>
    <cellStyle name="Total 2_D8(2)" xfId="25456"/>
    <cellStyle name="Total 3" xfId="25457"/>
    <cellStyle name="Total 3 2" xfId="25458"/>
    <cellStyle name="Total 3 2 2" xfId="25459"/>
    <cellStyle name="Total 3 3" xfId="25460"/>
    <cellStyle name="Total 3 3 2" xfId="25461"/>
    <cellStyle name="Total 3 4" xfId="25462"/>
    <cellStyle name="Total 3 4 2" xfId="25463"/>
    <cellStyle name="Total 3 5" xfId="25464"/>
    <cellStyle name="Total 3 5 2" xfId="25465"/>
    <cellStyle name="Total 3 6" xfId="25466"/>
    <cellStyle name="Total 3 6 2" xfId="25467"/>
    <cellStyle name="Total 3 7" xfId="25468"/>
    <cellStyle name="Total 3 7 2" xfId="25469"/>
    <cellStyle name="Total 4" xfId="25470"/>
    <cellStyle name="Total 4 2" xfId="25471"/>
    <cellStyle name="Total 4 2 2" xfId="25472"/>
    <cellStyle name="Total 4 2 3" xfId="25473"/>
    <cellStyle name="Total 5" xfId="25474"/>
    <cellStyle name="Total 5 2" xfId="25475"/>
    <cellStyle name="Total 5 2 2" xfId="25476"/>
    <cellStyle name="Total 5 2 3" xfId="25477"/>
    <cellStyle name="Total 6" xfId="25478"/>
    <cellStyle name="Total 6 2" xfId="25479"/>
    <cellStyle name="Total 6 2 2" xfId="25480"/>
    <cellStyle name="Total 6 2 3" xfId="25481"/>
    <cellStyle name="Total 7" xfId="25482"/>
    <cellStyle name="Total 7 2" xfId="25483"/>
    <cellStyle name="Total 7 2 2" xfId="25484"/>
    <cellStyle name="Total 7 2 3" xfId="25485"/>
    <cellStyle name="Total 8" xfId="25486"/>
    <cellStyle name="Total 8 2" xfId="25487"/>
    <cellStyle name="Total 8 2 2" xfId="25488"/>
    <cellStyle name="Total 8 2 3" xfId="25489"/>
    <cellStyle name="Total 9" xfId="25490"/>
    <cellStyle name="Total 9 2" xfId="25491"/>
    <cellStyle name="Total 9 2 2" xfId="25492"/>
    <cellStyle name="Total 9 2 3" xfId="25493"/>
    <cellStyle name="totalbold" xfId="25494"/>
    <cellStyle name="TotCol" xfId="25495"/>
    <cellStyle name="TotCol - Style5" xfId="25496"/>
    <cellStyle name="TotCol - Style5 2" xfId="25497"/>
    <cellStyle name="TotCol - Style5 2 2" xfId="25498"/>
    <cellStyle name="TotCol - Style5 3" xfId="25499"/>
    <cellStyle name="TotCol - Style5 3 2" xfId="25500"/>
    <cellStyle name="TotCol - Style5 4" xfId="25501"/>
    <cellStyle name="TotCol - Style5 4 2" xfId="25502"/>
    <cellStyle name="TotCol - Style5 5" xfId="25503"/>
    <cellStyle name="TotCol - Style5 5 2" xfId="25504"/>
    <cellStyle name="TotCol - Style5 6" xfId="25505"/>
    <cellStyle name="TotCol - Style5 6 2" xfId="25506"/>
    <cellStyle name="TotCol - Style5 7" xfId="25507"/>
    <cellStyle name="TotCol - Style5 7 2" xfId="25508"/>
    <cellStyle name="TotCol - Style5 8" xfId="25509"/>
    <cellStyle name="TotCol - Style5 8 2" xfId="25510"/>
    <cellStyle name="TotCol - Style7" xfId="25511"/>
    <cellStyle name="TotCol - Style7 2" xfId="25512"/>
    <cellStyle name="TotCol - Style7 2 2" xfId="25513"/>
    <cellStyle name="TotCol - Style7 3" xfId="25514"/>
    <cellStyle name="TotCol - Style7 3 2" xfId="25515"/>
    <cellStyle name="TotCol - Style7 4" xfId="25516"/>
    <cellStyle name="TotCol - Style7 4 2" xfId="25517"/>
    <cellStyle name="TotCol - Style7 5" xfId="25518"/>
    <cellStyle name="TotCol - Style7 5 2" xfId="25519"/>
    <cellStyle name="TotCol - 유형5" xfId="25520"/>
    <cellStyle name="TotCol - 유형5 2" xfId="25521"/>
    <cellStyle name="TotCol 2" xfId="25522"/>
    <cellStyle name="TotCol 2 2" xfId="25523"/>
    <cellStyle name="TotCol 3" xfId="25524"/>
    <cellStyle name="TotCol 4" xfId="25525"/>
    <cellStyle name="TotCol 5" xfId="25526"/>
    <cellStyle name="TotRow" xfId="25527"/>
    <cellStyle name="TotRow - Style4" xfId="25528"/>
    <cellStyle name="TotRow - Style4 10" xfId="25529"/>
    <cellStyle name="TotRow - Style4 10 2" xfId="25530"/>
    <cellStyle name="TotRow - Style4 10 3" xfId="25531"/>
    <cellStyle name="TotRow - Style4 11" xfId="25532"/>
    <cellStyle name="TotRow - Style4 11 2" xfId="25533"/>
    <cellStyle name="TotRow - Style4 11 3" xfId="25534"/>
    <cellStyle name="TotRow - Style4 12" xfId="25535"/>
    <cellStyle name="TotRow - Style4 12 2" xfId="25536"/>
    <cellStyle name="TotRow - Style4 12 3" xfId="25537"/>
    <cellStyle name="TotRow - Style4 13" xfId="25538"/>
    <cellStyle name="TotRow - Style4 13 2" xfId="25539"/>
    <cellStyle name="TotRow - Style4 13 3" xfId="25540"/>
    <cellStyle name="TotRow - Style4 14" xfId="25541"/>
    <cellStyle name="TotRow - Style4 14 2" xfId="25542"/>
    <cellStyle name="TotRow - Style4 14 3" xfId="25543"/>
    <cellStyle name="TotRow - Style4 15" xfId="25544"/>
    <cellStyle name="TotRow - Style4 15 2" xfId="25545"/>
    <cellStyle name="TotRow - Style4 15 3" xfId="25546"/>
    <cellStyle name="TotRow - Style4 16" xfId="25547"/>
    <cellStyle name="TotRow - Style4 16 2" xfId="25548"/>
    <cellStyle name="TotRow - Style4 16 3" xfId="25549"/>
    <cellStyle name="TotRow - Style4 17" xfId="25550"/>
    <cellStyle name="TotRow - Style4 17 2" xfId="25551"/>
    <cellStyle name="TotRow - Style4 17 3" xfId="25552"/>
    <cellStyle name="TotRow - Style4 18" xfId="25553"/>
    <cellStyle name="TotRow - Style4 18 2" xfId="25554"/>
    <cellStyle name="TotRow - Style4 18 3" xfId="25555"/>
    <cellStyle name="TotRow - Style4 19" xfId="25556"/>
    <cellStyle name="TotRow - Style4 19 2" xfId="25557"/>
    <cellStyle name="TotRow - Style4 19 3" xfId="25558"/>
    <cellStyle name="TotRow - Style4 2" xfId="25559"/>
    <cellStyle name="TotRow - Style4 2 10" xfId="25560"/>
    <cellStyle name="TotRow - Style4 2 10 2" xfId="25561"/>
    <cellStyle name="TotRow - Style4 2 10 3" xfId="25562"/>
    <cellStyle name="TotRow - Style4 2 11" xfId="25563"/>
    <cellStyle name="TotRow - Style4 2 11 2" xfId="25564"/>
    <cellStyle name="TotRow - Style4 2 11 3" xfId="25565"/>
    <cellStyle name="TotRow - Style4 2 12" xfId="25566"/>
    <cellStyle name="TotRow - Style4 2 12 2" xfId="25567"/>
    <cellStyle name="TotRow - Style4 2 12 3" xfId="25568"/>
    <cellStyle name="TotRow - Style4 2 13" xfId="25569"/>
    <cellStyle name="TotRow - Style4 2 13 2" xfId="25570"/>
    <cellStyle name="TotRow - Style4 2 13 3" xfId="25571"/>
    <cellStyle name="TotRow - Style4 2 14" xfId="25572"/>
    <cellStyle name="TotRow - Style4 2 14 2" xfId="25573"/>
    <cellStyle name="TotRow - Style4 2 14 3" xfId="25574"/>
    <cellStyle name="TotRow - Style4 2 15" xfId="25575"/>
    <cellStyle name="TotRow - Style4 2 15 2" xfId="25576"/>
    <cellStyle name="TotRow - Style4 2 15 3" xfId="25577"/>
    <cellStyle name="TotRow - Style4 2 16" xfId="25578"/>
    <cellStyle name="TotRow - Style4 2 16 2" xfId="25579"/>
    <cellStyle name="TotRow - Style4 2 16 3" xfId="25580"/>
    <cellStyle name="TotRow - Style4 2 17" xfId="25581"/>
    <cellStyle name="TotRow - Style4 2 17 2" xfId="25582"/>
    <cellStyle name="TotRow - Style4 2 17 3" xfId="25583"/>
    <cellStyle name="TotRow - Style4 2 18" xfId="25584"/>
    <cellStyle name="TotRow - Style4 2 18 2" xfId="25585"/>
    <cellStyle name="TotRow - Style4 2 18 3" xfId="25586"/>
    <cellStyle name="TotRow - Style4 2 19" xfId="25587"/>
    <cellStyle name="TotRow - Style4 2 19 2" xfId="25588"/>
    <cellStyle name="TotRow - Style4 2 19 3" xfId="25589"/>
    <cellStyle name="TotRow - Style4 2 2" xfId="25590"/>
    <cellStyle name="TotRow - Style4 2 2 10" xfId="25591"/>
    <cellStyle name="TotRow - Style4 2 2 2" xfId="25592"/>
    <cellStyle name="TotRow - Style4 2 2 2 2" xfId="25593"/>
    <cellStyle name="TotRow - Style4 2 2 2 3" xfId="25594"/>
    <cellStyle name="TotRow - Style4 2 2 3" xfId="25595"/>
    <cellStyle name="TotRow - Style4 2 2 3 2" xfId="25596"/>
    <cellStyle name="TotRow - Style4 2 2 3 3" xfId="25597"/>
    <cellStyle name="TotRow - Style4 2 2 4" xfId="25598"/>
    <cellStyle name="TotRow - Style4 2 2 4 2" xfId="25599"/>
    <cellStyle name="TotRow - Style4 2 2 4 3" xfId="25600"/>
    <cellStyle name="TotRow - Style4 2 2 5" xfId="25601"/>
    <cellStyle name="TotRow - Style4 2 2 5 2" xfId="25602"/>
    <cellStyle name="TotRow - Style4 2 2 5 3" xfId="25603"/>
    <cellStyle name="TotRow - Style4 2 2 6" xfId="25604"/>
    <cellStyle name="TotRow - Style4 2 2 6 2" xfId="25605"/>
    <cellStyle name="TotRow - Style4 2 2 6 3" xfId="25606"/>
    <cellStyle name="TotRow - Style4 2 2 7" xfId="25607"/>
    <cellStyle name="TotRow - Style4 2 2 7 2" xfId="25608"/>
    <cellStyle name="TotRow - Style4 2 2 7 3" xfId="25609"/>
    <cellStyle name="TotRow - Style4 2 2 8" xfId="25610"/>
    <cellStyle name="TotRow - Style4 2 2 8 2" xfId="25611"/>
    <cellStyle name="TotRow - Style4 2 2 8 3" xfId="25612"/>
    <cellStyle name="TotRow - Style4 2 2 9" xfId="25613"/>
    <cellStyle name="TotRow - Style4 2 20" xfId="25614"/>
    <cellStyle name="TotRow - Style4 2 20 2" xfId="25615"/>
    <cellStyle name="TotRow - Style4 2 20 3" xfId="25616"/>
    <cellStyle name="TotRow - Style4 2 21" xfId="25617"/>
    <cellStyle name="TotRow - Style4 2 21 2" xfId="25618"/>
    <cellStyle name="TotRow - Style4 2 21 3" xfId="25619"/>
    <cellStyle name="TotRow - Style4 2 22" xfId="25620"/>
    <cellStyle name="TotRow - Style4 2 23" xfId="25621"/>
    <cellStyle name="TotRow - Style4 2 3" xfId="25622"/>
    <cellStyle name="TotRow - Style4 2 3 2" xfId="25623"/>
    <cellStyle name="TotRow - Style4 2 3 3" xfId="25624"/>
    <cellStyle name="TotRow - Style4 2 4" xfId="25625"/>
    <cellStyle name="TotRow - Style4 2 4 2" xfId="25626"/>
    <cellStyle name="TotRow - Style4 2 4 3" xfId="25627"/>
    <cellStyle name="TotRow - Style4 2 5" xfId="25628"/>
    <cellStyle name="TotRow - Style4 2 5 2" xfId="25629"/>
    <cellStyle name="TotRow - Style4 2 5 3" xfId="25630"/>
    <cellStyle name="TotRow - Style4 2 6" xfId="25631"/>
    <cellStyle name="TotRow - Style4 2 6 2" xfId="25632"/>
    <cellStyle name="TotRow - Style4 2 6 3" xfId="25633"/>
    <cellStyle name="TotRow - Style4 2 7" xfId="25634"/>
    <cellStyle name="TotRow - Style4 2 7 2" xfId="25635"/>
    <cellStyle name="TotRow - Style4 2 7 3" xfId="25636"/>
    <cellStyle name="TotRow - Style4 2 8" xfId="25637"/>
    <cellStyle name="TotRow - Style4 2 8 2" xfId="25638"/>
    <cellStyle name="TotRow - Style4 2 8 3" xfId="25639"/>
    <cellStyle name="TotRow - Style4 2 9" xfId="25640"/>
    <cellStyle name="TotRow - Style4 2 9 2" xfId="25641"/>
    <cellStyle name="TotRow - Style4 2 9 3" xfId="25642"/>
    <cellStyle name="TotRow - Style4 20" xfId="25643"/>
    <cellStyle name="TotRow - Style4 20 2" xfId="25644"/>
    <cellStyle name="TotRow - Style4 20 3" xfId="25645"/>
    <cellStyle name="TotRow - Style4 21" xfId="25646"/>
    <cellStyle name="TotRow - Style4 21 2" xfId="25647"/>
    <cellStyle name="TotRow - Style4 21 3" xfId="25648"/>
    <cellStyle name="TotRow - Style4 22" xfId="25649"/>
    <cellStyle name="TotRow - Style4 22 2" xfId="25650"/>
    <cellStyle name="TotRow - Style4 22 3" xfId="25651"/>
    <cellStyle name="TotRow - Style4 23" xfId="25652"/>
    <cellStyle name="TotRow - Style4 3" xfId="25653"/>
    <cellStyle name="TotRow - Style4 3 10" xfId="25654"/>
    <cellStyle name="TotRow - Style4 3 10 2" xfId="25655"/>
    <cellStyle name="TotRow - Style4 3 10 3" xfId="25656"/>
    <cellStyle name="TotRow - Style4 3 11" xfId="25657"/>
    <cellStyle name="TotRow - Style4 3 11 2" xfId="25658"/>
    <cellStyle name="TotRow - Style4 3 11 3" xfId="25659"/>
    <cellStyle name="TotRow - Style4 3 12" xfId="25660"/>
    <cellStyle name="TotRow - Style4 3 12 2" xfId="25661"/>
    <cellStyle name="TotRow - Style4 3 12 3" xfId="25662"/>
    <cellStyle name="TotRow - Style4 3 13" xfId="25663"/>
    <cellStyle name="TotRow - Style4 3 13 2" xfId="25664"/>
    <cellStyle name="TotRow - Style4 3 13 3" xfId="25665"/>
    <cellStyle name="TotRow - Style4 3 14" xfId="25666"/>
    <cellStyle name="TotRow - Style4 3 14 2" xfId="25667"/>
    <cellStyle name="TotRow - Style4 3 14 3" xfId="25668"/>
    <cellStyle name="TotRow - Style4 3 15" xfId="25669"/>
    <cellStyle name="TotRow - Style4 3 15 2" xfId="25670"/>
    <cellStyle name="TotRow - Style4 3 15 3" xfId="25671"/>
    <cellStyle name="TotRow - Style4 3 16" xfId="25672"/>
    <cellStyle name="TotRow - Style4 3 16 2" xfId="25673"/>
    <cellStyle name="TotRow - Style4 3 16 3" xfId="25674"/>
    <cellStyle name="TotRow - Style4 3 17" xfId="25675"/>
    <cellStyle name="TotRow - Style4 3 17 2" xfId="25676"/>
    <cellStyle name="TotRow - Style4 3 17 3" xfId="25677"/>
    <cellStyle name="TotRow - Style4 3 18" xfId="25678"/>
    <cellStyle name="TotRow - Style4 3 18 2" xfId="25679"/>
    <cellStyle name="TotRow - Style4 3 18 3" xfId="25680"/>
    <cellStyle name="TotRow - Style4 3 19" xfId="25681"/>
    <cellStyle name="TotRow - Style4 3 19 2" xfId="25682"/>
    <cellStyle name="TotRow - Style4 3 19 3" xfId="25683"/>
    <cellStyle name="TotRow - Style4 3 2" xfId="25684"/>
    <cellStyle name="TotRow - Style4 3 2 10" xfId="25685"/>
    <cellStyle name="TotRow - Style4 3 2 2" xfId="25686"/>
    <cellStyle name="TotRow - Style4 3 2 2 2" xfId="25687"/>
    <cellStyle name="TotRow - Style4 3 2 2 3" xfId="25688"/>
    <cellStyle name="TotRow - Style4 3 2 3" xfId="25689"/>
    <cellStyle name="TotRow - Style4 3 2 3 2" xfId="25690"/>
    <cellStyle name="TotRow - Style4 3 2 3 3" xfId="25691"/>
    <cellStyle name="TotRow - Style4 3 2 4" xfId="25692"/>
    <cellStyle name="TotRow - Style4 3 2 4 2" xfId="25693"/>
    <cellStyle name="TotRow - Style4 3 2 4 3" xfId="25694"/>
    <cellStyle name="TotRow - Style4 3 2 5" xfId="25695"/>
    <cellStyle name="TotRow - Style4 3 2 5 2" xfId="25696"/>
    <cellStyle name="TotRow - Style4 3 2 5 3" xfId="25697"/>
    <cellStyle name="TotRow - Style4 3 2 6" xfId="25698"/>
    <cellStyle name="TotRow - Style4 3 2 6 2" xfId="25699"/>
    <cellStyle name="TotRow - Style4 3 2 6 3" xfId="25700"/>
    <cellStyle name="TotRow - Style4 3 2 7" xfId="25701"/>
    <cellStyle name="TotRow - Style4 3 2 7 2" xfId="25702"/>
    <cellStyle name="TotRow - Style4 3 2 7 3" xfId="25703"/>
    <cellStyle name="TotRow - Style4 3 2 8" xfId="25704"/>
    <cellStyle name="TotRow - Style4 3 2 8 2" xfId="25705"/>
    <cellStyle name="TotRow - Style4 3 2 8 3" xfId="25706"/>
    <cellStyle name="TotRow - Style4 3 2 9" xfId="25707"/>
    <cellStyle name="TotRow - Style4 3 20" xfId="25708"/>
    <cellStyle name="TotRow - Style4 3 20 2" xfId="25709"/>
    <cellStyle name="TotRow - Style4 3 20 3" xfId="25710"/>
    <cellStyle name="TotRow - Style4 3 21" xfId="25711"/>
    <cellStyle name="TotRow - Style4 3 22" xfId="25712"/>
    <cellStyle name="TotRow - Style4 3 3" xfId="25713"/>
    <cellStyle name="TotRow - Style4 3 3 2" xfId="25714"/>
    <cellStyle name="TotRow - Style4 3 3 3" xfId="25715"/>
    <cellStyle name="TotRow - Style4 3 4" xfId="25716"/>
    <cellStyle name="TotRow - Style4 3 4 2" xfId="25717"/>
    <cellStyle name="TotRow - Style4 3 4 3" xfId="25718"/>
    <cellStyle name="TotRow - Style4 3 5" xfId="25719"/>
    <cellStyle name="TotRow - Style4 3 5 2" xfId="25720"/>
    <cellStyle name="TotRow - Style4 3 5 3" xfId="25721"/>
    <cellStyle name="TotRow - Style4 3 6" xfId="25722"/>
    <cellStyle name="TotRow - Style4 3 6 2" xfId="25723"/>
    <cellStyle name="TotRow - Style4 3 6 3" xfId="25724"/>
    <cellStyle name="TotRow - Style4 3 7" xfId="25725"/>
    <cellStyle name="TotRow - Style4 3 7 2" xfId="25726"/>
    <cellStyle name="TotRow - Style4 3 7 3" xfId="25727"/>
    <cellStyle name="TotRow - Style4 3 8" xfId="25728"/>
    <cellStyle name="TotRow - Style4 3 8 2" xfId="25729"/>
    <cellStyle name="TotRow - Style4 3 8 3" xfId="25730"/>
    <cellStyle name="TotRow - Style4 3 9" xfId="25731"/>
    <cellStyle name="TotRow - Style4 3 9 2" xfId="25732"/>
    <cellStyle name="TotRow - Style4 3 9 3" xfId="25733"/>
    <cellStyle name="TotRow - Style4 4" xfId="25734"/>
    <cellStyle name="TotRow - Style4 4 10" xfId="25735"/>
    <cellStyle name="TotRow - Style4 4 2" xfId="25736"/>
    <cellStyle name="TotRow - Style4 4 2 2" xfId="25737"/>
    <cellStyle name="TotRow - Style4 4 2 3" xfId="25738"/>
    <cellStyle name="TotRow - Style4 4 3" xfId="25739"/>
    <cellStyle name="TotRow - Style4 4 3 2" xfId="25740"/>
    <cellStyle name="TotRow - Style4 4 3 3" xfId="25741"/>
    <cellStyle name="TotRow - Style4 4 4" xfId="25742"/>
    <cellStyle name="TotRow - Style4 4 4 2" xfId="25743"/>
    <cellStyle name="TotRow - Style4 4 4 3" xfId="25744"/>
    <cellStyle name="TotRow - Style4 4 5" xfId="25745"/>
    <cellStyle name="TotRow - Style4 4 5 2" xfId="25746"/>
    <cellStyle name="TotRow - Style4 4 5 3" xfId="25747"/>
    <cellStyle name="TotRow - Style4 4 6" xfId="25748"/>
    <cellStyle name="TotRow - Style4 4 6 2" xfId="25749"/>
    <cellStyle name="TotRow - Style4 4 6 3" xfId="25750"/>
    <cellStyle name="TotRow - Style4 4 7" xfId="25751"/>
    <cellStyle name="TotRow - Style4 4 7 2" xfId="25752"/>
    <cellStyle name="TotRow - Style4 4 7 3" xfId="25753"/>
    <cellStyle name="TotRow - Style4 4 8" xfId="25754"/>
    <cellStyle name="TotRow - Style4 4 8 2" xfId="25755"/>
    <cellStyle name="TotRow - Style4 4 8 3" xfId="25756"/>
    <cellStyle name="TotRow - Style4 4 9" xfId="25757"/>
    <cellStyle name="TotRow - Style4 5" xfId="25758"/>
    <cellStyle name="TotRow - Style4 5 2" xfId="25759"/>
    <cellStyle name="TotRow - Style4 5 3" xfId="25760"/>
    <cellStyle name="TotRow - Style4 6" xfId="25761"/>
    <cellStyle name="TotRow - Style4 6 2" xfId="25762"/>
    <cellStyle name="TotRow - Style4 6 3" xfId="25763"/>
    <cellStyle name="TotRow - Style4 7" xfId="25764"/>
    <cellStyle name="TotRow - Style4 7 2" xfId="25765"/>
    <cellStyle name="TotRow - Style4 7 3" xfId="25766"/>
    <cellStyle name="TotRow - Style4 8" xfId="25767"/>
    <cellStyle name="TotRow - Style4 8 2" xfId="25768"/>
    <cellStyle name="TotRow - Style4 8 3" xfId="25769"/>
    <cellStyle name="TotRow - Style4 9" xfId="25770"/>
    <cellStyle name="TotRow - Style4 9 2" xfId="25771"/>
    <cellStyle name="TotRow - Style4 9 3" xfId="25772"/>
    <cellStyle name="TotRow - Style8" xfId="25773"/>
    <cellStyle name="TotRow - Style8 2" xfId="25774"/>
    <cellStyle name="TotRow - Style8 2 2" xfId="25775"/>
    <cellStyle name="TotRow - Style8 2 3" xfId="25776"/>
    <cellStyle name="TotRow - Style8 3" xfId="25777"/>
    <cellStyle name="TotRow - Style8 3 2" xfId="25778"/>
    <cellStyle name="TotRow - Style8 3 3" xfId="25779"/>
    <cellStyle name="TotRow - Style8 4" xfId="25780"/>
    <cellStyle name="TotRow - Style8 4 2" xfId="25781"/>
    <cellStyle name="TotRow - Style8 4 3" xfId="25782"/>
    <cellStyle name="TotRow - Style8 5" xfId="25783"/>
    <cellStyle name="TotRow - Style8 5 2" xfId="25784"/>
    <cellStyle name="TotRow - Style8 5 3" xfId="25785"/>
    <cellStyle name="TotRow - Style8 6" xfId="25786"/>
    <cellStyle name="TotRow - 유형4" xfId="25787"/>
    <cellStyle name="TotRow - 유형4 2" xfId="25788"/>
    <cellStyle name="TotRow - 유형4 3" xfId="25789"/>
    <cellStyle name="TotRow 10" xfId="25790"/>
    <cellStyle name="TotRow 10 2" xfId="25791"/>
    <cellStyle name="TotRow 10 3" xfId="25792"/>
    <cellStyle name="TotRow 11" xfId="25793"/>
    <cellStyle name="TotRow 11 2" xfId="25794"/>
    <cellStyle name="TotRow 11 3" xfId="25795"/>
    <cellStyle name="TotRow 12" xfId="25796"/>
    <cellStyle name="TotRow 12 2" xfId="25797"/>
    <cellStyle name="TotRow 12 3" xfId="25798"/>
    <cellStyle name="TotRow 13" xfId="25799"/>
    <cellStyle name="TotRow 2" xfId="25800"/>
    <cellStyle name="TotRow 2 10" xfId="25801"/>
    <cellStyle name="TotRow 2 10 2" xfId="25802"/>
    <cellStyle name="TotRow 2 10 3" xfId="25803"/>
    <cellStyle name="TotRow 2 11" xfId="25804"/>
    <cellStyle name="TotRow 2 12" xfId="25805"/>
    <cellStyle name="TotRow 2 2" xfId="25806"/>
    <cellStyle name="TotRow 2 2 10" xfId="25807"/>
    <cellStyle name="TotRow 2 2 2" xfId="25808"/>
    <cellStyle name="TotRow 2 2 2 2" xfId="25809"/>
    <cellStyle name="TotRow 2 2 2 3" xfId="25810"/>
    <cellStyle name="TotRow 2 2 3" xfId="25811"/>
    <cellStyle name="TotRow 2 2 3 2" xfId="25812"/>
    <cellStyle name="TotRow 2 2 3 3" xfId="25813"/>
    <cellStyle name="TotRow 2 2 4" xfId="25814"/>
    <cellStyle name="TotRow 2 2 4 2" xfId="25815"/>
    <cellStyle name="TotRow 2 2 4 3" xfId="25816"/>
    <cellStyle name="TotRow 2 2 5" xfId="25817"/>
    <cellStyle name="TotRow 2 2 5 2" xfId="25818"/>
    <cellStyle name="TotRow 2 2 5 3" xfId="25819"/>
    <cellStyle name="TotRow 2 2 6" xfId="25820"/>
    <cellStyle name="TotRow 2 2 6 2" xfId="25821"/>
    <cellStyle name="TotRow 2 2 6 3" xfId="25822"/>
    <cellStyle name="TotRow 2 2 7" xfId="25823"/>
    <cellStyle name="TotRow 2 2 7 2" xfId="25824"/>
    <cellStyle name="TotRow 2 2 7 3" xfId="25825"/>
    <cellStyle name="TotRow 2 2 8" xfId="25826"/>
    <cellStyle name="TotRow 2 2 8 2" xfId="25827"/>
    <cellStyle name="TotRow 2 2 8 3" xfId="25828"/>
    <cellStyle name="TotRow 2 2 9" xfId="25829"/>
    <cellStyle name="TotRow 2 3" xfId="25830"/>
    <cellStyle name="TotRow 2 3 2" xfId="25831"/>
    <cellStyle name="TotRow 2 3 3" xfId="25832"/>
    <cellStyle name="TotRow 2 4" xfId="25833"/>
    <cellStyle name="TotRow 2 4 2" xfId="25834"/>
    <cellStyle name="TotRow 2 4 3" xfId="25835"/>
    <cellStyle name="TotRow 2 5" xfId="25836"/>
    <cellStyle name="TotRow 2 5 2" xfId="25837"/>
    <cellStyle name="TotRow 2 5 3" xfId="25838"/>
    <cellStyle name="TotRow 2 6" xfId="25839"/>
    <cellStyle name="TotRow 2 6 2" xfId="25840"/>
    <cellStyle name="TotRow 2 6 3" xfId="25841"/>
    <cellStyle name="TotRow 2 7" xfId="25842"/>
    <cellStyle name="TotRow 2 7 2" xfId="25843"/>
    <cellStyle name="TotRow 2 7 3" xfId="25844"/>
    <cellStyle name="TotRow 2 8" xfId="25845"/>
    <cellStyle name="TotRow 2 8 2" xfId="25846"/>
    <cellStyle name="TotRow 2 8 3" xfId="25847"/>
    <cellStyle name="TotRow 2 9" xfId="25848"/>
    <cellStyle name="TotRow 2 9 2" xfId="25849"/>
    <cellStyle name="TotRow 2 9 3" xfId="25850"/>
    <cellStyle name="TotRow 3" xfId="25851"/>
    <cellStyle name="TotRow 3 10" xfId="25852"/>
    <cellStyle name="TotRow 3 10 2" xfId="25853"/>
    <cellStyle name="TotRow 3 10 3" xfId="25854"/>
    <cellStyle name="TotRow 3 11" xfId="25855"/>
    <cellStyle name="TotRow 3 12" xfId="25856"/>
    <cellStyle name="TotRow 3 2" xfId="25857"/>
    <cellStyle name="TotRow 3 2 10" xfId="25858"/>
    <cellStyle name="TotRow 3 2 2" xfId="25859"/>
    <cellStyle name="TotRow 3 2 2 2" xfId="25860"/>
    <cellStyle name="TotRow 3 2 2 3" xfId="25861"/>
    <cellStyle name="TotRow 3 2 3" xfId="25862"/>
    <cellStyle name="TotRow 3 2 3 2" xfId="25863"/>
    <cellStyle name="TotRow 3 2 3 3" xfId="25864"/>
    <cellStyle name="TotRow 3 2 4" xfId="25865"/>
    <cellStyle name="TotRow 3 2 4 2" xfId="25866"/>
    <cellStyle name="TotRow 3 2 4 3" xfId="25867"/>
    <cellStyle name="TotRow 3 2 5" xfId="25868"/>
    <cellStyle name="TotRow 3 2 5 2" xfId="25869"/>
    <cellStyle name="TotRow 3 2 5 3" xfId="25870"/>
    <cellStyle name="TotRow 3 2 6" xfId="25871"/>
    <cellStyle name="TotRow 3 2 6 2" xfId="25872"/>
    <cellStyle name="TotRow 3 2 6 3" xfId="25873"/>
    <cellStyle name="TotRow 3 2 7" xfId="25874"/>
    <cellStyle name="TotRow 3 2 7 2" xfId="25875"/>
    <cellStyle name="TotRow 3 2 7 3" xfId="25876"/>
    <cellStyle name="TotRow 3 2 8" xfId="25877"/>
    <cellStyle name="TotRow 3 2 8 2" xfId="25878"/>
    <cellStyle name="TotRow 3 2 8 3" xfId="25879"/>
    <cellStyle name="TotRow 3 2 9" xfId="25880"/>
    <cellStyle name="TotRow 3 3" xfId="25881"/>
    <cellStyle name="TotRow 3 3 2" xfId="25882"/>
    <cellStyle name="TotRow 3 3 3" xfId="25883"/>
    <cellStyle name="TotRow 3 4" xfId="25884"/>
    <cellStyle name="TotRow 3 4 2" xfId="25885"/>
    <cellStyle name="TotRow 3 4 3" xfId="25886"/>
    <cellStyle name="TotRow 3 5" xfId="25887"/>
    <cellStyle name="TotRow 3 5 2" xfId="25888"/>
    <cellStyle name="TotRow 3 5 3" xfId="25889"/>
    <cellStyle name="TotRow 3 6" xfId="25890"/>
    <cellStyle name="TotRow 3 6 2" xfId="25891"/>
    <cellStyle name="TotRow 3 6 3" xfId="25892"/>
    <cellStyle name="TotRow 3 7" xfId="25893"/>
    <cellStyle name="TotRow 3 7 2" xfId="25894"/>
    <cellStyle name="TotRow 3 7 3" xfId="25895"/>
    <cellStyle name="TotRow 3 8" xfId="25896"/>
    <cellStyle name="TotRow 3 8 2" xfId="25897"/>
    <cellStyle name="TotRow 3 8 3" xfId="25898"/>
    <cellStyle name="TotRow 3 9" xfId="25899"/>
    <cellStyle name="TotRow 3 9 2" xfId="25900"/>
    <cellStyle name="TotRow 3 9 3" xfId="25901"/>
    <cellStyle name="TotRow 4" xfId="25902"/>
    <cellStyle name="TotRow 4 10" xfId="25903"/>
    <cellStyle name="TotRow 4 2" xfId="25904"/>
    <cellStyle name="TotRow 4 2 2" xfId="25905"/>
    <cellStyle name="TotRow 4 2 3" xfId="25906"/>
    <cellStyle name="TotRow 4 3" xfId="25907"/>
    <cellStyle name="TotRow 4 3 2" xfId="25908"/>
    <cellStyle name="TotRow 4 3 3" xfId="25909"/>
    <cellStyle name="TotRow 4 4" xfId="25910"/>
    <cellStyle name="TotRow 4 4 2" xfId="25911"/>
    <cellStyle name="TotRow 4 4 3" xfId="25912"/>
    <cellStyle name="TotRow 4 5" xfId="25913"/>
    <cellStyle name="TotRow 4 5 2" xfId="25914"/>
    <cellStyle name="TotRow 4 5 3" xfId="25915"/>
    <cellStyle name="TotRow 4 6" xfId="25916"/>
    <cellStyle name="TotRow 4 6 2" xfId="25917"/>
    <cellStyle name="TotRow 4 6 3" xfId="25918"/>
    <cellStyle name="TotRow 4 7" xfId="25919"/>
    <cellStyle name="TotRow 4 7 2" xfId="25920"/>
    <cellStyle name="TotRow 4 7 3" xfId="25921"/>
    <cellStyle name="TotRow 4 8" xfId="25922"/>
    <cellStyle name="TotRow 4 8 2" xfId="25923"/>
    <cellStyle name="TotRow 4 8 3" xfId="25924"/>
    <cellStyle name="TotRow 4 9" xfId="25925"/>
    <cellStyle name="TotRow 5" xfId="25926"/>
    <cellStyle name="TotRow 5 2" xfId="25927"/>
    <cellStyle name="TotRow 5 3" xfId="25928"/>
    <cellStyle name="TotRow 6" xfId="25929"/>
    <cellStyle name="TotRow 6 2" xfId="25930"/>
    <cellStyle name="TotRow 6 3" xfId="25931"/>
    <cellStyle name="TotRow 7" xfId="25932"/>
    <cellStyle name="TotRow 7 2" xfId="25933"/>
    <cellStyle name="TotRow 7 3" xfId="25934"/>
    <cellStyle name="TotRow 8" xfId="25935"/>
    <cellStyle name="TotRow 8 2" xfId="25936"/>
    <cellStyle name="TotRow 8 3" xfId="25937"/>
    <cellStyle name="TotRow 9" xfId="25938"/>
    <cellStyle name="TotRow 9 2" xfId="25939"/>
    <cellStyle name="TotRow 9 3" xfId="25940"/>
    <cellStyle name="ttt" xfId="25941"/>
    <cellStyle name="ttt 2" xfId="25942"/>
    <cellStyle name="Tusental (0)_Level 1" xfId="25943"/>
    <cellStyle name="Tusental_Level 1" xfId="25944"/>
    <cellStyle name="ü§øÇ [0]_Bill of Material" xfId="25945"/>
    <cellStyle name="ü§øÇ_Bill of Material" xfId="25946"/>
    <cellStyle name="Uang Muka" xfId="25947"/>
    <cellStyle name="Uang Muka 2" xfId="25948"/>
    <cellStyle name="Uang Muka 3" xfId="25949"/>
    <cellStyle name="UM" xfId="25950"/>
    <cellStyle name="Undefined" xfId="25951"/>
    <cellStyle name="uni" xfId="25952"/>
    <cellStyle name="Unit" xfId="25953"/>
    <cellStyle name="Unit 2" xfId="25954"/>
    <cellStyle name="Unit 3" xfId="25955"/>
    <cellStyle name="Unit 4" xfId="25956"/>
    <cellStyle name="Unit 5" xfId="25957"/>
    <cellStyle name="Unit 6" xfId="25958"/>
    <cellStyle name="units" xfId="25959"/>
    <cellStyle name="units 2" xfId="25960"/>
    <cellStyle name="ûóÆÞï`" xfId="25961"/>
    <cellStyle name="User" xfId="25962"/>
    <cellStyle name="V" xfId="25963"/>
    <cellStyle name="V 2" xfId="25964"/>
    <cellStyle name="Valuta (0)_1 new STM 16 ring" xfId="25965"/>
    <cellStyle name="Valuta [0]_rel-sl" xfId="25966"/>
    <cellStyle name="Valuta_1 new STM 16 ring" xfId="25967"/>
    <cellStyle name="Verrouillé" xfId="25968"/>
    <cellStyle name="viet" xfId="25969"/>
    <cellStyle name="viet 2" xfId="25970"/>
    <cellStyle name="viet2" xfId="25971"/>
    <cellStyle name="viet2 10" xfId="25972"/>
    <cellStyle name="viet2 10 2" xfId="25973"/>
    <cellStyle name="viet2 10 3" xfId="25974"/>
    <cellStyle name="viet2 11" xfId="25975"/>
    <cellStyle name="viet2 11 2" xfId="25976"/>
    <cellStyle name="viet2 11 3" xfId="25977"/>
    <cellStyle name="viet2 12" xfId="25978"/>
    <cellStyle name="viet2 12 2" xfId="25979"/>
    <cellStyle name="viet2 12 3" xfId="25980"/>
    <cellStyle name="viet2 13" xfId="25981"/>
    <cellStyle name="viet2 13 2" xfId="25982"/>
    <cellStyle name="viet2 13 3" xfId="25983"/>
    <cellStyle name="viet2 14" xfId="25984"/>
    <cellStyle name="viet2 14 2" xfId="25985"/>
    <cellStyle name="viet2 14 3" xfId="25986"/>
    <cellStyle name="viet2 15" xfId="25987"/>
    <cellStyle name="viet2 15 2" xfId="25988"/>
    <cellStyle name="viet2 15 3" xfId="25989"/>
    <cellStyle name="viet2 16" xfId="25990"/>
    <cellStyle name="viet2 16 2" xfId="25991"/>
    <cellStyle name="viet2 16 3" xfId="25992"/>
    <cellStyle name="viet2 17" xfId="25993"/>
    <cellStyle name="viet2 17 2" xfId="25994"/>
    <cellStyle name="viet2 17 3" xfId="25995"/>
    <cellStyle name="viet2 18" xfId="25996"/>
    <cellStyle name="viet2 18 2" xfId="25997"/>
    <cellStyle name="viet2 18 3" xfId="25998"/>
    <cellStyle name="viet2 19" xfId="25999"/>
    <cellStyle name="viet2 19 2" xfId="26000"/>
    <cellStyle name="viet2 19 3" xfId="26001"/>
    <cellStyle name="viet2 2" xfId="26002"/>
    <cellStyle name="viet2 2 10" xfId="26003"/>
    <cellStyle name="viet2 2 10 2" xfId="26004"/>
    <cellStyle name="viet2 2 10 3" xfId="26005"/>
    <cellStyle name="viet2 2 11" xfId="26006"/>
    <cellStyle name="viet2 2 11 2" xfId="26007"/>
    <cellStyle name="viet2 2 11 3" xfId="26008"/>
    <cellStyle name="viet2 2 12" xfId="26009"/>
    <cellStyle name="viet2 2 12 2" xfId="26010"/>
    <cellStyle name="viet2 2 12 3" xfId="26011"/>
    <cellStyle name="viet2 2 13" xfId="26012"/>
    <cellStyle name="viet2 2 13 2" xfId="26013"/>
    <cellStyle name="viet2 2 13 3" xfId="26014"/>
    <cellStyle name="viet2 2 14" xfId="26015"/>
    <cellStyle name="viet2 2 14 2" xfId="26016"/>
    <cellStyle name="viet2 2 14 3" xfId="26017"/>
    <cellStyle name="viet2 2 15" xfId="26018"/>
    <cellStyle name="viet2 2 15 2" xfId="26019"/>
    <cellStyle name="viet2 2 15 3" xfId="26020"/>
    <cellStyle name="viet2 2 16" xfId="26021"/>
    <cellStyle name="viet2 2 16 2" xfId="26022"/>
    <cellStyle name="viet2 2 16 3" xfId="26023"/>
    <cellStyle name="viet2 2 17" xfId="26024"/>
    <cellStyle name="viet2 2 17 2" xfId="26025"/>
    <cellStyle name="viet2 2 17 3" xfId="26026"/>
    <cellStyle name="viet2 2 18" xfId="26027"/>
    <cellStyle name="viet2 2 18 2" xfId="26028"/>
    <cellStyle name="viet2 2 18 3" xfId="26029"/>
    <cellStyle name="viet2 2 19" xfId="26030"/>
    <cellStyle name="viet2 2 19 2" xfId="26031"/>
    <cellStyle name="viet2 2 19 3" xfId="26032"/>
    <cellStyle name="viet2 2 2" xfId="26033"/>
    <cellStyle name="viet2 2 2 10" xfId="26034"/>
    <cellStyle name="viet2 2 2 2" xfId="26035"/>
    <cellStyle name="viet2 2 2 2 2" xfId="26036"/>
    <cellStyle name="viet2 2 2 2 3" xfId="26037"/>
    <cellStyle name="viet2 2 2 3" xfId="26038"/>
    <cellStyle name="viet2 2 2 3 2" xfId="26039"/>
    <cellStyle name="viet2 2 2 3 3" xfId="26040"/>
    <cellStyle name="viet2 2 2 4" xfId="26041"/>
    <cellStyle name="viet2 2 2 4 2" xfId="26042"/>
    <cellStyle name="viet2 2 2 4 3" xfId="26043"/>
    <cellStyle name="viet2 2 2 5" xfId="26044"/>
    <cellStyle name="viet2 2 2 5 2" xfId="26045"/>
    <cellStyle name="viet2 2 2 5 3" xfId="26046"/>
    <cellStyle name="viet2 2 2 6" xfId="26047"/>
    <cellStyle name="viet2 2 2 6 2" xfId="26048"/>
    <cellStyle name="viet2 2 2 6 3" xfId="26049"/>
    <cellStyle name="viet2 2 2 7" xfId="26050"/>
    <cellStyle name="viet2 2 2 7 2" xfId="26051"/>
    <cellStyle name="viet2 2 2 7 3" xfId="26052"/>
    <cellStyle name="viet2 2 2 8" xfId="26053"/>
    <cellStyle name="viet2 2 2 8 2" xfId="26054"/>
    <cellStyle name="viet2 2 2 8 3" xfId="26055"/>
    <cellStyle name="viet2 2 2 9" xfId="26056"/>
    <cellStyle name="viet2 2 20" xfId="26057"/>
    <cellStyle name="viet2 2 20 2" xfId="26058"/>
    <cellStyle name="viet2 2 20 3" xfId="26059"/>
    <cellStyle name="viet2 2 21" xfId="26060"/>
    <cellStyle name="viet2 2 21 2" xfId="26061"/>
    <cellStyle name="viet2 2 21 3" xfId="26062"/>
    <cellStyle name="viet2 2 22" xfId="26063"/>
    <cellStyle name="viet2 2 23" xfId="26064"/>
    <cellStyle name="viet2 2 3" xfId="26065"/>
    <cellStyle name="viet2 2 3 2" xfId="26066"/>
    <cellStyle name="viet2 2 3 3" xfId="26067"/>
    <cellStyle name="viet2 2 4" xfId="26068"/>
    <cellStyle name="viet2 2 4 2" xfId="26069"/>
    <cellStyle name="viet2 2 4 3" xfId="26070"/>
    <cellStyle name="viet2 2 5" xfId="26071"/>
    <cellStyle name="viet2 2 5 2" xfId="26072"/>
    <cellStyle name="viet2 2 5 3" xfId="26073"/>
    <cellStyle name="viet2 2 6" xfId="26074"/>
    <cellStyle name="viet2 2 6 2" xfId="26075"/>
    <cellStyle name="viet2 2 6 3" xfId="26076"/>
    <cellStyle name="viet2 2 7" xfId="26077"/>
    <cellStyle name="viet2 2 7 2" xfId="26078"/>
    <cellStyle name="viet2 2 7 3" xfId="26079"/>
    <cellStyle name="viet2 2 8" xfId="26080"/>
    <cellStyle name="viet2 2 8 2" xfId="26081"/>
    <cellStyle name="viet2 2 8 3" xfId="26082"/>
    <cellStyle name="viet2 2 9" xfId="26083"/>
    <cellStyle name="viet2 2 9 2" xfId="26084"/>
    <cellStyle name="viet2 2 9 3" xfId="26085"/>
    <cellStyle name="viet2 20" xfId="26086"/>
    <cellStyle name="viet2 20 2" xfId="26087"/>
    <cellStyle name="viet2 20 3" xfId="26088"/>
    <cellStyle name="viet2 21" xfId="26089"/>
    <cellStyle name="viet2 21 2" xfId="26090"/>
    <cellStyle name="viet2 21 3" xfId="26091"/>
    <cellStyle name="viet2 22" xfId="26092"/>
    <cellStyle name="viet2 22 2" xfId="26093"/>
    <cellStyle name="viet2 22 3" xfId="26094"/>
    <cellStyle name="viet2 23" xfId="26095"/>
    <cellStyle name="viet2 24" xfId="26096"/>
    <cellStyle name="viet2 3" xfId="26097"/>
    <cellStyle name="viet2 3 10" xfId="26098"/>
    <cellStyle name="viet2 3 10 2" xfId="26099"/>
    <cellStyle name="viet2 3 10 3" xfId="26100"/>
    <cellStyle name="viet2 3 11" xfId="26101"/>
    <cellStyle name="viet2 3 11 2" xfId="26102"/>
    <cellStyle name="viet2 3 11 3" xfId="26103"/>
    <cellStyle name="viet2 3 12" xfId="26104"/>
    <cellStyle name="viet2 3 12 2" xfId="26105"/>
    <cellStyle name="viet2 3 12 3" xfId="26106"/>
    <cellStyle name="viet2 3 13" xfId="26107"/>
    <cellStyle name="viet2 3 13 2" xfId="26108"/>
    <cellStyle name="viet2 3 13 3" xfId="26109"/>
    <cellStyle name="viet2 3 14" xfId="26110"/>
    <cellStyle name="viet2 3 14 2" xfId="26111"/>
    <cellStyle name="viet2 3 14 3" xfId="26112"/>
    <cellStyle name="viet2 3 15" xfId="26113"/>
    <cellStyle name="viet2 3 15 2" xfId="26114"/>
    <cellStyle name="viet2 3 15 3" xfId="26115"/>
    <cellStyle name="viet2 3 16" xfId="26116"/>
    <cellStyle name="viet2 3 16 2" xfId="26117"/>
    <cellStyle name="viet2 3 16 3" xfId="26118"/>
    <cellStyle name="viet2 3 17" xfId="26119"/>
    <cellStyle name="viet2 3 17 2" xfId="26120"/>
    <cellStyle name="viet2 3 17 3" xfId="26121"/>
    <cellStyle name="viet2 3 18" xfId="26122"/>
    <cellStyle name="viet2 3 19" xfId="26123"/>
    <cellStyle name="viet2 3 2" xfId="26124"/>
    <cellStyle name="viet2 3 2 10" xfId="26125"/>
    <cellStyle name="viet2 3 2 2" xfId="26126"/>
    <cellStyle name="viet2 3 2 2 2" xfId="26127"/>
    <cellStyle name="viet2 3 2 2 3" xfId="26128"/>
    <cellStyle name="viet2 3 2 3" xfId="26129"/>
    <cellStyle name="viet2 3 2 3 2" xfId="26130"/>
    <cellStyle name="viet2 3 2 3 3" xfId="26131"/>
    <cellStyle name="viet2 3 2 4" xfId="26132"/>
    <cellStyle name="viet2 3 2 4 2" xfId="26133"/>
    <cellStyle name="viet2 3 2 4 3" xfId="26134"/>
    <cellStyle name="viet2 3 2 5" xfId="26135"/>
    <cellStyle name="viet2 3 2 5 2" xfId="26136"/>
    <cellStyle name="viet2 3 2 5 3" xfId="26137"/>
    <cellStyle name="viet2 3 2 6" xfId="26138"/>
    <cellStyle name="viet2 3 2 6 2" xfId="26139"/>
    <cellStyle name="viet2 3 2 6 3" xfId="26140"/>
    <cellStyle name="viet2 3 2 7" xfId="26141"/>
    <cellStyle name="viet2 3 2 7 2" xfId="26142"/>
    <cellStyle name="viet2 3 2 7 3" xfId="26143"/>
    <cellStyle name="viet2 3 2 8" xfId="26144"/>
    <cellStyle name="viet2 3 2 8 2" xfId="26145"/>
    <cellStyle name="viet2 3 2 8 3" xfId="26146"/>
    <cellStyle name="viet2 3 2 9" xfId="26147"/>
    <cellStyle name="viet2 3 3" xfId="26148"/>
    <cellStyle name="viet2 3 3 2" xfId="26149"/>
    <cellStyle name="viet2 3 3 3" xfId="26150"/>
    <cellStyle name="viet2 3 4" xfId="26151"/>
    <cellStyle name="viet2 3 4 2" xfId="26152"/>
    <cellStyle name="viet2 3 4 3" xfId="26153"/>
    <cellStyle name="viet2 3 5" xfId="26154"/>
    <cellStyle name="viet2 3 5 2" xfId="26155"/>
    <cellStyle name="viet2 3 5 3" xfId="26156"/>
    <cellStyle name="viet2 3 6" xfId="26157"/>
    <cellStyle name="viet2 3 6 2" xfId="26158"/>
    <cellStyle name="viet2 3 6 3" xfId="26159"/>
    <cellStyle name="viet2 3 7" xfId="26160"/>
    <cellStyle name="viet2 3 7 2" xfId="26161"/>
    <cellStyle name="viet2 3 7 3" xfId="26162"/>
    <cellStyle name="viet2 3 8" xfId="26163"/>
    <cellStyle name="viet2 3 8 2" xfId="26164"/>
    <cellStyle name="viet2 3 8 3" xfId="26165"/>
    <cellStyle name="viet2 3 9" xfId="26166"/>
    <cellStyle name="viet2 3 9 2" xfId="26167"/>
    <cellStyle name="viet2 3 9 3" xfId="26168"/>
    <cellStyle name="viet2 4" xfId="26169"/>
    <cellStyle name="viet2 4 10" xfId="26170"/>
    <cellStyle name="viet2 4 2" xfId="26171"/>
    <cellStyle name="viet2 4 2 2" xfId="26172"/>
    <cellStyle name="viet2 4 2 3" xfId="26173"/>
    <cellStyle name="viet2 4 3" xfId="26174"/>
    <cellStyle name="viet2 4 3 2" xfId="26175"/>
    <cellStyle name="viet2 4 3 3" xfId="26176"/>
    <cellStyle name="viet2 4 4" xfId="26177"/>
    <cellStyle name="viet2 4 4 2" xfId="26178"/>
    <cellStyle name="viet2 4 4 3" xfId="26179"/>
    <cellStyle name="viet2 4 5" xfId="26180"/>
    <cellStyle name="viet2 4 5 2" xfId="26181"/>
    <cellStyle name="viet2 4 5 3" xfId="26182"/>
    <cellStyle name="viet2 4 6" xfId="26183"/>
    <cellStyle name="viet2 4 6 2" xfId="26184"/>
    <cellStyle name="viet2 4 6 3" xfId="26185"/>
    <cellStyle name="viet2 4 7" xfId="26186"/>
    <cellStyle name="viet2 4 7 2" xfId="26187"/>
    <cellStyle name="viet2 4 7 3" xfId="26188"/>
    <cellStyle name="viet2 4 8" xfId="26189"/>
    <cellStyle name="viet2 4 8 2" xfId="26190"/>
    <cellStyle name="viet2 4 8 3" xfId="26191"/>
    <cellStyle name="viet2 4 9" xfId="26192"/>
    <cellStyle name="viet2 5" xfId="26193"/>
    <cellStyle name="viet2 5 2" xfId="26194"/>
    <cellStyle name="viet2 5 3" xfId="26195"/>
    <cellStyle name="viet2 6" xfId="26196"/>
    <cellStyle name="viet2 6 2" xfId="26197"/>
    <cellStyle name="viet2 6 3" xfId="26198"/>
    <cellStyle name="viet2 7" xfId="26199"/>
    <cellStyle name="viet2 7 2" xfId="26200"/>
    <cellStyle name="viet2 7 3" xfId="26201"/>
    <cellStyle name="viet2 8" xfId="26202"/>
    <cellStyle name="viet2 8 2" xfId="26203"/>
    <cellStyle name="viet2 8 3" xfId="26204"/>
    <cellStyle name="viet2 9" xfId="26205"/>
    <cellStyle name="viet2 9 2" xfId="26206"/>
    <cellStyle name="viet2 9 3" xfId="26207"/>
    <cellStyle name="Virgül_doğu arıtma çalışma" xfId="26208"/>
    <cellStyle name="Virgule fixe" xfId="26209"/>
    <cellStyle name="W?rung [0]_KHI_KAB1" xfId="26210"/>
    <cellStyle name="W?rung_KHI_KAB1" xfId="26211"/>
    <cellStyle name="Währung [0]_96_97" xfId="26212"/>
    <cellStyle name="Währung_0.055_KALK_20.07.00" xfId="26213"/>
    <cellStyle name="Warning Text 2" xfId="26214"/>
    <cellStyle name="Warning Text 2 2" xfId="26215"/>
    <cellStyle name="Warning Text 3" xfId="26216"/>
    <cellStyle name="Warning Text 4" xfId="26217"/>
    <cellStyle name="Warning Text 5" xfId="26218"/>
    <cellStyle name="Warning Text 6" xfId="26219"/>
    <cellStyle name="Warning Text 7" xfId="26220"/>
    <cellStyle name="Warning Text 8" xfId="26221"/>
    <cellStyle name="Warning Text 9" xfId="26222"/>
    <cellStyle name="WHead - Style2" xfId="26223"/>
    <cellStyle name="WHead - Style2 2" xfId="26224"/>
    <cellStyle name="WHead - Style2 2 2" xfId="26225"/>
    <cellStyle name="WHead - Style2 3" xfId="26226"/>
    <cellStyle name="WHead - Style2 3 2" xfId="26227"/>
    <cellStyle name="WHead - Style2 4" xfId="26228"/>
    <cellStyle name="White" xfId="26229"/>
    <cellStyle name="White 2" xfId="26230"/>
    <cellStyle name="White 3" xfId="26231"/>
    <cellStyle name="White 4" xfId="26232"/>
    <cellStyle name="White 5" xfId="26233"/>
    <cellStyle name="wrap" xfId="26234"/>
    <cellStyle name="Wไhrung [0]_35ERI8T2gbIEMixb4v26icuOo" xfId="26235"/>
    <cellStyle name="Wไhrung_35ERI8T2gbIEMixb4v26icuOo" xfId="26236"/>
    <cellStyle name="ƸōዊbǜōዚbǸōዪbɄōዺb쉀ōጊb쉬ōጚb슔ōጪb싀ōጺb쌐ōፊbɤōፚbʀō፪bʘō፺bʼōᎊb˜ō᎚b쌼ōᎪb쎄ōᎺb쎨ōᏊb쏄ōᏚb쏜ōᏪb̀ōᏺb̤ōᐊb͔ōᐚb΀ōᐪbΰōᐺb쏸ō" xfId="26237"/>
    <cellStyle name="Обычный_Перечень объектов для генподряда(18.12" xfId="26238"/>
    <cellStyle name="ｳfｹBQSUM" xfId="26239"/>
    <cellStyle name="ｳfｹBQSUM 2" xfId="26240"/>
    <cellStyle name="ｳfｹBQSUM(D)" xfId="26241"/>
    <cellStyle name="ｳfｹBQSUM(D) 2" xfId="26242"/>
    <cellStyle name="ｳfｹBQSUM_BQ ROHM-Genset (rev.1)" xfId="26243"/>
    <cellStyle name="ハイパーリンク" xfId="26244"/>
    <cellStyle name="ハイパーリンク 2" xfId="26245"/>
    <cellStyle name="ハイパーリンク_Field Expenses SKP" xfId="26246"/>
    <cellStyle name="්b뉜ōේb뉼ō෪b늠ō෺b부ōชb붘ōบb붴ōสb뷄ōฺb뷘ō๊b닄ō๚b닜ō๪b닰ō๺b댜ōຊb댸ōບb뷬ōສb븄ō຺b블ō໊b븨ō໚b븼ō໪b덐ō໺" xfId="26247"/>
    <cellStyle name="්b뉜ōේb뉼ō෪b늠ō෺b부ōชb붘ōบb붴ōสb뷄ōฺb뷘ō๊b닄ō๚b닜ō๪b닰ō๺b댜ōຊb댸ōບb뷬ōສb븄ō຺b블ō໊b븨ō໚b븼ō໪b덐ō໺b덠ō༊b델ō༚b뎔ō༪b뎬ō༺b빘ōཊb빰ōཚb뺌ōཪb뻘ōེb뻴ōྊb돌ōྚb돴ōྪb된ōྺb됸ō࿊b둔ō࿚b뼘ō࿪b뼸ō࿺b뽨ōညb뾔ōယb뿄ōဪb뒜ō်b뒸ō၊b듌ōၚb들ōၪb듸ōၺb뿴ōႊb쀐ōႚb쀬ōႪb쁴ōႺb삐ō჊b딐ōლb따ōცb땔ōჺb땬ōᄊb떀ōᄚb산ōᄪb새ōᄺb샘ōᅋb샬ōᅛb샴ōᅪb_x000c_ōᅺb0ōᆊbXōᆚbōᆪb¨ōᆺb섄" xfId="26248"/>
    <cellStyle name="เครื่องหมายจุลภาค [0]_N1222H#" xfId="26249"/>
    <cellStyle name="เครื่องหมายจุลภาค 10" xfId="26250"/>
    <cellStyle name="เครื่องหมายจุลภาค 11" xfId="26251"/>
    <cellStyle name="เครื่องหมายจุลภาค 12" xfId="26252"/>
    <cellStyle name="เครื่องหมายจุลภาค 13" xfId="26253"/>
    <cellStyle name="เครื่องหมายจุลภาค 14" xfId="26254"/>
    <cellStyle name="เครื่องหมายจุลภาค 15" xfId="26255"/>
    <cellStyle name="เครื่องหมายจุลภาค 16" xfId="26256"/>
    <cellStyle name="เครื่องหมายจุลภาค 17" xfId="26257"/>
    <cellStyle name="เครื่องหมายจุลภาค 18" xfId="26258"/>
    <cellStyle name="เครื่องหมายจุลภาค 19" xfId="26259"/>
    <cellStyle name="เครื่องหมายจุลภาค 2" xfId="26260"/>
    <cellStyle name="เครื่องหมายจุลภาค 2 2" xfId="26261"/>
    <cellStyle name="เครื่องหมายจุลภาค 2 3" xfId="26262"/>
    <cellStyle name="เครื่องหมายจุลภาค 20" xfId="26263"/>
    <cellStyle name="เครื่องหมายจุลภาค 21" xfId="26264"/>
    <cellStyle name="เครื่องหมายจุลภาค 22" xfId="26265"/>
    <cellStyle name="เครื่องหมายจุลภาค 23" xfId="26266"/>
    <cellStyle name="เครื่องหมายจุลภาค 24" xfId="26267"/>
    <cellStyle name="เครื่องหมายจุลภาค 25" xfId="26268"/>
    <cellStyle name="เครื่องหมายจุลภาค 26" xfId="26269"/>
    <cellStyle name="เครื่องหมายจุลภาค 27" xfId="26270"/>
    <cellStyle name="เครื่องหมายจุลภาค 28" xfId="26271"/>
    <cellStyle name="เครื่องหมายจุลภาค 29" xfId="26272"/>
    <cellStyle name="เครื่องหมายจุลภาค 3" xfId="26273"/>
    <cellStyle name="เครื่องหมายจุลภาค 30" xfId="26274"/>
    <cellStyle name="เครื่องหมายจุลภาค 31" xfId="26275"/>
    <cellStyle name="เครื่องหมายจุลภาค 32" xfId="26276"/>
    <cellStyle name="เครื่องหมายจุลภาค 33" xfId="26277"/>
    <cellStyle name="เครื่องหมายจุลภาค 34" xfId="26278"/>
    <cellStyle name="เครื่องหมายจุลภาค 35" xfId="26279"/>
    <cellStyle name="เครื่องหมายจุลภาค 36" xfId="26280"/>
    <cellStyle name="เครื่องหมายจุลภาค 37" xfId="26281"/>
    <cellStyle name="เครื่องหมายจุลภาค 38" xfId="26282"/>
    <cellStyle name="เครื่องหมายจุลภาค 39" xfId="26283"/>
    <cellStyle name="เครื่องหมายจุลภาค 4" xfId="26284"/>
    <cellStyle name="เครื่องหมายจุลภาค 40" xfId="26285"/>
    <cellStyle name="เครื่องหมายจุลภาค 41" xfId="26286"/>
    <cellStyle name="เครื่องหมายจุลภาค 42" xfId="26287"/>
    <cellStyle name="เครื่องหมายจุลภาค 43" xfId="26288"/>
    <cellStyle name="เครื่องหมายจุลภาค 44" xfId="26289"/>
    <cellStyle name="เครื่องหมายจุลภาค 45" xfId="26290"/>
    <cellStyle name="เครื่องหมายจุลภาค 46" xfId="26291"/>
    <cellStyle name="เครื่องหมายจุลภาค 47" xfId="26292"/>
    <cellStyle name="เครื่องหมายจุลภาค 48" xfId="26293"/>
    <cellStyle name="เครื่องหมายจุลภาค 49" xfId="26294"/>
    <cellStyle name="เครื่องหมายจุลภาค 5" xfId="26295"/>
    <cellStyle name="เครื่องหมายจุลภาค 50" xfId="26296"/>
    <cellStyle name="เครื่องหมายจุลภาค 51" xfId="26297"/>
    <cellStyle name="เครื่องหมายจุลภาค 6" xfId="26298"/>
    <cellStyle name="เครื่องหมายจุลภาค 7" xfId="26299"/>
    <cellStyle name="เครื่องหมายจุลภาค 8" xfId="26300"/>
    <cellStyle name="เครื่องหมายจุลภาค 9" xfId="26301"/>
    <cellStyle name="เครื่องหมายจุลภาค_020813 PL state for Pasolink BTS" xfId="26302"/>
    <cellStyle name="เครื่องหมายสกุลเงิน [0]_N1222H#" xfId="26303"/>
    <cellStyle name="เครื่องหมายสกุลเงิน 2" xfId="26304"/>
    <cellStyle name="เครื่องหมายสกุลเงิน_N1222H#" xfId="26305"/>
    <cellStyle name="เซลล์ตรวจสอบ" xfId="26306"/>
    <cellStyle name="เซลล์ที่มีการเชื่อมโยง" xfId="26307"/>
    <cellStyle name="เปอร์เซ็นต์ 2" xfId="26308"/>
    <cellStyle name="เปอร์เซ็นต์ 3" xfId="26309"/>
    <cellStyle name="เปอร์เซ็นต์ 4" xfId="26310"/>
    <cellStyle name="เปอร์เซ็นต์ 5" xfId="26311"/>
    <cellStyle name="เส้นขอบขวา" xfId="26312"/>
    <cellStyle name="แย่" xfId="26313"/>
    <cellStyle name="แสดงผล" xfId="26314"/>
    <cellStyle name="แสดงผล 2" xfId="26315"/>
    <cellStyle name="แสดงผล 3" xfId="26316"/>
    <cellStyle name="การคำนวณ" xfId="26317"/>
    <cellStyle name="การคำนวณ 2" xfId="26318"/>
    <cellStyle name="การคำนวณ 3" xfId="26319"/>
    <cellStyle name="ข้อความเตือน" xfId="26320"/>
    <cellStyle name="ข้อความอธิบาย" xfId="26321"/>
    <cellStyle name="ชื่อเรื่อง" xfId="26322"/>
    <cellStyle name="ดี" xfId="26323"/>
    <cellStyle name="น้บะภฒ_95" xfId="26324"/>
    <cellStyle name="ปกติ 2" xfId="26325"/>
    <cellStyle name="ปกติ 2 2" xfId="26326"/>
    <cellStyle name="ปกติ 3" xfId="26327"/>
    <cellStyle name="ปกติ 4" xfId="26328"/>
    <cellStyle name="ปกติ 5" xfId="26329"/>
    <cellStyle name="ปกติ 6" xfId="26330"/>
    <cellStyle name="ปกติ_020625 PQM-Telkomsel SDH Ring Madan Batam (Micro) -1" xfId="26331"/>
    <cellStyle name="ป้อนค่า" xfId="26332"/>
    <cellStyle name="ป้อนค่า 2" xfId="26333"/>
    <cellStyle name="ป้อนค่า 3" xfId="26334"/>
    <cellStyle name="ปานกลาง" xfId="26335"/>
    <cellStyle name="ผลรวม" xfId="26336"/>
    <cellStyle name="ผลรวม 2" xfId="26337"/>
    <cellStyle name="ผลรวม 3" xfId="26338"/>
    <cellStyle name="ฤธถ [0]_95" xfId="26339"/>
    <cellStyle name="ฤธถ_95" xfId="26340"/>
    <cellStyle name="ล๋ศญ [0]_95" xfId="26341"/>
    <cellStyle name="ล๋ศญ_95" xfId="26342"/>
    <cellStyle name="วฅมุ_4ฟ๙ฝวภ๛" xfId="26343"/>
    <cellStyle name="ส่วนที่ถูกเน้น1" xfId="26344"/>
    <cellStyle name="ส่วนที่ถูกเน้น2" xfId="26345"/>
    <cellStyle name="ส่วนที่ถูกเน้น3" xfId="26346"/>
    <cellStyle name="ส่วนที่ถูกเน้น4" xfId="26347"/>
    <cellStyle name="ส่วนที่ถูกเน้น5" xfId="26348"/>
    <cellStyle name="ส่วนที่ถูกเน้น6" xfId="26349"/>
    <cellStyle name="หมายเหตุ" xfId="26350"/>
    <cellStyle name="หมายเหตุ 2" xfId="26351"/>
    <cellStyle name="หมายเหตุ 3" xfId="26352"/>
    <cellStyle name="หัวเรื่อง 1" xfId="26353"/>
    <cellStyle name="หัวเรื่อง 2" xfId="26354"/>
    <cellStyle name="หัวเรื่อง 3" xfId="26355"/>
    <cellStyle name="หัวเรื่อง 3 2" xfId="26356"/>
    <cellStyle name="หัวเรื่อง 4" xfId="26357"/>
    <cellStyle name="ᒊbЄōᒚbЬōᒪbјōᒺbҤōᓊbӐōᓚb쒤ōᓪb쓄ōᓺb쓠ōᔊb씈ōᔚb씬ōᔪbӰōᔺbԈōᕊbԤōᕚbՀōᕪb՜ōᕺb앐ōᖊb앴ōᖚb얐ōᖪb얼ōᖺ" xfId="26358"/>
    <cellStyle name="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ō៪b‬ō៺bᏜō᠊b᐀ō᠚bᐬōᠪbᑜōᠺbᒌōᡊb⁜ōᡚb€ōᡪb⃔ō᡺bℌ" xfId="26359"/>
    <cellStyle name="ᒺbҤōᓊbӐōᓚb쒤ōᓪb쓄ōᓺb쓠ōᔊb씈ōᔚb씬ōᔪbӰōᔺbԈōᕊbԤōᕚbՀōᕪb՜ōᕺb앐ōᖊb앴ōᖚb얐ōᖪb얼ōᖺb엤ōᗊbոōᗚb֐ōᗪ" xfId="26360"/>
    <cellStyle name="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ō៪b‬ō៺bᏜō᠊b᐀ō᠚bᐬōᠪbᑜōᠺbᒌōᡊb⁜ōᡚb€ōᡪb⃔ō᡺bℌōᢊb⅀ōᢚbⅸōᢪb⇐" xfId="26361"/>
    <cellStyle name="Ꮺb̀ōᏺb̤ōᐊb͔ōᐚb΀ōᐪbΰōᐺb쏸ōᑊb쐨ōᑚb쑀ōᑪb쑜ōᑺb쑸ōᒊbЄōᒚbЬōᒪbјōᒺbҤōᓊbӐōᓚb쒤ōᓪb쓄ōᓺb쓠ōᔊb씈ōᔚ" xfId="26362"/>
    <cellStyle name="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ōᘚbذōᘪbڀōᘺbڬōᙊbیōᙚb۰ōᙪbᇤōᙺbሀōᚊbሜōᚚbሼōᚪbቘōᚺb܈ōᛊbܬōᛚb݌ōᛪbݬō᛺bބōᜊbኌō᜚bከōᜪbዌō᜺bዤōᝊbጄō᝚bጨōᝪbፐō᝺b፰ōដb᎘ōរbᎸōឪb὘ōឺbᾬō៊bῐō៚bῼ" xfId="26363"/>
    <cellStyle name="ሚbôōሪbŀōሺbŨōቊbƀōቚb솴ōቪb쇌ōቺb쇬ōኊb숄ōኚb술ōኪbƜōኺbƸōዊbǜōዚbǸōዪbɄōዺb쉀ōጊb쉬ōጚb슔ōጪb싀ōጺb쌐ōፊ" xfId="26364"/>
    <cellStyle name="ሚbôōሪbŀōሺbŨōቊbƀōቚb솴ōቪb쇌ōቺb쇬ōኊb숄ōኚb술ōኪbƜōኺbƸōዊbǜōዚbǸōዪbɄōዺb쉀ōጊb쉬ōጚb슔ōጪb싀ōጺb쌐ōፊbɤōፚbʀō፪bʘō፺bʼōᎊb˜ō᎚b쌼ōᎪb쎄ōᎺb쎨ōᏊb쏄ōᏚb쏜ōᏪb̀ōᏺb̤ōᐊb͔ōᐚb΀ōᐪbΰōᐺb쏸ōᑊb쐨ōᑚb쑀ōᑪb쑜ōᑺb쑸ōᒊbЄōᒚbЬōᒪbјōᒺbҤōᓊbӐōᓚb쒤ōᓪb쓄ōᓺb쓠ōᔊb씈ōᔚb씬ōᔪbӰōᔺbԈōᕊbԤōᕚbՀōᕪb՜ōᕺb앐ōᖊb앴ōᖚb얐ōᖪb얼ōᖺb엤ōᗊbոōᗚb֐ōᗪbְōᗺbלōᘊb؄" xfId="26365"/>
    <cellStyle name="ꯠōකb갈ōඪb눠ōයb눸ō්b뉜ōේb뉼ō෪b늠ō෺b부ōชb붘ōบb붴ōสb뷄ōฺb뷘ō๊b닄ō๚b닜ō๪b닰ō๺b댜ōຊb댸ōບb뷬ōສb븄ō຺b블ō໊b븨ō໚b븼ō໪b덐ō໺b덠ō༊b델ō" xfId="26366"/>
    <cellStyle name="|?ドE" xfId="26367"/>
    <cellStyle name=" [0.00]_ Att. 1- Cover" xfId="26368"/>
    <cellStyle name="_ Att. 1- Cover" xfId="26369"/>
    <cellStyle name="?_ Att. 1- Cover" xfId="26370"/>
    <cellStyle name="화 [0]_총괄표(수정)" xfId="26371"/>
    <cellStyle name="고정소숫점" xfId="26372"/>
    <cellStyle name="고정출력1" xfId="26373"/>
    <cellStyle name="고정출력2" xfId="26374"/>
    <cellStyle name="공사원가계산서(조경)" xfId="26375"/>
    <cellStyle name="금액" xfId="26376"/>
    <cellStyle name="금액 2" xfId="26377"/>
    <cellStyle name="기계" xfId="26378"/>
    <cellStyle name="끼_x0001_?" xfId="26379"/>
    <cellStyle name="끽방_inquiry_bq_hvac" xfId="26380"/>
    <cellStyle name="날짜" xfId="26381"/>
    <cellStyle name="내역서" xfId="26382"/>
    <cellStyle name="단위" xfId="26383"/>
    <cellStyle name="단위 2" xfId="26384"/>
    <cellStyle name="달러" xfId="26385"/>
    <cellStyle name="델ō༚b뎔ō༪b뎬ō༺b빘ōཊb빰ōཚb뺌ōཪb뻘ōེb뻴ōྊb돌ōྚb돴ōྪb된ōྺb됸ō࿊b둔ō࿚b뼘ō࿪b뼸ō࿺b뽨ōညb뾔ōယb뿄ōဪb뒜ō်b뒸ō၊b듌ōၚb들ōၪb듸ōၺb뿴ōႊb쀐ō" xfId="26386"/>
    <cellStyle name="둔ō࿚b뼘ō࿪b뼸ō࿺b뽨ōညb뾔ōယb뿄ōဪb뒜ō်b뒸ō၊b듌ōၚb들ōၪb듸ōၺb뿴ōႊb쀐ōႚb쀬ōႪb쁴ōႺb삐ō჊b딐ōლb따ōცb땔ōჺb땬ōᄊb떀ōᄚb산ōᄪb새ōᄺb샘ōᅋb샬ō" xfId="26387"/>
    <cellStyle name="뒤에 오는 하이퍼링크_(04) 보온물량" xfId="26388"/>
    <cellStyle name="뒸ō၊b듌ōၚb들ōၪb듸ōၺb뿴ōႊb쀐ōႚb쀬ōႪb쁴ōႺb삐ō჊b딐ōლb따ōცb땔ōჺb땬ōᄊb떀ōᄚb산ōᄪb새ōᄺb샘ōᅋb샬ōᅛb샴ōᅪb_x000c_ōᅺb0ōᆊbXōᆚbōᆪb¨ōᆺb섄ō" xfId="26389"/>
    <cellStyle name="딐ōლb따ōცb땔ōჺb땬ōᄊb떀ōᄚb산ōᄪb새ōᄺb샘ōᅋb샬ōᅛb샴ōᅪb_x000c_ōᅺb0ōᆊbXōᆚbōᆪb¨ōᆺb섄ōᇊb섰ōᇚb셌ōᇪb셨ōᇺb손ōሊbÌōሚbôōሪbŀōሺbŨōቊbƀō" xfId="26390"/>
    <cellStyle name="똿떓죶Ø괻 [0.00]_NT Server " xfId="26391"/>
    <cellStyle name="똿떓죶Ø괻_NT Server " xfId="26392"/>
    <cellStyle name="똿뗦먛귟 [0.00]_ACT LIST" xfId="26393"/>
    <cellStyle name="똿뗦먛귟_ACT LIST" xfId="26394"/>
    <cellStyle name="묮뎋 [0.00]_NT Server " xfId="26395"/>
    <cellStyle name="묮뎋_NT Server " xfId="26396"/>
    <cellStyle name="믅됞 [0.00]_ Att. 1- Cover" xfId="26397"/>
    <cellStyle name="믅됞_ Att. 1- Cover" xfId="26398"/>
    <cellStyle name="백" xfId="26399"/>
    <cellStyle name="백 " xfId="26400"/>
    <cellStyle name="백_20030218144011020-E1C865BF" xfId="26401"/>
    <cellStyle name="백_20030218144011020-E1C865BF_AC-05옥내기기기초" xfId="26402"/>
    <cellStyle name="백_329전기설비기초-비교" xfId="26403"/>
    <cellStyle name="백_냉각수배수로-비교" xfId="26404"/>
    <cellStyle name="백_냉각수취수펌프구조물-비교" xfId="26405"/>
    <cellStyle name="백_사급재료비및운반비" xfId="26406"/>
    <cellStyle name="백_사급재료비및운반비_AC-05옥내기기기초" xfId="26407"/>
    <cellStyle name="백_사급재료비및운반비_터빈발전기기초(단가)" xfId="26408"/>
    <cellStyle name="백_사급재료비및운반비_터빈발전기기초(단가)_1" xfId="26409"/>
    <cellStyle name="백_사급재료비및운반비_터빈발전기기초(단가)_1_AC-05옥내기기기초" xfId="26410"/>
    <cellStyle name="백_사급재료비및운반비_터빈발전기기초(단가)_AC-05옥내기기기초" xfId="26411"/>
    <cellStyle name="백_석탄취급설비기초-비교" xfId="26412"/>
    <cellStyle name="백_설계명세서" xfId="26413"/>
    <cellStyle name="백_수량및 단가 산출내용표" xfId="26414"/>
    <cellStyle name="백_수량및 단가 산출내용표_AC-05옥내기기기초" xfId="26415"/>
    <cellStyle name="백_수량및 단가 산출내용표_추가품셈1-박" xfId="26416"/>
    <cellStyle name="백_옥외탱크기초-비교" xfId="26417"/>
    <cellStyle name="백_전기설비기초-FF" xfId="26418"/>
    <cellStyle name="백_추가품셈1-박" xfId="26419"/>
    <cellStyle name="백_터빈발전기기초(단가)" xfId="26420"/>
    <cellStyle name="백_터빈발전기기초(단가)_AC-05옥내기기기초" xfId="26421"/>
    <cellStyle name="백분율 [0]" xfId="26422"/>
    <cellStyle name="백분율 [2]" xfId="26423"/>
    <cellStyle name="백분율 2" xfId="26424"/>
    <cellStyle name="백분율 2 2" xfId="26425"/>
    <cellStyle name="백분율 3" xfId="26426"/>
    <cellStyle name="백분율 4" xfId="26427"/>
    <cellStyle name="백분율 5" xfId="26428"/>
    <cellStyle name="백분율_95" xfId="26429"/>
    <cellStyle name="붘ōบb붴ōสb뷄ōฺb뷘ō๊b닄ō๚b닜ō๪b닰ō๺b댜ōຊb댸ōບb뷬ōສb븄ō຺b블ō໊b븨ō໚b븼ō໪b덐ō໺b덠ō༊b델ō༚b뎔ō༪b뎬ō༺b빘ōཊb빰ōཚb뺌ōཪb뻘ōེb뻴ōྊb돌ō" xfId="26430"/>
    <cellStyle name="뷭?" xfId="26431"/>
    <cellStyle name="뷰핗 [0]_ 쇬뇌싗닉 FLOW " xfId="26432"/>
    <cellStyle name="뷰핗_ 쇬뇌싗닉 FLOW " xfId="26433"/>
    <cellStyle name="뷽?_Q1fcst_1_안전환경서약서 (2)" xfId="26434"/>
    <cellStyle name="븨ō໚b븼ō໪b덐ō໺b덠ō༊b델ō༚b뎔ō༪b뎬ō༺b빘ōཊb빰ōཚb뺌ōཪb뻘ōེb뻴ōྊb돌ōྚb돴ōྪb된ōྺb됸ō࿊b둔ō࿚b뼘ō࿪b뼸ō࿺b뽨ōညb뾔ōယb뿄ōဪb뒜ō်b뒸ō၊b듌ō" xfId="26435"/>
    <cellStyle name="뻴ōྊb돌ōྚb돴ōྪb된ōྺb됸ō࿊b둔ō࿚b뼘ō࿪b뼸ō࿺b뽨ōညb뾔ōယb뿄ōဪb뒜ō်b뒸ō၊b듌ōၚb들ōၪb듸ōၺb뿴ōႊb쀐ōႚb쀬ōႪb쁴ōႺb삐ō჊b딐ōლb따ōცb땔ōჺb땬ō" xfId="26436"/>
    <cellStyle name="선택영역" xfId="26437"/>
    <cellStyle name="숫자(R)" xfId="26438"/>
    <cellStyle name="쉼표 [0] 10" xfId="26439"/>
    <cellStyle name="쉼표 [0] 11" xfId="26440"/>
    <cellStyle name="쉼표 [0] 12" xfId="26441"/>
    <cellStyle name="쉼표 [0] 12 3" xfId="26442"/>
    <cellStyle name="쉼표 [0] 2" xfId="26443"/>
    <cellStyle name="쉼표 [0] 2 2" xfId="26444"/>
    <cellStyle name="쉼표 [0] 3" xfId="26445"/>
    <cellStyle name="쉼표 [0] 3 10" xfId="26446"/>
    <cellStyle name="쉼표 [0] 3 11" xfId="26447"/>
    <cellStyle name="쉼표 [0] 3 2" xfId="26448"/>
    <cellStyle name="쉼표 [0] 3 3" xfId="26449"/>
    <cellStyle name="쉼표 [0] 3 4" xfId="26450"/>
    <cellStyle name="쉼표 [0] 3 5" xfId="26451"/>
    <cellStyle name="쉼표 [0] 3 6" xfId="26452"/>
    <cellStyle name="쉼표 [0] 3 7" xfId="26453"/>
    <cellStyle name="쉼표 [0] 3 8" xfId="26454"/>
    <cellStyle name="쉼표 [0] 3 9" xfId="26455"/>
    <cellStyle name="쉼표 [0] 4" xfId="26456"/>
    <cellStyle name="쉼표 [0] 4 2" xfId="26457"/>
    <cellStyle name="쉼표 [0] 5" xfId="26458"/>
    <cellStyle name="쉼표 [0] 6" xfId="26459"/>
    <cellStyle name="쉼표 [0] 7" xfId="26460"/>
    <cellStyle name="쉼표 [0] 8" xfId="26461"/>
    <cellStyle name="쉼표 [0] 9" xfId="26462"/>
    <cellStyle name="쉼표 [0]_1" xfId="26463"/>
    <cellStyle name="쉼표 10" xfId="26464"/>
    <cellStyle name="쉼표 11" xfId="26465"/>
    <cellStyle name="쉼표 2" xfId="26466"/>
    <cellStyle name="쉼표 3" xfId="26467"/>
    <cellStyle name="쉼표 4" xfId="26468"/>
    <cellStyle name="쉼표 5" xfId="26469"/>
    <cellStyle name="쉼표 6" xfId="26470"/>
    <cellStyle name="쉼표 7" xfId="26471"/>
    <cellStyle name="쉼표 8" xfId="26472"/>
    <cellStyle name="쉼표 9" xfId="26473"/>
    <cellStyle name="쉼표_NATIONAL ICT_BOQ(Building Construction)_한미파슨스" xfId="26474"/>
    <cellStyle name="스타일 1" xfId="26475"/>
    <cellStyle name="안건회계법인" xfId="26476"/>
    <cellStyle name="열어본 하이퍼링크" xfId="26477"/>
    <cellStyle name="유1" xfId="26478"/>
    <cellStyle name="자리수" xfId="26479"/>
    <cellStyle name="자리수0" xfId="26480"/>
    <cellStyle name="제목 1(中)" xfId="26481"/>
    <cellStyle name="제목 1(左)" xfId="26482"/>
    <cellStyle name="제목[1 줄]" xfId="26483"/>
    <cellStyle name="제목[1 줄] 2" xfId="26484"/>
    <cellStyle name="제목[2줄 아래]" xfId="26485"/>
    <cellStyle name="제목[2줄 위]" xfId="26486"/>
    <cellStyle name="제목[2줄 위] 2" xfId="26487"/>
    <cellStyle name="제목1" xfId="26488"/>
    <cellStyle name="표준_BoQ of MUX" xfId="26489"/>
    <cellStyle name="一般_March6_0" xfId="26490"/>
    <cellStyle name="千位[0]_laroux" xfId="26491"/>
    <cellStyle name="千位_laroux" xfId="26492"/>
    <cellStyle name="千位分隔_HCPT-Huawei BoQ shopping list-1015" xfId="26493"/>
    <cellStyle name="千分位[0]_laroux" xfId="26494"/>
    <cellStyle name="千分位_laroux" xfId="26495"/>
    <cellStyle name="后继超级链接_湖南六期900话务计算及配置" xfId="26496"/>
    <cellStyle name="常规_02 Power Quotation Phase I For Vmobile" xfId="26497"/>
    <cellStyle name="普通_laroux" xfId="26498"/>
    <cellStyle name="未定義" xfId="26499"/>
    <cellStyle name="桁区切り_GRASH1" xfId="26500"/>
    <cellStyle name="標準_JASUKA Price Schedule - NEC Portion (with calculation) 07Apr2005" xfId="26501"/>
    <cellStyle name="貨幣 [0]_March6_0" xfId="26502"/>
    <cellStyle name="貨幣_March6_0" xfId="26503"/>
    <cellStyle name="超级链接_湖南六期900话务计算及配置" xfId="26504"/>
    <cellStyle name="超連結_March6_2" xfId="26505"/>
    <cellStyle name="隨後的超連結_March6_1" xfId="265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spPr>
            <a:ln w="38100"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'kurva s'!$J$145:$DF$145</c:f>
              <c:numCache>
                <c:formatCode>0.00%</c:formatCode>
                <c:ptCount val="101"/>
                <c:pt idx="0">
                  <c:v>8.3287062742920595E-3</c:v>
                </c:pt>
                <c:pt idx="1">
                  <c:v>1.6657412548584119E-2</c:v>
                </c:pt>
                <c:pt idx="2">
                  <c:v>2.4986118822876179E-2</c:v>
                </c:pt>
                <c:pt idx="3">
                  <c:v>3.3314825097168238E-2</c:v>
                </c:pt>
                <c:pt idx="4">
                  <c:v>4.3113303066923604E-2</c:v>
                </c:pt>
                <c:pt idx="5">
                  <c:v>4.7359310187150928E-2</c:v>
                </c:pt>
                <c:pt idx="6">
                  <c:v>5.1605317307378253E-2</c:v>
                </c:pt>
                <c:pt idx="7">
                  <c:v>5.5851324427605577E-2</c:v>
                </c:pt>
                <c:pt idx="8">
                  <c:v>6.0097331547832901E-2</c:v>
                </c:pt>
                <c:pt idx="9">
                  <c:v>6.711957409282425E-2</c:v>
                </c:pt>
                <c:pt idx="10">
                  <c:v>7.6918052062579609E-2</c:v>
                </c:pt>
                <c:pt idx="11">
                  <c:v>8.6716530032334968E-2</c:v>
                </c:pt>
                <c:pt idx="12">
                  <c:v>9.6515008002090327E-2</c:v>
                </c:pt>
                <c:pt idx="13">
                  <c:v>0.10631348597184569</c:v>
                </c:pt>
                <c:pt idx="14">
                  <c:v>0.11611196394160105</c:v>
                </c:pt>
                <c:pt idx="15">
                  <c:v>0.12591044191135642</c:v>
                </c:pt>
                <c:pt idx="16">
                  <c:v>0.13570891988111178</c:v>
                </c:pt>
                <c:pt idx="17">
                  <c:v>0.14550739785086714</c:v>
                </c:pt>
                <c:pt idx="18">
                  <c:v>0.1553058758206225</c:v>
                </c:pt>
                <c:pt idx="19">
                  <c:v>0.16510435379037786</c:v>
                </c:pt>
                <c:pt idx="20">
                  <c:v>0.17490283176013321</c:v>
                </c:pt>
                <c:pt idx="21">
                  <c:v>0.18323153803442527</c:v>
                </c:pt>
                <c:pt idx="22">
                  <c:v>0.19156024430871732</c:v>
                </c:pt>
                <c:pt idx="23">
                  <c:v>0.19988895058300937</c:v>
                </c:pt>
                <c:pt idx="24">
                  <c:v>0.20821765685730143</c:v>
                </c:pt>
                <c:pt idx="25">
                  <c:v>0.21654636313159348</c:v>
                </c:pt>
                <c:pt idx="26">
                  <c:v>0.22487506940588553</c:v>
                </c:pt>
                <c:pt idx="27">
                  <c:v>0.23320377568017758</c:v>
                </c:pt>
                <c:pt idx="28">
                  <c:v>0.24153248195446964</c:v>
                </c:pt>
                <c:pt idx="29">
                  <c:v>0.25569128262076612</c:v>
                </c:pt>
                <c:pt idx="30">
                  <c:v>0.26985008328706261</c:v>
                </c:pt>
                <c:pt idx="31">
                  <c:v>0.2840088839533591</c:v>
                </c:pt>
                <c:pt idx="32">
                  <c:v>0.29816768461965559</c:v>
                </c:pt>
                <c:pt idx="33">
                  <c:v>0.31232648528595208</c:v>
                </c:pt>
                <c:pt idx="34">
                  <c:v>0.32648528595224857</c:v>
                </c:pt>
                <c:pt idx="35">
                  <c:v>0.34064408661854506</c:v>
                </c:pt>
                <c:pt idx="36">
                  <c:v>0.35480288728484155</c:v>
                </c:pt>
                <c:pt idx="37">
                  <c:v>0.36896168795113804</c:v>
                </c:pt>
                <c:pt idx="38">
                  <c:v>0.38312048861743453</c:v>
                </c:pt>
                <c:pt idx="39">
                  <c:v>0.39727928928373102</c:v>
                </c:pt>
                <c:pt idx="40">
                  <c:v>0.41143808995002751</c:v>
                </c:pt>
                <c:pt idx="41">
                  <c:v>0.425596890616324</c:v>
                </c:pt>
                <c:pt idx="42">
                  <c:v>0.43975569128262049</c:v>
                </c:pt>
                <c:pt idx="43">
                  <c:v>0.45391449194891698</c:v>
                </c:pt>
                <c:pt idx="44">
                  <c:v>0.46807329261521347</c:v>
                </c:pt>
                <c:pt idx="45">
                  <c:v>0.48223209328150995</c:v>
                </c:pt>
                <c:pt idx="46">
                  <c:v>0.49639089394780644</c:v>
                </c:pt>
                <c:pt idx="47">
                  <c:v>0.51054969461410293</c:v>
                </c:pt>
                <c:pt idx="48">
                  <c:v>0.52470849528039942</c:v>
                </c:pt>
                <c:pt idx="49">
                  <c:v>0.53886729594669591</c:v>
                </c:pt>
                <c:pt idx="50">
                  <c:v>0.5530260966129924</c:v>
                </c:pt>
                <c:pt idx="51">
                  <c:v>0.56718489727928889</c:v>
                </c:pt>
                <c:pt idx="52">
                  <c:v>0.58134369794558538</c:v>
                </c:pt>
                <c:pt idx="53">
                  <c:v>0.59550249861188187</c:v>
                </c:pt>
                <c:pt idx="54">
                  <c:v>0.60966129927817836</c:v>
                </c:pt>
                <c:pt idx="55">
                  <c:v>0.62382009994447485</c:v>
                </c:pt>
                <c:pt idx="56">
                  <c:v>0.63797890061077134</c:v>
                </c:pt>
                <c:pt idx="57">
                  <c:v>0.65213770127706783</c:v>
                </c:pt>
                <c:pt idx="58">
                  <c:v>0.66629650194336432</c:v>
                </c:pt>
                <c:pt idx="59">
                  <c:v>0.68045530260966081</c:v>
                </c:pt>
                <c:pt idx="60">
                  <c:v>0.6946141032759573</c:v>
                </c:pt>
                <c:pt idx="61">
                  <c:v>0.70877290394225378</c:v>
                </c:pt>
                <c:pt idx="62">
                  <c:v>0.72293170460855027</c:v>
                </c:pt>
                <c:pt idx="63">
                  <c:v>0.73709050527484676</c:v>
                </c:pt>
                <c:pt idx="64">
                  <c:v>0.74569683509161522</c:v>
                </c:pt>
                <c:pt idx="65">
                  <c:v>0.75430316490838367</c:v>
                </c:pt>
                <c:pt idx="66">
                  <c:v>0.76290949472515213</c:v>
                </c:pt>
                <c:pt idx="67">
                  <c:v>0.77151582454192058</c:v>
                </c:pt>
                <c:pt idx="68">
                  <c:v>0.78012215435868904</c:v>
                </c:pt>
                <c:pt idx="69">
                  <c:v>0.78872848417545749</c:v>
                </c:pt>
                <c:pt idx="70">
                  <c:v>0.79733481399222594</c:v>
                </c:pt>
                <c:pt idx="71">
                  <c:v>0.80473810845826332</c:v>
                </c:pt>
                <c:pt idx="72">
                  <c:v>0.8121414029243007</c:v>
                </c:pt>
                <c:pt idx="73">
                  <c:v>0.8228761799000549</c:v>
                </c:pt>
                <c:pt idx="74">
                  <c:v>0.83027947436609228</c:v>
                </c:pt>
                <c:pt idx="75">
                  <c:v>0.83768276883212966</c:v>
                </c:pt>
                <c:pt idx="76">
                  <c:v>0.84841754580788387</c:v>
                </c:pt>
                <c:pt idx="77">
                  <c:v>0.85582084027392125</c:v>
                </c:pt>
                <c:pt idx="78">
                  <c:v>0.86322413473995863</c:v>
                </c:pt>
                <c:pt idx="79">
                  <c:v>0.87395891171571283</c:v>
                </c:pt>
                <c:pt idx="80">
                  <c:v>0.88284286507495768</c:v>
                </c:pt>
                <c:pt idx="81">
                  <c:v>0.89172681843420254</c:v>
                </c:pt>
                <c:pt idx="82">
                  <c:v>0.90005552470849459</c:v>
                </c:pt>
                <c:pt idx="83">
                  <c:v>0.90838423098278664</c:v>
                </c:pt>
                <c:pt idx="84">
                  <c:v>0.9167129372570787</c:v>
                </c:pt>
                <c:pt idx="85">
                  <c:v>0.92559689061632355</c:v>
                </c:pt>
                <c:pt idx="86">
                  <c:v>0.93448084397556841</c:v>
                </c:pt>
                <c:pt idx="87">
                  <c:v>0.94336479733481327</c:v>
                </c:pt>
                <c:pt idx="88">
                  <c:v>0.95224875069405812</c:v>
                </c:pt>
                <c:pt idx="89">
                  <c:v>0.96113270405330298</c:v>
                </c:pt>
                <c:pt idx="90">
                  <c:v>0.97001665741254783</c:v>
                </c:pt>
                <c:pt idx="91">
                  <c:v>0.97890061077179269</c:v>
                </c:pt>
                <c:pt idx="92">
                  <c:v>0.98139922265408031</c:v>
                </c:pt>
                <c:pt idx="93">
                  <c:v>0.98389783453636792</c:v>
                </c:pt>
                <c:pt idx="94">
                  <c:v>0.98639644641865554</c:v>
                </c:pt>
                <c:pt idx="95">
                  <c:v>0.98889505830094315</c:v>
                </c:pt>
                <c:pt idx="96">
                  <c:v>0.99139367018323077</c:v>
                </c:pt>
                <c:pt idx="97">
                  <c:v>0.99333703498056558</c:v>
                </c:pt>
                <c:pt idx="98">
                  <c:v>0.99528039977790039</c:v>
                </c:pt>
                <c:pt idx="99">
                  <c:v>0.99722376457523521</c:v>
                </c:pt>
                <c:pt idx="100">
                  <c:v>0.99999999999999922</c:v>
                </c:pt>
              </c:numCache>
            </c:numRef>
          </c:val>
        </c:ser>
        <c:marker val="1"/>
        <c:axId val="198298240"/>
        <c:axId val="198304128"/>
      </c:lineChart>
      <c:catAx>
        <c:axId val="198298240"/>
        <c:scaling>
          <c:orientation val="minMax"/>
        </c:scaling>
        <c:delete val="1"/>
        <c:axPos val="b"/>
        <c:tickLblPos val="nextTo"/>
        <c:crossAx val="198304128"/>
        <c:crosses val="autoZero"/>
        <c:auto val="1"/>
        <c:lblAlgn val="ctr"/>
        <c:lblOffset val="100"/>
      </c:catAx>
      <c:valAx>
        <c:axId val="198304128"/>
        <c:scaling>
          <c:orientation val="minMax"/>
        </c:scaling>
        <c:delete val="1"/>
        <c:axPos val="l"/>
        <c:numFmt formatCode="0.00%" sourceLinked="1"/>
        <c:tickLblPos val="nextTo"/>
        <c:crossAx val="198298240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153865</xdr:colOff>
      <xdr:row>3</xdr:row>
      <xdr:rowOff>80595</xdr:rowOff>
    </xdr:from>
    <xdr:to>
      <xdr:col>110</xdr:col>
      <xdr:colOff>373673</xdr:colOff>
      <xdr:row>144</xdr:row>
      <xdr:rowOff>124558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Year%202018\T18033%20500%20kV%20Stringing%20Waskita\C%20Contract\0%20Pre\B%20Bid%20Planning%20Phase\proposal\Cost%20Model%20Stringing%20500%20kV%20-%20H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M\Pnext\0306_2\Monthly%20material%20for%20BOMs_02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M\Telkomsel\3G%20Pricing%20and%20Profitability\Negos%202006-07-03\Annex%20II-A%20APRIL17%20PRICING%20SCHEDULE_2006-5-4%20CONFIDENTIAL%2020%202006-07-05_1678_1271%20sites%20v7%20noservicepl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WCDMA%20GRP%20pricing%2004.04JL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TEMP\My%20Work\Marketing\Heikki\CASES\TELKOMSE\Antenna%20&amp;%20Installation%20material\inst%20mat%20package%20April%2003\insmat%20packages%20070503_pri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Users\Users\Marketing\Heikki\CASES\TELKOMSE\2002\Q1-2002\week%2006\Antenna%20line%20Q1-2002_cost%20and%20pri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AMMARGIN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STENDER\TENDERS\THAILAND\AIS\GSM_PH4\PRICE\AIS4PRI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Nokia\Cellblocking\BTS%20Upgrade%20for%20Cell%20Blocking\Telkomsel\TINEM2\P1%202005\PO%20%231%20120405%20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zulkarnaen\Local%20Settings\Temporary%20Internet%20Files\Content.IE5\ZVEUH4JK\(QDC)_%20BoQ_HCPT%20sharing%20site_ZTE200812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WINDOWS\Temporary%20Internet%20Files\OLK4321\Offer_Summary.do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Documents%20and%20Settings\priyotom\Local%20Settings\Temporary%20Internet%20Files\OLKD\Neptune%20phase%201%20%20for%20compil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WCDMA%20GRP%20pricing%2004.0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DOCUME~1\cjatmiko\LOCALS~1\Temp\FRANZ's\01%20%20PROJECTS\D.%20%20S&amp;A\05%20%20RED%20SNAPPER\00%20%20Sales%20Package\Schedule%201%20-%20BSS%20Unit%20Price%20List%20(Services)_07-09-200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onesia\2004%20EO's\VIP\For%20TSEL\VIP%20complaints_SITAC-CME-TI-LP_2503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Y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te%20list%20&amp;%20konf.%20data%20rev_2201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djaks1\EID\eid_z\EngineeringAndDesign\Mobile\Engineering\PROJECT\EXCELCOM\SITE\2703\2703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kelana\Local%20Settings\Temporary%20Internet%20Files\OLK6\bangk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PROJECTS\IN\DTAC\PMWorkbk\June\DTAC%20IN%20Monitoring%20PMWB%20P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osat%20IM3\DXX%20Implementation\DXX%20Design%20(made)\Site000-050\Site005E,%20%20Pedurenan%20...........................(CDU%20C+%203-3-3)\Site%20005E,%20Pedurenan-REV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djaks1\eid\data\CKR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fil002\GROUPS2\NEP\Work%20Folder\OSP_Bid_Offer_Group\Rony\TINEM%20%20TELKOMSEL%20PROJECT\TELKOMSEL%20-%20MACROCELL%20PROJECT\PRICE%20SCHEDULE\PLAN%20%20COST\PLANCOST%20EO%20Tinem\EO%206%20(TM2-2003)\EO%20Q1-02%20%20Planned%20Cost%20Origina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WINDOWS\TEMP\CTGRP2000%20v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idarm\Local%20Settings\Temporary%20Internet%20Files\OLK59\MX_03014_EricssonDXX_BoQ_Telkomsel%20ring_RevD_interna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onesia\2004%20Indoor\Equipment%20CME%20and%20TI%20June%202004\P1%20Indoor%20with%20Eq%20Pricing%20from%20Tinem%202%20Services%20Pricing%20from%20Tinem%201\&#44428;&#51333;&#44592;\&#44228;&#50557;&#49436;\NEC\WINDOWS\Desktop\Thai%20Ps\SystemCal%205Hop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M\Pnext\0306_2\Monthly%20material%20for%20BOMs_12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djaks1\eid\eid_x\Marketing_Mgmt\Accounts\Telplus\Rev.%20E\Fiber%20Acces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onesia\2004%20Indoor\Equipment%20CME%20and%20TI%20June%202004\P1%20Indoor%20with%20Eq%20Pricing%20from%20Tinem%202%20Services%20Pricing%20from%20Tinem%201\&#44428;&#51333;&#44592;\&#44228;&#50557;&#49436;\NEC\MSOFFICE\EXCEL\TMNS\SPINI-J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My%20Documents\Prislister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djaks1\eid\INFOCOM\Proposal\General_Forms\BOQ1-PA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fil002\GROUPS2\TKS\TINEM%201st%2018%20months%20Expansion%20Program\Collection%20Pricing%20for%20TINEM\SSS\MSC%20Expansion%20Prog\version_b\01.07.05%20SSS%20Balikpap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WEXT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idnina\Local%20Settings\Temp\3rd%20EO%20(iii)%20Implem%20Q1%20Rev%20Impl%20Trans%20Pric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FFEREXT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sc\BSC03_1_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notesEA312D\DOCUME~1\ADMINI~1\LOCALS~1\Temp\Rar$DI00.497\Documents%20and%20Settings\minw\My%20Documents\price\MyPLPRC31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onesia\2004%20Indoor\Equipment%20CME%20and%20TI%20June%202004\P1%20Indoor%20with%20Eq%20Pricing%20from%20Tinem%202%20Services%20Pricing%20from%20Tinem%201\&#44428;&#51333;&#44592;\&#44228;&#50557;&#49436;\NEC\My%20Documents\Calculati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next\Basic%20Data\Imports\Cost%20Erosion%20Template\Products%20BC%204Q05%20-%202H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5633Sampoerna\TO\IBR\STR\PILE\PRIMARY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Users\Users\Marketing\Heikki\CASES\TELKOMSE\semester%202_2001\price\RS\SA%20&amp;%20CW%20price17080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djaks1\eid\Ericsson%20Projects\Telplus\Quotations\980327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riyotom\Local%20Settings\Temporary%20Internet%20Files\OLKA5\Pricing%20Scheme%20of%20Nokia-Hariff%20for%203G%20Fina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MIR\CONFIG\SITECON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rv01nok\TselProj\workdir\BSC_RNC%20Marketing\Tools\BSC00_1_1_US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PPEXT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50209\02.%20MTO%20Site%20Bukit%20Indah_101928E%20REV-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ess_2009\05.%20HCPT\BoQ%20HCPT_00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Qdc%20Technologies\2008\2.%20Material%20Take%20Off\01.%20MTO_Telkom%20Flexi-TCI_GF\Original%20version\02.%20MTo%20Flexi-TCI_GF_Site%20Krian-2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SYTOOL\SITECONF.XLP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Work\Marketing\Heikki\CASES\TELKOMSE\Antenna%20&amp;%20Installation%20material\inst%20mat%20package%20April%2003\insmat%20packages%20070503_pri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.134.219\procurement\Fujian\Fuz_ph75\iuopl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Contract Summary"/>
      <sheetName val="Cost Summary"/>
      <sheetName val="BoQ"/>
      <sheetName val="CashFlow"/>
      <sheetName val="Assignment Matrix"/>
      <sheetName val="Perhitungan Cost"/>
      <sheetName val="Project cost"/>
      <sheetName val="Sitac, Install&amp;SV, Design"/>
      <sheetName val="Finance &amp; Insurance"/>
      <sheetName val="Perhitungan Global"/>
      <sheetName val="Cost Stringing"/>
      <sheetName val="harga satuan"/>
      <sheetName val="man machine"/>
      <sheetName val="Organization Chart Proj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LP's and PSPC's"/>
      <sheetName val="Sales Item erosion"/>
      <sheetName val="Product Cost Erosion"/>
      <sheetName val="GLP_s_changed_from_previous"/>
      <sheetName val="GLP_s and PSPC_s"/>
    </sheetNames>
    <sheetDataSet>
      <sheetData sheetId="0" refreshError="1">
        <row r="2">
          <cell r="A2" t="str">
            <v>C33463.91--F0</v>
          </cell>
          <cell r="C2">
            <v>0</v>
          </cell>
        </row>
        <row r="3">
          <cell r="A3" t="str">
            <v>C34231.24--A0</v>
          </cell>
          <cell r="C3">
            <v>0</v>
          </cell>
        </row>
        <row r="4">
          <cell r="A4" t="str">
            <v>P58040.01--A1</v>
          </cell>
          <cell r="C4">
            <v>0</v>
          </cell>
        </row>
        <row r="5">
          <cell r="A5" t="str">
            <v>P58040.01--A2</v>
          </cell>
          <cell r="C5">
            <v>0</v>
          </cell>
        </row>
        <row r="6">
          <cell r="A6" t="str">
            <v>SGNSW3034</v>
          </cell>
          <cell r="C6">
            <v>0</v>
          </cell>
        </row>
        <row r="7">
          <cell r="A7" t="str">
            <v>00033306</v>
          </cell>
          <cell r="C7">
            <v>0</v>
          </cell>
        </row>
        <row r="8">
          <cell r="A8" t="str">
            <v>00033320</v>
          </cell>
          <cell r="C8">
            <v>0</v>
          </cell>
        </row>
        <row r="9">
          <cell r="A9" t="str">
            <v>AG30SW0206</v>
          </cell>
          <cell r="C9">
            <v>0</v>
          </cell>
        </row>
        <row r="10">
          <cell r="A10" t="str">
            <v>AG30SW0208</v>
          </cell>
          <cell r="C10">
            <v>0</v>
          </cell>
        </row>
        <row r="11">
          <cell r="A11" t="str">
            <v>AG30SWLSUP0015</v>
          </cell>
          <cell r="C11">
            <v>0</v>
          </cell>
        </row>
        <row r="12">
          <cell r="A12" t="str">
            <v>AGSW2002</v>
          </cell>
          <cell r="C12">
            <v>0</v>
          </cell>
        </row>
        <row r="13">
          <cell r="A13" t="str">
            <v>AGSW2005</v>
          </cell>
          <cell r="C13">
            <v>0</v>
          </cell>
        </row>
        <row r="14">
          <cell r="A14" t="str">
            <v>AGSW2025</v>
          </cell>
          <cell r="C14">
            <v>0</v>
          </cell>
        </row>
        <row r="15">
          <cell r="A15" t="str">
            <v>GMLCFEAT0238</v>
          </cell>
          <cell r="C15">
            <v>0</v>
          </cell>
        </row>
        <row r="16">
          <cell r="A16" t="str">
            <v>MGPLTEMP0001</v>
          </cell>
          <cell r="C16">
            <v>0</v>
          </cell>
        </row>
        <row r="17">
          <cell r="A17" t="str">
            <v>MMSC21FEAT0127</v>
          </cell>
          <cell r="C17">
            <v>0</v>
          </cell>
        </row>
        <row r="18">
          <cell r="A18" t="str">
            <v>MMSC21FEAT0129</v>
          </cell>
          <cell r="C18">
            <v>0</v>
          </cell>
        </row>
        <row r="19">
          <cell r="A19" t="str">
            <v>MMSC21FEAT0130</v>
          </cell>
          <cell r="C19">
            <v>0</v>
          </cell>
        </row>
        <row r="20">
          <cell r="A20" t="str">
            <v>MMSC21FEATUPG01</v>
          </cell>
          <cell r="C20">
            <v>0</v>
          </cell>
        </row>
        <row r="21">
          <cell r="A21" t="str">
            <v>MMSC21FEATUPG02</v>
          </cell>
          <cell r="C21">
            <v>0</v>
          </cell>
        </row>
        <row r="22">
          <cell r="A22" t="str">
            <v>MMSC21FEATUPG03</v>
          </cell>
          <cell r="C22">
            <v>0</v>
          </cell>
        </row>
        <row r="23">
          <cell r="A23" t="str">
            <v>MMSC21FEATUPG04</v>
          </cell>
          <cell r="C23">
            <v>0</v>
          </cell>
        </row>
        <row r="24">
          <cell r="A24" t="str">
            <v>MMSC21FEATUPG05</v>
          </cell>
          <cell r="C24">
            <v>0</v>
          </cell>
        </row>
        <row r="25">
          <cell r="A25" t="str">
            <v>MMSC21FEATUPG06</v>
          </cell>
          <cell r="C25">
            <v>0</v>
          </cell>
        </row>
        <row r="26">
          <cell r="A26" t="str">
            <v>MMSC21FEATUPG07</v>
          </cell>
          <cell r="C26">
            <v>0</v>
          </cell>
        </row>
        <row r="27">
          <cell r="A27" t="str">
            <v>MMSC21FEATUPG08</v>
          </cell>
          <cell r="C27">
            <v>0</v>
          </cell>
        </row>
        <row r="28">
          <cell r="A28" t="str">
            <v>MMSC21FEATUPG09</v>
          </cell>
          <cell r="C28">
            <v>0</v>
          </cell>
        </row>
        <row r="29">
          <cell r="A29" t="str">
            <v>MMSC30SW9003</v>
          </cell>
          <cell r="C29">
            <v>0</v>
          </cell>
        </row>
        <row r="30">
          <cell r="A30" t="str">
            <v>MMSC30SW9004</v>
          </cell>
          <cell r="C30">
            <v>0</v>
          </cell>
        </row>
        <row r="31">
          <cell r="A31" t="str">
            <v>MMSCSW9008</v>
          </cell>
          <cell r="C31">
            <v>0</v>
          </cell>
        </row>
        <row r="32">
          <cell r="A32" t="str">
            <v>NTMSCT10LKEY</v>
          </cell>
          <cell r="C32">
            <v>0</v>
          </cell>
        </row>
        <row r="33">
          <cell r="A33" t="str">
            <v>NTMSDCENABLE</v>
          </cell>
          <cell r="C33">
            <v>0</v>
          </cell>
        </row>
        <row r="34">
          <cell r="A34" t="str">
            <v>NWG40FEAT2021</v>
          </cell>
          <cell r="C34">
            <v>0</v>
          </cell>
        </row>
        <row r="35">
          <cell r="A35" t="str">
            <v>NWG40FEAT2031</v>
          </cell>
          <cell r="C35">
            <v>0</v>
          </cell>
        </row>
        <row r="36">
          <cell r="A36" t="str">
            <v>NWG40FEAT2051</v>
          </cell>
          <cell r="C36">
            <v>0</v>
          </cell>
        </row>
        <row r="37">
          <cell r="A37" t="str">
            <v>NWG40FEAT2061</v>
          </cell>
          <cell r="C37">
            <v>0</v>
          </cell>
        </row>
        <row r="38">
          <cell r="A38" t="str">
            <v>NWG40FEAT2091</v>
          </cell>
          <cell r="C38">
            <v>0</v>
          </cell>
        </row>
        <row r="39">
          <cell r="A39" t="str">
            <v>NWG40FEAT2101</v>
          </cell>
          <cell r="C39">
            <v>0</v>
          </cell>
        </row>
        <row r="40">
          <cell r="A40" t="str">
            <v>NWG40SW2002</v>
          </cell>
          <cell r="C40">
            <v>0</v>
          </cell>
        </row>
        <row r="41">
          <cell r="A41" t="str">
            <v>NWG40SW9003</v>
          </cell>
          <cell r="C41">
            <v>0</v>
          </cell>
        </row>
        <row r="42">
          <cell r="A42" t="str">
            <v>NWG40SW9004</v>
          </cell>
          <cell r="C42">
            <v>0</v>
          </cell>
        </row>
        <row r="43">
          <cell r="A43" t="str">
            <v>NWGSW3001</v>
          </cell>
          <cell r="C43">
            <v>0</v>
          </cell>
        </row>
        <row r="44">
          <cell r="A44" t="str">
            <v>NWGSW3002</v>
          </cell>
          <cell r="C44">
            <v>0</v>
          </cell>
        </row>
        <row r="45">
          <cell r="A45" t="str">
            <v>NWGSW3003</v>
          </cell>
          <cell r="C45">
            <v>0</v>
          </cell>
        </row>
        <row r="46">
          <cell r="A46" t="str">
            <v>PRSSW0055</v>
          </cell>
          <cell r="C46">
            <v>0</v>
          </cell>
        </row>
        <row r="47">
          <cell r="A47" t="str">
            <v>PRSSW0057</v>
          </cell>
          <cell r="C47">
            <v>0</v>
          </cell>
        </row>
        <row r="48">
          <cell r="A48" t="str">
            <v>PSSW1001</v>
          </cell>
          <cell r="C48">
            <v>0</v>
          </cell>
        </row>
        <row r="49">
          <cell r="A49" t="str">
            <v>PSSW2108</v>
          </cell>
          <cell r="C49">
            <v>0</v>
          </cell>
        </row>
        <row r="50">
          <cell r="A50" t="str">
            <v>SMSCFEAT7012</v>
          </cell>
          <cell r="C50">
            <v>0</v>
          </cell>
        </row>
        <row r="51">
          <cell r="A51" t="str">
            <v>SMSCFEAT9997</v>
          </cell>
          <cell r="C51">
            <v>0</v>
          </cell>
        </row>
        <row r="52">
          <cell r="A52" t="str">
            <v>SMSCFEAT9998</v>
          </cell>
          <cell r="C52">
            <v>0</v>
          </cell>
        </row>
        <row r="53">
          <cell r="A53" t="str">
            <v>SSHSRVTRIAL</v>
          </cell>
          <cell r="C53">
            <v>0</v>
          </cell>
        </row>
        <row r="54">
          <cell r="A54" t="str">
            <v>SUNONETRIAL</v>
          </cell>
          <cell r="C54">
            <v>0</v>
          </cell>
        </row>
        <row r="55">
          <cell r="A55" t="str">
            <v>2003237</v>
          </cell>
          <cell r="C55">
            <v>0</v>
          </cell>
        </row>
        <row r="56">
          <cell r="A56" t="str">
            <v>2003378</v>
          </cell>
          <cell r="C56">
            <v>0</v>
          </cell>
        </row>
        <row r="57">
          <cell r="A57" t="str">
            <v>2003379</v>
          </cell>
          <cell r="C57">
            <v>0</v>
          </cell>
        </row>
        <row r="58">
          <cell r="A58" t="str">
            <v>2003396</v>
          </cell>
          <cell r="C58">
            <v>0</v>
          </cell>
        </row>
        <row r="59">
          <cell r="A59" t="str">
            <v>2003397</v>
          </cell>
          <cell r="C59">
            <v>0</v>
          </cell>
        </row>
        <row r="60">
          <cell r="A60" t="str">
            <v>2003428</v>
          </cell>
          <cell r="C60">
            <v>0</v>
          </cell>
        </row>
        <row r="61">
          <cell r="A61" t="str">
            <v>2003429</v>
          </cell>
          <cell r="C61">
            <v>0</v>
          </cell>
        </row>
        <row r="62">
          <cell r="A62" t="str">
            <v>2003430</v>
          </cell>
          <cell r="C62">
            <v>0</v>
          </cell>
        </row>
        <row r="63">
          <cell r="A63" t="str">
            <v>2003431</v>
          </cell>
          <cell r="C63">
            <v>0</v>
          </cell>
        </row>
        <row r="64">
          <cell r="A64" t="str">
            <v>2003432</v>
          </cell>
          <cell r="C64">
            <v>0</v>
          </cell>
        </row>
        <row r="65">
          <cell r="A65" t="str">
            <v>716081083.10</v>
          </cell>
          <cell r="C65">
            <v>0</v>
          </cell>
        </row>
        <row r="66">
          <cell r="A66" t="str">
            <v>GCSIHWDOC.03</v>
          </cell>
          <cell r="C66">
            <v>0</v>
          </cell>
        </row>
        <row r="67">
          <cell r="A67" t="str">
            <v>OSSW0365</v>
          </cell>
          <cell r="C67">
            <v>0</v>
          </cell>
        </row>
        <row r="68">
          <cell r="A68" t="str">
            <v>00003173</v>
          </cell>
          <cell r="C68">
            <v>0</v>
          </cell>
        </row>
        <row r="69">
          <cell r="A69" t="str">
            <v>00003174</v>
          </cell>
          <cell r="C69">
            <v>0</v>
          </cell>
        </row>
        <row r="70">
          <cell r="A70" t="str">
            <v>00004162</v>
          </cell>
          <cell r="C70">
            <v>0</v>
          </cell>
        </row>
        <row r="71">
          <cell r="A71" t="str">
            <v>00005192</v>
          </cell>
          <cell r="C71">
            <v>0</v>
          </cell>
        </row>
        <row r="72">
          <cell r="A72" t="str">
            <v>00006716</v>
          </cell>
          <cell r="C72">
            <v>0</v>
          </cell>
        </row>
        <row r="73">
          <cell r="A73" t="str">
            <v>00033318</v>
          </cell>
          <cell r="C73">
            <v>0</v>
          </cell>
        </row>
        <row r="74">
          <cell r="A74" t="str">
            <v>00033669</v>
          </cell>
          <cell r="C74">
            <v>0</v>
          </cell>
        </row>
        <row r="75">
          <cell r="A75" t="str">
            <v>00033672</v>
          </cell>
          <cell r="C75">
            <v>0</v>
          </cell>
        </row>
        <row r="76">
          <cell r="A76" t="str">
            <v>00033695</v>
          </cell>
          <cell r="C76">
            <v>0</v>
          </cell>
        </row>
        <row r="77">
          <cell r="A77" t="str">
            <v>00033697</v>
          </cell>
          <cell r="C77">
            <v>0</v>
          </cell>
        </row>
        <row r="78">
          <cell r="A78" t="str">
            <v>00033699</v>
          </cell>
          <cell r="C78">
            <v>0</v>
          </cell>
        </row>
        <row r="79">
          <cell r="A79" t="str">
            <v>BSC00002</v>
          </cell>
          <cell r="C79">
            <v>0</v>
          </cell>
        </row>
        <row r="80">
          <cell r="A80" t="str">
            <v>BSC00003</v>
          </cell>
          <cell r="C80">
            <v>0</v>
          </cell>
        </row>
        <row r="81">
          <cell r="A81" t="str">
            <v>BSC00005</v>
          </cell>
          <cell r="C81">
            <v>0</v>
          </cell>
        </row>
        <row r="82">
          <cell r="A82" t="str">
            <v>BSC00006</v>
          </cell>
          <cell r="C82">
            <v>0</v>
          </cell>
        </row>
        <row r="83">
          <cell r="A83" t="str">
            <v>BSC00009</v>
          </cell>
          <cell r="C83">
            <v>0</v>
          </cell>
        </row>
        <row r="84">
          <cell r="A84" t="str">
            <v>BSC00015</v>
          </cell>
          <cell r="C84">
            <v>0</v>
          </cell>
        </row>
        <row r="85">
          <cell r="A85" t="str">
            <v>BSC00018</v>
          </cell>
          <cell r="C85">
            <v>0</v>
          </cell>
        </row>
        <row r="86">
          <cell r="A86" t="str">
            <v>BSC00020</v>
          </cell>
          <cell r="C86">
            <v>0</v>
          </cell>
        </row>
        <row r="87">
          <cell r="A87" t="str">
            <v>BSC00021</v>
          </cell>
          <cell r="C87">
            <v>0</v>
          </cell>
        </row>
        <row r="88">
          <cell r="A88" t="str">
            <v>BSC00024</v>
          </cell>
          <cell r="C88">
            <v>0</v>
          </cell>
        </row>
        <row r="89">
          <cell r="A89" t="str">
            <v>BSC00027</v>
          </cell>
          <cell r="C89">
            <v>0</v>
          </cell>
        </row>
        <row r="90">
          <cell r="A90" t="str">
            <v>BSC00029</v>
          </cell>
          <cell r="C90">
            <v>0</v>
          </cell>
        </row>
        <row r="91">
          <cell r="A91" t="str">
            <v>BSC00030</v>
          </cell>
          <cell r="C91">
            <v>0</v>
          </cell>
        </row>
        <row r="92">
          <cell r="A92" t="str">
            <v>BSC00033</v>
          </cell>
          <cell r="C92">
            <v>0</v>
          </cell>
        </row>
        <row r="93">
          <cell r="A93" t="str">
            <v>BSC00036</v>
          </cell>
          <cell r="C93">
            <v>0</v>
          </cell>
        </row>
        <row r="94">
          <cell r="A94" t="str">
            <v>BSC00039</v>
          </cell>
          <cell r="C94">
            <v>0</v>
          </cell>
        </row>
        <row r="95">
          <cell r="A95" t="str">
            <v>BSC00042</v>
          </cell>
          <cell r="C95">
            <v>0</v>
          </cell>
        </row>
        <row r="96">
          <cell r="A96" t="str">
            <v>BSC00045</v>
          </cell>
          <cell r="C96">
            <v>0</v>
          </cell>
        </row>
        <row r="97">
          <cell r="A97" t="str">
            <v>BSC00048</v>
          </cell>
          <cell r="C97">
            <v>0</v>
          </cell>
        </row>
        <row r="98">
          <cell r="A98" t="str">
            <v>CS71817.02</v>
          </cell>
          <cell r="C98">
            <v>0</v>
          </cell>
        </row>
        <row r="99">
          <cell r="A99" t="str">
            <v>CS76850.00</v>
          </cell>
          <cell r="C99">
            <v>0</v>
          </cell>
        </row>
        <row r="100">
          <cell r="A100" t="str">
            <v>CS76851.00</v>
          </cell>
          <cell r="C100">
            <v>0</v>
          </cell>
        </row>
        <row r="101">
          <cell r="A101" t="str">
            <v>CS76852.00</v>
          </cell>
          <cell r="C101">
            <v>0</v>
          </cell>
        </row>
        <row r="102">
          <cell r="A102" t="str">
            <v>MINIPSW00070DE</v>
          </cell>
          <cell r="C102">
            <v>0</v>
          </cell>
        </row>
        <row r="103">
          <cell r="A103" t="str">
            <v>MINSCPSW5100HP</v>
          </cell>
          <cell r="C103">
            <v>0</v>
          </cell>
        </row>
        <row r="104">
          <cell r="A104" t="str">
            <v>MINSMPSW5100HP</v>
          </cell>
          <cell r="C104">
            <v>0</v>
          </cell>
        </row>
        <row r="105">
          <cell r="A105" t="str">
            <v>NEM01SW0067.00</v>
          </cell>
          <cell r="C105">
            <v>0</v>
          </cell>
        </row>
        <row r="106">
          <cell r="A106" t="str">
            <v>OSS02068</v>
          </cell>
          <cell r="C106">
            <v>0</v>
          </cell>
        </row>
        <row r="107">
          <cell r="A107" t="str">
            <v>OSSW0031</v>
          </cell>
          <cell r="C107">
            <v>0</v>
          </cell>
        </row>
        <row r="108">
          <cell r="A108" t="str">
            <v>OSSW0078</v>
          </cell>
          <cell r="C108">
            <v>0</v>
          </cell>
        </row>
        <row r="109">
          <cell r="A109" t="str">
            <v>OSSW0093</v>
          </cell>
          <cell r="C109">
            <v>0</v>
          </cell>
        </row>
        <row r="110">
          <cell r="A110" t="str">
            <v>OSSW0107</v>
          </cell>
          <cell r="C110">
            <v>0</v>
          </cell>
        </row>
        <row r="111">
          <cell r="A111" t="str">
            <v>OSSW0108</v>
          </cell>
          <cell r="C111">
            <v>0</v>
          </cell>
        </row>
        <row r="112">
          <cell r="A112" t="str">
            <v>OSSW0167</v>
          </cell>
          <cell r="C112">
            <v>0</v>
          </cell>
        </row>
        <row r="113">
          <cell r="A113" t="str">
            <v>OSSW0220</v>
          </cell>
          <cell r="C113">
            <v>0</v>
          </cell>
        </row>
        <row r="114">
          <cell r="A114" t="str">
            <v>OSSW0221</v>
          </cell>
          <cell r="C114">
            <v>0</v>
          </cell>
        </row>
        <row r="115">
          <cell r="A115" t="str">
            <v>OSSW0222</v>
          </cell>
          <cell r="C115">
            <v>0</v>
          </cell>
        </row>
        <row r="116">
          <cell r="A116" t="str">
            <v>OSSW0223</v>
          </cell>
          <cell r="C116">
            <v>0</v>
          </cell>
        </row>
        <row r="117">
          <cell r="A117" t="str">
            <v>OSSW0224</v>
          </cell>
          <cell r="C117">
            <v>0</v>
          </cell>
        </row>
        <row r="118">
          <cell r="A118" t="str">
            <v>OSSW0225</v>
          </cell>
          <cell r="C118">
            <v>0</v>
          </cell>
        </row>
        <row r="119">
          <cell r="A119" t="str">
            <v>OSSW0230</v>
          </cell>
          <cell r="C119">
            <v>0</v>
          </cell>
        </row>
        <row r="120">
          <cell r="A120" t="str">
            <v>OSSW0239</v>
          </cell>
          <cell r="C120">
            <v>0</v>
          </cell>
        </row>
        <row r="121">
          <cell r="A121" t="str">
            <v>OSSW0255</v>
          </cell>
          <cell r="C121">
            <v>0</v>
          </cell>
        </row>
        <row r="122">
          <cell r="A122" t="str">
            <v>OSSW0257</v>
          </cell>
          <cell r="C122">
            <v>0</v>
          </cell>
        </row>
        <row r="123">
          <cell r="A123" t="str">
            <v>OSSW0270</v>
          </cell>
          <cell r="C123">
            <v>0</v>
          </cell>
        </row>
        <row r="124">
          <cell r="A124" t="str">
            <v>OSSW0273</v>
          </cell>
          <cell r="C124">
            <v>0</v>
          </cell>
        </row>
        <row r="125">
          <cell r="A125" t="str">
            <v>OSSW0280</v>
          </cell>
          <cell r="C125">
            <v>0</v>
          </cell>
        </row>
        <row r="126">
          <cell r="A126" t="str">
            <v>OSSW0282</v>
          </cell>
          <cell r="C126">
            <v>0</v>
          </cell>
        </row>
        <row r="127">
          <cell r="A127" t="str">
            <v>OSSW0291</v>
          </cell>
          <cell r="C127">
            <v>0</v>
          </cell>
        </row>
        <row r="128">
          <cell r="A128" t="str">
            <v>OSSW0313</v>
          </cell>
          <cell r="C128">
            <v>0</v>
          </cell>
        </row>
        <row r="129">
          <cell r="A129" t="str">
            <v>OSSW0314</v>
          </cell>
          <cell r="C129">
            <v>0</v>
          </cell>
        </row>
        <row r="130">
          <cell r="A130" t="str">
            <v>OSSW0323</v>
          </cell>
          <cell r="C130">
            <v>0</v>
          </cell>
        </row>
        <row r="131">
          <cell r="A131" t="str">
            <v>RNC3035</v>
          </cell>
          <cell r="C131">
            <v>0</v>
          </cell>
        </row>
        <row r="132">
          <cell r="A132" t="str">
            <v>00002960</v>
          </cell>
          <cell r="C132">
            <v>0</v>
          </cell>
        </row>
        <row r="133">
          <cell r="A133" t="str">
            <v>00005936</v>
          </cell>
          <cell r="C133">
            <v>0</v>
          </cell>
        </row>
        <row r="134">
          <cell r="A134" t="str">
            <v>00005941</v>
          </cell>
          <cell r="C134">
            <v>0</v>
          </cell>
        </row>
        <row r="135">
          <cell r="A135" t="str">
            <v>00005943</v>
          </cell>
          <cell r="C135">
            <v>0</v>
          </cell>
        </row>
        <row r="136">
          <cell r="A136" t="str">
            <v>BSC00012</v>
          </cell>
          <cell r="C136">
            <v>0</v>
          </cell>
        </row>
        <row r="137">
          <cell r="A137" t="str">
            <v>BSC00051</v>
          </cell>
          <cell r="C137">
            <v>0</v>
          </cell>
        </row>
        <row r="138">
          <cell r="A138" t="str">
            <v>OSSW0271</v>
          </cell>
          <cell r="C138">
            <v>0</v>
          </cell>
        </row>
        <row r="139">
          <cell r="A139" t="str">
            <v>00000721</v>
          </cell>
          <cell r="C139">
            <v>0</v>
          </cell>
        </row>
        <row r="140">
          <cell r="A140" t="str">
            <v>C32364.20</v>
          </cell>
          <cell r="C140">
            <v>0</v>
          </cell>
        </row>
        <row r="141">
          <cell r="A141" t="str">
            <v>C32365.20</v>
          </cell>
          <cell r="C141">
            <v>0</v>
          </cell>
        </row>
        <row r="142">
          <cell r="A142" t="str">
            <v>C32368.20</v>
          </cell>
          <cell r="C142">
            <v>0</v>
          </cell>
        </row>
        <row r="143">
          <cell r="A143" t="str">
            <v>C33513.23</v>
          </cell>
          <cell r="C143">
            <v>0</v>
          </cell>
        </row>
        <row r="144">
          <cell r="A144" t="str">
            <v>C33513.41</v>
          </cell>
          <cell r="C144">
            <v>0</v>
          </cell>
        </row>
        <row r="145">
          <cell r="A145" t="str">
            <v>C33513.80</v>
          </cell>
          <cell r="C145">
            <v>0</v>
          </cell>
        </row>
        <row r="146">
          <cell r="A146" t="str">
            <v>C33513.81</v>
          </cell>
          <cell r="C146">
            <v>0</v>
          </cell>
        </row>
        <row r="147">
          <cell r="A147" t="str">
            <v>C33513.82</v>
          </cell>
          <cell r="C147">
            <v>0</v>
          </cell>
        </row>
        <row r="148">
          <cell r="A148" t="str">
            <v>C33513.86</v>
          </cell>
          <cell r="C148">
            <v>0</v>
          </cell>
        </row>
        <row r="149">
          <cell r="A149" t="str">
            <v>C33513.88</v>
          </cell>
          <cell r="C149">
            <v>0</v>
          </cell>
        </row>
        <row r="150">
          <cell r="A150" t="str">
            <v>C33566.20</v>
          </cell>
          <cell r="C150">
            <v>0</v>
          </cell>
        </row>
        <row r="151">
          <cell r="A151" t="str">
            <v>C33835.21</v>
          </cell>
          <cell r="C151">
            <v>0</v>
          </cell>
        </row>
        <row r="152">
          <cell r="A152" t="str">
            <v>C33899.20</v>
          </cell>
          <cell r="C152">
            <v>0</v>
          </cell>
        </row>
        <row r="153">
          <cell r="A153" t="str">
            <v>C33996.20</v>
          </cell>
          <cell r="C153">
            <v>0</v>
          </cell>
        </row>
        <row r="154">
          <cell r="A154" t="str">
            <v>CN33513.09</v>
          </cell>
          <cell r="C154">
            <v>0</v>
          </cell>
        </row>
        <row r="155">
          <cell r="A155" t="str">
            <v>CNSM006</v>
          </cell>
          <cell r="C155">
            <v>0</v>
          </cell>
        </row>
        <row r="156">
          <cell r="A156" t="str">
            <v>CNSM007</v>
          </cell>
          <cell r="C156">
            <v>0</v>
          </cell>
        </row>
        <row r="157">
          <cell r="A157" t="str">
            <v>CNSMDOC</v>
          </cell>
          <cell r="C157">
            <v>0</v>
          </cell>
        </row>
        <row r="158">
          <cell r="A158" t="str">
            <v>CNSMDOCE</v>
          </cell>
          <cell r="C158">
            <v>0</v>
          </cell>
        </row>
        <row r="159">
          <cell r="A159" t="str">
            <v>GMLCDOC0022</v>
          </cell>
          <cell r="C159">
            <v>0</v>
          </cell>
        </row>
        <row r="160">
          <cell r="A160" t="str">
            <v>GMLCDOC0023</v>
          </cell>
          <cell r="C160">
            <v>0</v>
          </cell>
        </row>
        <row r="161">
          <cell r="A161" t="str">
            <v>GMLCFEAT0035</v>
          </cell>
          <cell r="C161">
            <v>0</v>
          </cell>
        </row>
        <row r="162">
          <cell r="A162" t="str">
            <v>ITAT10D00</v>
          </cell>
          <cell r="C162">
            <v>0</v>
          </cell>
        </row>
        <row r="163">
          <cell r="A163" t="str">
            <v>MMSC30DOC3001</v>
          </cell>
          <cell r="C163">
            <v>0</v>
          </cell>
        </row>
        <row r="164">
          <cell r="A164" t="str">
            <v>MMSC30SW70000</v>
          </cell>
          <cell r="C164">
            <v>0</v>
          </cell>
        </row>
        <row r="165">
          <cell r="A165" t="str">
            <v>NMS0983</v>
          </cell>
          <cell r="C165">
            <v>0</v>
          </cell>
        </row>
        <row r="166">
          <cell r="A166" t="str">
            <v>NMS1138</v>
          </cell>
          <cell r="C166">
            <v>0</v>
          </cell>
        </row>
        <row r="167">
          <cell r="A167" t="str">
            <v>NMSFEAT136.2.55</v>
          </cell>
          <cell r="C167">
            <v>0</v>
          </cell>
        </row>
        <row r="168">
          <cell r="A168" t="str">
            <v>NMSFEAT151</v>
          </cell>
          <cell r="C168">
            <v>0</v>
          </cell>
        </row>
        <row r="169">
          <cell r="A169" t="str">
            <v>NMSFEAT200</v>
          </cell>
          <cell r="C169">
            <v>0</v>
          </cell>
        </row>
        <row r="170">
          <cell r="A170" t="str">
            <v>NMSFEAT201</v>
          </cell>
          <cell r="C170">
            <v>0</v>
          </cell>
        </row>
        <row r="171">
          <cell r="A171" t="str">
            <v>NMSFEAT202</v>
          </cell>
          <cell r="C171">
            <v>0</v>
          </cell>
        </row>
        <row r="172">
          <cell r="A172" t="str">
            <v>NMSFEAT203</v>
          </cell>
          <cell r="C172">
            <v>0</v>
          </cell>
        </row>
        <row r="173">
          <cell r="A173" t="str">
            <v>NMSFEAT204</v>
          </cell>
          <cell r="C173">
            <v>0</v>
          </cell>
        </row>
        <row r="174">
          <cell r="A174" t="str">
            <v>NMSFEAT219</v>
          </cell>
          <cell r="C174">
            <v>0</v>
          </cell>
        </row>
        <row r="175">
          <cell r="A175" t="str">
            <v>NMSFEAT220</v>
          </cell>
          <cell r="C175">
            <v>0</v>
          </cell>
        </row>
        <row r="176">
          <cell r="A176" t="str">
            <v>NMSFEAT221</v>
          </cell>
          <cell r="C176">
            <v>0</v>
          </cell>
        </row>
        <row r="177">
          <cell r="A177" t="str">
            <v>NMSFEAT222</v>
          </cell>
          <cell r="C177">
            <v>0</v>
          </cell>
        </row>
        <row r="178">
          <cell r="A178" t="str">
            <v>NMSH0016</v>
          </cell>
          <cell r="C178">
            <v>0</v>
          </cell>
        </row>
        <row r="179">
          <cell r="A179" t="str">
            <v>NMSH0017</v>
          </cell>
          <cell r="C179">
            <v>0</v>
          </cell>
        </row>
        <row r="180">
          <cell r="A180" t="str">
            <v>NMSH0021</v>
          </cell>
          <cell r="C180">
            <v>0</v>
          </cell>
        </row>
        <row r="181">
          <cell r="A181" t="str">
            <v>NPSSW70002</v>
          </cell>
          <cell r="C181">
            <v>0</v>
          </cell>
        </row>
        <row r="182">
          <cell r="A182" t="str">
            <v>NTMS30SW70000</v>
          </cell>
          <cell r="C182">
            <v>0</v>
          </cell>
        </row>
        <row r="183">
          <cell r="A183" t="str">
            <v>NWG40DOC0001</v>
          </cell>
          <cell r="C183">
            <v>0</v>
          </cell>
        </row>
        <row r="184">
          <cell r="A184" t="str">
            <v>NWG40SW70000</v>
          </cell>
          <cell r="C184">
            <v>0</v>
          </cell>
        </row>
        <row r="185">
          <cell r="A185" t="str">
            <v>OEMIBMSW0012</v>
          </cell>
          <cell r="C185">
            <v>0</v>
          </cell>
        </row>
        <row r="186">
          <cell r="A186" t="str">
            <v>OEMIBMSW0013</v>
          </cell>
          <cell r="C186">
            <v>0</v>
          </cell>
        </row>
        <row r="187">
          <cell r="A187" t="str">
            <v>OEMSSHSW0012</v>
          </cell>
          <cell r="C187">
            <v>0</v>
          </cell>
        </row>
        <row r="188">
          <cell r="A188" t="str">
            <v>OEMSSHSW0013</v>
          </cell>
          <cell r="C188">
            <v>0</v>
          </cell>
        </row>
        <row r="189">
          <cell r="A189" t="str">
            <v>OSS01209</v>
          </cell>
          <cell r="C189">
            <v>0</v>
          </cell>
        </row>
        <row r="190">
          <cell r="A190" t="str">
            <v>OSS01792</v>
          </cell>
          <cell r="C190">
            <v>0</v>
          </cell>
        </row>
        <row r="191">
          <cell r="A191" t="str">
            <v>OSS02156</v>
          </cell>
          <cell r="C191">
            <v>0</v>
          </cell>
        </row>
        <row r="192">
          <cell r="A192" t="str">
            <v>OSS02249</v>
          </cell>
          <cell r="C192">
            <v>0</v>
          </cell>
        </row>
        <row r="193">
          <cell r="A193" t="str">
            <v>OSS02254</v>
          </cell>
          <cell r="C193">
            <v>0</v>
          </cell>
        </row>
        <row r="194">
          <cell r="A194" t="str">
            <v>OSS02473</v>
          </cell>
          <cell r="C194">
            <v>0</v>
          </cell>
        </row>
        <row r="195">
          <cell r="A195" t="str">
            <v>OSS02474</v>
          </cell>
          <cell r="C195">
            <v>0</v>
          </cell>
        </row>
        <row r="196">
          <cell r="A196" t="str">
            <v>OSS02475</v>
          </cell>
          <cell r="C196">
            <v>0</v>
          </cell>
        </row>
        <row r="197">
          <cell r="A197" t="str">
            <v>OSS02480</v>
          </cell>
          <cell r="C197">
            <v>0</v>
          </cell>
        </row>
        <row r="198">
          <cell r="A198" t="str">
            <v>OSS02482</v>
          </cell>
          <cell r="C198">
            <v>0</v>
          </cell>
        </row>
        <row r="199">
          <cell r="A199" t="str">
            <v>OSS02528</v>
          </cell>
          <cell r="C199">
            <v>0</v>
          </cell>
        </row>
        <row r="200">
          <cell r="A200" t="str">
            <v>P55234.01</v>
          </cell>
          <cell r="C200">
            <v>0</v>
          </cell>
        </row>
        <row r="201">
          <cell r="A201" t="str">
            <v>P59800.10</v>
          </cell>
          <cell r="C201">
            <v>0</v>
          </cell>
        </row>
        <row r="202">
          <cell r="A202" t="str">
            <v>P59800.20</v>
          </cell>
          <cell r="C202">
            <v>0</v>
          </cell>
        </row>
        <row r="203">
          <cell r="A203" t="str">
            <v>P59800.30</v>
          </cell>
          <cell r="C203">
            <v>0</v>
          </cell>
        </row>
        <row r="204">
          <cell r="A204" t="str">
            <v>R38205.01</v>
          </cell>
          <cell r="C204">
            <v>0</v>
          </cell>
        </row>
        <row r="205">
          <cell r="A205" t="str">
            <v>SG51058</v>
          </cell>
          <cell r="C205">
            <v>0</v>
          </cell>
        </row>
        <row r="206">
          <cell r="A206" t="str">
            <v>TA1TBSW</v>
          </cell>
          <cell r="C206">
            <v>0</v>
          </cell>
        </row>
        <row r="207">
          <cell r="A207" t="str">
            <v>AG30SW70000</v>
          </cell>
          <cell r="C207">
            <v>0</v>
          </cell>
        </row>
        <row r="208">
          <cell r="A208" t="str">
            <v>00003183</v>
          </cell>
          <cell r="C208">
            <v>0</v>
          </cell>
        </row>
        <row r="209">
          <cell r="A209" t="str">
            <v>00006733</v>
          </cell>
          <cell r="C209">
            <v>0</v>
          </cell>
        </row>
        <row r="210">
          <cell r="A210" t="str">
            <v>00006747</v>
          </cell>
          <cell r="C210">
            <v>0</v>
          </cell>
        </row>
        <row r="211">
          <cell r="A211" t="str">
            <v>00006748</v>
          </cell>
          <cell r="C211">
            <v>0</v>
          </cell>
        </row>
        <row r="212">
          <cell r="A212" t="str">
            <v>00033412</v>
          </cell>
          <cell r="C212">
            <v>0</v>
          </cell>
        </row>
        <row r="213">
          <cell r="A213" t="str">
            <v>00033419</v>
          </cell>
          <cell r="C213">
            <v>0</v>
          </cell>
        </row>
        <row r="214">
          <cell r="A214" t="str">
            <v>00033420</v>
          </cell>
          <cell r="C214">
            <v>0</v>
          </cell>
        </row>
        <row r="215">
          <cell r="A215" t="str">
            <v>00035287</v>
          </cell>
          <cell r="C215">
            <v>0</v>
          </cell>
        </row>
        <row r="216">
          <cell r="A216" t="str">
            <v>00035289</v>
          </cell>
          <cell r="C216">
            <v>0</v>
          </cell>
        </row>
        <row r="217">
          <cell r="A217" t="str">
            <v>00035294</v>
          </cell>
          <cell r="C217">
            <v>0</v>
          </cell>
        </row>
        <row r="218">
          <cell r="A218" t="str">
            <v>00035302</v>
          </cell>
          <cell r="C218">
            <v>0</v>
          </cell>
        </row>
        <row r="219">
          <cell r="A219" t="str">
            <v>00035315</v>
          </cell>
          <cell r="C219">
            <v>0</v>
          </cell>
        </row>
        <row r="220">
          <cell r="A220" t="str">
            <v>00036329</v>
          </cell>
          <cell r="C220">
            <v>0</v>
          </cell>
        </row>
        <row r="221">
          <cell r="A221" t="str">
            <v>00037990</v>
          </cell>
          <cell r="C221">
            <v>0</v>
          </cell>
        </row>
        <row r="222">
          <cell r="A222" t="str">
            <v>00037992</v>
          </cell>
          <cell r="C222">
            <v>0</v>
          </cell>
        </row>
        <row r="223">
          <cell r="A223" t="str">
            <v>00037996</v>
          </cell>
          <cell r="C223">
            <v>0</v>
          </cell>
        </row>
        <row r="224">
          <cell r="A224" t="str">
            <v>00038000</v>
          </cell>
          <cell r="C224">
            <v>0</v>
          </cell>
        </row>
        <row r="225">
          <cell r="A225" t="str">
            <v>3GN03SU0006</v>
          </cell>
          <cell r="C225">
            <v>0</v>
          </cell>
        </row>
        <row r="226">
          <cell r="A226" t="str">
            <v>3GN04SU0001</v>
          </cell>
          <cell r="C226">
            <v>0</v>
          </cell>
        </row>
        <row r="227">
          <cell r="A227" t="str">
            <v>3GN05SU0001</v>
          </cell>
          <cell r="C227">
            <v>0</v>
          </cell>
        </row>
        <row r="228">
          <cell r="A228" t="str">
            <v>3GN05SU0003</v>
          </cell>
          <cell r="C228">
            <v>0</v>
          </cell>
        </row>
        <row r="229">
          <cell r="A229" t="str">
            <v>470202A</v>
          </cell>
          <cell r="C229">
            <v>0</v>
          </cell>
        </row>
        <row r="230">
          <cell r="A230" t="str">
            <v>470208A</v>
          </cell>
          <cell r="C230">
            <v>0</v>
          </cell>
        </row>
        <row r="231">
          <cell r="A231" t="str">
            <v>BSC.132</v>
          </cell>
          <cell r="C231">
            <v>0</v>
          </cell>
        </row>
        <row r="232">
          <cell r="A232" t="str">
            <v>BSC.134</v>
          </cell>
          <cell r="C232">
            <v>0</v>
          </cell>
        </row>
        <row r="233">
          <cell r="A233" t="str">
            <v>BSC.135</v>
          </cell>
          <cell r="C233">
            <v>0</v>
          </cell>
        </row>
        <row r="234">
          <cell r="A234" t="str">
            <v>BSC.136</v>
          </cell>
          <cell r="C234">
            <v>0</v>
          </cell>
        </row>
        <row r="235">
          <cell r="A235" t="str">
            <v>BSC.140</v>
          </cell>
          <cell r="C235">
            <v>0</v>
          </cell>
        </row>
        <row r="236">
          <cell r="A236" t="str">
            <v>BSC.159</v>
          </cell>
          <cell r="C236">
            <v>0</v>
          </cell>
        </row>
        <row r="237">
          <cell r="A237" t="str">
            <v>BSC.160</v>
          </cell>
          <cell r="C237">
            <v>0</v>
          </cell>
        </row>
        <row r="238">
          <cell r="A238" t="str">
            <v>BSC.177</v>
          </cell>
          <cell r="C238">
            <v>0</v>
          </cell>
        </row>
        <row r="239">
          <cell r="A239" t="str">
            <v>BSC.214</v>
          </cell>
          <cell r="C239">
            <v>0</v>
          </cell>
        </row>
        <row r="240">
          <cell r="A240" t="str">
            <v>BSC.221</v>
          </cell>
          <cell r="C240">
            <v>0</v>
          </cell>
        </row>
        <row r="241">
          <cell r="A241" t="str">
            <v>BSC.230</v>
          </cell>
          <cell r="C241">
            <v>0</v>
          </cell>
        </row>
        <row r="242">
          <cell r="A242" t="str">
            <v>BSC.231</v>
          </cell>
          <cell r="C242">
            <v>0</v>
          </cell>
        </row>
        <row r="243">
          <cell r="A243" t="str">
            <v>BSC.232</v>
          </cell>
          <cell r="C243">
            <v>0</v>
          </cell>
        </row>
        <row r="244">
          <cell r="A244" t="str">
            <v>BSC.266</v>
          </cell>
          <cell r="C244">
            <v>0</v>
          </cell>
        </row>
        <row r="245">
          <cell r="A245" t="str">
            <v>BSC.270</v>
          </cell>
          <cell r="C245">
            <v>0</v>
          </cell>
        </row>
        <row r="246">
          <cell r="A246" t="str">
            <v>BSC.278</v>
          </cell>
          <cell r="C246">
            <v>0</v>
          </cell>
        </row>
        <row r="247">
          <cell r="A247" t="str">
            <v>BSC.490</v>
          </cell>
          <cell r="C247">
            <v>0</v>
          </cell>
        </row>
        <row r="248">
          <cell r="A248" t="str">
            <v>BSC.510</v>
          </cell>
          <cell r="C248">
            <v>0</v>
          </cell>
        </row>
        <row r="249">
          <cell r="A249" t="str">
            <v>BSC.A50</v>
          </cell>
          <cell r="C249">
            <v>0</v>
          </cell>
        </row>
        <row r="250">
          <cell r="A250" t="str">
            <v>BSC.A51</v>
          </cell>
          <cell r="C250">
            <v>0</v>
          </cell>
        </row>
        <row r="251">
          <cell r="A251" t="str">
            <v>BSC.A52</v>
          </cell>
          <cell r="C251">
            <v>0</v>
          </cell>
        </row>
        <row r="252">
          <cell r="A252" t="str">
            <v>BSC.CCB</v>
          </cell>
          <cell r="C252">
            <v>0</v>
          </cell>
        </row>
        <row r="253">
          <cell r="A253" t="str">
            <v>BSC.MNC</v>
          </cell>
          <cell r="C253">
            <v>0</v>
          </cell>
        </row>
        <row r="254">
          <cell r="A254" t="str">
            <v>BSC.Q3</v>
          </cell>
          <cell r="C254">
            <v>0</v>
          </cell>
        </row>
        <row r="255">
          <cell r="A255" t="str">
            <v>BSC.SS7</v>
          </cell>
          <cell r="C255">
            <v>0</v>
          </cell>
        </row>
        <row r="256">
          <cell r="A256" t="str">
            <v>BSC3096</v>
          </cell>
          <cell r="C256">
            <v>0</v>
          </cell>
        </row>
        <row r="257">
          <cell r="A257" t="str">
            <v>IMC00175</v>
          </cell>
          <cell r="C257">
            <v>0</v>
          </cell>
        </row>
        <row r="258">
          <cell r="A258" t="str">
            <v>IMC00176</v>
          </cell>
          <cell r="C258">
            <v>0</v>
          </cell>
        </row>
        <row r="259">
          <cell r="A259" t="str">
            <v>MSCDOCNEDM11UG</v>
          </cell>
          <cell r="C259">
            <v>0</v>
          </cell>
        </row>
        <row r="260">
          <cell r="A260" t="str">
            <v>MSCFEAT01399</v>
          </cell>
          <cell r="C260">
            <v>0</v>
          </cell>
        </row>
        <row r="261">
          <cell r="A261" t="str">
            <v>MSCFEAT11007</v>
          </cell>
          <cell r="C261">
            <v>0</v>
          </cell>
        </row>
        <row r="262">
          <cell r="A262" t="str">
            <v>MSCFEAT11053</v>
          </cell>
          <cell r="C262">
            <v>0</v>
          </cell>
        </row>
        <row r="263">
          <cell r="A263" t="str">
            <v>MSCFEAT11273</v>
          </cell>
          <cell r="C263">
            <v>0</v>
          </cell>
        </row>
        <row r="264">
          <cell r="A264" t="str">
            <v>MSCFEAT1732</v>
          </cell>
          <cell r="C264">
            <v>0</v>
          </cell>
        </row>
        <row r="265">
          <cell r="A265" t="str">
            <v>MSCFEAT1733</v>
          </cell>
          <cell r="C265">
            <v>0</v>
          </cell>
        </row>
        <row r="266">
          <cell r="A266" t="str">
            <v>MSCFEAT1829</v>
          </cell>
          <cell r="C266">
            <v>0</v>
          </cell>
        </row>
        <row r="267">
          <cell r="A267" t="str">
            <v>MSCFEAT31496</v>
          </cell>
          <cell r="C267">
            <v>0</v>
          </cell>
        </row>
        <row r="268">
          <cell r="A268" t="str">
            <v>MSCFEAT31497</v>
          </cell>
          <cell r="C268">
            <v>0</v>
          </cell>
        </row>
        <row r="269">
          <cell r="A269" t="str">
            <v>MSCFEAT31498</v>
          </cell>
          <cell r="C269">
            <v>0</v>
          </cell>
        </row>
        <row r="270">
          <cell r="A270" t="str">
            <v>MSCFEAT31499</v>
          </cell>
          <cell r="C270">
            <v>0</v>
          </cell>
        </row>
        <row r="271">
          <cell r="A271" t="str">
            <v>MSCFEAT61145.TR</v>
          </cell>
          <cell r="C271">
            <v>0</v>
          </cell>
        </row>
        <row r="272">
          <cell r="A272" t="str">
            <v>MSCFEAT91336</v>
          </cell>
          <cell r="C272">
            <v>0</v>
          </cell>
        </row>
        <row r="273">
          <cell r="A273" t="str">
            <v>MSCFEAT92277</v>
          </cell>
          <cell r="C273">
            <v>0</v>
          </cell>
        </row>
        <row r="274">
          <cell r="A274" t="str">
            <v>MSCFEAT92669</v>
          </cell>
          <cell r="C274">
            <v>0</v>
          </cell>
        </row>
        <row r="275">
          <cell r="A275" t="str">
            <v>MSCFEAT92936</v>
          </cell>
          <cell r="C275">
            <v>0</v>
          </cell>
        </row>
        <row r="276">
          <cell r="A276" t="str">
            <v>MSCFEAT93021</v>
          </cell>
          <cell r="C276">
            <v>0</v>
          </cell>
        </row>
        <row r="277">
          <cell r="A277" t="str">
            <v>MSCFEAT93031</v>
          </cell>
          <cell r="C277">
            <v>0</v>
          </cell>
        </row>
        <row r="278">
          <cell r="A278" t="str">
            <v>MSCFEAT93038</v>
          </cell>
          <cell r="C278">
            <v>0</v>
          </cell>
        </row>
        <row r="279">
          <cell r="A279" t="str">
            <v>MSCFEAT93111</v>
          </cell>
          <cell r="C279">
            <v>0</v>
          </cell>
        </row>
        <row r="280">
          <cell r="A280" t="str">
            <v>MSCFEAT93213</v>
          </cell>
          <cell r="C280">
            <v>0</v>
          </cell>
        </row>
        <row r="281">
          <cell r="A281" t="str">
            <v>MSCFEAT93403</v>
          </cell>
          <cell r="C281">
            <v>0</v>
          </cell>
        </row>
        <row r="282">
          <cell r="A282" t="str">
            <v>MSCFEAT93653</v>
          </cell>
          <cell r="C282">
            <v>0</v>
          </cell>
        </row>
        <row r="283">
          <cell r="A283" t="str">
            <v>MSCFEAT93654</v>
          </cell>
          <cell r="C283">
            <v>0</v>
          </cell>
        </row>
        <row r="284">
          <cell r="A284" t="str">
            <v>MSCFEAT94168</v>
          </cell>
          <cell r="C284">
            <v>0</v>
          </cell>
        </row>
        <row r="285">
          <cell r="A285" t="str">
            <v>MSCFEAT94175</v>
          </cell>
          <cell r="C285">
            <v>0</v>
          </cell>
        </row>
        <row r="286">
          <cell r="A286" t="str">
            <v>MSCFEAT94270</v>
          </cell>
          <cell r="C286">
            <v>0</v>
          </cell>
        </row>
        <row r="287">
          <cell r="A287" t="str">
            <v>MSCFEAT94312</v>
          </cell>
          <cell r="C287">
            <v>0</v>
          </cell>
        </row>
        <row r="288">
          <cell r="A288" t="str">
            <v>MSCFEAT94414</v>
          </cell>
          <cell r="C288">
            <v>0</v>
          </cell>
        </row>
        <row r="289">
          <cell r="A289" t="str">
            <v>MSCFEAT94494</v>
          </cell>
          <cell r="C289">
            <v>0</v>
          </cell>
        </row>
        <row r="290">
          <cell r="A290" t="str">
            <v>MSCFEAT95207A</v>
          </cell>
          <cell r="C290">
            <v>0</v>
          </cell>
        </row>
        <row r="291">
          <cell r="A291" t="str">
            <v>MSCUPGM10_M11</v>
          </cell>
          <cell r="C291">
            <v>0</v>
          </cell>
        </row>
        <row r="292">
          <cell r="A292" t="str">
            <v>MSCUPGM9_M10</v>
          </cell>
          <cell r="C292">
            <v>0</v>
          </cell>
        </row>
        <row r="293">
          <cell r="A293" t="str">
            <v>NMS0205</v>
          </cell>
          <cell r="C293">
            <v>0</v>
          </cell>
        </row>
        <row r="294">
          <cell r="A294" t="str">
            <v>NMS0206</v>
          </cell>
          <cell r="C294">
            <v>0</v>
          </cell>
        </row>
        <row r="295">
          <cell r="A295" t="str">
            <v>NMS0219</v>
          </cell>
          <cell r="C295">
            <v>0</v>
          </cell>
        </row>
        <row r="296">
          <cell r="A296" t="str">
            <v>NMS0301</v>
          </cell>
          <cell r="C296">
            <v>0</v>
          </cell>
        </row>
        <row r="297">
          <cell r="A297" t="str">
            <v>NMS0302</v>
          </cell>
          <cell r="C297">
            <v>0</v>
          </cell>
        </row>
        <row r="298">
          <cell r="A298" t="str">
            <v>NMS0305</v>
          </cell>
          <cell r="C298">
            <v>0</v>
          </cell>
        </row>
        <row r="299">
          <cell r="A299" t="str">
            <v>NMS0306</v>
          </cell>
          <cell r="C299">
            <v>0</v>
          </cell>
        </row>
        <row r="300">
          <cell r="A300" t="str">
            <v>NMS0307</v>
          </cell>
          <cell r="C300">
            <v>0</v>
          </cell>
        </row>
        <row r="301">
          <cell r="A301" t="str">
            <v>NMS0404</v>
          </cell>
          <cell r="C301">
            <v>0</v>
          </cell>
        </row>
        <row r="302">
          <cell r="A302" t="str">
            <v>NMS0405</v>
          </cell>
          <cell r="C302">
            <v>0</v>
          </cell>
        </row>
        <row r="303">
          <cell r="A303" t="str">
            <v>NMS0406</v>
          </cell>
          <cell r="C303">
            <v>0</v>
          </cell>
        </row>
        <row r="304">
          <cell r="A304" t="str">
            <v>NMS0407</v>
          </cell>
          <cell r="C304">
            <v>0</v>
          </cell>
        </row>
        <row r="305">
          <cell r="A305" t="str">
            <v>NMS0408</v>
          </cell>
          <cell r="C305">
            <v>0</v>
          </cell>
        </row>
        <row r="306">
          <cell r="A306" t="str">
            <v>NMS0409</v>
          </cell>
          <cell r="C306">
            <v>0</v>
          </cell>
        </row>
        <row r="307">
          <cell r="A307" t="str">
            <v>NMS0501</v>
          </cell>
          <cell r="C307">
            <v>0</v>
          </cell>
        </row>
        <row r="308">
          <cell r="A308" t="str">
            <v>NMS0501_DPS</v>
          </cell>
          <cell r="C308">
            <v>0</v>
          </cell>
        </row>
        <row r="309">
          <cell r="A309" t="str">
            <v>NMS0701</v>
          </cell>
          <cell r="C309">
            <v>0</v>
          </cell>
        </row>
        <row r="310">
          <cell r="A310" t="str">
            <v>NMS0804</v>
          </cell>
          <cell r="C310">
            <v>0</v>
          </cell>
        </row>
        <row r="311">
          <cell r="A311" t="str">
            <v>NMS0903</v>
          </cell>
          <cell r="C311">
            <v>0</v>
          </cell>
        </row>
        <row r="312">
          <cell r="A312" t="str">
            <v>NMS0905</v>
          </cell>
          <cell r="C312">
            <v>0</v>
          </cell>
        </row>
        <row r="313">
          <cell r="A313" t="str">
            <v>NMS0916</v>
          </cell>
          <cell r="C313">
            <v>0</v>
          </cell>
        </row>
        <row r="314">
          <cell r="A314" t="str">
            <v>NMS0938</v>
          </cell>
          <cell r="C314">
            <v>0</v>
          </cell>
        </row>
        <row r="315">
          <cell r="A315" t="str">
            <v>NMS0939</v>
          </cell>
          <cell r="C315">
            <v>0</v>
          </cell>
        </row>
        <row r="316">
          <cell r="A316" t="str">
            <v>NMS0940</v>
          </cell>
          <cell r="C316">
            <v>0</v>
          </cell>
        </row>
        <row r="317">
          <cell r="A317" t="str">
            <v>NMS0947</v>
          </cell>
          <cell r="C317">
            <v>0</v>
          </cell>
        </row>
        <row r="318">
          <cell r="A318" t="str">
            <v>NMS0951</v>
          </cell>
          <cell r="C318">
            <v>0</v>
          </cell>
        </row>
        <row r="319">
          <cell r="A319" t="str">
            <v>NMS0953</v>
          </cell>
          <cell r="C319">
            <v>0</v>
          </cell>
        </row>
        <row r="320">
          <cell r="A320" t="str">
            <v>NMS0956</v>
          </cell>
          <cell r="C320">
            <v>0</v>
          </cell>
        </row>
        <row r="321">
          <cell r="A321" t="str">
            <v>NMS1102</v>
          </cell>
          <cell r="C321">
            <v>0</v>
          </cell>
        </row>
        <row r="322">
          <cell r="A322" t="str">
            <v>NMS1103</v>
          </cell>
          <cell r="C322">
            <v>0</v>
          </cell>
        </row>
        <row r="323">
          <cell r="A323" t="str">
            <v>NMS1115</v>
          </cell>
          <cell r="C323">
            <v>0</v>
          </cell>
        </row>
        <row r="324">
          <cell r="A324" t="str">
            <v>NMS1116</v>
          </cell>
          <cell r="C324">
            <v>0</v>
          </cell>
        </row>
        <row r="325">
          <cell r="A325" t="str">
            <v>NMS1119</v>
          </cell>
          <cell r="C325">
            <v>0</v>
          </cell>
        </row>
        <row r="326">
          <cell r="A326" t="str">
            <v>NMS1119_DPS</v>
          </cell>
          <cell r="C326">
            <v>0</v>
          </cell>
        </row>
        <row r="327">
          <cell r="A327" t="str">
            <v>NMS1120</v>
          </cell>
          <cell r="C327">
            <v>0</v>
          </cell>
        </row>
        <row r="328">
          <cell r="A328" t="str">
            <v>NMS1122</v>
          </cell>
          <cell r="C328">
            <v>0</v>
          </cell>
        </row>
        <row r="329">
          <cell r="A329" t="str">
            <v>NMS1123</v>
          </cell>
          <cell r="C329">
            <v>0</v>
          </cell>
        </row>
        <row r="330">
          <cell r="A330" t="str">
            <v>NMS1124</v>
          </cell>
          <cell r="C330">
            <v>0</v>
          </cell>
        </row>
        <row r="331">
          <cell r="A331" t="str">
            <v>NMS1126</v>
          </cell>
          <cell r="C331">
            <v>0</v>
          </cell>
        </row>
        <row r="332">
          <cell r="A332" t="str">
            <v>NMS1128</v>
          </cell>
          <cell r="C332">
            <v>0</v>
          </cell>
        </row>
        <row r="333">
          <cell r="A333" t="str">
            <v>NMS1131</v>
          </cell>
          <cell r="C333">
            <v>0</v>
          </cell>
        </row>
        <row r="334">
          <cell r="A334" t="str">
            <v>NMS1202</v>
          </cell>
          <cell r="C334">
            <v>0</v>
          </cell>
        </row>
        <row r="335">
          <cell r="A335" t="str">
            <v>NMS1205</v>
          </cell>
          <cell r="C335">
            <v>0</v>
          </cell>
        </row>
        <row r="336">
          <cell r="A336" t="str">
            <v>NMS1206</v>
          </cell>
          <cell r="C336">
            <v>0</v>
          </cell>
        </row>
        <row r="337">
          <cell r="A337" t="str">
            <v>NMS1206_DPS</v>
          </cell>
          <cell r="C337">
            <v>0</v>
          </cell>
        </row>
        <row r="338">
          <cell r="A338" t="str">
            <v>NMS1209</v>
          </cell>
          <cell r="C338">
            <v>0</v>
          </cell>
        </row>
        <row r="339">
          <cell r="A339" t="str">
            <v>NMS1217</v>
          </cell>
          <cell r="C339">
            <v>0</v>
          </cell>
        </row>
        <row r="340">
          <cell r="A340" t="str">
            <v>NMS1218</v>
          </cell>
          <cell r="C340">
            <v>0</v>
          </cell>
        </row>
        <row r="341">
          <cell r="A341" t="str">
            <v>NMS1218_DPS</v>
          </cell>
          <cell r="C341">
            <v>0</v>
          </cell>
        </row>
        <row r="342">
          <cell r="A342" t="str">
            <v>NMSFEAT131</v>
          </cell>
          <cell r="C342">
            <v>0</v>
          </cell>
        </row>
        <row r="343">
          <cell r="A343" t="str">
            <v>NMSH0121</v>
          </cell>
          <cell r="C343">
            <v>0</v>
          </cell>
        </row>
        <row r="344">
          <cell r="A344" t="str">
            <v>NMSH0122</v>
          </cell>
          <cell r="C344">
            <v>0</v>
          </cell>
        </row>
        <row r="345">
          <cell r="A345" t="str">
            <v>NMSH0137</v>
          </cell>
          <cell r="C345">
            <v>0</v>
          </cell>
        </row>
        <row r="346">
          <cell r="A346" t="str">
            <v>NMSH0138</v>
          </cell>
          <cell r="C346">
            <v>0</v>
          </cell>
        </row>
        <row r="347">
          <cell r="A347" t="str">
            <v>NMSH0139</v>
          </cell>
          <cell r="C347">
            <v>0</v>
          </cell>
        </row>
        <row r="348">
          <cell r="A348" t="str">
            <v>NMSH0141</v>
          </cell>
          <cell r="C348">
            <v>0</v>
          </cell>
        </row>
        <row r="349">
          <cell r="A349" t="str">
            <v>NMSH0142</v>
          </cell>
          <cell r="C349">
            <v>0</v>
          </cell>
        </row>
        <row r="350">
          <cell r="A350" t="str">
            <v>NMSH0144</v>
          </cell>
          <cell r="C350">
            <v>0</v>
          </cell>
        </row>
        <row r="351">
          <cell r="A351" t="str">
            <v>NMSH0147</v>
          </cell>
          <cell r="C351">
            <v>0</v>
          </cell>
        </row>
        <row r="352">
          <cell r="A352" t="str">
            <v>OSDOC0002</v>
          </cell>
          <cell r="C352">
            <v>0</v>
          </cell>
        </row>
        <row r="353">
          <cell r="A353" t="str">
            <v>OSDOC0003</v>
          </cell>
          <cell r="C353">
            <v>0</v>
          </cell>
        </row>
        <row r="354">
          <cell r="A354" t="str">
            <v>OSS00220</v>
          </cell>
          <cell r="C354">
            <v>0</v>
          </cell>
        </row>
        <row r="355">
          <cell r="A355" t="str">
            <v>OSS00614</v>
          </cell>
          <cell r="C355">
            <v>0</v>
          </cell>
        </row>
        <row r="356">
          <cell r="A356" t="str">
            <v>OSS00832</v>
          </cell>
          <cell r="C356">
            <v>0</v>
          </cell>
        </row>
        <row r="357">
          <cell r="A357" t="str">
            <v>OSS00859</v>
          </cell>
          <cell r="C357">
            <v>0</v>
          </cell>
        </row>
        <row r="358">
          <cell r="A358" t="str">
            <v>OSS00860</v>
          </cell>
          <cell r="C358">
            <v>0</v>
          </cell>
        </row>
        <row r="359">
          <cell r="A359" t="str">
            <v>OSS00861</v>
          </cell>
          <cell r="C359">
            <v>0</v>
          </cell>
        </row>
        <row r="360">
          <cell r="A360" t="str">
            <v>OSS00862</v>
          </cell>
          <cell r="C360">
            <v>0</v>
          </cell>
        </row>
        <row r="361">
          <cell r="A361" t="str">
            <v>OSS00863</v>
          </cell>
          <cell r="C361">
            <v>0</v>
          </cell>
        </row>
        <row r="362">
          <cell r="A362" t="str">
            <v>OSS00864</v>
          </cell>
          <cell r="C362">
            <v>0</v>
          </cell>
        </row>
        <row r="363">
          <cell r="A363" t="str">
            <v>OSS00865</v>
          </cell>
          <cell r="C363">
            <v>0</v>
          </cell>
        </row>
        <row r="364">
          <cell r="A364" t="str">
            <v>OSS00866</v>
          </cell>
          <cell r="C364">
            <v>0</v>
          </cell>
        </row>
        <row r="365">
          <cell r="A365" t="str">
            <v>OSS00867</v>
          </cell>
          <cell r="C365">
            <v>0</v>
          </cell>
        </row>
        <row r="366">
          <cell r="A366" t="str">
            <v>OSS00868</v>
          </cell>
          <cell r="C366">
            <v>0</v>
          </cell>
        </row>
        <row r="367">
          <cell r="A367" t="str">
            <v>OSS00869</v>
          </cell>
          <cell r="C367">
            <v>0</v>
          </cell>
        </row>
        <row r="368">
          <cell r="A368" t="str">
            <v>OSS00870</v>
          </cell>
          <cell r="C368">
            <v>0</v>
          </cell>
        </row>
        <row r="369">
          <cell r="A369" t="str">
            <v>OSS00871</v>
          </cell>
          <cell r="C369">
            <v>0</v>
          </cell>
        </row>
        <row r="370">
          <cell r="A370" t="str">
            <v>OSS00872</v>
          </cell>
          <cell r="C370">
            <v>0</v>
          </cell>
        </row>
        <row r="371">
          <cell r="A371" t="str">
            <v>OSS01043</v>
          </cell>
          <cell r="C371">
            <v>0</v>
          </cell>
        </row>
        <row r="372">
          <cell r="A372" t="str">
            <v>OSS01234</v>
          </cell>
          <cell r="C372">
            <v>0</v>
          </cell>
        </row>
        <row r="373">
          <cell r="A373" t="str">
            <v>OSS01285</v>
          </cell>
          <cell r="C373">
            <v>0</v>
          </cell>
        </row>
        <row r="374">
          <cell r="A374" t="str">
            <v>OSS01326</v>
          </cell>
          <cell r="C374">
            <v>0</v>
          </cell>
        </row>
        <row r="375">
          <cell r="A375" t="str">
            <v>OSS01418</v>
          </cell>
          <cell r="C375">
            <v>0</v>
          </cell>
        </row>
        <row r="376">
          <cell r="A376" t="str">
            <v>OSS01483</v>
          </cell>
          <cell r="C376">
            <v>0</v>
          </cell>
        </row>
        <row r="377">
          <cell r="A377" t="str">
            <v>OSS01506</v>
          </cell>
          <cell r="C377">
            <v>0</v>
          </cell>
        </row>
        <row r="378">
          <cell r="A378" t="str">
            <v>OSS01507</v>
          </cell>
          <cell r="C378">
            <v>0</v>
          </cell>
        </row>
        <row r="379">
          <cell r="A379" t="str">
            <v>OSS01514</v>
          </cell>
          <cell r="C379">
            <v>0</v>
          </cell>
        </row>
        <row r="380">
          <cell r="A380" t="str">
            <v>OSS01517</v>
          </cell>
          <cell r="C380">
            <v>0</v>
          </cell>
        </row>
        <row r="381">
          <cell r="A381" t="str">
            <v>OSS01537</v>
          </cell>
          <cell r="C381">
            <v>0</v>
          </cell>
        </row>
        <row r="382">
          <cell r="A382" t="str">
            <v>OSS01613</v>
          </cell>
          <cell r="C382">
            <v>0</v>
          </cell>
        </row>
        <row r="383">
          <cell r="A383" t="str">
            <v>OSS01619</v>
          </cell>
          <cell r="C383">
            <v>0</v>
          </cell>
        </row>
        <row r="384">
          <cell r="A384" t="str">
            <v>OSS01620</v>
          </cell>
          <cell r="C384">
            <v>0</v>
          </cell>
        </row>
        <row r="385">
          <cell r="A385" t="str">
            <v>OSS01621</v>
          </cell>
          <cell r="C385">
            <v>0</v>
          </cell>
        </row>
        <row r="386">
          <cell r="A386" t="str">
            <v>OSS01622</v>
          </cell>
          <cell r="C386">
            <v>0</v>
          </cell>
        </row>
        <row r="387">
          <cell r="A387" t="str">
            <v>OSS01625</v>
          </cell>
          <cell r="C387">
            <v>0</v>
          </cell>
        </row>
        <row r="388">
          <cell r="A388" t="str">
            <v>OSS01626</v>
          </cell>
          <cell r="C388">
            <v>0</v>
          </cell>
        </row>
        <row r="389">
          <cell r="A389" t="str">
            <v>OSS01634</v>
          </cell>
          <cell r="C389">
            <v>0</v>
          </cell>
        </row>
        <row r="390">
          <cell r="A390" t="str">
            <v>OSS01635</v>
          </cell>
          <cell r="C390">
            <v>0</v>
          </cell>
        </row>
        <row r="391">
          <cell r="A391" t="str">
            <v>OSS01796</v>
          </cell>
          <cell r="C391">
            <v>0</v>
          </cell>
        </row>
        <row r="392">
          <cell r="A392" t="str">
            <v>OSS01863</v>
          </cell>
          <cell r="C392">
            <v>0</v>
          </cell>
        </row>
        <row r="393">
          <cell r="A393" t="str">
            <v>OSS01870</v>
          </cell>
          <cell r="C393">
            <v>0</v>
          </cell>
        </row>
        <row r="394">
          <cell r="A394" t="str">
            <v>OSS01875</v>
          </cell>
          <cell r="C394">
            <v>0</v>
          </cell>
        </row>
        <row r="395">
          <cell r="A395" t="str">
            <v>OSS01876</v>
          </cell>
          <cell r="C395">
            <v>0</v>
          </cell>
        </row>
        <row r="396">
          <cell r="A396" t="str">
            <v>OSS02067</v>
          </cell>
          <cell r="C396">
            <v>0</v>
          </cell>
        </row>
        <row r="397">
          <cell r="A397" t="str">
            <v>OSS02132</v>
          </cell>
          <cell r="C397">
            <v>0</v>
          </cell>
        </row>
        <row r="398">
          <cell r="A398" t="str">
            <v>OSS02142</v>
          </cell>
          <cell r="C398">
            <v>0</v>
          </cell>
        </row>
        <row r="399">
          <cell r="A399" t="str">
            <v>OSS02148</v>
          </cell>
          <cell r="C399">
            <v>0</v>
          </cell>
        </row>
        <row r="400">
          <cell r="A400" t="str">
            <v>OSS02150</v>
          </cell>
          <cell r="C400">
            <v>0</v>
          </cell>
        </row>
        <row r="401">
          <cell r="A401" t="str">
            <v>OSS02152</v>
          </cell>
          <cell r="C401">
            <v>0</v>
          </cell>
        </row>
        <row r="402">
          <cell r="A402" t="str">
            <v>OSS02153</v>
          </cell>
          <cell r="C402">
            <v>0</v>
          </cell>
        </row>
        <row r="403">
          <cell r="A403" t="str">
            <v>OSS02158</v>
          </cell>
          <cell r="C403">
            <v>0</v>
          </cell>
        </row>
        <row r="404">
          <cell r="A404" t="str">
            <v>OSS02160</v>
          </cell>
          <cell r="C404">
            <v>0</v>
          </cell>
        </row>
        <row r="405">
          <cell r="A405" t="str">
            <v>OSS02198</v>
          </cell>
          <cell r="C405">
            <v>0</v>
          </cell>
        </row>
        <row r="406">
          <cell r="A406" t="str">
            <v>OSS02228</v>
          </cell>
          <cell r="C406">
            <v>0</v>
          </cell>
        </row>
        <row r="407">
          <cell r="A407" t="str">
            <v>OSS02231</v>
          </cell>
          <cell r="C407">
            <v>0</v>
          </cell>
        </row>
        <row r="408">
          <cell r="A408" t="str">
            <v>OSS02232</v>
          </cell>
          <cell r="C408">
            <v>0</v>
          </cell>
        </row>
        <row r="409">
          <cell r="A409" t="str">
            <v>OSS02233</v>
          </cell>
          <cell r="C409">
            <v>0</v>
          </cell>
        </row>
        <row r="410">
          <cell r="A410" t="str">
            <v>OSS02234</v>
          </cell>
          <cell r="C410">
            <v>0</v>
          </cell>
        </row>
        <row r="411">
          <cell r="A411" t="str">
            <v>OSS02235</v>
          </cell>
          <cell r="C411">
            <v>0</v>
          </cell>
        </row>
        <row r="412">
          <cell r="A412" t="str">
            <v>OSS02236</v>
          </cell>
          <cell r="C412">
            <v>0</v>
          </cell>
        </row>
        <row r="413">
          <cell r="A413" t="str">
            <v>OSS02237</v>
          </cell>
          <cell r="C413">
            <v>0</v>
          </cell>
        </row>
        <row r="414">
          <cell r="A414" t="str">
            <v>OSS02238</v>
          </cell>
          <cell r="C414">
            <v>0</v>
          </cell>
        </row>
        <row r="415">
          <cell r="A415" t="str">
            <v>OSS02239</v>
          </cell>
          <cell r="C415">
            <v>0</v>
          </cell>
        </row>
        <row r="416">
          <cell r="A416" t="str">
            <v>OSS02251</v>
          </cell>
          <cell r="C416">
            <v>0</v>
          </cell>
        </row>
        <row r="417">
          <cell r="A417" t="str">
            <v>OSS02252</v>
          </cell>
          <cell r="C417">
            <v>0</v>
          </cell>
        </row>
        <row r="418">
          <cell r="A418" t="str">
            <v>OSS02255</v>
          </cell>
          <cell r="C418">
            <v>0</v>
          </cell>
        </row>
        <row r="419">
          <cell r="A419" t="str">
            <v>OSS02256</v>
          </cell>
          <cell r="C419">
            <v>0</v>
          </cell>
        </row>
        <row r="420">
          <cell r="A420" t="str">
            <v>OSS02268</v>
          </cell>
          <cell r="C420">
            <v>0</v>
          </cell>
        </row>
        <row r="421">
          <cell r="A421" t="str">
            <v>OSS02277</v>
          </cell>
          <cell r="C421">
            <v>0</v>
          </cell>
        </row>
        <row r="422">
          <cell r="A422" t="str">
            <v>OSS02291</v>
          </cell>
          <cell r="C422">
            <v>0</v>
          </cell>
        </row>
        <row r="423">
          <cell r="A423" t="str">
            <v>OSS02310</v>
          </cell>
          <cell r="C423">
            <v>0</v>
          </cell>
        </row>
        <row r="424">
          <cell r="A424" t="str">
            <v>OSS02311</v>
          </cell>
          <cell r="C424">
            <v>0</v>
          </cell>
        </row>
        <row r="425">
          <cell r="A425" t="str">
            <v>OSS02312</v>
          </cell>
          <cell r="C425">
            <v>0</v>
          </cell>
        </row>
        <row r="426">
          <cell r="A426" t="str">
            <v>OSS02331</v>
          </cell>
          <cell r="C426">
            <v>0</v>
          </cell>
        </row>
        <row r="427">
          <cell r="A427" t="str">
            <v>OSS02332</v>
          </cell>
          <cell r="C427">
            <v>0</v>
          </cell>
        </row>
        <row r="428">
          <cell r="A428" t="str">
            <v>OSS02333</v>
          </cell>
          <cell r="C428">
            <v>0</v>
          </cell>
        </row>
        <row r="429">
          <cell r="A429" t="str">
            <v>OSS02334</v>
          </cell>
          <cell r="C429">
            <v>0</v>
          </cell>
        </row>
        <row r="430">
          <cell r="A430" t="str">
            <v>OSS02335</v>
          </cell>
          <cell r="C430">
            <v>0</v>
          </cell>
        </row>
        <row r="431">
          <cell r="A431" t="str">
            <v>OSS02336</v>
          </cell>
          <cell r="C431">
            <v>0</v>
          </cell>
        </row>
        <row r="432">
          <cell r="A432" t="str">
            <v>OSS02351</v>
          </cell>
          <cell r="C432">
            <v>0</v>
          </cell>
        </row>
        <row r="433">
          <cell r="A433" t="str">
            <v>OSS02405</v>
          </cell>
          <cell r="C433">
            <v>0</v>
          </cell>
        </row>
        <row r="434">
          <cell r="A434" t="str">
            <v>OSS02414</v>
          </cell>
          <cell r="C434">
            <v>0</v>
          </cell>
        </row>
        <row r="435">
          <cell r="A435" t="str">
            <v>OSS02421</v>
          </cell>
          <cell r="C435">
            <v>0</v>
          </cell>
        </row>
        <row r="436">
          <cell r="A436" t="str">
            <v>OSS02424</v>
          </cell>
          <cell r="C436">
            <v>0</v>
          </cell>
        </row>
        <row r="437">
          <cell r="A437" t="str">
            <v>OSS02426</v>
          </cell>
          <cell r="C437">
            <v>0</v>
          </cell>
        </row>
        <row r="438">
          <cell r="A438" t="str">
            <v>OSS02434</v>
          </cell>
          <cell r="C438">
            <v>0</v>
          </cell>
        </row>
        <row r="439">
          <cell r="A439" t="str">
            <v>OSS02435</v>
          </cell>
          <cell r="C439">
            <v>0</v>
          </cell>
        </row>
        <row r="440">
          <cell r="A440" t="str">
            <v>OSS02436</v>
          </cell>
          <cell r="C440">
            <v>0</v>
          </cell>
        </row>
        <row r="441">
          <cell r="A441" t="str">
            <v>OSS02437</v>
          </cell>
          <cell r="C441">
            <v>0</v>
          </cell>
        </row>
        <row r="442">
          <cell r="A442" t="str">
            <v>OSS02438</v>
          </cell>
          <cell r="C442">
            <v>0</v>
          </cell>
        </row>
        <row r="443">
          <cell r="A443" t="str">
            <v>OSS02439</v>
          </cell>
          <cell r="C443">
            <v>0</v>
          </cell>
        </row>
        <row r="444">
          <cell r="A444" t="str">
            <v>OSS02440</v>
          </cell>
          <cell r="C444">
            <v>0</v>
          </cell>
        </row>
        <row r="445">
          <cell r="A445" t="str">
            <v>OSS02471</v>
          </cell>
          <cell r="C445">
            <v>0</v>
          </cell>
        </row>
        <row r="446">
          <cell r="A446" t="str">
            <v>OSS02472</v>
          </cell>
          <cell r="C446">
            <v>0</v>
          </cell>
        </row>
        <row r="447">
          <cell r="A447" t="str">
            <v>OSS02494</v>
          </cell>
          <cell r="C447">
            <v>0</v>
          </cell>
        </row>
        <row r="448">
          <cell r="A448" t="str">
            <v>OSS02510</v>
          </cell>
          <cell r="C448">
            <v>0</v>
          </cell>
        </row>
        <row r="449">
          <cell r="A449" t="str">
            <v>OSS02513</v>
          </cell>
          <cell r="C449">
            <v>0</v>
          </cell>
        </row>
        <row r="450">
          <cell r="A450" t="str">
            <v>OSS02530</v>
          </cell>
          <cell r="C450">
            <v>0</v>
          </cell>
        </row>
        <row r="451">
          <cell r="A451" t="str">
            <v>OSS02557</v>
          </cell>
          <cell r="C451">
            <v>0</v>
          </cell>
        </row>
        <row r="452">
          <cell r="A452" t="str">
            <v>OSS02562</v>
          </cell>
          <cell r="C452">
            <v>0</v>
          </cell>
        </row>
        <row r="453">
          <cell r="A453" t="str">
            <v>OSS02563</v>
          </cell>
          <cell r="C453">
            <v>0</v>
          </cell>
        </row>
        <row r="454">
          <cell r="A454" t="str">
            <v>OSS02564</v>
          </cell>
          <cell r="C454">
            <v>0</v>
          </cell>
        </row>
        <row r="455">
          <cell r="A455" t="str">
            <v>OSS02586</v>
          </cell>
          <cell r="C455">
            <v>0</v>
          </cell>
        </row>
        <row r="456">
          <cell r="A456" t="str">
            <v>OSS02601</v>
          </cell>
          <cell r="C456">
            <v>0</v>
          </cell>
        </row>
        <row r="457">
          <cell r="A457" t="str">
            <v>OSS02602</v>
          </cell>
          <cell r="C457">
            <v>0</v>
          </cell>
        </row>
        <row r="458">
          <cell r="A458" t="str">
            <v>OSS02603</v>
          </cell>
          <cell r="C458">
            <v>0</v>
          </cell>
        </row>
        <row r="459">
          <cell r="A459" t="str">
            <v>OSS02604</v>
          </cell>
          <cell r="C459">
            <v>0</v>
          </cell>
        </row>
        <row r="460">
          <cell r="A460" t="str">
            <v>OSS02605</v>
          </cell>
          <cell r="C460">
            <v>0</v>
          </cell>
        </row>
        <row r="461">
          <cell r="A461" t="str">
            <v>OSS02606</v>
          </cell>
          <cell r="C461">
            <v>0</v>
          </cell>
        </row>
        <row r="462">
          <cell r="A462" t="str">
            <v>OSS02607</v>
          </cell>
          <cell r="C462">
            <v>0</v>
          </cell>
        </row>
        <row r="463">
          <cell r="A463" t="str">
            <v>OSSW0058</v>
          </cell>
          <cell r="C463">
            <v>0</v>
          </cell>
        </row>
        <row r="464">
          <cell r="A464" t="str">
            <v>OSSW0085</v>
          </cell>
          <cell r="C464">
            <v>0</v>
          </cell>
        </row>
        <row r="465">
          <cell r="A465" t="str">
            <v>OSSW0086</v>
          </cell>
          <cell r="C465">
            <v>0</v>
          </cell>
        </row>
        <row r="466">
          <cell r="A466" t="str">
            <v>OSSW0087</v>
          </cell>
          <cell r="C466">
            <v>0</v>
          </cell>
        </row>
        <row r="467">
          <cell r="A467" t="str">
            <v>OSSW0090</v>
          </cell>
          <cell r="C467">
            <v>0</v>
          </cell>
        </row>
        <row r="468">
          <cell r="A468" t="str">
            <v>OSSW0104</v>
          </cell>
          <cell r="C468">
            <v>0</v>
          </cell>
        </row>
        <row r="469">
          <cell r="A469" t="str">
            <v>OSSW0111</v>
          </cell>
          <cell r="C469">
            <v>0</v>
          </cell>
        </row>
        <row r="470">
          <cell r="A470" t="str">
            <v>OSSW0112</v>
          </cell>
          <cell r="C470">
            <v>0</v>
          </cell>
        </row>
        <row r="471">
          <cell r="A471" t="str">
            <v>OSSW0113</v>
          </cell>
          <cell r="C471">
            <v>0</v>
          </cell>
        </row>
        <row r="472">
          <cell r="A472" t="str">
            <v>OSSW0119</v>
          </cell>
          <cell r="C472">
            <v>0</v>
          </cell>
        </row>
        <row r="473">
          <cell r="A473" t="str">
            <v>OSSW0256</v>
          </cell>
          <cell r="C473">
            <v>0</v>
          </cell>
        </row>
        <row r="474">
          <cell r="A474" t="str">
            <v>OSSW0388</v>
          </cell>
          <cell r="C474">
            <v>0</v>
          </cell>
        </row>
        <row r="475">
          <cell r="A475" t="str">
            <v>OSSW0389</v>
          </cell>
          <cell r="C475">
            <v>0</v>
          </cell>
        </row>
        <row r="476">
          <cell r="A476" t="str">
            <v>OSSW0390</v>
          </cell>
          <cell r="C476">
            <v>0</v>
          </cell>
        </row>
        <row r="477">
          <cell r="A477" t="str">
            <v>OSSW0391</v>
          </cell>
          <cell r="C477">
            <v>0</v>
          </cell>
        </row>
        <row r="478">
          <cell r="A478" t="str">
            <v>OSSW0392</v>
          </cell>
          <cell r="C478">
            <v>0</v>
          </cell>
        </row>
        <row r="479">
          <cell r="A479" t="str">
            <v>OSSW0393</v>
          </cell>
          <cell r="C479">
            <v>0</v>
          </cell>
        </row>
        <row r="480">
          <cell r="A480" t="str">
            <v>OSSW0394</v>
          </cell>
          <cell r="C480">
            <v>0</v>
          </cell>
        </row>
        <row r="481">
          <cell r="A481" t="str">
            <v>OSSW0396</v>
          </cell>
          <cell r="C481">
            <v>0</v>
          </cell>
        </row>
        <row r="482">
          <cell r="A482" t="str">
            <v>OSSW0397</v>
          </cell>
          <cell r="C482">
            <v>0</v>
          </cell>
        </row>
        <row r="483">
          <cell r="A483" t="str">
            <v>OSSW0400</v>
          </cell>
          <cell r="C483">
            <v>0</v>
          </cell>
        </row>
        <row r="484">
          <cell r="A484" t="str">
            <v>OSSW0401</v>
          </cell>
          <cell r="C484">
            <v>0</v>
          </cell>
        </row>
        <row r="485">
          <cell r="A485" t="str">
            <v>OSSW0402</v>
          </cell>
          <cell r="C485">
            <v>0</v>
          </cell>
        </row>
        <row r="486">
          <cell r="A486" t="str">
            <v>OSSW0406</v>
          </cell>
          <cell r="C486">
            <v>0</v>
          </cell>
        </row>
        <row r="487">
          <cell r="A487" t="str">
            <v>OSSW0407</v>
          </cell>
          <cell r="C487">
            <v>0</v>
          </cell>
        </row>
        <row r="488">
          <cell r="A488" t="str">
            <v>OSSW0428</v>
          </cell>
          <cell r="C488">
            <v>0</v>
          </cell>
        </row>
        <row r="489">
          <cell r="A489" t="str">
            <v>RAN1025</v>
          </cell>
          <cell r="C489">
            <v>0</v>
          </cell>
        </row>
        <row r="490">
          <cell r="A490" t="str">
            <v>RAN2.0079</v>
          </cell>
          <cell r="C490">
            <v>0</v>
          </cell>
        </row>
        <row r="491">
          <cell r="A491" t="str">
            <v>RAN2.0094</v>
          </cell>
          <cell r="C491">
            <v>0</v>
          </cell>
        </row>
        <row r="492">
          <cell r="A492" t="str">
            <v>RAN224</v>
          </cell>
          <cell r="C492">
            <v>0</v>
          </cell>
        </row>
        <row r="493">
          <cell r="A493" t="str">
            <v>RAN474</v>
          </cell>
          <cell r="C493">
            <v>0</v>
          </cell>
        </row>
        <row r="494">
          <cell r="A494" t="str">
            <v>RAN475</v>
          </cell>
          <cell r="C494">
            <v>0</v>
          </cell>
        </row>
        <row r="495">
          <cell r="A495" t="str">
            <v>RAN773</v>
          </cell>
          <cell r="C495">
            <v>0</v>
          </cell>
        </row>
        <row r="496">
          <cell r="A496" t="str">
            <v>RAN952</v>
          </cell>
          <cell r="C496">
            <v>0</v>
          </cell>
        </row>
        <row r="497">
          <cell r="A497" t="str">
            <v>RETHW1004</v>
          </cell>
          <cell r="C497">
            <v>0</v>
          </cell>
        </row>
        <row r="498">
          <cell r="A498" t="str">
            <v>RETHW1005</v>
          </cell>
          <cell r="C498">
            <v>0</v>
          </cell>
        </row>
        <row r="499">
          <cell r="A499" t="str">
            <v>RETHW1008</v>
          </cell>
          <cell r="C499">
            <v>0</v>
          </cell>
        </row>
        <row r="500">
          <cell r="A500" t="str">
            <v>RETHW1009</v>
          </cell>
          <cell r="C500">
            <v>0</v>
          </cell>
        </row>
        <row r="501">
          <cell r="A501" t="str">
            <v>RETHW1020</v>
          </cell>
          <cell r="C501">
            <v>0</v>
          </cell>
        </row>
        <row r="502">
          <cell r="A502" t="str">
            <v>RETHW1035</v>
          </cell>
          <cell r="C502">
            <v>0</v>
          </cell>
        </row>
        <row r="503">
          <cell r="A503" t="str">
            <v>RETHW1037</v>
          </cell>
          <cell r="C503">
            <v>0</v>
          </cell>
        </row>
        <row r="504">
          <cell r="A504" t="str">
            <v>RETHW1045</v>
          </cell>
          <cell r="C504">
            <v>0</v>
          </cell>
        </row>
        <row r="505">
          <cell r="A505" t="str">
            <v>RETHW1055</v>
          </cell>
          <cell r="C505">
            <v>0</v>
          </cell>
        </row>
        <row r="506">
          <cell r="A506" t="str">
            <v>RETHW1085</v>
          </cell>
          <cell r="C506">
            <v>0</v>
          </cell>
        </row>
        <row r="507">
          <cell r="A507" t="str">
            <v>RNC1040</v>
          </cell>
          <cell r="C507">
            <v>0</v>
          </cell>
        </row>
        <row r="508">
          <cell r="A508" t="str">
            <v>RNC3055</v>
          </cell>
          <cell r="C508">
            <v>0</v>
          </cell>
        </row>
        <row r="509">
          <cell r="A509" t="str">
            <v>RNC3146</v>
          </cell>
          <cell r="C509">
            <v>0</v>
          </cell>
        </row>
        <row r="510">
          <cell r="A510" t="str">
            <v>RNC3160</v>
          </cell>
          <cell r="C510">
            <v>0</v>
          </cell>
        </row>
        <row r="511">
          <cell r="A511" t="str">
            <v>RNC3169</v>
          </cell>
          <cell r="C511">
            <v>0</v>
          </cell>
        </row>
        <row r="512">
          <cell r="A512" t="str">
            <v>S32595.01</v>
          </cell>
          <cell r="C512">
            <v>0</v>
          </cell>
        </row>
        <row r="513">
          <cell r="A513" t="str">
            <v>SRR01S1294.A</v>
          </cell>
          <cell r="C513">
            <v>0</v>
          </cell>
        </row>
        <row r="514">
          <cell r="A514" t="str">
            <v>SRR01S1294.B</v>
          </cell>
          <cell r="C514">
            <v>0</v>
          </cell>
        </row>
        <row r="515">
          <cell r="A515" t="str">
            <v>SRR01S1294.C</v>
          </cell>
          <cell r="C515">
            <v>0</v>
          </cell>
        </row>
        <row r="516">
          <cell r="A516" t="str">
            <v>SRR01S1294.D</v>
          </cell>
          <cell r="C516">
            <v>0</v>
          </cell>
        </row>
        <row r="517">
          <cell r="A517" t="str">
            <v>SRRDOC5.1NEDFD</v>
          </cell>
          <cell r="C517">
            <v>0</v>
          </cell>
        </row>
        <row r="518">
          <cell r="A518" t="str">
            <v>SRRDOC5.1NEDUG</v>
          </cell>
          <cell r="C518">
            <v>0</v>
          </cell>
        </row>
        <row r="519">
          <cell r="A519" t="str">
            <v>SRRDOCM10NEDFD</v>
          </cell>
          <cell r="C519">
            <v>0</v>
          </cell>
        </row>
        <row r="520">
          <cell r="A520" t="str">
            <v>VGWS001000</v>
          </cell>
          <cell r="C520">
            <v>0</v>
          </cell>
        </row>
        <row r="521">
          <cell r="A521" t="str">
            <v>00003091</v>
          </cell>
          <cell r="C521">
            <v>0</v>
          </cell>
        </row>
        <row r="522">
          <cell r="A522" t="str">
            <v>00004828</v>
          </cell>
          <cell r="C522">
            <v>0</v>
          </cell>
        </row>
        <row r="523">
          <cell r="A523" t="str">
            <v>00036040</v>
          </cell>
          <cell r="C523">
            <v>0</v>
          </cell>
        </row>
        <row r="524">
          <cell r="A524" t="str">
            <v>00036219</v>
          </cell>
          <cell r="C524">
            <v>0</v>
          </cell>
        </row>
        <row r="525">
          <cell r="A525" t="str">
            <v>00036340</v>
          </cell>
          <cell r="C525">
            <v>0</v>
          </cell>
        </row>
        <row r="526">
          <cell r="A526" t="str">
            <v>00037551</v>
          </cell>
          <cell r="C526">
            <v>0</v>
          </cell>
        </row>
        <row r="527">
          <cell r="A527" t="str">
            <v>00037949</v>
          </cell>
          <cell r="C527">
            <v>0</v>
          </cell>
        </row>
        <row r="528">
          <cell r="A528" t="str">
            <v>00037950</v>
          </cell>
          <cell r="C528">
            <v>0</v>
          </cell>
        </row>
        <row r="529">
          <cell r="A529" t="str">
            <v>C33512.80</v>
          </cell>
          <cell r="C529">
            <v>0</v>
          </cell>
        </row>
        <row r="530">
          <cell r="A530" t="str">
            <v>C33512.82</v>
          </cell>
          <cell r="C530">
            <v>0</v>
          </cell>
        </row>
        <row r="531">
          <cell r="A531" t="str">
            <v>C33512.83</v>
          </cell>
          <cell r="C531">
            <v>0</v>
          </cell>
        </row>
        <row r="532">
          <cell r="A532" t="str">
            <v>C33512.85</v>
          </cell>
          <cell r="C532">
            <v>0</v>
          </cell>
        </row>
        <row r="533">
          <cell r="A533" t="str">
            <v>C33512.86</v>
          </cell>
          <cell r="C533">
            <v>0</v>
          </cell>
        </row>
        <row r="534">
          <cell r="A534" t="str">
            <v>C33512.87</v>
          </cell>
          <cell r="C534">
            <v>0</v>
          </cell>
        </row>
        <row r="535">
          <cell r="A535" t="str">
            <v>C33512.88</v>
          </cell>
          <cell r="C535">
            <v>0</v>
          </cell>
        </row>
        <row r="536">
          <cell r="A536" t="str">
            <v>C33512.92</v>
          </cell>
          <cell r="C536">
            <v>0</v>
          </cell>
        </row>
        <row r="537">
          <cell r="A537" t="str">
            <v>C33525.23</v>
          </cell>
          <cell r="C537">
            <v>0</v>
          </cell>
        </row>
        <row r="538">
          <cell r="A538" t="str">
            <v>C33857.86</v>
          </cell>
          <cell r="C538">
            <v>0</v>
          </cell>
        </row>
        <row r="539">
          <cell r="A539" t="str">
            <v>DADEN5108</v>
          </cell>
          <cell r="C539">
            <v>0</v>
          </cell>
        </row>
        <row r="540">
          <cell r="A540" t="str">
            <v>DAS01000</v>
          </cell>
          <cell r="C540">
            <v>0</v>
          </cell>
        </row>
        <row r="541">
          <cell r="A541" t="str">
            <v>DAS01001</v>
          </cell>
          <cell r="C541">
            <v>0</v>
          </cell>
        </row>
        <row r="542">
          <cell r="A542" t="str">
            <v>DAS01002</v>
          </cell>
          <cell r="C542">
            <v>0</v>
          </cell>
        </row>
        <row r="543">
          <cell r="A543" t="str">
            <v>DAS01003</v>
          </cell>
          <cell r="C543">
            <v>0</v>
          </cell>
        </row>
        <row r="544">
          <cell r="A544" t="str">
            <v>DAS01004</v>
          </cell>
          <cell r="C544">
            <v>0</v>
          </cell>
        </row>
        <row r="545">
          <cell r="A545" t="str">
            <v>DAS01005</v>
          </cell>
          <cell r="C545">
            <v>0</v>
          </cell>
        </row>
        <row r="546">
          <cell r="A546" t="str">
            <v>DAS01006</v>
          </cell>
          <cell r="C546">
            <v>0</v>
          </cell>
        </row>
        <row r="547">
          <cell r="A547" t="str">
            <v>DAS01007</v>
          </cell>
          <cell r="C547">
            <v>0</v>
          </cell>
        </row>
        <row r="548">
          <cell r="A548" t="str">
            <v>DAS01008</v>
          </cell>
          <cell r="C548">
            <v>0</v>
          </cell>
        </row>
        <row r="549">
          <cell r="A549" t="str">
            <v>DAS01009</v>
          </cell>
          <cell r="C549">
            <v>0</v>
          </cell>
        </row>
        <row r="550">
          <cell r="A550" t="str">
            <v>DAS01011</v>
          </cell>
          <cell r="C550">
            <v>0</v>
          </cell>
        </row>
        <row r="551">
          <cell r="A551" t="str">
            <v>DAS01012</v>
          </cell>
          <cell r="C551">
            <v>0</v>
          </cell>
        </row>
        <row r="552">
          <cell r="A552" t="str">
            <v>DAS01013</v>
          </cell>
          <cell r="C552">
            <v>0</v>
          </cell>
        </row>
        <row r="553">
          <cell r="A553" t="str">
            <v>DAS01014</v>
          </cell>
          <cell r="C553">
            <v>0</v>
          </cell>
        </row>
        <row r="554">
          <cell r="A554" t="str">
            <v>DAS01018</v>
          </cell>
          <cell r="C554">
            <v>0</v>
          </cell>
        </row>
        <row r="555">
          <cell r="A555" t="str">
            <v>DAS01019</v>
          </cell>
          <cell r="C555">
            <v>0</v>
          </cell>
        </row>
        <row r="556">
          <cell r="A556" t="str">
            <v>DAS01020</v>
          </cell>
          <cell r="C556">
            <v>0</v>
          </cell>
        </row>
        <row r="557">
          <cell r="A557" t="str">
            <v>DAS01021</v>
          </cell>
          <cell r="C557">
            <v>0</v>
          </cell>
        </row>
        <row r="558">
          <cell r="A558" t="str">
            <v>DAS01022</v>
          </cell>
          <cell r="C558">
            <v>0</v>
          </cell>
        </row>
        <row r="559">
          <cell r="A559" t="str">
            <v>DAS01023</v>
          </cell>
          <cell r="C559">
            <v>0</v>
          </cell>
        </row>
        <row r="560">
          <cell r="A560" t="str">
            <v>DAS01025</v>
          </cell>
          <cell r="C560">
            <v>0</v>
          </cell>
        </row>
        <row r="561">
          <cell r="A561" t="str">
            <v>DAS01026</v>
          </cell>
          <cell r="C561">
            <v>0</v>
          </cell>
        </row>
        <row r="562">
          <cell r="A562" t="str">
            <v>DAS01027</v>
          </cell>
          <cell r="C562">
            <v>0</v>
          </cell>
        </row>
        <row r="563">
          <cell r="A563" t="str">
            <v>DAS01028</v>
          </cell>
          <cell r="C563">
            <v>0</v>
          </cell>
        </row>
        <row r="564">
          <cell r="A564" t="str">
            <v>DAS01029</v>
          </cell>
          <cell r="C564">
            <v>0</v>
          </cell>
        </row>
        <row r="565">
          <cell r="A565" t="str">
            <v>DAS01030</v>
          </cell>
          <cell r="C565">
            <v>0</v>
          </cell>
        </row>
        <row r="566">
          <cell r="A566" t="str">
            <v>DAS01031</v>
          </cell>
          <cell r="C566">
            <v>0</v>
          </cell>
        </row>
        <row r="567">
          <cell r="A567" t="str">
            <v>DAS01032</v>
          </cell>
          <cell r="C567">
            <v>0</v>
          </cell>
        </row>
        <row r="568">
          <cell r="A568" t="str">
            <v>DAS01033</v>
          </cell>
          <cell r="C568">
            <v>0</v>
          </cell>
        </row>
        <row r="569">
          <cell r="A569" t="str">
            <v>DAS01034</v>
          </cell>
          <cell r="C569">
            <v>0</v>
          </cell>
        </row>
        <row r="570">
          <cell r="A570" t="str">
            <v>DAS01035</v>
          </cell>
          <cell r="C570">
            <v>0</v>
          </cell>
        </row>
        <row r="571">
          <cell r="A571" t="str">
            <v>DAS01036</v>
          </cell>
          <cell r="C571">
            <v>0</v>
          </cell>
        </row>
        <row r="572">
          <cell r="A572" t="str">
            <v>DAS01037</v>
          </cell>
          <cell r="C572">
            <v>0</v>
          </cell>
        </row>
        <row r="573">
          <cell r="A573" t="str">
            <v>DAS01038</v>
          </cell>
          <cell r="C573">
            <v>0</v>
          </cell>
        </row>
        <row r="574">
          <cell r="A574" t="str">
            <v>DAS01039</v>
          </cell>
          <cell r="C574">
            <v>0</v>
          </cell>
        </row>
        <row r="575">
          <cell r="A575" t="str">
            <v>DAS01040</v>
          </cell>
          <cell r="C575">
            <v>0</v>
          </cell>
        </row>
        <row r="576">
          <cell r="A576" t="str">
            <v>DAS01041</v>
          </cell>
          <cell r="C576">
            <v>0</v>
          </cell>
        </row>
        <row r="577">
          <cell r="A577" t="str">
            <v>DAS01042</v>
          </cell>
          <cell r="C577">
            <v>0</v>
          </cell>
        </row>
        <row r="578">
          <cell r="A578" t="str">
            <v>DAS01043</v>
          </cell>
          <cell r="C578">
            <v>0</v>
          </cell>
        </row>
        <row r="579">
          <cell r="A579" t="str">
            <v>DAS01044</v>
          </cell>
          <cell r="C579">
            <v>0</v>
          </cell>
        </row>
        <row r="580">
          <cell r="A580" t="str">
            <v>DAS01045</v>
          </cell>
          <cell r="C580">
            <v>0</v>
          </cell>
        </row>
        <row r="581">
          <cell r="A581" t="str">
            <v>DAS01046</v>
          </cell>
          <cell r="C581">
            <v>0</v>
          </cell>
        </row>
        <row r="582">
          <cell r="A582" t="str">
            <v>DAS01047</v>
          </cell>
          <cell r="C582">
            <v>0</v>
          </cell>
        </row>
        <row r="583">
          <cell r="A583" t="str">
            <v>DAS01073</v>
          </cell>
          <cell r="C583">
            <v>0</v>
          </cell>
        </row>
        <row r="584">
          <cell r="A584" t="str">
            <v>DAS01074</v>
          </cell>
          <cell r="C584">
            <v>0</v>
          </cell>
        </row>
        <row r="585">
          <cell r="A585" t="str">
            <v>DAS01075</v>
          </cell>
          <cell r="C585">
            <v>0</v>
          </cell>
        </row>
        <row r="586">
          <cell r="A586" t="str">
            <v>DAS01076</v>
          </cell>
          <cell r="C586">
            <v>0</v>
          </cell>
        </row>
        <row r="587">
          <cell r="A587" t="str">
            <v>DAS01077</v>
          </cell>
          <cell r="C587">
            <v>0</v>
          </cell>
        </row>
        <row r="588">
          <cell r="A588" t="str">
            <v>DAS01078</v>
          </cell>
          <cell r="C588">
            <v>0</v>
          </cell>
        </row>
        <row r="589">
          <cell r="A589" t="str">
            <v>DAS01079</v>
          </cell>
          <cell r="C589">
            <v>0</v>
          </cell>
        </row>
        <row r="590">
          <cell r="A590" t="str">
            <v>DAS01080</v>
          </cell>
          <cell r="C590">
            <v>0</v>
          </cell>
        </row>
        <row r="591">
          <cell r="A591" t="str">
            <v>DAS01081</v>
          </cell>
          <cell r="C591">
            <v>0</v>
          </cell>
        </row>
        <row r="592">
          <cell r="A592" t="str">
            <v>DAS01082</v>
          </cell>
          <cell r="C592">
            <v>0</v>
          </cell>
        </row>
        <row r="593">
          <cell r="A593" t="str">
            <v>DAS02000</v>
          </cell>
          <cell r="C593">
            <v>0</v>
          </cell>
        </row>
        <row r="594">
          <cell r="A594" t="str">
            <v>DAS02001</v>
          </cell>
          <cell r="C594">
            <v>0</v>
          </cell>
        </row>
        <row r="595">
          <cell r="A595" t="str">
            <v>DAS02002</v>
          </cell>
          <cell r="C595">
            <v>0</v>
          </cell>
        </row>
        <row r="596">
          <cell r="A596" t="str">
            <v>DAS02003</v>
          </cell>
          <cell r="C596">
            <v>0</v>
          </cell>
        </row>
        <row r="597">
          <cell r="A597" t="str">
            <v>DAS02004</v>
          </cell>
          <cell r="C597">
            <v>0</v>
          </cell>
        </row>
        <row r="598">
          <cell r="A598" t="str">
            <v>DAS02005</v>
          </cell>
          <cell r="C598">
            <v>0</v>
          </cell>
        </row>
        <row r="599">
          <cell r="A599" t="str">
            <v>DAS02006</v>
          </cell>
          <cell r="C599">
            <v>0</v>
          </cell>
        </row>
        <row r="600">
          <cell r="A600" t="str">
            <v>DAS02007</v>
          </cell>
          <cell r="C600">
            <v>0</v>
          </cell>
        </row>
        <row r="601">
          <cell r="A601" t="str">
            <v>DAS02008</v>
          </cell>
          <cell r="C601">
            <v>0</v>
          </cell>
        </row>
        <row r="602">
          <cell r="A602" t="str">
            <v>DAS02009</v>
          </cell>
          <cell r="C602">
            <v>0</v>
          </cell>
        </row>
        <row r="603">
          <cell r="A603" t="str">
            <v>DAS02011</v>
          </cell>
          <cell r="C603">
            <v>0</v>
          </cell>
        </row>
        <row r="604">
          <cell r="A604" t="str">
            <v>DAS02012</v>
          </cell>
          <cell r="C604">
            <v>0</v>
          </cell>
        </row>
        <row r="605">
          <cell r="A605" t="str">
            <v>DAS02013</v>
          </cell>
          <cell r="C605">
            <v>0</v>
          </cell>
        </row>
        <row r="606">
          <cell r="A606" t="str">
            <v>DAS02014</v>
          </cell>
          <cell r="C606">
            <v>0</v>
          </cell>
        </row>
        <row r="607">
          <cell r="A607" t="str">
            <v>DAS02018</v>
          </cell>
          <cell r="C607">
            <v>0</v>
          </cell>
        </row>
        <row r="608">
          <cell r="A608" t="str">
            <v>DAS02019</v>
          </cell>
          <cell r="C608">
            <v>0</v>
          </cell>
        </row>
        <row r="609">
          <cell r="A609" t="str">
            <v>DAS02020</v>
          </cell>
          <cell r="C609">
            <v>0</v>
          </cell>
        </row>
        <row r="610">
          <cell r="A610" t="str">
            <v>DAS02021</v>
          </cell>
          <cell r="C610">
            <v>0</v>
          </cell>
        </row>
        <row r="611">
          <cell r="A611" t="str">
            <v>DAS02022</v>
          </cell>
          <cell r="C611">
            <v>0</v>
          </cell>
        </row>
        <row r="612">
          <cell r="A612" t="str">
            <v>DAS02023</v>
          </cell>
          <cell r="C612">
            <v>0</v>
          </cell>
        </row>
        <row r="613">
          <cell r="A613" t="str">
            <v>DAS02025</v>
          </cell>
          <cell r="C613">
            <v>0</v>
          </cell>
        </row>
        <row r="614">
          <cell r="A614" t="str">
            <v>DAS02026</v>
          </cell>
          <cell r="C614">
            <v>0</v>
          </cell>
        </row>
        <row r="615">
          <cell r="A615" t="str">
            <v>DAS02027</v>
          </cell>
          <cell r="C615">
            <v>0</v>
          </cell>
        </row>
        <row r="616">
          <cell r="A616" t="str">
            <v>DAS02028</v>
          </cell>
          <cell r="C616">
            <v>0</v>
          </cell>
        </row>
        <row r="617">
          <cell r="A617" t="str">
            <v>DAS02029</v>
          </cell>
          <cell r="C617">
            <v>0</v>
          </cell>
        </row>
        <row r="618">
          <cell r="A618" t="str">
            <v>DAS02030</v>
          </cell>
          <cell r="C618">
            <v>0</v>
          </cell>
        </row>
        <row r="619">
          <cell r="A619" t="str">
            <v>DAS02031</v>
          </cell>
          <cell r="C619">
            <v>0</v>
          </cell>
        </row>
        <row r="620">
          <cell r="A620" t="str">
            <v>DAS02032</v>
          </cell>
          <cell r="C620">
            <v>0</v>
          </cell>
        </row>
        <row r="621">
          <cell r="A621" t="str">
            <v>DAS02033</v>
          </cell>
          <cell r="C621">
            <v>0</v>
          </cell>
        </row>
        <row r="622">
          <cell r="A622" t="str">
            <v>DAS02034</v>
          </cell>
          <cell r="C622">
            <v>0</v>
          </cell>
        </row>
        <row r="623">
          <cell r="A623" t="str">
            <v>DAS02035</v>
          </cell>
          <cell r="C623">
            <v>0</v>
          </cell>
        </row>
        <row r="624">
          <cell r="A624" t="str">
            <v>DAS02036</v>
          </cell>
          <cell r="C624">
            <v>0</v>
          </cell>
        </row>
        <row r="625">
          <cell r="A625" t="str">
            <v>DAS02037</v>
          </cell>
          <cell r="C625">
            <v>0</v>
          </cell>
        </row>
        <row r="626">
          <cell r="A626" t="str">
            <v>DAS02038</v>
          </cell>
          <cell r="C626">
            <v>0</v>
          </cell>
        </row>
        <row r="627">
          <cell r="A627" t="str">
            <v>DAS02039</v>
          </cell>
          <cell r="C627">
            <v>0</v>
          </cell>
        </row>
        <row r="628">
          <cell r="A628" t="str">
            <v>DAS02040</v>
          </cell>
          <cell r="C628">
            <v>0</v>
          </cell>
        </row>
        <row r="629">
          <cell r="A629" t="str">
            <v>DAS02041</v>
          </cell>
          <cell r="C629">
            <v>0</v>
          </cell>
        </row>
        <row r="630">
          <cell r="A630" t="str">
            <v>DAS02042</v>
          </cell>
          <cell r="C630">
            <v>0</v>
          </cell>
        </row>
        <row r="631">
          <cell r="A631" t="str">
            <v>DAS02043</v>
          </cell>
          <cell r="C631">
            <v>0</v>
          </cell>
        </row>
        <row r="632">
          <cell r="A632" t="str">
            <v>DAS02044</v>
          </cell>
          <cell r="C632">
            <v>0</v>
          </cell>
        </row>
        <row r="633">
          <cell r="A633" t="str">
            <v>DAS02045</v>
          </cell>
          <cell r="C633">
            <v>0</v>
          </cell>
        </row>
        <row r="634">
          <cell r="A634" t="str">
            <v>DAS02046</v>
          </cell>
          <cell r="C634">
            <v>0</v>
          </cell>
        </row>
        <row r="635">
          <cell r="A635" t="str">
            <v>DAS02047</v>
          </cell>
          <cell r="C635">
            <v>0</v>
          </cell>
        </row>
        <row r="636">
          <cell r="A636" t="str">
            <v>DAS02073</v>
          </cell>
          <cell r="C636">
            <v>0</v>
          </cell>
        </row>
        <row r="637">
          <cell r="A637" t="str">
            <v>DAS02074</v>
          </cell>
          <cell r="C637">
            <v>0</v>
          </cell>
        </row>
        <row r="638">
          <cell r="A638" t="str">
            <v>DAS02075</v>
          </cell>
          <cell r="C638">
            <v>0</v>
          </cell>
        </row>
        <row r="639">
          <cell r="A639" t="str">
            <v>DAS02076</v>
          </cell>
          <cell r="C639">
            <v>0</v>
          </cell>
        </row>
        <row r="640">
          <cell r="A640" t="str">
            <v>DAS02077</v>
          </cell>
          <cell r="C640">
            <v>0</v>
          </cell>
        </row>
        <row r="641">
          <cell r="A641" t="str">
            <v>DAS02078</v>
          </cell>
          <cell r="C641">
            <v>0</v>
          </cell>
        </row>
        <row r="642">
          <cell r="A642" t="str">
            <v>DAS02079</v>
          </cell>
          <cell r="C642">
            <v>0</v>
          </cell>
        </row>
        <row r="643">
          <cell r="A643" t="str">
            <v>DAS02080</v>
          </cell>
          <cell r="C643">
            <v>0</v>
          </cell>
        </row>
        <row r="644">
          <cell r="A644" t="str">
            <v>DAS02081</v>
          </cell>
          <cell r="C644">
            <v>0</v>
          </cell>
        </row>
        <row r="645">
          <cell r="A645" t="str">
            <v>DAS02082</v>
          </cell>
          <cell r="C645">
            <v>0</v>
          </cell>
        </row>
        <row r="646">
          <cell r="A646" t="str">
            <v>DAS05004</v>
          </cell>
          <cell r="C646">
            <v>0</v>
          </cell>
        </row>
        <row r="647">
          <cell r="A647" t="str">
            <v>DAS05073</v>
          </cell>
          <cell r="C647">
            <v>0</v>
          </cell>
        </row>
        <row r="648">
          <cell r="A648" t="str">
            <v>DAS05074</v>
          </cell>
          <cell r="C648">
            <v>0</v>
          </cell>
        </row>
        <row r="649">
          <cell r="A649" t="str">
            <v>DAS05075</v>
          </cell>
          <cell r="C649">
            <v>0</v>
          </cell>
        </row>
        <row r="650">
          <cell r="A650" t="str">
            <v>DAS05076</v>
          </cell>
          <cell r="C650">
            <v>0</v>
          </cell>
        </row>
        <row r="651">
          <cell r="A651" t="str">
            <v>DAS05077</v>
          </cell>
          <cell r="C651">
            <v>0</v>
          </cell>
        </row>
        <row r="652">
          <cell r="A652" t="str">
            <v>DAS05078</v>
          </cell>
          <cell r="C652">
            <v>0</v>
          </cell>
        </row>
        <row r="653">
          <cell r="A653" t="str">
            <v>DAS05079</v>
          </cell>
          <cell r="C653">
            <v>0</v>
          </cell>
        </row>
        <row r="654">
          <cell r="A654" t="str">
            <v>DAS05080</v>
          </cell>
          <cell r="C654">
            <v>0</v>
          </cell>
        </row>
        <row r="655">
          <cell r="A655" t="str">
            <v>DAS05081</v>
          </cell>
          <cell r="C655">
            <v>0</v>
          </cell>
        </row>
        <row r="656">
          <cell r="A656" t="str">
            <v>DAS05082</v>
          </cell>
          <cell r="C656">
            <v>0</v>
          </cell>
        </row>
        <row r="657">
          <cell r="A657" t="str">
            <v>OSS02182</v>
          </cell>
          <cell r="C657">
            <v>0</v>
          </cell>
        </row>
        <row r="658">
          <cell r="A658" t="str">
            <v>OSS02240</v>
          </cell>
          <cell r="C658">
            <v>0</v>
          </cell>
        </row>
        <row r="659">
          <cell r="A659" t="str">
            <v>OSS02248</v>
          </cell>
          <cell r="C659">
            <v>0</v>
          </cell>
        </row>
        <row r="660">
          <cell r="A660" t="str">
            <v>OSS02253</v>
          </cell>
          <cell r="C660">
            <v>0</v>
          </cell>
        </row>
        <row r="661">
          <cell r="A661" t="str">
            <v>OSSW0290</v>
          </cell>
          <cell r="C661">
            <v>0</v>
          </cell>
        </row>
        <row r="662">
          <cell r="A662" t="str">
            <v>RNC3117</v>
          </cell>
          <cell r="C662">
            <v>0</v>
          </cell>
        </row>
        <row r="663">
          <cell r="A663" t="str">
            <v>RNC3170</v>
          </cell>
          <cell r="C663">
            <v>0</v>
          </cell>
        </row>
        <row r="664">
          <cell r="A664" t="str">
            <v>00000311.00</v>
          </cell>
          <cell r="C664">
            <v>0</v>
          </cell>
        </row>
        <row r="665">
          <cell r="A665" t="str">
            <v>M10004188--A1</v>
          </cell>
          <cell r="C665">
            <v>0</v>
          </cell>
        </row>
        <row r="666">
          <cell r="A666" t="str">
            <v>C33575.21</v>
          </cell>
          <cell r="C666">
            <v>0</v>
          </cell>
        </row>
        <row r="667">
          <cell r="A667" t="str">
            <v>00000310.00</v>
          </cell>
          <cell r="C667">
            <v>0</v>
          </cell>
        </row>
        <row r="668">
          <cell r="A668" t="str">
            <v>M10004186--A2</v>
          </cell>
          <cell r="C668">
            <v>0</v>
          </cell>
        </row>
        <row r="669">
          <cell r="A669" t="str">
            <v>M10004187--A2</v>
          </cell>
          <cell r="C669">
            <v>0</v>
          </cell>
        </row>
        <row r="670">
          <cell r="A670" t="str">
            <v>M10003885--A1</v>
          </cell>
          <cell r="C670">
            <v>0</v>
          </cell>
        </row>
        <row r="671">
          <cell r="A671" t="str">
            <v>M10004343--A1</v>
          </cell>
          <cell r="C671">
            <v>0</v>
          </cell>
        </row>
        <row r="672">
          <cell r="A672" t="str">
            <v>777230000</v>
          </cell>
          <cell r="C672">
            <v>0</v>
          </cell>
        </row>
        <row r="673">
          <cell r="A673" t="str">
            <v>M10004337--A1</v>
          </cell>
          <cell r="C673">
            <v>0</v>
          </cell>
        </row>
        <row r="674">
          <cell r="A674" t="str">
            <v>OSS01970</v>
          </cell>
          <cell r="C674">
            <v>0</v>
          </cell>
        </row>
        <row r="675">
          <cell r="A675" t="str">
            <v>OSS02077</v>
          </cell>
          <cell r="C675">
            <v>0</v>
          </cell>
        </row>
        <row r="676">
          <cell r="A676" t="str">
            <v>00000824.00</v>
          </cell>
          <cell r="C676">
            <v>0</v>
          </cell>
        </row>
        <row r="677">
          <cell r="A677" t="str">
            <v>C33846.24</v>
          </cell>
          <cell r="C677">
            <v>0</v>
          </cell>
        </row>
        <row r="678">
          <cell r="A678" t="str">
            <v>M10004371--A1</v>
          </cell>
          <cell r="C678">
            <v>0</v>
          </cell>
        </row>
        <row r="679">
          <cell r="A679" t="str">
            <v>R34231.24--D0</v>
          </cell>
          <cell r="C679">
            <v>0</v>
          </cell>
        </row>
        <row r="680">
          <cell r="A680" t="str">
            <v>C33513.24</v>
          </cell>
          <cell r="C680">
            <v>0</v>
          </cell>
        </row>
        <row r="681">
          <cell r="A681" t="str">
            <v>C33514.21</v>
          </cell>
          <cell r="C681">
            <v>0</v>
          </cell>
        </row>
        <row r="682">
          <cell r="A682" t="str">
            <v>M10003884--A1</v>
          </cell>
          <cell r="C682">
            <v>0</v>
          </cell>
        </row>
        <row r="683">
          <cell r="A683" t="str">
            <v>R34231.24--E0</v>
          </cell>
          <cell r="C683">
            <v>0</v>
          </cell>
        </row>
        <row r="684">
          <cell r="A684" t="str">
            <v>C33530.21</v>
          </cell>
          <cell r="C684">
            <v>0</v>
          </cell>
        </row>
        <row r="685">
          <cell r="A685" t="str">
            <v>M10004338--A1</v>
          </cell>
          <cell r="C685">
            <v>0</v>
          </cell>
        </row>
        <row r="686">
          <cell r="A686" t="str">
            <v>C33575.20</v>
          </cell>
          <cell r="C686">
            <v>0</v>
          </cell>
        </row>
        <row r="687">
          <cell r="A687" t="str">
            <v>MMSCSW9001</v>
          </cell>
          <cell r="C687">
            <v>0</v>
          </cell>
        </row>
        <row r="688">
          <cell r="A688" t="str">
            <v>MMSCSW9007</v>
          </cell>
          <cell r="C688">
            <v>0</v>
          </cell>
        </row>
        <row r="689">
          <cell r="A689" t="str">
            <v>OSS02500</v>
          </cell>
          <cell r="C689">
            <v>0</v>
          </cell>
        </row>
        <row r="690">
          <cell r="A690" t="str">
            <v>TS-AR-BP_5L</v>
          </cell>
          <cell r="C690">
            <v>0</v>
          </cell>
        </row>
        <row r="691">
          <cell r="A691" t="str">
            <v>TS-AR-BP_5X</v>
          </cell>
          <cell r="C691">
            <v>0</v>
          </cell>
        </row>
        <row r="692">
          <cell r="A692" t="str">
            <v>TS-AR-BP_MB3</v>
          </cell>
          <cell r="C692">
            <v>0</v>
          </cell>
        </row>
        <row r="693">
          <cell r="A693" t="str">
            <v>T31090.69</v>
          </cell>
          <cell r="C693">
            <v>0</v>
          </cell>
        </row>
        <row r="694">
          <cell r="A694" t="str">
            <v>T31090.73</v>
          </cell>
          <cell r="C694">
            <v>0</v>
          </cell>
        </row>
        <row r="695">
          <cell r="A695" t="str">
            <v>C33421.25</v>
          </cell>
          <cell r="C695">
            <v>0</v>
          </cell>
        </row>
        <row r="696">
          <cell r="A696" t="str">
            <v>OSS02553</v>
          </cell>
          <cell r="C696">
            <v>0</v>
          </cell>
        </row>
        <row r="697">
          <cell r="A697" t="str">
            <v>C33965.21</v>
          </cell>
          <cell r="C697">
            <v>0</v>
          </cell>
        </row>
        <row r="698">
          <cell r="A698" t="str">
            <v>M10004341--A2</v>
          </cell>
          <cell r="C698">
            <v>0</v>
          </cell>
        </row>
        <row r="699">
          <cell r="A699" t="str">
            <v>M10004346--B1</v>
          </cell>
          <cell r="C699">
            <v>0</v>
          </cell>
        </row>
        <row r="700">
          <cell r="A700" t="str">
            <v>C33228.21</v>
          </cell>
          <cell r="C700">
            <v>0</v>
          </cell>
        </row>
        <row r="701">
          <cell r="A701" t="str">
            <v>M10004345--B1</v>
          </cell>
          <cell r="C701">
            <v>0</v>
          </cell>
        </row>
        <row r="702">
          <cell r="A702" t="str">
            <v>M10003882--A2</v>
          </cell>
          <cell r="C702">
            <v>0</v>
          </cell>
        </row>
        <row r="703">
          <cell r="A703" t="str">
            <v>00006126.00</v>
          </cell>
          <cell r="C703">
            <v>0</v>
          </cell>
        </row>
        <row r="704">
          <cell r="A704" t="str">
            <v>E10016451--A0</v>
          </cell>
          <cell r="C704">
            <v>0</v>
          </cell>
        </row>
        <row r="705">
          <cell r="A705" t="str">
            <v>00005511.01</v>
          </cell>
          <cell r="C705">
            <v>0</v>
          </cell>
        </row>
        <row r="706">
          <cell r="A706" t="str">
            <v>M10004339--A1</v>
          </cell>
          <cell r="C706">
            <v>0</v>
          </cell>
        </row>
        <row r="707">
          <cell r="A707" t="str">
            <v>C33229.20</v>
          </cell>
          <cell r="C707">
            <v>0</v>
          </cell>
        </row>
        <row r="708">
          <cell r="A708" t="str">
            <v>00006433.00</v>
          </cell>
          <cell r="C708">
            <v>0</v>
          </cell>
        </row>
        <row r="709">
          <cell r="A709" t="str">
            <v>M10004340--A2</v>
          </cell>
          <cell r="C709">
            <v>0</v>
          </cell>
        </row>
        <row r="710">
          <cell r="A710" t="str">
            <v>M10003883--A3</v>
          </cell>
          <cell r="C710">
            <v>0</v>
          </cell>
        </row>
        <row r="711">
          <cell r="A711" t="str">
            <v>E10017271--A1</v>
          </cell>
          <cell r="C711">
            <v>0</v>
          </cell>
        </row>
        <row r="712">
          <cell r="A712" t="str">
            <v>E10017320--A1</v>
          </cell>
          <cell r="C712">
            <v>0</v>
          </cell>
        </row>
        <row r="713">
          <cell r="A713" t="str">
            <v>T55090.02</v>
          </cell>
          <cell r="C713">
            <v>0</v>
          </cell>
        </row>
        <row r="714">
          <cell r="A714" t="str">
            <v>E62621.01</v>
          </cell>
          <cell r="C714">
            <v>0</v>
          </cell>
        </row>
        <row r="715">
          <cell r="A715" t="str">
            <v>470144A</v>
          </cell>
          <cell r="C715">
            <v>0</v>
          </cell>
        </row>
        <row r="716">
          <cell r="A716" t="str">
            <v>T55890.01--A1</v>
          </cell>
          <cell r="C716">
            <v>0</v>
          </cell>
        </row>
        <row r="717">
          <cell r="A717" t="str">
            <v>T55090.01</v>
          </cell>
          <cell r="C717">
            <v>0</v>
          </cell>
        </row>
        <row r="718">
          <cell r="A718" t="str">
            <v>00000930.00</v>
          </cell>
          <cell r="C718">
            <v>0</v>
          </cell>
        </row>
        <row r="719">
          <cell r="A719" t="str">
            <v>00039493</v>
          </cell>
          <cell r="C719">
            <v>0</v>
          </cell>
        </row>
        <row r="720">
          <cell r="A720" t="str">
            <v>00038968</v>
          </cell>
          <cell r="C720">
            <v>0</v>
          </cell>
        </row>
        <row r="721">
          <cell r="A721" t="str">
            <v>00038971</v>
          </cell>
          <cell r="C721">
            <v>0</v>
          </cell>
        </row>
        <row r="722">
          <cell r="A722" t="str">
            <v>00000931.00</v>
          </cell>
          <cell r="C722">
            <v>0</v>
          </cell>
        </row>
        <row r="723">
          <cell r="A723" t="str">
            <v>C33421.21</v>
          </cell>
          <cell r="C723">
            <v>0</v>
          </cell>
        </row>
        <row r="724">
          <cell r="A724" t="str">
            <v>00036286.00</v>
          </cell>
          <cell r="C724">
            <v>0</v>
          </cell>
        </row>
        <row r="725">
          <cell r="A725" t="str">
            <v>T55241.11</v>
          </cell>
          <cell r="C725">
            <v>0</v>
          </cell>
        </row>
        <row r="726">
          <cell r="A726" t="str">
            <v>E10015824--A0</v>
          </cell>
          <cell r="C726">
            <v>0</v>
          </cell>
        </row>
        <row r="727">
          <cell r="A727" t="str">
            <v>00034436.01</v>
          </cell>
          <cell r="C727">
            <v>0</v>
          </cell>
        </row>
        <row r="728">
          <cell r="A728" t="str">
            <v>00036390.00</v>
          </cell>
          <cell r="C728">
            <v>0</v>
          </cell>
        </row>
        <row r="729">
          <cell r="A729" t="str">
            <v>00036876.00</v>
          </cell>
          <cell r="C729">
            <v>0</v>
          </cell>
        </row>
        <row r="730">
          <cell r="A730" t="str">
            <v>00037207.00</v>
          </cell>
          <cell r="C730">
            <v>0</v>
          </cell>
        </row>
        <row r="731">
          <cell r="A731" t="str">
            <v>00037834.00</v>
          </cell>
          <cell r="C731">
            <v>0</v>
          </cell>
        </row>
        <row r="732">
          <cell r="A732" t="str">
            <v>E10018127--00</v>
          </cell>
          <cell r="C732">
            <v>0</v>
          </cell>
        </row>
        <row r="733">
          <cell r="A733" t="str">
            <v>RNC3115</v>
          </cell>
          <cell r="C733">
            <v>0</v>
          </cell>
        </row>
        <row r="734">
          <cell r="A734" t="str">
            <v>E10016450--A0</v>
          </cell>
          <cell r="C734">
            <v>0</v>
          </cell>
        </row>
        <row r="735">
          <cell r="A735" t="str">
            <v>471016A</v>
          </cell>
          <cell r="C735">
            <v>0</v>
          </cell>
        </row>
        <row r="736">
          <cell r="A736" t="str">
            <v>470294A</v>
          </cell>
          <cell r="C736">
            <v>0</v>
          </cell>
        </row>
        <row r="737">
          <cell r="A737" t="str">
            <v>470288A</v>
          </cell>
          <cell r="C737">
            <v>0</v>
          </cell>
        </row>
        <row r="738">
          <cell r="A738" t="str">
            <v>470309A</v>
          </cell>
          <cell r="C738">
            <v>0</v>
          </cell>
        </row>
        <row r="739">
          <cell r="A739" t="str">
            <v>00038965</v>
          </cell>
          <cell r="C739">
            <v>0</v>
          </cell>
        </row>
        <row r="740">
          <cell r="A740" t="str">
            <v>00000933.00</v>
          </cell>
          <cell r="C740">
            <v>0</v>
          </cell>
        </row>
        <row r="741">
          <cell r="A741" t="str">
            <v>470332A</v>
          </cell>
          <cell r="C741">
            <v>0</v>
          </cell>
        </row>
        <row r="742">
          <cell r="A742" t="str">
            <v>470239A</v>
          </cell>
          <cell r="C742">
            <v>0</v>
          </cell>
        </row>
        <row r="743">
          <cell r="A743" t="str">
            <v>00006131.00</v>
          </cell>
          <cell r="C743">
            <v>0</v>
          </cell>
        </row>
        <row r="744">
          <cell r="A744" t="str">
            <v>E10012716--A1</v>
          </cell>
          <cell r="C744">
            <v>0</v>
          </cell>
        </row>
        <row r="745">
          <cell r="A745" t="str">
            <v>T55025.80</v>
          </cell>
          <cell r="C745">
            <v>0</v>
          </cell>
        </row>
        <row r="746">
          <cell r="A746" t="str">
            <v>00034435.01</v>
          </cell>
          <cell r="C746">
            <v>0</v>
          </cell>
        </row>
        <row r="747">
          <cell r="A747" t="str">
            <v>00035972.00</v>
          </cell>
          <cell r="C747">
            <v>0</v>
          </cell>
        </row>
        <row r="748">
          <cell r="A748" t="str">
            <v>00035973.00</v>
          </cell>
          <cell r="C748">
            <v>0</v>
          </cell>
        </row>
        <row r="749">
          <cell r="A749" t="str">
            <v>00036262.00</v>
          </cell>
          <cell r="C749">
            <v>0</v>
          </cell>
        </row>
        <row r="750">
          <cell r="A750" t="str">
            <v>00037243.00</v>
          </cell>
          <cell r="C750">
            <v>0</v>
          </cell>
        </row>
        <row r="751">
          <cell r="A751" t="str">
            <v>00037659.00</v>
          </cell>
          <cell r="C751">
            <v>0</v>
          </cell>
        </row>
        <row r="752">
          <cell r="A752" t="str">
            <v>00037885.00</v>
          </cell>
          <cell r="C752">
            <v>0</v>
          </cell>
        </row>
        <row r="753">
          <cell r="A753" t="str">
            <v>00039847.00</v>
          </cell>
          <cell r="C753">
            <v>0</v>
          </cell>
        </row>
        <row r="754">
          <cell r="A754" t="str">
            <v>00040284.00</v>
          </cell>
          <cell r="C754">
            <v>0</v>
          </cell>
        </row>
        <row r="755">
          <cell r="A755" t="str">
            <v>E10016450--A2</v>
          </cell>
          <cell r="C755">
            <v>0</v>
          </cell>
        </row>
        <row r="756">
          <cell r="A756" t="str">
            <v>T55241.12</v>
          </cell>
          <cell r="C756">
            <v>0</v>
          </cell>
        </row>
        <row r="757">
          <cell r="A757" t="str">
            <v>C108951.01</v>
          </cell>
          <cell r="C757">
            <v>0</v>
          </cell>
        </row>
        <row r="758">
          <cell r="A758" t="str">
            <v>E10015823--A0</v>
          </cell>
          <cell r="C758">
            <v>0</v>
          </cell>
        </row>
        <row r="759">
          <cell r="A759" t="str">
            <v>E35751.01</v>
          </cell>
          <cell r="C759">
            <v>0</v>
          </cell>
        </row>
        <row r="760">
          <cell r="A760" t="str">
            <v>E35752.01</v>
          </cell>
          <cell r="C760">
            <v>0</v>
          </cell>
        </row>
        <row r="761">
          <cell r="A761" t="str">
            <v>E35752.02</v>
          </cell>
          <cell r="C761">
            <v>0</v>
          </cell>
        </row>
        <row r="762">
          <cell r="A762" t="str">
            <v>E35752.03</v>
          </cell>
          <cell r="C762">
            <v>0</v>
          </cell>
        </row>
        <row r="763">
          <cell r="A763" t="str">
            <v>E35752.04</v>
          </cell>
          <cell r="C763">
            <v>0</v>
          </cell>
        </row>
        <row r="764">
          <cell r="A764" t="str">
            <v>E35752.05</v>
          </cell>
          <cell r="C764">
            <v>0</v>
          </cell>
        </row>
        <row r="765">
          <cell r="A765" t="str">
            <v>E35752.06</v>
          </cell>
          <cell r="C765">
            <v>0</v>
          </cell>
        </row>
        <row r="766">
          <cell r="A766" t="str">
            <v>E35752.07</v>
          </cell>
          <cell r="C766">
            <v>0</v>
          </cell>
        </row>
        <row r="767">
          <cell r="A767" t="str">
            <v>00034431.01</v>
          </cell>
          <cell r="C767">
            <v>0</v>
          </cell>
        </row>
        <row r="768">
          <cell r="A768" t="str">
            <v>00036227.00</v>
          </cell>
          <cell r="C768">
            <v>0</v>
          </cell>
        </row>
        <row r="769">
          <cell r="A769" t="str">
            <v>00037715.00</v>
          </cell>
          <cell r="C769">
            <v>0</v>
          </cell>
        </row>
        <row r="770">
          <cell r="A770" t="str">
            <v>00037817.00</v>
          </cell>
          <cell r="C770">
            <v>0</v>
          </cell>
        </row>
        <row r="771">
          <cell r="A771" t="str">
            <v>E10018128--00</v>
          </cell>
          <cell r="C771">
            <v>0</v>
          </cell>
        </row>
        <row r="772">
          <cell r="A772" t="str">
            <v>OSS01499</v>
          </cell>
          <cell r="C772">
            <v>0</v>
          </cell>
        </row>
        <row r="773">
          <cell r="A773" t="str">
            <v>OSSW0196</v>
          </cell>
          <cell r="C773">
            <v>0</v>
          </cell>
        </row>
        <row r="774">
          <cell r="A774" t="str">
            <v>E10012716--A0</v>
          </cell>
          <cell r="C774">
            <v>0</v>
          </cell>
        </row>
        <row r="775">
          <cell r="A775" t="str">
            <v>T55241.13</v>
          </cell>
          <cell r="C775">
            <v>0</v>
          </cell>
        </row>
        <row r="776">
          <cell r="A776" t="str">
            <v>RNC3116</v>
          </cell>
          <cell r="C776">
            <v>0</v>
          </cell>
        </row>
        <row r="777">
          <cell r="A777" t="str">
            <v>470312A</v>
          </cell>
          <cell r="C777">
            <v>0</v>
          </cell>
        </row>
        <row r="778">
          <cell r="A778" t="str">
            <v>00040684</v>
          </cell>
          <cell r="C778">
            <v>0</v>
          </cell>
        </row>
        <row r="779">
          <cell r="A779" t="str">
            <v>E10015823--A1</v>
          </cell>
          <cell r="C779">
            <v>0</v>
          </cell>
        </row>
        <row r="780">
          <cell r="A780" t="str">
            <v>RETSGHW0212</v>
          </cell>
          <cell r="C780">
            <v>0</v>
          </cell>
        </row>
        <row r="781">
          <cell r="A781" t="str">
            <v>E10017344--A0</v>
          </cell>
          <cell r="C781">
            <v>0</v>
          </cell>
        </row>
        <row r="782">
          <cell r="A782" t="str">
            <v>470313A</v>
          </cell>
          <cell r="C782">
            <v>0</v>
          </cell>
        </row>
        <row r="783">
          <cell r="A783" t="str">
            <v>00040458</v>
          </cell>
          <cell r="C783">
            <v>0</v>
          </cell>
        </row>
        <row r="784">
          <cell r="A784" t="str">
            <v>00034365.01</v>
          </cell>
          <cell r="C784">
            <v>0</v>
          </cell>
        </row>
        <row r="785">
          <cell r="A785" t="str">
            <v>00034366.03</v>
          </cell>
          <cell r="C785">
            <v>0</v>
          </cell>
        </row>
        <row r="786">
          <cell r="A786" t="str">
            <v>00034370.01</v>
          </cell>
          <cell r="C786">
            <v>0</v>
          </cell>
        </row>
        <row r="787">
          <cell r="A787" t="str">
            <v>00034373.01</v>
          </cell>
          <cell r="C787">
            <v>0</v>
          </cell>
        </row>
        <row r="788">
          <cell r="A788" t="str">
            <v>00034384.01</v>
          </cell>
          <cell r="C788">
            <v>0</v>
          </cell>
        </row>
        <row r="789">
          <cell r="A789" t="str">
            <v>00034425.01</v>
          </cell>
          <cell r="C789">
            <v>0</v>
          </cell>
        </row>
        <row r="790">
          <cell r="A790" t="str">
            <v>00034426.01</v>
          </cell>
          <cell r="C790">
            <v>0</v>
          </cell>
        </row>
        <row r="791">
          <cell r="A791" t="str">
            <v>00034427.01</v>
          </cell>
          <cell r="C791">
            <v>0</v>
          </cell>
        </row>
        <row r="792">
          <cell r="A792" t="str">
            <v>00034428.01</v>
          </cell>
          <cell r="C792">
            <v>0</v>
          </cell>
        </row>
        <row r="793">
          <cell r="A793" t="str">
            <v>00034429.01</v>
          </cell>
          <cell r="C793">
            <v>0</v>
          </cell>
        </row>
        <row r="794">
          <cell r="A794" t="str">
            <v>00034434.01</v>
          </cell>
          <cell r="C794">
            <v>0</v>
          </cell>
        </row>
        <row r="795">
          <cell r="A795" t="str">
            <v>00034438.01</v>
          </cell>
          <cell r="C795">
            <v>0</v>
          </cell>
        </row>
        <row r="796">
          <cell r="A796" t="str">
            <v>00034439.01</v>
          </cell>
          <cell r="C796">
            <v>0</v>
          </cell>
        </row>
        <row r="797">
          <cell r="A797" t="str">
            <v>00034440.01</v>
          </cell>
          <cell r="C797">
            <v>0</v>
          </cell>
        </row>
        <row r="798">
          <cell r="A798" t="str">
            <v>00035969.00</v>
          </cell>
          <cell r="C798">
            <v>0</v>
          </cell>
        </row>
        <row r="799">
          <cell r="A799" t="str">
            <v>00035970.00</v>
          </cell>
          <cell r="C799">
            <v>0</v>
          </cell>
        </row>
        <row r="800">
          <cell r="A800" t="str">
            <v>00036151.00</v>
          </cell>
          <cell r="C800">
            <v>0</v>
          </cell>
        </row>
        <row r="801">
          <cell r="A801" t="str">
            <v>00036226.00</v>
          </cell>
          <cell r="C801">
            <v>0</v>
          </cell>
        </row>
        <row r="802">
          <cell r="A802" t="str">
            <v>00036288.00</v>
          </cell>
          <cell r="C802">
            <v>0</v>
          </cell>
        </row>
        <row r="803">
          <cell r="A803" t="str">
            <v>00036298.00</v>
          </cell>
          <cell r="C803">
            <v>0</v>
          </cell>
        </row>
        <row r="804">
          <cell r="A804" t="str">
            <v>00037016.00</v>
          </cell>
          <cell r="C804">
            <v>0</v>
          </cell>
        </row>
        <row r="805">
          <cell r="A805" t="str">
            <v>00037880.00</v>
          </cell>
          <cell r="C805">
            <v>0</v>
          </cell>
        </row>
        <row r="806">
          <cell r="A806" t="str">
            <v>00039680.00</v>
          </cell>
          <cell r="C806">
            <v>0</v>
          </cell>
        </row>
        <row r="807">
          <cell r="A807" t="str">
            <v>00040283.00</v>
          </cell>
          <cell r="C807">
            <v>0</v>
          </cell>
        </row>
        <row r="808">
          <cell r="A808" t="str">
            <v>T55090.04</v>
          </cell>
          <cell r="C808">
            <v>0</v>
          </cell>
        </row>
        <row r="809">
          <cell r="A809" t="str">
            <v>FS000322</v>
          </cell>
          <cell r="C809">
            <v>0</v>
          </cell>
        </row>
        <row r="810">
          <cell r="A810" t="str">
            <v>471015A</v>
          </cell>
          <cell r="C810">
            <v>0</v>
          </cell>
        </row>
        <row r="811">
          <cell r="A811" t="str">
            <v>00034432.01</v>
          </cell>
          <cell r="C811">
            <v>0</v>
          </cell>
        </row>
        <row r="812">
          <cell r="A812" t="str">
            <v>00034433.01</v>
          </cell>
          <cell r="C812">
            <v>0</v>
          </cell>
        </row>
        <row r="813">
          <cell r="A813" t="str">
            <v>00037881.00</v>
          </cell>
          <cell r="C813">
            <v>0</v>
          </cell>
        </row>
        <row r="814">
          <cell r="A814" t="str">
            <v>00038921.00</v>
          </cell>
          <cell r="C814">
            <v>0</v>
          </cell>
        </row>
        <row r="815">
          <cell r="A815" t="str">
            <v>T36451.30--B0</v>
          </cell>
          <cell r="C815">
            <v>0</v>
          </cell>
        </row>
        <row r="816">
          <cell r="A816" t="str">
            <v>T36452.10--B0</v>
          </cell>
          <cell r="C816">
            <v>0</v>
          </cell>
        </row>
        <row r="817">
          <cell r="A817" t="str">
            <v>E10017344--A1</v>
          </cell>
          <cell r="C817">
            <v>0</v>
          </cell>
        </row>
        <row r="818">
          <cell r="A818" t="str">
            <v>E62635.01</v>
          </cell>
          <cell r="C818">
            <v>0</v>
          </cell>
        </row>
        <row r="819">
          <cell r="A819" t="str">
            <v>T55016.04</v>
          </cell>
          <cell r="C819">
            <v>0</v>
          </cell>
        </row>
        <row r="820">
          <cell r="A820" t="str">
            <v>00036875.00</v>
          </cell>
          <cell r="C820">
            <v>0</v>
          </cell>
        </row>
        <row r="821">
          <cell r="A821" t="str">
            <v>00037703.00</v>
          </cell>
          <cell r="C821">
            <v>0</v>
          </cell>
        </row>
        <row r="822">
          <cell r="A822" t="str">
            <v>00040539</v>
          </cell>
          <cell r="C822">
            <v>0</v>
          </cell>
        </row>
        <row r="823">
          <cell r="A823" t="str">
            <v>00034430.01</v>
          </cell>
          <cell r="C823">
            <v>0</v>
          </cell>
        </row>
        <row r="824">
          <cell r="A824" t="str">
            <v>00037012.00</v>
          </cell>
          <cell r="C824">
            <v>0</v>
          </cell>
        </row>
        <row r="825">
          <cell r="A825" t="str">
            <v>00038963</v>
          </cell>
          <cell r="C825">
            <v>0</v>
          </cell>
        </row>
        <row r="826">
          <cell r="A826" t="str">
            <v>E35768.01</v>
          </cell>
          <cell r="C826">
            <v>0</v>
          </cell>
        </row>
        <row r="827">
          <cell r="A827" t="str">
            <v>00562210.</v>
          </cell>
          <cell r="C827">
            <v>0</v>
          </cell>
        </row>
        <row r="828">
          <cell r="A828" t="str">
            <v>2000081</v>
          </cell>
          <cell r="C828">
            <v>0</v>
          </cell>
        </row>
        <row r="829">
          <cell r="A829" t="str">
            <v>T55293.01</v>
          </cell>
          <cell r="C829">
            <v>0</v>
          </cell>
        </row>
        <row r="830">
          <cell r="A830" t="str">
            <v>RETHW0009</v>
          </cell>
          <cell r="C830">
            <v>0</v>
          </cell>
        </row>
        <row r="831">
          <cell r="A831" t="str">
            <v>2000118</v>
          </cell>
          <cell r="C831">
            <v>0</v>
          </cell>
        </row>
        <row r="832">
          <cell r="A832" t="str">
            <v>00040519</v>
          </cell>
          <cell r="C832">
            <v>0</v>
          </cell>
        </row>
        <row r="833">
          <cell r="A833" t="str">
            <v>E10017096--A0</v>
          </cell>
          <cell r="C833">
            <v>0</v>
          </cell>
        </row>
        <row r="834">
          <cell r="A834" t="str">
            <v>470066A</v>
          </cell>
          <cell r="C834">
            <v>0</v>
          </cell>
        </row>
        <row r="835">
          <cell r="A835" t="str">
            <v>E10016233--A2</v>
          </cell>
          <cell r="C835">
            <v>0</v>
          </cell>
        </row>
        <row r="836">
          <cell r="A836" t="str">
            <v>CS7222002</v>
          </cell>
          <cell r="C836">
            <v>0</v>
          </cell>
        </row>
        <row r="837">
          <cell r="A837" t="str">
            <v>466981A</v>
          </cell>
          <cell r="C837">
            <v>0</v>
          </cell>
        </row>
        <row r="838">
          <cell r="A838" t="str">
            <v>00034437.01</v>
          </cell>
          <cell r="C838">
            <v>0</v>
          </cell>
        </row>
        <row r="839">
          <cell r="A839" t="str">
            <v>E10017331--A0</v>
          </cell>
          <cell r="C839">
            <v>0</v>
          </cell>
        </row>
        <row r="840">
          <cell r="A840" t="str">
            <v>E10009266--A1</v>
          </cell>
          <cell r="C840">
            <v>0</v>
          </cell>
        </row>
        <row r="841">
          <cell r="A841" t="str">
            <v>00036263.00</v>
          </cell>
          <cell r="C841">
            <v>0</v>
          </cell>
        </row>
        <row r="842">
          <cell r="A842" t="str">
            <v>471020A</v>
          </cell>
          <cell r="C842">
            <v>0</v>
          </cell>
        </row>
        <row r="843">
          <cell r="A843" t="str">
            <v>02734840.</v>
          </cell>
          <cell r="C843">
            <v>0</v>
          </cell>
        </row>
        <row r="844">
          <cell r="A844" t="str">
            <v>470310A</v>
          </cell>
          <cell r="C844">
            <v>0</v>
          </cell>
        </row>
        <row r="845">
          <cell r="A845" t="str">
            <v>CS7222102</v>
          </cell>
          <cell r="C845">
            <v>0</v>
          </cell>
        </row>
        <row r="846">
          <cell r="A846" t="str">
            <v>RETHW0202</v>
          </cell>
          <cell r="C846">
            <v>0</v>
          </cell>
        </row>
        <row r="847">
          <cell r="A847" t="str">
            <v>T36452.20--B0</v>
          </cell>
          <cell r="C847">
            <v>0</v>
          </cell>
        </row>
        <row r="848">
          <cell r="A848" t="str">
            <v>OSS02469</v>
          </cell>
          <cell r="C848">
            <v>0</v>
          </cell>
        </row>
        <row r="849">
          <cell r="A849" t="str">
            <v>OSS02470</v>
          </cell>
          <cell r="C849">
            <v>0</v>
          </cell>
        </row>
        <row r="850">
          <cell r="A850" t="str">
            <v>00040457</v>
          </cell>
          <cell r="C850">
            <v>0</v>
          </cell>
        </row>
        <row r="851">
          <cell r="A851" t="str">
            <v>T37883.03</v>
          </cell>
          <cell r="C851">
            <v>0</v>
          </cell>
        </row>
        <row r="852">
          <cell r="A852" t="str">
            <v>CS7222202</v>
          </cell>
          <cell r="C852">
            <v>0</v>
          </cell>
        </row>
        <row r="853">
          <cell r="A853" t="str">
            <v>00040461</v>
          </cell>
          <cell r="C853">
            <v>0</v>
          </cell>
        </row>
        <row r="854">
          <cell r="A854" t="str">
            <v>00040496</v>
          </cell>
          <cell r="C854">
            <v>0</v>
          </cell>
        </row>
        <row r="855">
          <cell r="A855" t="str">
            <v>T36452.30--C0</v>
          </cell>
          <cell r="C855">
            <v>0</v>
          </cell>
        </row>
        <row r="856">
          <cell r="A856" t="str">
            <v>00040498</v>
          </cell>
          <cell r="C856">
            <v>0</v>
          </cell>
        </row>
        <row r="857">
          <cell r="A857" t="str">
            <v>MSCDOC5.1NEDFD</v>
          </cell>
          <cell r="C857">
            <v>0</v>
          </cell>
        </row>
        <row r="858">
          <cell r="A858" t="str">
            <v>MSCDOC5.1NEDUG</v>
          </cell>
          <cell r="C858">
            <v>0</v>
          </cell>
        </row>
        <row r="859">
          <cell r="A859" t="str">
            <v>OSS00841</v>
          </cell>
          <cell r="C859">
            <v>0</v>
          </cell>
        </row>
        <row r="860">
          <cell r="A860" t="str">
            <v>COM01H9001</v>
          </cell>
          <cell r="C860">
            <v>0</v>
          </cell>
        </row>
        <row r="861">
          <cell r="A861" t="str">
            <v>00040459</v>
          </cell>
          <cell r="C861">
            <v>0</v>
          </cell>
        </row>
        <row r="862">
          <cell r="A862" t="str">
            <v>00040475</v>
          </cell>
          <cell r="C862">
            <v>0</v>
          </cell>
        </row>
        <row r="863">
          <cell r="A863" t="str">
            <v>T55135.01--00</v>
          </cell>
          <cell r="C863">
            <v>0</v>
          </cell>
        </row>
        <row r="864">
          <cell r="A864" t="str">
            <v>T36450.40--A1</v>
          </cell>
          <cell r="C864">
            <v>0</v>
          </cell>
        </row>
        <row r="865">
          <cell r="A865" t="str">
            <v>OSSW0197</v>
          </cell>
          <cell r="C865">
            <v>0</v>
          </cell>
        </row>
        <row r="866">
          <cell r="A866" t="str">
            <v>T55035.01</v>
          </cell>
          <cell r="C866">
            <v>0</v>
          </cell>
        </row>
        <row r="867">
          <cell r="A867" t="str">
            <v>470265A</v>
          </cell>
          <cell r="C867">
            <v>0</v>
          </cell>
        </row>
        <row r="868">
          <cell r="A868" t="str">
            <v>00040468</v>
          </cell>
          <cell r="C868">
            <v>0</v>
          </cell>
        </row>
        <row r="869">
          <cell r="A869" t="str">
            <v>00040520</v>
          </cell>
          <cell r="C869">
            <v>0</v>
          </cell>
        </row>
        <row r="870">
          <cell r="A870" t="str">
            <v>CS80960.00</v>
          </cell>
          <cell r="C870">
            <v>0</v>
          </cell>
        </row>
        <row r="871">
          <cell r="A871" t="str">
            <v>T36451.90--00</v>
          </cell>
          <cell r="C871">
            <v>0</v>
          </cell>
        </row>
        <row r="872">
          <cell r="A872" t="str">
            <v>CS7222001</v>
          </cell>
          <cell r="C872">
            <v>0</v>
          </cell>
        </row>
        <row r="873">
          <cell r="A873" t="str">
            <v>T31090.70</v>
          </cell>
          <cell r="C873">
            <v>0</v>
          </cell>
        </row>
        <row r="874">
          <cell r="A874" t="str">
            <v>470311A</v>
          </cell>
          <cell r="C874">
            <v>0</v>
          </cell>
        </row>
        <row r="875">
          <cell r="A875" t="str">
            <v>470292A</v>
          </cell>
          <cell r="C875">
            <v>0</v>
          </cell>
        </row>
        <row r="876">
          <cell r="A876" t="str">
            <v>E10015542--A2</v>
          </cell>
          <cell r="C876">
            <v>0</v>
          </cell>
        </row>
        <row r="877">
          <cell r="A877" t="str">
            <v>CS80960.01</v>
          </cell>
          <cell r="C877">
            <v>0</v>
          </cell>
        </row>
        <row r="878">
          <cell r="A878" t="str">
            <v>T38910.20--01</v>
          </cell>
          <cell r="C878">
            <v>0</v>
          </cell>
        </row>
        <row r="879">
          <cell r="A879" t="str">
            <v>00040540</v>
          </cell>
          <cell r="C879">
            <v>0</v>
          </cell>
        </row>
        <row r="880">
          <cell r="A880" t="str">
            <v>CS80960.02</v>
          </cell>
          <cell r="C880">
            <v>0</v>
          </cell>
        </row>
        <row r="881">
          <cell r="A881" t="str">
            <v>CS7222206</v>
          </cell>
          <cell r="C881">
            <v>0</v>
          </cell>
        </row>
        <row r="882">
          <cell r="A882" t="str">
            <v>CS7222207</v>
          </cell>
          <cell r="C882">
            <v>0</v>
          </cell>
        </row>
        <row r="883">
          <cell r="A883" t="str">
            <v>CS7222208</v>
          </cell>
          <cell r="C883">
            <v>0</v>
          </cell>
        </row>
        <row r="884">
          <cell r="A884" t="str">
            <v>OSS02200</v>
          </cell>
          <cell r="C884">
            <v>0</v>
          </cell>
        </row>
        <row r="885">
          <cell r="A885" t="str">
            <v>00003466</v>
          </cell>
          <cell r="C885">
            <v>0</v>
          </cell>
        </row>
        <row r="886">
          <cell r="A886" t="str">
            <v>OSSW0429</v>
          </cell>
          <cell r="C886">
            <v>0</v>
          </cell>
        </row>
        <row r="887">
          <cell r="A887" t="str">
            <v>T36450.60--B0</v>
          </cell>
          <cell r="C887">
            <v>0</v>
          </cell>
        </row>
        <row r="888">
          <cell r="A888" t="str">
            <v>CS7222101</v>
          </cell>
          <cell r="C888">
            <v>0</v>
          </cell>
        </row>
        <row r="889">
          <cell r="A889" t="str">
            <v>T55008.01</v>
          </cell>
          <cell r="C889">
            <v>0</v>
          </cell>
        </row>
        <row r="890">
          <cell r="A890" t="str">
            <v>T55001.01</v>
          </cell>
          <cell r="C890">
            <v>0</v>
          </cell>
        </row>
        <row r="891">
          <cell r="A891" t="str">
            <v>T55005.01</v>
          </cell>
          <cell r="C891">
            <v>0</v>
          </cell>
        </row>
        <row r="892">
          <cell r="A892" t="str">
            <v>CS80960.03</v>
          </cell>
          <cell r="C892">
            <v>0</v>
          </cell>
        </row>
        <row r="893">
          <cell r="A893" t="str">
            <v>E36331.01</v>
          </cell>
          <cell r="C893">
            <v>0</v>
          </cell>
        </row>
        <row r="894">
          <cell r="A894" t="str">
            <v>T58105.01--00</v>
          </cell>
          <cell r="C894">
            <v>0</v>
          </cell>
        </row>
        <row r="895">
          <cell r="A895" t="str">
            <v>SG10105</v>
          </cell>
          <cell r="C895">
            <v>0</v>
          </cell>
        </row>
        <row r="896">
          <cell r="A896" t="str">
            <v>RETHW0023</v>
          </cell>
          <cell r="C896">
            <v>0</v>
          </cell>
        </row>
        <row r="897">
          <cell r="A897" t="str">
            <v>T58026.01--A0</v>
          </cell>
          <cell r="C897">
            <v>0</v>
          </cell>
        </row>
        <row r="898">
          <cell r="A898" t="str">
            <v>CS7222201</v>
          </cell>
          <cell r="C898">
            <v>0</v>
          </cell>
        </row>
        <row r="899">
          <cell r="A899" t="str">
            <v>00040463</v>
          </cell>
          <cell r="C899">
            <v>0</v>
          </cell>
        </row>
        <row r="900">
          <cell r="A900" t="str">
            <v>00040500</v>
          </cell>
          <cell r="C900">
            <v>0</v>
          </cell>
        </row>
        <row r="901">
          <cell r="A901" t="str">
            <v>E10012270--B1</v>
          </cell>
          <cell r="C901">
            <v>0</v>
          </cell>
        </row>
        <row r="902">
          <cell r="A902" t="str">
            <v>E10012270--B2</v>
          </cell>
          <cell r="C902">
            <v>0</v>
          </cell>
        </row>
        <row r="903">
          <cell r="A903" t="str">
            <v>T55850.01</v>
          </cell>
          <cell r="C903">
            <v>0</v>
          </cell>
        </row>
        <row r="904">
          <cell r="A904" t="str">
            <v>T55023.01</v>
          </cell>
          <cell r="C904">
            <v>0</v>
          </cell>
        </row>
        <row r="905">
          <cell r="A905" t="str">
            <v>T55024.01</v>
          </cell>
          <cell r="C905">
            <v>0</v>
          </cell>
        </row>
        <row r="906">
          <cell r="A906" t="str">
            <v>T55027.01</v>
          </cell>
          <cell r="C906">
            <v>0</v>
          </cell>
        </row>
        <row r="907">
          <cell r="A907" t="str">
            <v>T55028.01</v>
          </cell>
          <cell r="C907">
            <v>0</v>
          </cell>
        </row>
        <row r="908">
          <cell r="A908" t="str">
            <v>T55025.01</v>
          </cell>
          <cell r="C908">
            <v>0</v>
          </cell>
        </row>
        <row r="909">
          <cell r="A909" t="str">
            <v>T55026.01</v>
          </cell>
          <cell r="C909">
            <v>0</v>
          </cell>
        </row>
        <row r="910">
          <cell r="A910" t="str">
            <v>T58125.01--02</v>
          </cell>
          <cell r="C910">
            <v>0</v>
          </cell>
        </row>
        <row r="911">
          <cell r="A911" t="str">
            <v>2000196</v>
          </cell>
          <cell r="C911">
            <v>0</v>
          </cell>
        </row>
        <row r="912">
          <cell r="A912" t="str">
            <v>00039215</v>
          </cell>
          <cell r="C912">
            <v>0</v>
          </cell>
        </row>
        <row r="913">
          <cell r="A913" t="str">
            <v>F10001527--D0</v>
          </cell>
          <cell r="C913">
            <v>0</v>
          </cell>
        </row>
        <row r="914">
          <cell r="A914" t="str">
            <v>T58029.01--A2</v>
          </cell>
          <cell r="C914">
            <v>0</v>
          </cell>
        </row>
        <row r="915">
          <cell r="A915" t="str">
            <v>T58127.01--02</v>
          </cell>
          <cell r="C915">
            <v>0</v>
          </cell>
        </row>
        <row r="916">
          <cell r="A916" t="str">
            <v>E36329.01</v>
          </cell>
          <cell r="C916">
            <v>0</v>
          </cell>
        </row>
        <row r="917">
          <cell r="A917" t="str">
            <v>T58027.01--A2</v>
          </cell>
          <cell r="C917">
            <v>0</v>
          </cell>
        </row>
        <row r="918">
          <cell r="A918" t="str">
            <v>T58028.01--A1</v>
          </cell>
          <cell r="C918">
            <v>0</v>
          </cell>
        </row>
        <row r="919">
          <cell r="A919" t="str">
            <v>T58025.01--A3</v>
          </cell>
          <cell r="C919">
            <v>0</v>
          </cell>
        </row>
        <row r="920">
          <cell r="A920" t="str">
            <v>T58026.01--A1</v>
          </cell>
          <cell r="C920">
            <v>0</v>
          </cell>
        </row>
        <row r="921">
          <cell r="A921" t="str">
            <v>T58023.01--A1</v>
          </cell>
          <cell r="C921">
            <v>0</v>
          </cell>
        </row>
        <row r="922">
          <cell r="A922" t="str">
            <v>T58024.01--A1</v>
          </cell>
          <cell r="C922">
            <v>0</v>
          </cell>
        </row>
        <row r="923">
          <cell r="A923" t="str">
            <v>00040522</v>
          </cell>
          <cell r="C923">
            <v>0</v>
          </cell>
        </row>
        <row r="924">
          <cell r="A924" t="str">
            <v>00035277</v>
          </cell>
          <cell r="C924">
            <v>0</v>
          </cell>
        </row>
        <row r="925">
          <cell r="A925" t="str">
            <v>00039214</v>
          </cell>
          <cell r="C925">
            <v>0</v>
          </cell>
        </row>
        <row r="926">
          <cell r="A926" t="str">
            <v>T59505.01</v>
          </cell>
          <cell r="C926">
            <v>0</v>
          </cell>
        </row>
        <row r="927">
          <cell r="A927" t="str">
            <v>00040494</v>
          </cell>
          <cell r="C927">
            <v>0</v>
          </cell>
        </row>
        <row r="928">
          <cell r="A928" t="str">
            <v>T58029.01--A0</v>
          </cell>
          <cell r="C928">
            <v>0</v>
          </cell>
        </row>
        <row r="929">
          <cell r="A929" t="str">
            <v>T55020.01</v>
          </cell>
          <cell r="C929">
            <v>0</v>
          </cell>
        </row>
        <row r="930">
          <cell r="A930" t="str">
            <v>T55021.01</v>
          </cell>
          <cell r="C930">
            <v>0</v>
          </cell>
        </row>
        <row r="931">
          <cell r="A931" t="str">
            <v>T58122.01--00</v>
          </cell>
          <cell r="C931">
            <v>0</v>
          </cell>
        </row>
        <row r="932">
          <cell r="A932" t="str">
            <v>T58021.01--A1</v>
          </cell>
          <cell r="C932">
            <v>0</v>
          </cell>
        </row>
        <row r="933">
          <cell r="A933" t="str">
            <v>T55860.01</v>
          </cell>
          <cell r="C933">
            <v>0</v>
          </cell>
        </row>
        <row r="934">
          <cell r="A934" t="str">
            <v>470289A</v>
          </cell>
          <cell r="C934">
            <v>0</v>
          </cell>
        </row>
        <row r="935">
          <cell r="A935" t="str">
            <v>T55207.01</v>
          </cell>
          <cell r="C935">
            <v>0</v>
          </cell>
        </row>
        <row r="936">
          <cell r="A936" t="str">
            <v>00040533</v>
          </cell>
          <cell r="C936">
            <v>0</v>
          </cell>
        </row>
        <row r="937">
          <cell r="A937" t="str">
            <v>T55207.99--00</v>
          </cell>
          <cell r="C937">
            <v>0</v>
          </cell>
        </row>
        <row r="938">
          <cell r="A938" t="str">
            <v>470278A</v>
          </cell>
          <cell r="C938">
            <v>0</v>
          </cell>
        </row>
        <row r="939">
          <cell r="A939" t="str">
            <v>468886A</v>
          </cell>
          <cell r="C939">
            <v>0</v>
          </cell>
        </row>
        <row r="940">
          <cell r="A940" t="str">
            <v>00040464</v>
          </cell>
          <cell r="C940">
            <v>0</v>
          </cell>
        </row>
        <row r="941">
          <cell r="A941" t="str">
            <v>00040497</v>
          </cell>
          <cell r="C941">
            <v>0</v>
          </cell>
        </row>
        <row r="942">
          <cell r="A942" t="str">
            <v>00040511</v>
          </cell>
          <cell r="C942">
            <v>0</v>
          </cell>
        </row>
        <row r="943">
          <cell r="A943" t="str">
            <v>T55018.01</v>
          </cell>
          <cell r="C943">
            <v>0</v>
          </cell>
        </row>
        <row r="944">
          <cell r="A944" t="str">
            <v>T55018.02</v>
          </cell>
          <cell r="C944">
            <v>0</v>
          </cell>
        </row>
        <row r="945">
          <cell r="A945" t="str">
            <v>T55018.03</v>
          </cell>
          <cell r="C945">
            <v>0</v>
          </cell>
        </row>
        <row r="946">
          <cell r="A946" t="str">
            <v>T55018.04</v>
          </cell>
          <cell r="C946">
            <v>0</v>
          </cell>
        </row>
        <row r="947">
          <cell r="A947" t="str">
            <v>MGWHWDOCU3.02</v>
          </cell>
          <cell r="C947">
            <v>0</v>
          </cell>
        </row>
        <row r="948">
          <cell r="A948" t="str">
            <v>E10015682--A1</v>
          </cell>
          <cell r="C948">
            <v>0</v>
          </cell>
        </row>
        <row r="949">
          <cell r="A949" t="str">
            <v>00040502</v>
          </cell>
          <cell r="C949">
            <v>0</v>
          </cell>
        </row>
        <row r="950">
          <cell r="A950" t="str">
            <v>T55202.01</v>
          </cell>
          <cell r="C950">
            <v>0</v>
          </cell>
        </row>
        <row r="951">
          <cell r="A951" t="str">
            <v>T55841.01</v>
          </cell>
          <cell r="C951">
            <v>0</v>
          </cell>
        </row>
        <row r="952">
          <cell r="A952" t="str">
            <v>00005799.00</v>
          </cell>
          <cell r="C952">
            <v>0</v>
          </cell>
        </row>
        <row r="953">
          <cell r="A953" t="str">
            <v>BSC3108</v>
          </cell>
          <cell r="C953">
            <v>0</v>
          </cell>
        </row>
        <row r="954">
          <cell r="A954" t="str">
            <v>T59140.10</v>
          </cell>
          <cell r="C954">
            <v>0</v>
          </cell>
        </row>
        <row r="955">
          <cell r="A955" t="str">
            <v>T58045.08--00</v>
          </cell>
          <cell r="C955">
            <v>0</v>
          </cell>
        </row>
        <row r="956">
          <cell r="A956" t="str">
            <v>T58045.08--A0</v>
          </cell>
          <cell r="C956">
            <v>0</v>
          </cell>
        </row>
        <row r="957">
          <cell r="A957" t="str">
            <v>T55015.01</v>
          </cell>
          <cell r="C957">
            <v>0</v>
          </cell>
        </row>
        <row r="958">
          <cell r="A958" t="str">
            <v>T55015.02</v>
          </cell>
          <cell r="C958">
            <v>0</v>
          </cell>
        </row>
        <row r="959">
          <cell r="A959" t="str">
            <v>T55015.03</v>
          </cell>
          <cell r="C959">
            <v>0</v>
          </cell>
        </row>
        <row r="960">
          <cell r="A960" t="str">
            <v>T55015.05</v>
          </cell>
          <cell r="C960">
            <v>0</v>
          </cell>
        </row>
        <row r="961">
          <cell r="A961" t="str">
            <v>T55015.06</v>
          </cell>
          <cell r="C961">
            <v>0</v>
          </cell>
        </row>
        <row r="962">
          <cell r="A962" t="str">
            <v>DLSSERV200211</v>
          </cell>
          <cell r="C962">
            <v>0</v>
          </cell>
        </row>
        <row r="963">
          <cell r="A963" t="str">
            <v>CS71137.25</v>
          </cell>
          <cell r="C963">
            <v>0</v>
          </cell>
        </row>
        <row r="964">
          <cell r="A964" t="str">
            <v>T55014.01</v>
          </cell>
          <cell r="C964">
            <v>0</v>
          </cell>
        </row>
        <row r="965">
          <cell r="A965" t="str">
            <v>T55014.02</v>
          </cell>
          <cell r="C965">
            <v>0</v>
          </cell>
        </row>
        <row r="966">
          <cell r="A966" t="str">
            <v>T55014.03</v>
          </cell>
          <cell r="C966">
            <v>0</v>
          </cell>
        </row>
        <row r="967">
          <cell r="A967" t="str">
            <v>T55014.04</v>
          </cell>
          <cell r="C967">
            <v>0</v>
          </cell>
        </row>
        <row r="968">
          <cell r="A968" t="str">
            <v>E10015682--A0</v>
          </cell>
          <cell r="C968">
            <v>0</v>
          </cell>
        </row>
        <row r="969">
          <cell r="A969" t="str">
            <v>T55016.01</v>
          </cell>
          <cell r="C969">
            <v>0</v>
          </cell>
        </row>
        <row r="970">
          <cell r="A970" t="str">
            <v>T55016.02</v>
          </cell>
          <cell r="C970">
            <v>0</v>
          </cell>
        </row>
        <row r="971">
          <cell r="A971" t="str">
            <v>T55016.03</v>
          </cell>
          <cell r="C971">
            <v>0</v>
          </cell>
        </row>
        <row r="972">
          <cell r="A972" t="str">
            <v>T59140.20--02</v>
          </cell>
          <cell r="C972">
            <v>0</v>
          </cell>
        </row>
        <row r="973">
          <cell r="A973" t="str">
            <v>470290A</v>
          </cell>
          <cell r="C973">
            <v>0</v>
          </cell>
        </row>
        <row r="974">
          <cell r="A974" t="str">
            <v>T55045.08</v>
          </cell>
          <cell r="C974">
            <v>0</v>
          </cell>
        </row>
        <row r="975">
          <cell r="A975" t="str">
            <v>E10015681--A1</v>
          </cell>
          <cell r="C975">
            <v>0</v>
          </cell>
        </row>
        <row r="976">
          <cell r="A976" t="str">
            <v>2000197</v>
          </cell>
          <cell r="C976">
            <v>0</v>
          </cell>
        </row>
        <row r="977">
          <cell r="A977" t="str">
            <v>E10015680--A1</v>
          </cell>
          <cell r="C977">
            <v>0</v>
          </cell>
        </row>
        <row r="978">
          <cell r="A978" t="str">
            <v>00035109.00</v>
          </cell>
          <cell r="C978">
            <v>0</v>
          </cell>
        </row>
        <row r="979">
          <cell r="A979" t="str">
            <v>T58045.04--00</v>
          </cell>
          <cell r="C979">
            <v>0</v>
          </cell>
        </row>
        <row r="980">
          <cell r="A980" t="str">
            <v>T58045.04--A0</v>
          </cell>
          <cell r="C980">
            <v>0</v>
          </cell>
        </row>
        <row r="981">
          <cell r="A981" t="str">
            <v>00005931.00</v>
          </cell>
          <cell r="C981">
            <v>0</v>
          </cell>
        </row>
        <row r="982">
          <cell r="A982" t="str">
            <v>T55013.01</v>
          </cell>
          <cell r="C982">
            <v>0</v>
          </cell>
        </row>
        <row r="983">
          <cell r="A983" t="str">
            <v>T55013.02</v>
          </cell>
          <cell r="C983">
            <v>0</v>
          </cell>
        </row>
        <row r="984">
          <cell r="A984" t="str">
            <v>T55013.03</v>
          </cell>
          <cell r="C984">
            <v>0</v>
          </cell>
        </row>
        <row r="985">
          <cell r="A985" t="str">
            <v>T55013.05</v>
          </cell>
          <cell r="C985">
            <v>0</v>
          </cell>
        </row>
        <row r="986">
          <cell r="A986" t="str">
            <v>T55019.01--00</v>
          </cell>
          <cell r="C986">
            <v>0</v>
          </cell>
        </row>
        <row r="987">
          <cell r="A987" t="str">
            <v>T55019.01--A0</v>
          </cell>
          <cell r="C987">
            <v>0</v>
          </cell>
        </row>
        <row r="988">
          <cell r="A988" t="str">
            <v>T55019.02--00</v>
          </cell>
          <cell r="C988">
            <v>0</v>
          </cell>
        </row>
        <row r="989">
          <cell r="A989" t="str">
            <v>T55019.02--A0</v>
          </cell>
          <cell r="C989">
            <v>0</v>
          </cell>
        </row>
        <row r="990">
          <cell r="A990" t="str">
            <v>T55019.03--00</v>
          </cell>
          <cell r="C990">
            <v>0</v>
          </cell>
        </row>
        <row r="991">
          <cell r="A991" t="str">
            <v>T55019.03--A0</v>
          </cell>
          <cell r="C991">
            <v>0</v>
          </cell>
        </row>
        <row r="992">
          <cell r="A992" t="str">
            <v>T55019.04--00</v>
          </cell>
          <cell r="C992">
            <v>0</v>
          </cell>
        </row>
        <row r="993">
          <cell r="A993" t="str">
            <v>T55019.04--A0</v>
          </cell>
          <cell r="C993">
            <v>0</v>
          </cell>
        </row>
        <row r="994">
          <cell r="A994" t="str">
            <v>717125003</v>
          </cell>
          <cell r="C994">
            <v>0</v>
          </cell>
        </row>
        <row r="995">
          <cell r="A995" t="str">
            <v>T58027.01--A1</v>
          </cell>
          <cell r="C995">
            <v>0</v>
          </cell>
        </row>
        <row r="996">
          <cell r="A996" t="str">
            <v>T58028.01--A0</v>
          </cell>
          <cell r="C996">
            <v>0</v>
          </cell>
        </row>
        <row r="997">
          <cell r="A997" t="str">
            <v>T58025.01--A2</v>
          </cell>
          <cell r="C997">
            <v>0</v>
          </cell>
        </row>
        <row r="998">
          <cell r="A998" t="str">
            <v>T58045.02--00</v>
          </cell>
          <cell r="C998">
            <v>0</v>
          </cell>
        </row>
        <row r="999">
          <cell r="A999" t="str">
            <v>T58025.01--A1</v>
          </cell>
          <cell r="C999">
            <v>0</v>
          </cell>
        </row>
        <row r="1000">
          <cell r="A1000" t="str">
            <v>88332710.A</v>
          </cell>
          <cell r="C1000">
            <v>0</v>
          </cell>
        </row>
        <row r="1001">
          <cell r="A1001" t="str">
            <v>RNC3061</v>
          </cell>
          <cell r="C1001">
            <v>0</v>
          </cell>
        </row>
        <row r="1002">
          <cell r="A1002" t="str">
            <v>E10015681--A0</v>
          </cell>
          <cell r="C1002">
            <v>0</v>
          </cell>
        </row>
        <row r="1003">
          <cell r="A1003" t="str">
            <v>T58024.01--A0</v>
          </cell>
          <cell r="C1003">
            <v>0</v>
          </cell>
        </row>
        <row r="1004">
          <cell r="A1004" t="str">
            <v>OSS02201</v>
          </cell>
          <cell r="C1004">
            <v>0</v>
          </cell>
        </row>
        <row r="1005">
          <cell r="A1005" t="str">
            <v>T58029.01--A1</v>
          </cell>
          <cell r="C1005">
            <v>0</v>
          </cell>
        </row>
        <row r="1006">
          <cell r="A1006" t="str">
            <v>T58027.01--A0</v>
          </cell>
          <cell r="C1006">
            <v>0</v>
          </cell>
        </row>
        <row r="1007">
          <cell r="A1007" t="str">
            <v>2003329</v>
          </cell>
          <cell r="C1007">
            <v>0</v>
          </cell>
        </row>
        <row r="1008">
          <cell r="A1008" t="str">
            <v>E10015680--A0</v>
          </cell>
          <cell r="C1008">
            <v>0</v>
          </cell>
        </row>
        <row r="1009">
          <cell r="A1009" t="str">
            <v>FS000323</v>
          </cell>
          <cell r="C1009">
            <v>0</v>
          </cell>
        </row>
        <row r="1010">
          <cell r="A1010" t="str">
            <v>T31090.72</v>
          </cell>
          <cell r="C1010">
            <v>0</v>
          </cell>
        </row>
        <row r="1011">
          <cell r="A1011" t="str">
            <v>T31090.76</v>
          </cell>
          <cell r="C1011">
            <v>0</v>
          </cell>
        </row>
        <row r="1012">
          <cell r="A1012" t="str">
            <v>T55045.04</v>
          </cell>
          <cell r="C1012">
            <v>0</v>
          </cell>
        </row>
        <row r="1013">
          <cell r="A1013" t="str">
            <v>2003328</v>
          </cell>
          <cell r="C1013">
            <v>0</v>
          </cell>
        </row>
        <row r="1014">
          <cell r="A1014" t="str">
            <v>T55012.01</v>
          </cell>
          <cell r="C1014">
            <v>0</v>
          </cell>
        </row>
        <row r="1015">
          <cell r="A1015" t="str">
            <v>T55012.02</v>
          </cell>
          <cell r="C1015">
            <v>0</v>
          </cell>
        </row>
        <row r="1016">
          <cell r="A1016" t="str">
            <v>T55012.03</v>
          </cell>
          <cell r="C1016">
            <v>0</v>
          </cell>
        </row>
        <row r="1017">
          <cell r="A1017" t="str">
            <v>T55045.02</v>
          </cell>
          <cell r="C1017">
            <v>0</v>
          </cell>
        </row>
        <row r="1018">
          <cell r="A1018" t="str">
            <v>DA0384</v>
          </cell>
          <cell r="C1018">
            <v>0</v>
          </cell>
        </row>
        <row r="1019">
          <cell r="A1019" t="str">
            <v>00035274</v>
          </cell>
          <cell r="C1019">
            <v>0</v>
          </cell>
        </row>
        <row r="1020">
          <cell r="A1020" t="str">
            <v>T55205.01</v>
          </cell>
          <cell r="C1020">
            <v>0</v>
          </cell>
        </row>
        <row r="1021">
          <cell r="A1021" t="str">
            <v>DA0385</v>
          </cell>
          <cell r="C1021">
            <v>0</v>
          </cell>
        </row>
        <row r="1022">
          <cell r="A1022" t="str">
            <v>COM01H4037</v>
          </cell>
          <cell r="C1022">
            <v>0</v>
          </cell>
        </row>
        <row r="1023">
          <cell r="A1023" t="str">
            <v>COM01H4035</v>
          </cell>
          <cell r="C1023">
            <v>0</v>
          </cell>
        </row>
        <row r="1024">
          <cell r="A1024" t="str">
            <v>COM01H4036</v>
          </cell>
          <cell r="C1024">
            <v>0</v>
          </cell>
        </row>
        <row r="1025">
          <cell r="A1025" t="str">
            <v>470327A</v>
          </cell>
          <cell r="C1025">
            <v>0</v>
          </cell>
        </row>
        <row r="1026">
          <cell r="A1026" t="str">
            <v>470329A</v>
          </cell>
          <cell r="C1026">
            <v>0</v>
          </cell>
        </row>
        <row r="1027">
          <cell r="A1027" t="str">
            <v>00005813</v>
          </cell>
          <cell r="C1027">
            <v>0</v>
          </cell>
        </row>
        <row r="1028">
          <cell r="A1028" t="str">
            <v>468977A</v>
          </cell>
          <cell r="C1028">
            <v>0</v>
          </cell>
        </row>
        <row r="1029">
          <cell r="A1029" t="str">
            <v>470255A</v>
          </cell>
          <cell r="C1029">
            <v>0</v>
          </cell>
        </row>
        <row r="1030">
          <cell r="A1030" t="str">
            <v>470256A</v>
          </cell>
          <cell r="C1030">
            <v>0</v>
          </cell>
        </row>
        <row r="1031">
          <cell r="A1031" t="str">
            <v>470257A</v>
          </cell>
          <cell r="C1031">
            <v>0</v>
          </cell>
        </row>
        <row r="1032">
          <cell r="A1032" t="str">
            <v>T58130.01--00</v>
          </cell>
          <cell r="C1032">
            <v>0</v>
          </cell>
        </row>
        <row r="1033">
          <cell r="A1033" t="str">
            <v>470238A</v>
          </cell>
          <cell r="C1033">
            <v>0</v>
          </cell>
        </row>
        <row r="1034">
          <cell r="A1034" t="str">
            <v>00005510.00</v>
          </cell>
          <cell r="C1034">
            <v>0</v>
          </cell>
        </row>
        <row r="1035">
          <cell r="A1035" t="str">
            <v>T31090.63</v>
          </cell>
          <cell r="C1035">
            <v>0</v>
          </cell>
        </row>
        <row r="1036">
          <cell r="A1036" t="str">
            <v>T55010.01</v>
          </cell>
          <cell r="C1036">
            <v>0</v>
          </cell>
        </row>
        <row r="1037">
          <cell r="A1037" t="str">
            <v>T55010.02</v>
          </cell>
          <cell r="C1037">
            <v>0</v>
          </cell>
        </row>
        <row r="1038">
          <cell r="A1038" t="str">
            <v>T55010.03</v>
          </cell>
          <cell r="C1038">
            <v>0</v>
          </cell>
        </row>
        <row r="1039">
          <cell r="A1039" t="str">
            <v>T55010.04</v>
          </cell>
          <cell r="C1039">
            <v>0</v>
          </cell>
        </row>
        <row r="1040">
          <cell r="A1040" t="str">
            <v>T55010.11</v>
          </cell>
          <cell r="C1040">
            <v>0</v>
          </cell>
        </row>
        <row r="1041">
          <cell r="A1041" t="str">
            <v>T55010.12</v>
          </cell>
          <cell r="C1041">
            <v>0</v>
          </cell>
        </row>
        <row r="1042">
          <cell r="A1042" t="str">
            <v>T55010.13</v>
          </cell>
          <cell r="C1042">
            <v>0</v>
          </cell>
        </row>
        <row r="1043">
          <cell r="A1043" t="str">
            <v>T55010.14</v>
          </cell>
          <cell r="C1043">
            <v>0</v>
          </cell>
        </row>
        <row r="1044">
          <cell r="A1044" t="str">
            <v>T55010.31</v>
          </cell>
          <cell r="C1044">
            <v>0</v>
          </cell>
        </row>
        <row r="1045">
          <cell r="A1045" t="str">
            <v>T55010.32</v>
          </cell>
          <cell r="C1045">
            <v>0</v>
          </cell>
        </row>
        <row r="1046">
          <cell r="A1046" t="str">
            <v>T55010.33</v>
          </cell>
          <cell r="C1046">
            <v>0</v>
          </cell>
        </row>
        <row r="1047">
          <cell r="A1047" t="str">
            <v>T55010.34</v>
          </cell>
          <cell r="C1047">
            <v>0</v>
          </cell>
        </row>
        <row r="1048">
          <cell r="A1048" t="str">
            <v>T55010.41</v>
          </cell>
          <cell r="C1048">
            <v>0</v>
          </cell>
        </row>
        <row r="1049">
          <cell r="A1049" t="str">
            <v>T55010.42</v>
          </cell>
          <cell r="C1049">
            <v>0</v>
          </cell>
        </row>
        <row r="1050">
          <cell r="A1050" t="str">
            <v>T55010.43</v>
          </cell>
          <cell r="C1050">
            <v>0</v>
          </cell>
        </row>
        <row r="1051">
          <cell r="A1051" t="str">
            <v>T59500.20</v>
          </cell>
          <cell r="C1051">
            <v>0</v>
          </cell>
        </row>
        <row r="1052">
          <cell r="A1052" t="str">
            <v>RETHW0206</v>
          </cell>
          <cell r="C1052">
            <v>0</v>
          </cell>
        </row>
        <row r="1053">
          <cell r="A1053" t="str">
            <v>T58130.01--01</v>
          </cell>
          <cell r="C1053">
            <v>0</v>
          </cell>
        </row>
        <row r="1054">
          <cell r="A1054" t="str">
            <v>T31090.79</v>
          </cell>
          <cell r="C1054">
            <v>0</v>
          </cell>
        </row>
        <row r="1055">
          <cell r="A1055" t="str">
            <v>T55011.02</v>
          </cell>
          <cell r="C1055">
            <v>0</v>
          </cell>
        </row>
        <row r="1056">
          <cell r="A1056" t="str">
            <v>T55011.03</v>
          </cell>
          <cell r="C1056">
            <v>0</v>
          </cell>
        </row>
        <row r="1057">
          <cell r="A1057" t="str">
            <v>T55011.33</v>
          </cell>
          <cell r="C1057">
            <v>0</v>
          </cell>
        </row>
        <row r="1058">
          <cell r="A1058" t="str">
            <v>T38903.01</v>
          </cell>
          <cell r="C1058">
            <v>0</v>
          </cell>
        </row>
        <row r="1059">
          <cell r="A1059" t="str">
            <v>T55203.01</v>
          </cell>
          <cell r="C1059">
            <v>0</v>
          </cell>
        </row>
        <row r="1060">
          <cell r="A1060" t="str">
            <v>OSS02202</v>
          </cell>
          <cell r="C1060">
            <v>0</v>
          </cell>
        </row>
        <row r="1061">
          <cell r="A1061" t="str">
            <v>FS000345</v>
          </cell>
          <cell r="C1061">
            <v>0</v>
          </cell>
        </row>
        <row r="1062">
          <cell r="A1062" t="str">
            <v>469912A.P03</v>
          </cell>
          <cell r="C1062">
            <v>0</v>
          </cell>
        </row>
        <row r="1063">
          <cell r="A1063" t="str">
            <v>FS000321</v>
          </cell>
          <cell r="C1063">
            <v>0</v>
          </cell>
        </row>
        <row r="1064">
          <cell r="A1064" t="str">
            <v>T31090.68</v>
          </cell>
          <cell r="C1064">
            <v>0</v>
          </cell>
        </row>
        <row r="1065">
          <cell r="A1065" t="str">
            <v>E10017275--A0</v>
          </cell>
          <cell r="C1065">
            <v>0</v>
          </cell>
        </row>
        <row r="1066">
          <cell r="A1066" t="str">
            <v>T55203.99--00</v>
          </cell>
          <cell r="C1066">
            <v>0</v>
          </cell>
        </row>
        <row r="1067">
          <cell r="A1067" t="str">
            <v>T55045.01</v>
          </cell>
          <cell r="C1067">
            <v>0</v>
          </cell>
        </row>
        <row r="1068">
          <cell r="A1068" t="str">
            <v>DLSSERV200210</v>
          </cell>
          <cell r="C1068">
            <v>0</v>
          </cell>
        </row>
        <row r="1069">
          <cell r="A1069" t="str">
            <v>T58025.01--A0</v>
          </cell>
          <cell r="C1069">
            <v>0</v>
          </cell>
        </row>
        <row r="1070">
          <cell r="A1070" t="str">
            <v>T58025.01--03</v>
          </cell>
          <cell r="C1070">
            <v>0</v>
          </cell>
        </row>
        <row r="1071">
          <cell r="A1071" t="str">
            <v>RETHW0018</v>
          </cell>
          <cell r="C1071">
            <v>0</v>
          </cell>
        </row>
        <row r="1072">
          <cell r="A1072" t="str">
            <v>CS7222221</v>
          </cell>
          <cell r="C1072">
            <v>0</v>
          </cell>
        </row>
        <row r="1073">
          <cell r="A1073" t="str">
            <v>471226A</v>
          </cell>
          <cell r="C1073">
            <v>0</v>
          </cell>
        </row>
        <row r="1074">
          <cell r="A1074" t="str">
            <v>E10017408--D0</v>
          </cell>
          <cell r="C1074">
            <v>0</v>
          </cell>
        </row>
        <row r="1075">
          <cell r="A1075" t="str">
            <v>T58030.91--A2</v>
          </cell>
          <cell r="C1075">
            <v>0</v>
          </cell>
        </row>
        <row r="1076">
          <cell r="A1076" t="str">
            <v>T58027.01--03</v>
          </cell>
          <cell r="C1076">
            <v>0</v>
          </cell>
        </row>
        <row r="1077">
          <cell r="A1077" t="str">
            <v>00035298</v>
          </cell>
          <cell r="C1077">
            <v>0</v>
          </cell>
        </row>
        <row r="1078">
          <cell r="A1078" t="str">
            <v>FS000324</v>
          </cell>
          <cell r="C1078">
            <v>0</v>
          </cell>
        </row>
        <row r="1079">
          <cell r="A1079" t="str">
            <v>T55011.01</v>
          </cell>
          <cell r="C1079">
            <v>0</v>
          </cell>
        </row>
        <row r="1080">
          <cell r="A1080" t="str">
            <v>T55011.21</v>
          </cell>
          <cell r="C1080">
            <v>0</v>
          </cell>
        </row>
        <row r="1081">
          <cell r="A1081" t="str">
            <v>T55011.31</v>
          </cell>
          <cell r="C1081">
            <v>0</v>
          </cell>
        </row>
        <row r="1082">
          <cell r="A1082" t="str">
            <v>717124003</v>
          </cell>
          <cell r="C1082">
            <v>0</v>
          </cell>
        </row>
        <row r="1083">
          <cell r="A1083" t="str">
            <v>T58030.01</v>
          </cell>
          <cell r="C1083">
            <v>0</v>
          </cell>
        </row>
        <row r="1084">
          <cell r="A1084" t="str">
            <v>00040523</v>
          </cell>
          <cell r="C1084">
            <v>0</v>
          </cell>
        </row>
        <row r="1085">
          <cell r="A1085" t="str">
            <v>00040442</v>
          </cell>
          <cell r="C1085">
            <v>0</v>
          </cell>
        </row>
        <row r="1086">
          <cell r="A1086" t="str">
            <v>00040444</v>
          </cell>
          <cell r="C1086">
            <v>0</v>
          </cell>
        </row>
        <row r="1087">
          <cell r="A1087" t="str">
            <v>00040447</v>
          </cell>
          <cell r="C1087">
            <v>0</v>
          </cell>
        </row>
        <row r="1088">
          <cell r="A1088" t="str">
            <v>00040449</v>
          </cell>
          <cell r="C1088">
            <v>0</v>
          </cell>
        </row>
        <row r="1089">
          <cell r="A1089" t="str">
            <v>00040451</v>
          </cell>
          <cell r="C1089">
            <v>0</v>
          </cell>
        </row>
        <row r="1090">
          <cell r="A1090" t="str">
            <v>00040453</v>
          </cell>
          <cell r="C1090">
            <v>0</v>
          </cell>
        </row>
        <row r="1091">
          <cell r="A1091" t="str">
            <v>00040658</v>
          </cell>
          <cell r="C1091">
            <v>0</v>
          </cell>
        </row>
        <row r="1092">
          <cell r="A1092" t="str">
            <v>00040659</v>
          </cell>
          <cell r="C1092">
            <v>0</v>
          </cell>
        </row>
        <row r="1093">
          <cell r="A1093" t="str">
            <v>00040534</v>
          </cell>
          <cell r="C1093">
            <v>0</v>
          </cell>
        </row>
        <row r="1094">
          <cell r="A1094" t="str">
            <v>469911A.P03</v>
          </cell>
          <cell r="C1094">
            <v>0</v>
          </cell>
        </row>
        <row r="1095">
          <cell r="A1095" t="str">
            <v>A0360005</v>
          </cell>
          <cell r="C1095">
            <v>0</v>
          </cell>
        </row>
        <row r="1096">
          <cell r="A1096" t="str">
            <v>00035265</v>
          </cell>
          <cell r="C1096">
            <v>0</v>
          </cell>
        </row>
        <row r="1097">
          <cell r="A1097" t="str">
            <v>OSS02203</v>
          </cell>
          <cell r="C1097">
            <v>0</v>
          </cell>
        </row>
        <row r="1098">
          <cell r="A1098" t="str">
            <v>E10017470--G2</v>
          </cell>
          <cell r="C1098">
            <v>0</v>
          </cell>
        </row>
        <row r="1099">
          <cell r="A1099" t="str">
            <v>00040443</v>
          </cell>
          <cell r="C1099">
            <v>0</v>
          </cell>
        </row>
        <row r="1100">
          <cell r="A1100" t="str">
            <v>00040445</v>
          </cell>
          <cell r="C1100">
            <v>0</v>
          </cell>
        </row>
        <row r="1101">
          <cell r="A1101" t="str">
            <v>00040448</v>
          </cell>
          <cell r="C1101">
            <v>0</v>
          </cell>
        </row>
        <row r="1102">
          <cell r="A1102" t="str">
            <v>00040450</v>
          </cell>
          <cell r="C1102">
            <v>0</v>
          </cell>
        </row>
        <row r="1103">
          <cell r="A1103" t="str">
            <v>E64321.03--03</v>
          </cell>
          <cell r="C1103">
            <v>0</v>
          </cell>
        </row>
        <row r="1104">
          <cell r="A1104" t="str">
            <v>00040526</v>
          </cell>
          <cell r="C1104">
            <v>0</v>
          </cell>
        </row>
        <row r="1105">
          <cell r="A1105" t="str">
            <v>00040478</v>
          </cell>
          <cell r="C1105">
            <v>0</v>
          </cell>
        </row>
        <row r="1106">
          <cell r="A1106" t="str">
            <v>00040479</v>
          </cell>
          <cell r="C1106">
            <v>0</v>
          </cell>
        </row>
        <row r="1107">
          <cell r="A1107" t="str">
            <v>FS000346</v>
          </cell>
          <cell r="C1107">
            <v>0</v>
          </cell>
        </row>
        <row r="1108">
          <cell r="A1108" t="str">
            <v>T58025.01--02</v>
          </cell>
          <cell r="C1108">
            <v>0</v>
          </cell>
        </row>
        <row r="1109">
          <cell r="A1109" t="str">
            <v>RETHW1090</v>
          </cell>
          <cell r="C1109">
            <v>0</v>
          </cell>
        </row>
        <row r="1110">
          <cell r="A1110" t="str">
            <v>471009A.P01</v>
          </cell>
          <cell r="C1110">
            <v>0</v>
          </cell>
        </row>
        <row r="1111">
          <cell r="A1111" t="str">
            <v>00040503</v>
          </cell>
          <cell r="C1111">
            <v>0</v>
          </cell>
        </row>
        <row r="1112">
          <cell r="A1112" t="str">
            <v>T31090.77</v>
          </cell>
          <cell r="C1112">
            <v>0</v>
          </cell>
        </row>
        <row r="1113">
          <cell r="A1113" t="str">
            <v>00040525</v>
          </cell>
          <cell r="C1113">
            <v>0</v>
          </cell>
        </row>
        <row r="1114">
          <cell r="A1114" t="str">
            <v>00040452</v>
          </cell>
          <cell r="C1114">
            <v>0</v>
          </cell>
        </row>
        <row r="1115">
          <cell r="A1115" t="str">
            <v>00040455</v>
          </cell>
          <cell r="C1115">
            <v>0</v>
          </cell>
        </row>
        <row r="1116">
          <cell r="A1116" t="str">
            <v>NIY7004000.1</v>
          </cell>
          <cell r="C1116">
            <v>0</v>
          </cell>
        </row>
        <row r="1117">
          <cell r="A1117" t="str">
            <v>00032809</v>
          </cell>
          <cell r="C1117">
            <v>0</v>
          </cell>
        </row>
        <row r="1118">
          <cell r="A1118" t="str">
            <v>T58030.91--07</v>
          </cell>
          <cell r="C1118">
            <v>0</v>
          </cell>
        </row>
        <row r="1119">
          <cell r="A1119" t="str">
            <v>T58030.91--06</v>
          </cell>
          <cell r="C1119">
            <v>0</v>
          </cell>
        </row>
        <row r="1120">
          <cell r="A1120" t="str">
            <v>RETHW0002</v>
          </cell>
          <cell r="C1120">
            <v>0</v>
          </cell>
        </row>
        <row r="1121">
          <cell r="A1121" t="str">
            <v>00040537</v>
          </cell>
          <cell r="C1121">
            <v>0</v>
          </cell>
        </row>
        <row r="1122">
          <cell r="A1122" t="str">
            <v>00035280</v>
          </cell>
          <cell r="C1122">
            <v>0</v>
          </cell>
        </row>
        <row r="1123">
          <cell r="A1123" t="str">
            <v>COM01H4032</v>
          </cell>
          <cell r="C1123">
            <v>0</v>
          </cell>
        </row>
        <row r="1124">
          <cell r="A1124" t="str">
            <v>E64321.03--01</v>
          </cell>
          <cell r="C1124">
            <v>0</v>
          </cell>
        </row>
        <row r="1125">
          <cell r="A1125" t="str">
            <v>470205A</v>
          </cell>
          <cell r="C1125">
            <v>0</v>
          </cell>
        </row>
        <row r="1126">
          <cell r="A1126" t="str">
            <v>OSSW0510</v>
          </cell>
          <cell r="C1126">
            <v>0</v>
          </cell>
        </row>
        <row r="1127">
          <cell r="A1127" t="str">
            <v>COM01H4033</v>
          </cell>
          <cell r="C1127">
            <v>0</v>
          </cell>
        </row>
        <row r="1128">
          <cell r="A1128" t="str">
            <v>470143A</v>
          </cell>
          <cell r="C1128">
            <v>0</v>
          </cell>
        </row>
        <row r="1129">
          <cell r="A1129" t="str">
            <v>CNSM002</v>
          </cell>
          <cell r="C1129">
            <v>0</v>
          </cell>
        </row>
        <row r="1130">
          <cell r="A1130" t="str">
            <v>00040536</v>
          </cell>
          <cell r="C1130">
            <v>0</v>
          </cell>
        </row>
        <row r="1131">
          <cell r="A1131" t="str">
            <v>471023A</v>
          </cell>
          <cell r="C1131">
            <v>0</v>
          </cell>
        </row>
        <row r="1132">
          <cell r="A1132" t="str">
            <v>471022A</v>
          </cell>
          <cell r="C1132">
            <v>0</v>
          </cell>
        </row>
        <row r="1133">
          <cell r="A1133" t="str">
            <v>00040505</v>
          </cell>
          <cell r="C1133">
            <v>0</v>
          </cell>
        </row>
        <row r="1134">
          <cell r="A1134" t="str">
            <v>FS000325</v>
          </cell>
          <cell r="C1134">
            <v>0</v>
          </cell>
        </row>
        <row r="1135">
          <cell r="A1135" t="str">
            <v>T55870.01</v>
          </cell>
          <cell r="C1135">
            <v>0</v>
          </cell>
        </row>
        <row r="1136">
          <cell r="A1136" t="str">
            <v>DLSSERV200209</v>
          </cell>
          <cell r="C1136">
            <v>0</v>
          </cell>
        </row>
        <row r="1137">
          <cell r="A1137" t="str">
            <v>RETHW1091</v>
          </cell>
          <cell r="C1137">
            <v>0</v>
          </cell>
        </row>
        <row r="1138">
          <cell r="A1138" t="str">
            <v>T59100.10</v>
          </cell>
          <cell r="C1138">
            <v>0</v>
          </cell>
        </row>
        <row r="1139">
          <cell r="A1139" t="str">
            <v>T31090.67</v>
          </cell>
          <cell r="C1139">
            <v>0</v>
          </cell>
        </row>
        <row r="1140">
          <cell r="A1140" t="str">
            <v>T31090.71</v>
          </cell>
          <cell r="C1140">
            <v>0</v>
          </cell>
        </row>
        <row r="1141">
          <cell r="A1141" t="str">
            <v>T55300.01</v>
          </cell>
          <cell r="C1141">
            <v>0</v>
          </cell>
        </row>
        <row r="1142">
          <cell r="A1142" t="str">
            <v>470249A</v>
          </cell>
          <cell r="C1142">
            <v>0</v>
          </cell>
        </row>
        <row r="1143">
          <cell r="A1143" t="str">
            <v>470254A</v>
          </cell>
          <cell r="C1143">
            <v>0</v>
          </cell>
        </row>
        <row r="1144">
          <cell r="A1144" t="str">
            <v>00035268</v>
          </cell>
          <cell r="C1144">
            <v>0</v>
          </cell>
        </row>
        <row r="1145">
          <cell r="A1145" t="str">
            <v>R55300.01--B0</v>
          </cell>
          <cell r="C1145">
            <v>0</v>
          </cell>
        </row>
        <row r="1146">
          <cell r="A1146" t="str">
            <v>R55300.01--B1</v>
          </cell>
          <cell r="C1146">
            <v>0</v>
          </cell>
        </row>
        <row r="1147">
          <cell r="A1147" t="str">
            <v>470107A</v>
          </cell>
          <cell r="C1147">
            <v>0</v>
          </cell>
        </row>
        <row r="1148">
          <cell r="A1148" t="str">
            <v>RETHW0205</v>
          </cell>
          <cell r="C1148">
            <v>0</v>
          </cell>
        </row>
        <row r="1149">
          <cell r="A1149" t="str">
            <v>00040495</v>
          </cell>
          <cell r="C1149">
            <v>0</v>
          </cell>
        </row>
        <row r="1150">
          <cell r="A1150" t="str">
            <v>470277A</v>
          </cell>
          <cell r="C1150">
            <v>0</v>
          </cell>
        </row>
        <row r="1151">
          <cell r="A1151" t="str">
            <v>470250A</v>
          </cell>
          <cell r="C1151">
            <v>0</v>
          </cell>
        </row>
        <row r="1152">
          <cell r="A1152" t="str">
            <v>470251A</v>
          </cell>
          <cell r="C1152">
            <v>0</v>
          </cell>
        </row>
        <row r="1153">
          <cell r="A1153" t="str">
            <v>470252A</v>
          </cell>
          <cell r="C1153">
            <v>0</v>
          </cell>
        </row>
        <row r="1154">
          <cell r="A1154" t="str">
            <v>470253A</v>
          </cell>
          <cell r="C1154">
            <v>0</v>
          </cell>
        </row>
        <row r="1155">
          <cell r="A1155" t="str">
            <v>00040515</v>
          </cell>
          <cell r="C1155">
            <v>0</v>
          </cell>
        </row>
        <row r="1156">
          <cell r="A1156" t="str">
            <v>470064A</v>
          </cell>
          <cell r="C1156">
            <v>0</v>
          </cell>
        </row>
        <row r="1157">
          <cell r="A1157" t="str">
            <v>470065A</v>
          </cell>
          <cell r="C1157">
            <v>0</v>
          </cell>
        </row>
        <row r="1158">
          <cell r="A1158" t="str">
            <v>T58030.01--04</v>
          </cell>
          <cell r="C1158">
            <v>0</v>
          </cell>
        </row>
        <row r="1159">
          <cell r="A1159" t="str">
            <v>00040524</v>
          </cell>
          <cell r="C1159">
            <v>0</v>
          </cell>
        </row>
        <row r="1160">
          <cell r="A1160" t="str">
            <v>00040456</v>
          </cell>
          <cell r="C1160">
            <v>0</v>
          </cell>
        </row>
        <row r="1161">
          <cell r="A1161" t="str">
            <v>DLSSERV200208</v>
          </cell>
          <cell r="C1161">
            <v>0</v>
          </cell>
        </row>
        <row r="1162">
          <cell r="A1162" t="str">
            <v>02340530.</v>
          </cell>
          <cell r="C1162">
            <v>0</v>
          </cell>
        </row>
        <row r="1163">
          <cell r="A1163" t="str">
            <v>470248A</v>
          </cell>
          <cell r="C1163">
            <v>0</v>
          </cell>
        </row>
        <row r="1164">
          <cell r="A1164" t="str">
            <v>470247A</v>
          </cell>
          <cell r="C1164">
            <v>0</v>
          </cell>
        </row>
        <row r="1165">
          <cell r="A1165" t="str">
            <v>FS000326</v>
          </cell>
          <cell r="C1165">
            <v>0</v>
          </cell>
        </row>
        <row r="1166">
          <cell r="A1166" t="str">
            <v>470053A</v>
          </cell>
          <cell r="C1166">
            <v>0</v>
          </cell>
        </row>
        <row r="1167">
          <cell r="A1167" t="str">
            <v>470139A.X11</v>
          </cell>
          <cell r="C1167">
            <v>0</v>
          </cell>
        </row>
        <row r="1168">
          <cell r="A1168" t="str">
            <v>T58230.01--A0</v>
          </cell>
          <cell r="C1168">
            <v>0</v>
          </cell>
        </row>
        <row r="1169">
          <cell r="A1169" t="str">
            <v>T32101.01</v>
          </cell>
          <cell r="C1169">
            <v>0</v>
          </cell>
        </row>
        <row r="1170">
          <cell r="A1170" t="str">
            <v>00040469</v>
          </cell>
          <cell r="C1170">
            <v>0</v>
          </cell>
        </row>
        <row r="1171">
          <cell r="A1171" t="str">
            <v>T35010.01E</v>
          </cell>
          <cell r="C1171">
            <v>0</v>
          </cell>
        </row>
        <row r="1172">
          <cell r="A1172" t="str">
            <v>CNSM004</v>
          </cell>
          <cell r="C1172">
            <v>0</v>
          </cell>
        </row>
        <row r="1173">
          <cell r="A1173" t="str">
            <v>00040687</v>
          </cell>
          <cell r="C1173">
            <v>0</v>
          </cell>
        </row>
        <row r="1174">
          <cell r="A1174" t="str">
            <v>00040688</v>
          </cell>
          <cell r="C1174">
            <v>0</v>
          </cell>
        </row>
        <row r="1175">
          <cell r="A1175" t="str">
            <v>00040253</v>
          </cell>
          <cell r="C1175">
            <v>0</v>
          </cell>
        </row>
        <row r="1176">
          <cell r="A1176" t="str">
            <v>DLSSERV200207</v>
          </cell>
          <cell r="C1176">
            <v>0</v>
          </cell>
        </row>
        <row r="1177">
          <cell r="A1177" t="str">
            <v>020867A</v>
          </cell>
          <cell r="C1177">
            <v>0</v>
          </cell>
        </row>
        <row r="1178">
          <cell r="A1178" t="str">
            <v>00035271</v>
          </cell>
          <cell r="C1178">
            <v>0</v>
          </cell>
        </row>
        <row r="1179">
          <cell r="A1179" t="str">
            <v>SGNHW3007</v>
          </cell>
          <cell r="C1179">
            <v>0</v>
          </cell>
        </row>
        <row r="1180">
          <cell r="A1180" t="str">
            <v>00035306</v>
          </cell>
          <cell r="C1180">
            <v>0</v>
          </cell>
        </row>
        <row r="1181">
          <cell r="A1181" t="str">
            <v>DLSSERV200206</v>
          </cell>
          <cell r="C1181">
            <v>0</v>
          </cell>
        </row>
        <row r="1182">
          <cell r="A1182" t="str">
            <v>468021A.204</v>
          </cell>
          <cell r="C1182">
            <v>0</v>
          </cell>
        </row>
        <row r="1183">
          <cell r="A1183" t="str">
            <v>469727B</v>
          </cell>
          <cell r="C1183">
            <v>0</v>
          </cell>
        </row>
        <row r="1184">
          <cell r="A1184" t="str">
            <v>00039609</v>
          </cell>
          <cell r="C1184">
            <v>0</v>
          </cell>
        </row>
        <row r="1185">
          <cell r="A1185" t="str">
            <v>00039611</v>
          </cell>
          <cell r="C1185">
            <v>0</v>
          </cell>
        </row>
        <row r="1186">
          <cell r="A1186" t="str">
            <v>00040504</v>
          </cell>
          <cell r="C1186">
            <v>0</v>
          </cell>
        </row>
        <row r="1187">
          <cell r="A1187" t="str">
            <v>OSSW0511</v>
          </cell>
          <cell r="C1187">
            <v>0</v>
          </cell>
        </row>
        <row r="1188">
          <cell r="A1188" t="str">
            <v>T36457.20</v>
          </cell>
          <cell r="C1188">
            <v>0</v>
          </cell>
        </row>
        <row r="1189">
          <cell r="A1189" t="str">
            <v>NMSWS0366</v>
          </cell>
          <cell r="C1189">
            <v>0</v>
          </cell>
        </row>
        <row r="1190">
          <cell r="A1190" t="str">
            <v>470210A</v>
          </cell>
          <cell r="C1190">
            <v>0</v>
          </cell>
        </row>
        <row r="1191">
          <cell r="A1191" t="str">
            <v>470211A</v>
          </cell>
          <cell r="C1191">
            <v>0</v>
          </cell>
        </row>
        <row r="1192">
          <cell r="A1192" t="str">
            <v>00040661</v>
          </cell>
          <cell r="C1192">
            <v>0</v>
          </cell>
        </row>
        <row r="1193">
          <cell r="A1193" t="str">
            <v>00040664</v>
          </cell>
          <cell r="C1193">
            <v>0</v>
          </cell>
        </row>
        <row r="1194">
          <cell r="A1194" t="str">
            <v>OSSW0095</v>
          </cell>
          <cell r="C1194">
            <v>0</v>
          </cell>
        </row>
        <row r="1195">
          <cell r="A1195" t="str">
            <v>00040465</v>
          </cell>
          <cell r="C1195">
            <v>0</v>
          </cell>
        </row>
        <row r="1196">
          <cell r="A1196" t="str">
            <v>RNC1052</v>
          </cell>
          <cell r="C1196">
            <v>0</v>
          </cell>
        </row>
        <row r="1197">
          <cell r="A1197" t="str">
            <v>467202A</v>
          </cell>
          <cell r="C1197">
            <v>0</v>
          </cell>
        </row>
        <row r="1198">
          <cell r="A1198" t="str">
            <v>T50025-11AA</v>
          </cell>
          <cell r="C1198">
            <v>0</v>
          </cell>
        </row>
        <row r="1199">
          <cell r="A1199" t="str">
            <v>00040474</v>
          </cell>
          <cell r="C1199">
            <v>0</v>
          </cell>
        </row>
        <row r="1200">
          <cell r="A1200" t="str">
            <v>470067A</v>
          </cell>
          <cell r="C1200">
            <v>0</v>
          </cell>
        </row>
        <row r="1201">
          <cell r="A1201" t="str">
            <v>GMLCSW0022</v>
          </cell>
          <cell r="C1201">
            <v>0</v>
          </cell>
        </row>
        <row r="1202">
          <cell r="A1202" t="str">
            <v>GMLCSW0023</v>
          </cell>
          <cell r="C1202">
            <v>0</v>
          </cell>
        </row>
        <row r="1203">
          <cell r="A1203" t="str">
            <v>7110028002</v>
          </cell>
          <cell r="C1203">
            <v>0</v>
          </cell>
        </row>
        <row r="1204">
          <cell r="A1204" t="str">
            <v>COM01H4034</v>
          </cell>
          <cell r="C1204">
            <v>0</v>
          </cell>
        </row>
        <row r="1205">
          <cell r="A1205" t="str">
            <v>T55840.01</v>
          </cell>
          <cell r="C1205">
            <v>0</v>
          </cell>
        </row>
        <row r="1206">
          <cell r="A1206" t="str">
            <v>00040480</v>
          </cell>
          <cell r="C1206">
            <v>0</v>
          </cell>
        </row>
        <row r="1207">
          <cell r="A1207" t="str">
            <v>00035283</v>
          </cell>
          <cell r="C1207">
            <v>0</v>
          </cell>
        </row>
        <row r="1208">
          <cell r="A1208" t="str">
            <v>00040460</v>
          </cell>
          <cell r="C1208">
            <v>0</v>
          </cell>
        </row>
        <row r="1209">
          <cell r="A1209" t="str">
            <v>471007A</v>
          </cell>
          <cell r="C1209">
            <v>0</v>
          </cell>
        </row>
        <row r="1210">
          <cell r="A1210" t="str">
            <v>BSC3047</v>
          </cell>
          <cell r="C1210">
            <v>0</v>
          </cell>
        </row>
        <row r="1211">
          <cell r="A1211" t="str">
            <v>BSC3069</v>
          </cell>
          <cell r="C1211">
            <v>0</v>
          </cell>
        </row>
        <row r="1212">
          <cell r="A1212" t="str">
            <v>AM-LC-FIFU_C</v>
          </cell>
          <cell r="C1212">
            <v>0</v>
          </cell>
        </row>
        <row r="1213">
          <cell r="A1213" t="str">
            <v>R55065.21</v>
          </cell>
          <cell r="C1213">
            <v>0</v>
          </cell>
        </row>
        <row r="1214">
          <cell r="A1214" t="str">
            <v>R55065.22</v>
          </cell>
          <cell r="C1214">
            <v>0</v>
          </cell>
        </row>
        <row r="1215">
          <cell r="A1215" t="str">
            <v>R55065.23</v>
          </cell>
          <cell r="C1215">
            <v>0</v>
          </cell>
        </row>
        <row r="1216">
          <cell r="A1216" t="str">
            <v>R55065.25</v>
          </cell>
          <cell r="C1216">
            <v>0</v>
          </cell>
        </row>
        <row r="1217">
          <cell r="A1217" t="str">
            <v>R55065.26</v>
          </cell>
          <cell r="C1217">
            <v>0</v>
          </cell>
        </row>
        <row r="1218">
          <cell r="A1218" t="str">
            <v>R55065.27</v>
          </cell>
          <cell r="C1218">
            <v>0</v>
          </cell>
        </row>
        <row r="1219">
          <cell r="A1219" t="str">
            <v>T58065.21--B0</v>
          </cell>
          <cell r="C1219">
            <v>0</v>
          </cell>
        </row>
        <row r="1220">
          <cell r="A1220" t="str">
            <v>T58065.22--B0</v>
          </cell>
          <cell r="C1220">
            <v>0</v>
          </cell>
        </row>
        <row r="1221">
          <cell r="A1221" t="str">
            <v>T58065.23--B0</v>
          </cell>
          <cell r="C1221">
            <v>0</v>
          </cell>
        </row>
        <row r="1222">
          <cell r="A1222" t="str">
            <v>T58065.25--B0</v>
          </cell>
          <cell r="C1222">
            <v>0</v>
          </cell>
        </row>
        <row r="1223">
          <cell r="A1223" t="str">
            <v>T58065.26--B0</v>
          </cell>
          <cell r="C1223">
            <v>0</v>
          </cell>
        </row>
        <row r="1224">
          <cell r="A1224" t="str">
            <v>T58065.27--B0</v>
          </cell>
          <cell r="C1224">
            <v>0</v>
          </cell>
        </row>
        <row r="1225">
          <cell r="A1225" t="str">
            <v>00040439</v>
          </cell>
          <cell r="C1225">
            <v>0</v>
          </cell>
        </row>
        <row r="1226">
          <cell r="A1226" t="str">
            <v>T31090.66</v>
          </cell>
          <cell r="C1226">
            <v>0</v>
          </cell>
        </row>
        <row r="1227">
          <cell r="A1227" t="str">
            <v>T36439.10--03</v>
          </cell>
          <cell r="C1227">
            <v>0</v>
          </cell>
        </row>
        <row r="1228">
          <cell r="A1228" t="str">
            <v>T31090.78</v>
          </cell>
          <cell r="C1228">
            <v>0</v>
          </cell>
        </row>
        <row r="1229">
          <cell r="A1229" t="str">
            <v>DA0387</v>
          </cell>
          <cell r="C1229">
            <v>0</v>
          </cell>
        </row>
        <row r="1230">
          <cell r="A1230" t="str">
            <v>DA0386</v>
          </cell>
          <cell r="C1230">
            <v>0</v>
          </cell>
        </row>
        <row r="1231">
          <cell r="A1231" t="str">
            <v>00035310</v>
          </cell>
          <cell r="C1231">
            <v>0</v>
          </cell>
        </row>
        <row r="1232">
          <cell r="A1232" t="str">
            <v>VGWS004020</v>
          </cell>
          <cell r="C1232">
            <v>0</v>
          </cell>
        </row>
        <row r="1233">
          <cell r="A1233" t="str">
            <v>T54063.36</v>
          </cell>
          <cell r="C1233">
            <v>0</v>
          </cell>
        </row>
        <row r="1234">
          <cell r="A1234" t="str">
            <v>R55059.54</v>
          </cell>
          <cell r="C1234">
            <v>0</v>
          </cell>
        </row>
        <row r="1235">
          <cell r="A1235" t="str">
            <v>R55059.58</v>
          </cell>
          <cell r="C1235">
            <v>0</v>
          </cell>
        </row>
        <row r="1236">
          <cell r="A1236" t="str">
            <v>T55059.54</v>
          </cell>
          <cell r="C1236">
            <v>0</v>
          </cell>
        </row>
        <row r="1237">
          <cell r="A1237" t="str">
            <v>T55059.58</v>
          </cell>
          <cell r="C1237">
            <v>0</v>
          </cell>
        </row>
        <row r="1238">
          <cell r="A1238" t="str">
            <v>T54059.52</v>
          </cell>
          <cell r="C1238">
            <v>0</v>
          </cell>
        </row>
        <row r="1239">
          <cell r="A1239" t="str">
            <v>T54059.56</v>
          </cell>
          <cell r="C1239">
            <v>0</v>
          </cell>
        </row>
        <row r="1240">
          <cell r="A1240" t="str">
            <v>T54059.54</v>
          </cell>
          <cell r="C1240">
            <v>0</v>
          </cell>
        </row>
        <row r="1241">
          <cell r="A1241" t="str">
            <v>T54059.55</v>
          </cell>
          <cell r="C1241">
            <v>0</v>
          </cell>
        </row>
        <row r="1242">
          <cell r="A1242" t="str">
            <v>T54059.58</v>
          </cell>
          <cell r="C1242">
            <v>0</v>
          </cell>
        </row>
        <row r="1243">
          <cell r="A1243" t="str">
            <v>R55059.52</v>
          </cell>
          <cell r="C1243">
            <v>0</v>
          </cell>
        </row>
        <row r="1244">
          <cell r="A1244" t="str">
            <v>R55059.56</v>
          </cell>
          <cell r="C1244">
            <v>0</v>
          </cell>
        </row>
        <row r="1245">
          <cell r="A1245" t="str">
            <v>T58059.54</v>
          </cell>
          <cell r="C1245">
            <v>0</v>
          </cell>
        </row>
        <row r="1246">
          <cell r="A1246" t="str">
            <v>T58059.58</v>
          </cell>
          <cell r="C1246">
            <v>0</v>
          </cell>
        </row>
        <row r="1247">
          <cell r="A1247" t="str">
            <v>T55059.52</v>
          </cell>
          <cell r="C1247">
            <v>0</v>
          </cell>
        </row>
        <row r="1248">
          <cell r="A1248" t="str">
            <v>T55059.56</v>
          </cell>
          <cell r="C1248">
            <v>0</v>
          </cell>
        </row>
        <row r="1249">
          <cell r="A1249" t="str">
            <v>T54059.51</v>
          </cell>
          <cell r="C1249">
            <v>0</v>
          </cell>
        </row>
        <row r="1250">
          <cell r="A1250" t="str">
            <v>T54059.53</v>
          </cell>
          <cell r="C1250">
            <v>0</v>
          </cell>
        </row>
        <row r="1251">
          <cell r="A1251" t="str">
            <v>T54059.57</v>
          </cell>
          <cell r="C1251">
            <v>0</v>
          </cell>
        </row>
        <row r="1252">
          <cell r="A1252" t="str">
            <v>471258A.X01</v>
          </cell>
          <cell r="C1252">
            <v>0</v>
          </cell>
        </row>
        <row r="1253">
          <cell r="A1253" t="str">
            <v>471259A.X01</v>
          </cell>
          <cell r="C1253">
            <v>0</v>
          </cell>
        </row>
        <row r="1254">
          <cell r="A1254" t="str">
            <v>469726C</v>
          </cell>
          <cell r="C1254">
            <v>0</v>
          </cell>
        </row>
        <row r="1255">
          <cell r="A1255" t="str">
            <v>T55059.51</v>
          </cell>
          <cell r="C1255">
            <v>0</v>
          </cell>
        </row>
        <row r="1256">
          <cell r="A1256" t="str">
            <v>T55059.53</v>
          </cell>
          <cell r="C1256">
            <v>0</v>
          </cell>
        </row>
        <row r="1257">
          <cell r="A1257" t="str">
            <v>T55059.55</v>
          </cell>
          <cell r="C1257">
            <v>0</v>
          </cell>
        </row>
        <row r="1258">
          <cell r="A1258" t="str">
            <v>T55059.57</v>
          </cell>
          <cell r="C1258">
            <v>0</v>
          </cell>
        </row>
        <row r="1259">
          <cell r="A1259" t="str">
            <v>R55059.51</v>
          </cell>
          <cell r="C1259">
            <v>0</v>
          </cell>
        </row>
        <row r="1260">
          <cell r="A1260" t="str">
            <v>R55059.53</v>
          </cell>
          <cell r="C1260">
            <v>0</v>
          </cell>
        </row>
        <row r="1261">
          <cell r="A1261" t="str">
            <v>R55059.55</v>
          </cell>
          <cell r="C1261">
            <v>0</v>
          </cell>
        </row>
        <row r="1262">
          <cell r="A1262" t="str">
            <v>R55059.57</v>
          </cell>
          <cell r="C1262">
            <v>0</v>
          </cell>
        </row>
        <row r="1263">
          <cell r="A1263" t="str">
            <v>470263A</v>
          </cell>
          <cell r="C1263">
            <v>0</v>
          </cell>
        </row>
        <row r="1264">
          <cell r="A1264" t="str">
            <v>T31090.65</v>
          </cell>
          <cell r="C1264">
            <v>0</v>
          </cell>
        </row>
        <row r="1265">
          <cell r="A1265" t="str">
            <v>00033005</v>
          </cell>
          <cell r="C1265">
            <v>0</v>
          </cell>
        </row>
        <row r="1266">
          <cell r="A1266" t="str">
            <v>470146A</v>
          </cell>
          <cell r="C1266">
            <v>0</v>
          </cell>
        </row>
        <row r="1267">
          <cell r="A1267" t="str">
            <v>469727C</v>
          </cell>
          <cell r="C1267">
            <v>0</v>
          </cell>
        </row>
        <row r="1268">
          <cell r="A1268" t="str">
            <v>T55800.03</v>
          </cell>
          <cell r="C1268">
            <v>0</v>
          </cell>
        </row>
        <row r="1269">
          <cell r="A1269" t="str">
            <v>7210235056.01</v>
          </cell>
          <cell r="C1269">
            <v>0</v>
          </cell>
        </row>
        <row r="1270">
          <cell r="A1270" t="str">
            <v>CNSM001</v>
          </cell>
          <cell r="C1270">
            <v>0</v>
          </cell>
        </row>
        <row r="1271">
          <cell r="A1271" t="str">
            <v>00040254</v>
          </cell>
          <cell r="C1271">
            <v>0</v>
          </cell>
        </row>
        <row r="1272">
          <cell r="A1272" t="str">
            <v>DA7919</v>
          </cell>
          <cell r="C1272">
            <v>0</v>
          </cell>
        </row>
        <row r="1273">
          <cell r="A1273" t="str">
            <v>T31090.03</v>
          </cell>
          <cell r="C1273">
            <v>0</v>
          </cell>
        </row>
        <row r="1274">
          <cell r="A1274" t="str">
            <v>T58167.01</v>
          </cell>
          <cell r="C1274">
            <v>0</v>
          </cell>
        </row>
        <row r="1275">
          <cell r="A1275" t="str">
            <v>T58167.02</v>
          </cell>
          <cell r="C1275">
            <v>0</v>
          </cell>
        </row>
        <row r="1276">
          <cell r="A1276" t="str">
            <v>T58167.03</v>
          </cell>
          <cell r="C1276">
            <v>0</v>
          </cell>
        </row>
        <row r="1277">
          <cell r="A1277" t="str">
            <v>T58167.05</v>
          </cell>
          <cell r="C1277">
            <v>0</v>
          </cell>
        </row>
        <row r="1278">
          <cell r="A1278" t="str">
            <v>T58167.06</v>
          </cell>
          <cell r="C1278">
            <v>0</v>
          </cell>
        </row>
        <row r="1279">
          <cell r="A1279" t="str">
            <v>T58167.07</v>
          </cell>
          <cell r="C1279">
            <v>0</v>
          </cell>
        </row>
        <row r="1280">
          <cell r="A1280" t="str">
            <v>00040441</v>
          </cell>
          <cell r="C1280">
            <v>0</v>
          </cell>
        </row>
        <row r="1281">
          <cell r="A1281" t="str">
            <v>00040467</v>
          </cell>
          <cell r="C1281">
            <v>0</v>
          </cell>
        </row>
        <row r="1282">
          <cell r="A1282" t="str">
            <v>FS000335</v>
          </cell>
          <cell r="C1282">
            <v>0</v>
          </cell>
        </row>
        <row r="1283">
          <cell r="A1283" t="str">
            <v>468277B</v>
          </cell>
          <cell r="C1283">
            <v>0</v>
          </cell>
        </row>
        <row r="1284">
          <cell r="A1284" t="str">
            <v>468226A</v>
          </cell>
          <cell r="C1284">
            <v>0</v>
          </cell>
        </row>
        <row r="1285">
          <cell r="A1285" t="str">
            <v>GMLCSW0058</v>
          </cell>
          <cell r="C1285">
            <v>0</v>
          </cell>
        </row>
        <row r="1286">
          <cell r="A1286" t="str">
            <v>468662C</v>
          </cell>
          <cell r="C1286">
            <v>0</v>
          </cell>
        </row>
        <row r="1287">
          <cell r="A1287" t="str">
            <v>T36443.35</v>
          </cell>
          <cell r="C1287">
            <v>0</v>
          </cell>
        </row>
        <row r="1288">
          <cell r="A1288" t="str">
            <v>00040501</v>
          </cell>
          <cell r="C1288">
            <v>0</v>
          </cell>
        </row>
        <row r="1289">
          <cell r="A1289" t="str">
            <v>470243A</v>
          </cell>
          <cell r="C1289">
            <v>0</v>
          </cell>
        </row>
        <row r="1290">
          <cell r="A1290" t="str">
            <v>VGWS001012</v>
          </cell>
          <cell r="C1290">
            <v>0</v>
          </cell>
        </row>
        <row r="1291">
          <cell r="A1291" t="str">
            <v>470240A</v>
          </cell>
          <cell r="C1291">
            <v>0</v>
          </cell>
        </row>
        <row r="1292">
          <cell r="A1292" t="str">
            <v>469726B</v>
          </cell>
          <cell r="C1292">
            <v>0</v>
          </cell>
        </row>
        <row r="1293">
          <cell r="A1293" t="str">
            <v>MMSC30SW9005</v>
          </cell>
          <cell r="C1293">
            <v>0</v>
          </cell>
        </row>
        <row r="1294">
          <cell r="A1294" t="str">
            <v>468277C</v>
          </cell>
          <cell r="C1294">
            <v>0</v>
          </cell>
        </row>
        <row r="1295">
          <cell r="A1295" t="str">
            <v>470330A</v>
          </cell>
          <cell r="C1295">
            <v>0</v>
          </cell>
        </row>
        <row r="1296">
          <cell r="A1296" t="str">
            <v>470215A</v>
          </cell>
          <cell r="C1296">
            <v>0</v>
          </cell>
        </row>
        <row r="1297">
          <cell r="A1297" t="str">
            <v>468662B</v>
          </cell>
          <cell r="C1297">
            <v>0</v>
          </cell>
        </row>
        <row r="1298">
          <cell r="A1298" t="str">
            <v>T59038.11</v>
          </cell>
          <cell r="C1298">
            <v>0</v>
          </cell>
        </row>
        <row r="1299">
          <cell r="A1299" t="str">
            <v>T59038.12</v>
          </cell>
          <cell r="C1299">
            <v>0</v>
          </cell>
        </row>
        <row r="1300">
          <cell r="A1300" t="str">
            <v>T59038.13</v>
          </cell>
          <cell r="C1300">
            <v>0</v>
          </cell>
        </row>
        <row r="1301">
          <cell r="A1301" t="str">
            <v>T59038.14</v>
          </cell>
          <cell r="C1301">
            <v>0</v>
          </cell>
        </row>
        <row r="1302">
          <cell r="A1302" t="str">
            <v>T59038.15</v>
          </cell>
          <cell r="C1302">
            <v>0</v>
          </cell>
        </row>
        <row r="1303">
          <cell r="A1303" t="str">
            <v>T59038.16</v>
          </cell>
          <cell r="C1303">
            <v>0</v>
          </cell>
        </row>
        <row r="1304">
          <cell r="A1304" t="str">
            <v>T59038.17</v>
          </cell>
          <cell r="C1304">
            <v>0</v>
          </cell>
        </row>
        <row r="1305">
          <cell r="A1305" t="str">
            <v>T59038.18</v>
          </cell>
          <cell r="C1305">
            <v>0</v>
          </cell>
        </row>
        <row r="1306">
          <cell r="A1306" t="str">
            <v>AM-LI-5FIFU-DV</v>
          </cell>
          <cell r="C1306">
            <v>0</v>
          </cell>
        </row>
        <row r="1307">
          <cell r="A1307" t="str">
            <v>00040484</v>
          </cell>
          <cell r="C1307">
            <v>0</v>
          </cell>
        </row>
        <row r="1308">
          <cell r="A1308" t="str">
            <v>FS000336</v>
          </cell>
          <cell r="C1308">
            <v>0</v>
          </cell>
        </row>
        <row r="1309">
          <cell r="A1309" t="str">
            <v>470264A</v>
          </cell>
          <cell r="C1309">
            <v>0</v>
          </cell>
        </row>
        <row r="1310">
          <cell r="A1310" t="str">
            <v>468787B</v>
          </cell>
          <cell r="C1310">
            <v>0</v>
          </cell>
        </row>
        <row r="1311">
          <cell r="A1311" t="str">
            <v>470227A</v>
          </cell>
          <cell r="C1311">
            <v>0</v>
          </cell>
        </row>
        <row r="1312">
          <cell r="A1312" t="str">
            <v>T37410.01</v>
          </cell>
          <cell r="C1312">
            <v>0</v>
          </cell>
        </row>
        <row r="1313">
          <cell r="A1313" t="str">
            <v>00040244</v>
          </cell>
          <cell r="C1313">
            <v>0</v>
          </cell>
        </row>
        <row r="1314">
          <cell r="A1314" t="str">
            <v>00040245</v>
          </cell>
          <cell r="C1314">
            <v>0</v>
          </cell>
        </row>
        <row r="1315">
          <cell r="A1315" t="str">
            <v>00040246</v>
          </cell>
          <cell r="C1315">
            <v>0</v>
          </cell>
        </row>
        <row r="1316">
          <cell r="A1316" t="str">
            <v>00040247</v>
          </cell>
          <cell r="C1316">
            <v>0</v>
          </cell>
        </row>
        <row r="1317">
          <cell r="A1317" t="str">
            <v>00040248</v>
          </cell>
          <cell r="C1317">
            <v>0</v>
          </cell>
        </row>
        <row r="1318">
          <cell r="A1318" t="str">
            <v>00040249</v>
          </cell>
          <cell r="C1318">
            <v>0</v>
          </cell>
        </row>
        <row r="1319">
          <cell r="A1319" t="str">
            <v>GMLCSW0028</v>
          </cell>
          <cell r="C1319">
            <v>0</v>
          </cell>
        </row>
        <row r="1320">
          <cell r="A1320" t="str">
            <v>470242A</v>
          </cell>
          <cell r="C1320">
            <v>0</v>
          </cell>
        </row>
        <row r="1321">
          <cell r="A1321" t="str">
            <v>00040470</v>
          </cell>
          <cell r="C1321">
            <v>0</v>
          </cell>
        </row>
        <row r="1322">
          <cell r="A1322" t="str">
            <v>T36413.72</v>
          </cell>
          <cell r="C1322">
            <v>0</v>
          </cell>
        </row>
        <row r="1323">
          <cell r="A1323" t="str">
            <v>AM-LC-FLFU_C</v>
          </cell>
          <cell r="C1323">
            <v>0</v>
          </cell>
        </row>
        <row r="1324">
          <cell r="A1324" t="str">
            <v>00040471</v>
          </cell>
          <cell r="C1324">
            <v>0</v>
          </cell>
        </row>
        <row r="1325">
          <cell r="A1325" t="str">
            <v>468775B</v>
          </cell>
          <cell r="C1325">
            <v>0</v>
          </cell>
        </row>
        <row r="1326">
          <cell r="A1326" t="str">
            <v>469277A</v>
          </cell>
          <cell r="C1326">
            <v>0</v>
          </cell>
        </row>
        <row r="1327">
          <cell r="A1327" t="str">
            <v>RETHW0003</v>
          </cell>
          <cell r="C1327">
            <v>0</v>
          </cell>
        </row>
        <row r="1328">
          <cell r="A1328" t="str">
            <v>00040489</v>
          </cell>
          <cell r="C1328">
            <v>0</v>
          </cell>
        </row>
        <row r="1329">
          <cell r="A1329" t="str">
            <v>00040251</v>
          </cell>
          <cell r="C1329">
            <v>0</v>
          </cell>
        </row>
        <row r="1330">
          <cell r="A1330" t="str">
            <v>00040252</v>
          </cell>
          <cell r="C1330">
            <v>0</v>
          </cell>
        </row>
        <row r="1331">
          <cell r="A1331" t="str">
            <v>470226A</v>
          </cell>
          <cell r="C1331">
            <v>0</v>
          </cell>
        </row>
        <row r="1332">
          <cell r="A1332" t="str">
            <v>00040473</v>
          </cell>
          <cell r="C1332">
            <v>0</v>
          </cell>
        </row>
        <row r="1333">
          <cell r="A1333" t="str">
            <v>470258A</v>
          </cell>
          <cell r="C1333">
            <v>0</v>
          </cell>
        </row>
        <row r="1334">
          <cell r="A1334" t="str">
            <v>470259A</v>
          </cell>
          <cell r="C1334">
            <v>0</v>
          </cell>
        </row>
        <row r="1335">
          <cell r="A1335" t="str">
            <v>470260A</v>
          </cell>
          <cell r="C1335">
            <v>0</v>
          </cell>
        </row>
        <row r="1336">
          <cell r="A1336" t="str">
            <v>00040466</v>
          </cell>
          <cell r="C1336">
            <v>0</v>
          </cell>
        </row>
        <row r="1337">
          <cell r="A1337" t="str">
            <v>CNSM003</v>
          </cell>
          <cell r="C1337">
            <v>0</v>
          </cell>
        </row>
        <row r="1338">
          <cell r="A1338" t="str">
            <v>00040485</v>
          </cell>
          <cell r="C1338">
            <v>0</v>
          </cell>
        </row>
        <row r="1339">
          <cell r="A1339" t="str">
            <v>DA7876</v>
          </cell>
          <cell r="C1339">
            <v>0</v>
          </cell>
        </row>
        <row r="1340">
          <cell r="A1340" t="str">
            <v>GMLCSW0029</v>
          </cell>
          <cell r="C1340">
            <v>0</v>
          </cell>
        </row>
        <row r="1341">
          <cell r="A1341" t="str">
            <v>DA0550</v>
          </cell>
          <cell r="C1341">
            <v>0</v>
          </cell>
        </row>
        <row r="1342">
          <cell r="A1342" t="str">
            <v>DA0551</v>
          </cell>
          <cell r="C1342">
            <v>0</v>
          </cell>
        </row>
        <row r="1343">
          <cell r="A1343" t="str">
            <v>SGNHW3008</v>
          </cell>
          <cell r="C1343">
            <v>0</v>
          </cell>
        </row>
        <row r="1344">
          <cell r="A1344" t="str">
            <v>00040499</v>
          </cell>
          <cell r="C1344">
            <v>0</v>
          </cell>
        </row>
        <row r="1345">
          <cell r="A1345" t="str">
            <v>470246A</v>
          </cell>
          <cell r="C1345">
            <v>0</v>
          </cell>
        </row>
        <row r="1346">
          <cell r="A1346" t="str">
            <v>471243A</v>
          </cell>
          <cell r="C1346">
            <v>0</v>
          </cell>
        </row>
        <row r="1347">
          <cell r="A1347" t="str">
            <v>00040240</v>
          </cell>
          <cell r="C1347">
            <v>0</v>
          </cell>
        </row>
        <row r="1348">
          <cell r="A1348" t="str">
            <v>00040241</v>
          </cell>
          <cell r="C1348">
            <v>0</v>
          </cell>
        </row>
        <row r="1349">
          <cell r="A1349" t="str">
            <v>00040242</v>
          </cell>
          <cell r="C1349">
            <v>0</v>
          </cell>
        </row>
        <row r="1350">
          <cell r="A1350" t="str">
            <v>00040243</v>
          </cell>
          <cell r="C1350">
            <v>0</v>
          </cell>
        </row>
        <row r="1351">
          <cell r="A1351" t="str">
            <v>RNC3098</v>
          </cell>
          <cell r="C1351">
            <v>0</v>
          </cell>
        </row>
        <row r="1352">
          <cell r="A1352" t="str">
            <v>00006390</v>
          </cell>
          <cell r="C1352">
            <v>0</v>
          </cell>
        </row>
        <row r="1353">
          <cell r="A1353" t="str">
            <v>00040486</v>
          </cell>
          <cell r="C1353">
            <v>0</v>
          </cell>
        </row>
        <row r="1354">
          <cell r="A1354" t="str">
            <v>GMLCSW0008</v>
          </cell>
          <cell r="C1354">
            <v>0</v>
          </cell>
        </row>
        <row r="1355">
          <cell r="A1355" t="str">
            <v>OSHWP0115</v>
          </cell>
          <cell r="C1355">
            <v>0</v>
          </cell>
        </row>
        <row r="1356">
          <cell r="A1356" t="str">
            <v>CS77021.16</v>
          </cell>
          <cell r="C1356">
            <v>0</v>
          </cell>
        </row>
        <row r="1357">
          <cell r="A1357" t="str">
            <v>470214A</v>
          </cell>
          <cell r="C1357">
            <v>0</v>
          </cell>
        </row>
        <row r="1358">
          <cell r="A1358" t="str">
            <v>00040490</v>
          </cell>
          <cell r="C1358">
            <v>0</v>
          </cell>
        </row>
        <row r="1359">
          <cell r="A1359" t="str">
            <v>00040236</v>
          </cell>
          <cell r="C1359">
            <v>0</v>
          </cell>
        </row>
        <row r="1360">
          <cell r="A1360" t="str">
            <v>00040237</v>
          </cell>
          <cell r="C1360">
            <v>0</v>
          </cell>
        </row>
        <row r="1361">
          <cell r="A1361" t="str">
            <v>00040238</v>
          </cell>
          <cell r="C1361">
            <v>0</v>
          </cell>
        </row>
        <row r="1362">
          <cell r="A1362" t="str">
            <v>00040239</v>
          </cell>
          <cell r="C1362">
            <v>0</v>
          </cell>
        </row>
        <row r="1363">
          <cell r="A1363" t="str">
            <v>470216A</v>
          </cell>
          <cell r="C1363">
            <v>0</v>
          </cell>
        </row>
        <row r="1364">
          <cell r="A1364" t="str">
            <v>470217A</v>
          </cell>
          <cell r="C1364">
            <v>0</v>
          </cell>
        </row>
        <row r="1365">
          <cell r="A1365" t="str">
            <v>471242A</v>
          </cell>
          <cell r="C1365">
            <v>0</v>
          </cell>
        </row>
        <row r="1366">
          <cell r="A1366" t="str">
            <v>VGWS001010</v>
          </cell>
          <cell r="C1366">
            <v>0</v>
          </cell>
        </row>
        <row r="1367">
          <cell r="A1367" t="str">
            <v>AM-LC-5FIFU_C</v>
          </cell>
          <cell r="C1367">
            <v>0</v>
          </cell>
        </row>
        <row r="1368">
          <cell r="A1368" t="str">
            <v>00040487</v>
          </cell>
          <cell r="C1368">
            <v>0</v>
          </cell>
        </row>
        <row r="1369">
          <cell r="A1369" t="str">
            <v>00040491</v>
          </cell>
          <cell r="C1369">
            <v>0</v>
          </cell>
        </row>
        <row r="1370">
          <cell r="A1370" t="str">
            <v>00033582</v>
          </cell>
          <cell r="C1370">
            <v>0</v>
          </cell>
        </row>
        <row r="1371">
          <cell r="A1371" t="str">
            <v>00040483</v>
          </cell>
          <cell r="C1371">
            <v>0</v>
          </cell>
        </row>
        <row r="1372">
          <cell r="A1372" t="str">
            <v>00035713</v>
          </cell>
          <cell r="C1372">
            <v>0</v>
          </cell>
        </row>
        <row r="1373">
          <cell r="A1373" t="str">
            <v>3GN04H0050</v>
          </cell>
          <cell r="C1373">
            <v>0</v>
          </cell>
        </row>
        <row r="1374">
          <cell r="A1374" t="str">
            <v>3GN03H0050</v>
          </cell>
          <cell r="C1374">
            <v>0</v>
          </cell>
        </row>
        <row r="1375">
          <cell r="A1375" t="str">
            <v>00040492</v>
          </cell>
          <cell r="C1375">
            <v>0</v>
          </cell>
        </row>
        <row r="1376">
          <cell r="A1376" t="str">
            <v>00040482</v>
          </cell>
          <cell r="C1376">
            <v>0</v>
          </cell>
        </row>
        <row r="1377">
          <cell r="A1377" t="str">
            <v>00040481</v>
          </cell>
          <cell r="C1377">
            <v>0</v>
          </cell>
        </row>
        <row r="1378">
          <cell r="A1378" t="str">
            <v>00040493</v>
          </cell>
          <cell r="C1378">
            <v>0</v>
          </cell>
        </row>
        <row r="1379">
          <cell r="A1379" t="str">
            <v>OSS00976</v>
          </cell>
          <cell r="C1379">
            <v>0</v>
          </cell>
        </row>
        <row r="1380">
          <cell r="A1380" t="str">
            <v>T38344.13</v>
          </cell>
          <cell r="C1380">
            <v>0</v>
          </cell>
        </row>
        <row r="1381">
          <cell r="A1381" t="str">
            <v>AM-APP-SRV-DEV</v>
          </cell>
          <cell r="C1381">
            <v>0</v>
          </cell>
        </row>
        <row r="1382">
          <cell r="A1382" t="str">
            <v>VGWS2100001</v>
          </cell>
          <cell r="C1382">
            <v>0</v>
          </cell>
        </row>
        <row r="1383">
          <cell r="A1383" t="str">
            <v>OSS01539</v>
          </cell>
          <cell r="C1383">
            <v>0</v>
          </cell>
        </row>
        <row r="1384">
          <cell r="A1384" t="str">
            <v>T38344.14</v>
          </cell>
          <cell r="C1384">
            <v>0</v>
          </cell>
        </row>
        <row r="1385">
          <cell r="A1385" t="str">
            <v>AM-LC-5FLFU_C</v>
          </cell>
          <cell r="C1385">
            <v>0</v>
          </cell>
        </row>
        <row r="1386">
          <cell r="A1386" t="str">
            <v>00040488</v>
          </cell>
          <cell r="C1386">
            <v>0</v>
          </cell>
        </row>
        <row r="1387">
          <cell r="A1387" t="str">
            <v>T38344.15</v>
          </cell>
          <cell r="C1387">
            <v>0</v>
          </cell>
        </row>
        <row r="1388">
          <cell r="A1388" t="str">
            <v>SG01573</v>
          </cell>
          <cell r="C1388">
            <v>0</v>
          </cell>
        </row>
        <row r="1389">
          <cell r="A1389" t="str">
            <v>OSSW0094</v>
          </cell>
          <cell r="C1389">
            <v>0</v>
          </cell>
        </row>
        <row r="1390">
          <cell r="A1390" t="str">
            <v>00034635</v>
          </cell>
          <cell r="C1390">
            <v>0</v>
          </cell>
        </row>
        <row r="1391">
          <cell r="A1391" t="str">
            <v>OSSW0168</v>
          </cell>
          <cell r="C1391">
            <v>0</v>
          </cell>
        </row>
        <row r="1392">
          <cell r="A1392" t="str">
            <v>00040417</v>
          </cell>
          <cell r="C1392">
            <v>0</v>
          </cell>
        </row>
        <row r="1393">
          <cell r="A1393" t="str">
            <v>00040431</v>
          </cell>
          <cell r="C1393">
            <v>0</v>
          </cell>
        </row>
        <row r="1394">
          <cell r="A1394" t="str">
            <v>00040436</v>
          </cell>
          <cell r="C1394">
            <v>0</v>
          </cell>
        </row>
        <row r="1395">
          <cell r="A1395" t="str">
            <v>SG01523</v>
          </cell>
          <cell r="C1395">
            <v>0</v>
          </cell>
        </row>
        <row r="1396">
          <cell r="A1396" t="str">
            <v>00032829</v>
          </cell>
          <cell r="C1396">
            <v>0</v>
          </cell>
        </row>
        <row r="1397">
          <cell r="A1397" t="str">
            <v>AM-EN-AR-HP_C</v>
          </cell>
          <cell r="C1397">
            <v>0</v>
          </cell>
        </row>
        <row r="1398">
          <cell r="A1398" t="str">
            <v>VGWH2100210</v>
          </cell>
          <cell r="C1398">
            <v>0</v>
          </cell>
        </row>
        <row r="1399">
          <cell r="A1399" t="str">
            <v>00040425</v>
          </cell>
          <cell r="C1399">
            <v>0</v>
          </cell>
        </row>
        <row r="1400">
          <cell r="A1400" t="str">
            <v>00040432</v>
          </cell>
          <cell r="C1400">
            <v>0</v>
          </cell>
        </row>
        <row r="1401">
          <cell r="A1401" t="str">
            <v>00040437</v>
          </cell>
          <cell r="C1401">
            <v>0</v>
          </cell>
        </row>
        <row r="1402">
          <cell r="A1402" t="str">
            <v>470228A</v>
          </cell>
          <cell r="C1402">
            <v>0</v>
          </cell>
        </row>
        <row r="1403">
          <cell r="A1403" t="str">
            <v>00040433</v>
          </cell>
          <cell r="C1403">
            <v>0</v>
          </cell>
        </row>
        <row r="1404">
          <cell r="A1404" t="str">
            <v>00040434</v>
          </cell>
          <cell r="C1404">
            <v>0</v>
          </cell>
        </row>
        <row r="1405">
          <cell r="A1405" t="str">
            <v>00040438</v>
          </cell>
          <cell r="C1405">
            <v>0</v>
          </cell>
        </row>
        <row r="1406">
          <cell r="A1406" t="str">
            <v>00040435</v>
          </cell>
          <cell r="C1406">
            <v>0</v>
          </cell>
        </row>
        <row r="1407">
          <cell r="A1407" t="str">
            <v>SG01520</v>
          </cell>
          <cell r="C1407">
            <v>0</v>
          </cell>
        </row>
        <row r="1408">
          <cell r="A1408" t="str">
            <v>SG01521</v>
          </cell>
          <cell r="C1408">
            <v>0</v>
          </cell>
        </row>
        <row r="1409">
          <cell r="A1409" t="str">
            <v>SG01522</v>
          </cell>
          <cell r="C1409">
            <v>0</v>
          </cell>
        </row>
        <row r="1410">
          <cell r="A1410" t="str">
            <v>00035712</v>
          </cell>
          <cell r="C1410">
            <v>0</v>
          </cell>
        </row>
        <row r="1411">
          <cell r="A1411" t="str">
            <v>PRSHW0026</v>
          </cell>
          <cell r="C1411">
            <v>0</v>
          </cell>
        </row>
        <row r="1412">
          <cell r="A1412" t="str">
            <v>OSSW0364</v>
          </cell>
          <cell r="C1412">
            <v>0</v>
          </cell>
        </row>
        <row r="1413">
          <cell r="A1413" t="str">
            <v>00004824</v>
          </cell>
          <cell r="C1413">
            <v>0.01</v>
          </cell>
        </row>
        <row r="1414">
          <cell r="A1414" t="str">
            <v>AG30LKEM</v>
          </cell>
          <cell r="C1414">
            <v>0.01</v>
          </cell>
        </row>
        <row r="1415">
          <cell r="A1415" t="str">
            <v>AG30LKESPHTML</v>
          </cell>
          <cell r="C1415">
            <v>0.01</v>
          </cell>
        </row>
        <row r="1416">
          <cell r="A1416" t="str">
            <v>AG30LKFS</v>
          </cell>
          <cell r="C1416">
            <v>0.01</v>
          </cell>
        </row>
        <row r="1417">
          <cell r="A1417" t="str">
            <v>AG30LKIM</v>
          </cell>
          <cell r="C1417">
            <v>0.01</v>
          </cell>
        </row>
        <row r="1418">
          <cell r="A1418" t="str">
            <v>AG30LKIUL</v>
          </cell>
          <cell r="C1418">
            <v>0.01</v>
          </cell>
        </row>
        <row r="1419">
          <cell r="A1419" t="str">
            <v>AG30LKLC</v>
          </cell>
          <cell r="C1419">
            <v>0.01</v>
          </cell>
        </row>
        <row r="1420">
          <cell r="A1420" t="str">
            <v>AG30LKLS</v>
          </cell>
          <cell r="C1420">
            <v>0.01</v>
          </cell>
        </row>
        <row r="1421">
          <cell r="A1421" t="str">
            <v>AG30LKMMS</v>
          </cell>
          <cell r="C1421">
            <v>0.01</v>
          </cell>
        </row>
        <row r="1422">
          <cell r="A1422" t="str">
            <v>AG30LKMS</v>
          </cell>
          <cell r="C1422">
            <v>0.01</v>
          </cell>
        </row>
        <row r="1423">
          <cell r="A1423" t="str">
            <v>AG30LKMSAPI</v>
          </cell>
          <cell r="C1423">
            <v>0.01</v>
          </cell>
        </row>
        <row r="1424">
          <cell r="A1424" t="str">
            <v>AG30LKMVM</v>
          </cell>
          <cell r="C1424">
            <v>0.01</v>
          </cell>
        </row>
        <row r="1425">
          <cell r="A1425" t="str">
            <v>AG30LKPM</v>
          </cell>
          <cell r="C1425">
            <v>0.01</v>
          </cell>
        </row>
        <row r="1426">
          <cell r="A1426" t="str">
            <v>AG30LKPP</v>
          </cell>
          <cell r="C1426">
            <v>0.01</v>
          </cell>
        </row>
        <row r="1427">
          <cell r="A1427" t="str">
            <v>AG30LKVOS</v>
          </cell>
          <cell r="C1427">
            <v>0.01</v>
          </cell>
        </row>
        <row r="1428">
          <cell r="A1428" t="str">
            <v>AG30LKWPN</v>
          </cell>
          <cell r="C1428">
            <v>0.01</v>
          </cell>
        </row>
        <row r="1429">
          <cell r="A1429" t="str">
            <v>AG30SWESPUP0005</v>
          </cell>
          <cell r="C1429">
            <v>0.01</v>
          </cell>
        </row>
        <row r="1430">
          <cell r="A1430" t="str">
            <v>AG30SWMSUP0001</v>
          </cell>
          <cell r="C1430">
            <v>0.01</v>
          </cell>
        </row>
        <row r="1431">
          <cell r="A1431" t="str">
            <v>AG30SWMSUP0002</v>
          </cell>
          <cell r="C1431">
            <v>0.01</v>
          </cell>
        </row>
        <row r="1432">
          <cell r="A1432" t="str">
            <v>AG30SWMSUP0003</v>
          </cell>
          <cell r="C1432">
            <v>0.01</v>
          </cell>
        </row>
        <row r="1433">
          <cell r="A1433" t="str">
            <v>AG40LKAMS</v>
          </cell>
          <cell r="C1433">
            <v>0.01</v>
          </cell>
        </row>
        <row r="1434">
          <cell r="A1434" t="str">
            <v>AG40LKESPRT</v>
          </cell>
          <cell r="C1434">
            <v>0.01</v>
          </cell>
        </row>
        <row r="1435">
          <cell r="A1435" t="str">
            <v>AGLKLDAP</v>
          </cell>
          <cell r="C1435">
            <v>0.01</v>
          </cell>
        </row>
        <row r="1436">
          <cell r="A1436" t="str">
            <v>AGW4CTB</v>
          </cell>
          <cell r="C1436">
            <v>0.01</v>
          </cell>
        </row>
        <row r="1437">
          <cell r="A1437" t="str">
            <v>AGW4NTB</v>
          </cell>
          <cell r="C1437">
            <v>0.01</v>
          </cell>
        </row>
        <row r="1438">
          <cell r="A1438" t="str">
            <v>AGWLKNTB</v>
          </cell>
          <cell r="C1438">
            <v>0.01</v>
          </cell>
        </row>
        <row r="1439">
          <cell r="A1439" t="str">
            <v>GMLCFEAT0201</v>
          </cell>
          <cell r="C1439">
            <v>0.01</v>
          </cell>
        </row>
        <row r="1440">
          <cell r="A1440" t="str">
            <v>GMLCFEAT0202</v>
          </cell>
          <cell r="C1440">
            <v>0.01</v>
          </cell>
        </row>
        <row r="1441">
          <cell r="A1441" t="str">
            <v>GMLCFEAT0203</v>
          </cell>
          <cell r="C1441">
            <v>0.01</v>
          </cell>
        </row>
        <row r="1442">
          <cell r="A1442" t="str">
            <v>GMLCFEAT0204</v>
          </cell>
          <cell r="C1442">
            <v>0.01</v>
          </cell>
        </row>
        <row r="1443">
          <cell r="A1443" t="str">
            <v>GMLCFEAT0206</v>
          </cell>
          <cell r="C1443">
            <v>0.01</v>
          </cell>
        </row>
        <row r="1444">
          <cell r="A1444" t="str">
            <v>GMLCFEAT0207</v>
          </cell>
          <cell r="C1444">
            <v>0.01</v>
          </cell>
        </row>
        <row r="1445">
          <cell r="A1445" t="str">
            <v>GMLCFEAT0208</v>
          </cell>
          <cell r="C1445">
            <v>0.01</v>
          </cell>
        </row>
        <row r="1446">
          <cell r="A1446" t="str">
            <v>GMLCFEAT0209</v>
          </cell>
          <cell r="C1446">
            <v>0.01</v>
          </cell>
        </row>
        <row r="1447">
          <cell r="A1447" t="str">
            <v>GMLCFEAT0210</v>
          </cell>
          <cell r="C1447">
            <v>0.01</v>
          </cell>
        </row>
        <row r="1448">
          <cell r="A1448" t="str">
            <v>GMLCFEAT0213</v>
          </cell>
          <cell r="C1448">
            <v>0.01</v>
          </cell>
        </row>
        <row r="1449">
          <cell r="A1449" t="str">
            <v>GMLCFEAT0216</v>
          </cell>
          <cell r="C1449">
            <v>0.01</v>
          </cell>
        </row>
        <row r="1450">
          <cell r="A1450" t="str">
            <v>GMLCFEAT0219</v>
          </cell>
          <cell r="C1450">
            <v>0.01</v>
          </cell>
        </row>
        <row r="1451">
          <cell r="A1451" t="str">
            <v>GMLCFEAT0222</v>
          </cell>
          <cell r="C1451">
            <v>0.01</v>
          </cell>
        </row>
        <row r="1452">
          <cell r="A1452" t="str">
            <v>GMLCFEAT0225</v>
          </cell>
          <cell r="C1452">
            <v>0.01</v>
          </cell>
        </row>
        <row r="1453">
          <cell r="A1453" t="str">
            <v>GMLCSW0410</v>
          </cell>
          <cell r="C1453">
            <v>0.01</v>
          </cell>
        </row>
        <row r="1454">
          <cell r="A1454" t="str">
            <v>GMLCSW0414</v>
          </cell>
          <cell r="C1454">
            <v>0.01</v>
          </cell>
        </row>
        <row r="1455">
          <cell r="A1455" t="str">
            <v>LMS10TESTBED</v>
          </cell>
          <cell r="C1455">
            <v>0.01</v>
          </cell>
        </row>
        <row r="1456">
          <cell r="A1456" t="str">
            <v>LMS10TRIAL0001</v>
          </cell>
          <cell r="C1456">
            <v>0.01</v>
          </cell>
        </row>
        <row r="1457">
          <cell r="A1457" t="str">
            <v>MMSC30FEATUPG11</v>
          </cell>
          <cell r="C1457">
            <v>0.01</v>
          </cell>
        </row>
        <row r="1458">
          <cell r="A1458" t="str">
            <v>MMSC30FEATUPG16</v>
          </cell>
          <cell r="C1458">
            <v>0.01</v>
          </cell>
        </row>
        <row r="1459">
          <cell r="A1459" t="str">
            <v>MMSC31SW0001</v>
          </cell>
          <cell r="C1459">
            <v>0.01</v>
          </cell>
        </row>
        <row r="1460">
          <cell r="A1460" t="str">
            <v>MMSC31SW0002</v>
          </cell>
          <cell r="C1460">
            <v>0.01</v>
          </cell>
        </row>
        <row r="1461">
          <cell r="A1461" t="str">
            <v>MMSC32SW0001</v>
          </cell>
          <cell r="C1461">
            <v>0.01</v>
          </cell>
        </row>
        <row r="1462">
          <cell r="A1462" t="str">
            <v>MMSC32SW0002</v>
          </cell>
          <cell r="C1462">
            <v>0.01</v>
          </cell>
        </row>
        <row r="1463">
          <cell r="A1463" t="str">
            <v>NPSSW1315</v>
          </cell>
          <cell r="C1463">
            <v>0.01</v>
          </cell>
        </row>
        <row r="1464">
          <cell r="A1464" t="str">
            <v>NWG41SW2001</v>
          </cell>
          <cell r="C1464">
            <v>0.01</v>
          </cell>
        </row>
        <row r="1465">
          <cell r="A1465" t="str">
            <v>NWGFEAT2071</v>
          </cell>
          <cell r="C1465">
            <v>0.01</v>
          </cell>
        </row>
        <row r="1466">
          <cell r="A1466" t="str">
            <v>NWGSW1005</v>
          </cell>
          <cell r="C1466">
            <v>0.01</v>
          </cell>
        </row>
        <row r="1467">
          <cell r="A1467" t="str">
            <v>OEMBORLSWTB07</v>
          </cell>
          <cell r="C1467">
            <v>0.01</v>
          </cell>
        </row>
        <row r="1468">
          <cell r="A1468" t="str">
            <v>OEMIBMSWTB01</v>
          </cell>
          <cell r="C1468">
            <v>0.01</v>
          </cell>
        </row>
        <row r="1469">
          <cell r="A1469" t="str">
            <v>P31774.02</v>
          </cell>
          <cell r="C1469">
            <v>0.01</v>
          </cell>
        </row>
        <row r="1470">
          <cell r="A1470" t="str">
            <v>P31774.07</v>
          </cell>
          <cell r="C1470">
            <v>0.01</v>
          </cell>
        </row>
        <row r="1471">
          <cell r="A1471" t="str">
            <v>PRSSW0063</v>
          </cell>
          <cell r="C1471">
            <v>0.01</v>
          </cell>
        </row>
        <row r="1472">
          <cell r="A1472" t="str">
            <v>PRSSW0064</v>
          </cell>
          <cell r="C1472">
            <v>0.01</v>
          </cell>
        </row>
        <row r="1473">
          <cell r="A1473" t="str">
            <v>PRSSW0065</v>
          </cell>
          <cell r="C1473">
            <v>0.01</v>
          </cell>
        </row>
        <row r="1474">
          <cell r="A1474" t="str">
            <v>PRSSW0066</v>
          </cell>
          <cell r="C1474">
            <v>0.01</v>
          </cell>
        </row>
        <row r="1475">
          <cell r="A1475" t="str">
            <v>PRSSW0068</v>
          </cell>
          <cell r="C1475">
            <v>0.01</v>
          </cell>
        </row>
        <row r="1476">
          <cell r="A1476" t="str">
            <v>PRSSW0069</v>
          </cell>
          <cell r="C1476">
            <v>0.01</v>
          </cell>
        </row>
        <row r="1477">
          <cell r="A1477" t="str">
            <v>PRSSW0070</v>
          </cell>
          <cell r="C1477">
            <v>0.01</v>
          </cell>
        </row>
        <row r="1478">
          <cell r="A1478" t="str">
            <v>PRSSW0071</v>
          </cell>
          <cell r="C1478">
            <v>0.01</v>
          </cell>
        </row>
        <row r="1479">
          <cell r="A1479" t="str">
            <v>PRSSW0073</v>
          </cell>
          <cell r="C1479">
            <v>0.01</v>
          </cell>
        </row>
        <row r="1480">
          <cell r="A1480" t="str">
            <v>PRSSW0074</v>
          </cell>
          <cell r="C1480">
            <v>0.01</v>
          </cell>
        </row>
        <row r="1481">
          <cell r="A1481" t="str">
            <v>PRSSW0075</v>
          </cell>
          <cell r="C1481">
            <v>0.01</v>
          </cell>
        </row>
        <row r="1482">
          <cell r="A1482" t="str">
            <v>PRSSW0076</v>
          </cell>
          <cell r="C1482">
            <v>0.01</v>
          </cell>
        </row>
        <row r="1483">
          <cell r="A1483" t="str">
            <v>PRSSW0077</v>
          </cell>
          <cell r="C1483">
            <v>0.01</v>
          </cell>
        </row>
        <row r="1484">
          <cell r="A1484" t="str">
            <v>PRSSW0079</v>
          </cell>
          <cell r="C1484">
            <v>0.01</v>
          </cell>
        </row>
        <row r="1485">
          <cell r="A1485" t="str">
            <v>PRSSW0082</v>
          </cell>
          <cell r="C1485">
            <v>0.01</v>
          </cell>
        </row>
        <row r="1486">
          <cell r="A1486" t="str">
            <v>PRSSW0083</v>
          </cell>
          <cell r="C1486">
            <v>0.01</v>
          </cell>
        </row>
        <row r="1487">
          <cell r="A1487" t="str">
            <v>PRSSW1001</v>
          </cell>
          <cell r="C1487">
            <v>0.01</v>
          </cell>
        </row>
        <row r="1488">
          <cell r="A1488" t="str">
            <v>PRSSW1002</v>
          </cell>
          <cell r="C1488">
            <v>0.01</v>
          </cell>
        </row>
        <row r="1489">
          <cell r="A1489" t="str">
            <v>PRSSW1004</v>
          </cell>
          <cell r="C1489">
            <v>0.01</v>
          </cell>
        </row>
        <row r="1490">
          <cell r="A1490" t="str">
            <v>PRSSW12276</v>
          </cell>
          <cell r="C1490">
            <v>0.01</v>
          </cell>
        </row>
        <row r="1491">
          <cell r="A1491" t="str">
            <v>PRSSW12544</v>
          </cell>
          <cell r="C1491">
            <v>0.01</v>
          </cell>
        </row>
        <row r="1492">
          <cell r="A1492" t="str">
            <v>PRSSW12545</v>
          </cell>
          <cell r="C1492">
            <v>0.01</v>
          </cell>
        </row>
        <row r="1493">
          <cell r="A1493" t="str">
            <v>PS20TRIAL0001</v>
          </cell>
          <cell r="C1493">
            <v>0.01</v>
          </cell>
        </row>
        <row r="1494">
          <cell r="A1494" t="str">
            <v>PS21TESTBED</v>
          </cell>
          <cell r="C1494">
            <v>0.01</v>
          </cell>
        </row>
        <row r="1495">
          <cell r="A1495" t="str">
            <v>PS21TRIAL0001</v>
          </cell>
          <cell r="C1495">
            <v>0.01</v>
          </cell>
        </row>
        <row r="1496">
          <cell r="A1496" t="str">
            <v>SGNSW3016</v>
          </cell>
          <cell r="C1496">
            <v>0.01</v>
          </cell>
        </row>
        <row r="1497">
          <cell r="A1497" t="str">
            <v>SMSCFEAT9994</v>
          </cell>
          <cell r="C1497">
            <v>0.01</v>
          </cell>
        </row>
        <row r="1498">
          <cell r="A1498" t="str">
            <v>SMSCSW7001</v>
          </cell>
          <cell r="C1498">
            <v>0.01</v>
          </cell>
        </row>
        <row r="1499">
          <cell r="A1499" t="str">
            <v>SMSCSW7003</v>
          </cell>
          <cell r="C1499">
            <v>0.01</v>
          </cell>
        </row>
        <row r="1500">
          <cell r="A1500" t="str">
            <v>SMSCSW7004</v>
          </cell>
          <cell r="C1500">
            <v>0.01</v>
          </cell>
        </row>
        <row r="1501">
          <cell r="A1501" t="str">
            <v>SMSCSW7005</v>
          </cell>
          <cell r="C1501">
            <v>0.01</v>
          </cell>
        </row>
        <row r="1502">
          <cell r="A1502" t="str">
            <v>SMSCSW7006</v>
          </cell>
          <cell r="C1502">
            <v>0.01</v>
          </cell>
        </row>
        <row r="1503">
          <cell r="A1503" t="str">
            <v>SMSCSW7007</v>
          </cell>
          <cell r="C1503">
            <v>0.01</v>
          </cell>
        </row>
        <row r="1504">
          <cell r="A1504" t="str">
            <v>SMSCSW7008</v>
          </cell>
          <cell r="C1504">
            <v>0.01</v>
          </cell>
        </row>
        <row r="1505">
          <cell r="A1505" t="str">
            <v>SMSCSW7009</v>
          </cell>
          <cell r="C1505">
            <v>0.01</v>
          </cell>
        </row>
        <row r="1506">
          <cell r="A1506" t="str">
            <v>SMSCSW7011</v>
          </cell>
          <cell r="C1506">
            <v>0.01</v>
          </cell>
        </row>
        <row r="1507">
          <cell r="A1507" t="str">
            <v>SMSCSW7012</v>
          </cell>
          <cell r="C1507">
            <v>0.01</v>
          </cell>
        </row>
        <row r="1508">
          <cell r="A1508" t="str">
            <v>SMSCSW7013</v>
          </cell>
          <cell r="C1508">
            <v>0.01</v>
          </cell>
        </row>
        <row r="1509">
          <cell r="A1509" t="str">
            <v>SMSCSW7014</v>
          </cell>
          <cell r="C1509">
            <v>0.01</v>
          </cell>
        </row>
        <row r="1510">
          <cell r="A1510" t="str">
            <v>SMSCSW7015</v>
          </cell>
          <cell r="C1510">
            <v>0.01</v>
          </cell>
        </row>
        <row r="1511">
          <cell r="A1511" t="str">
            <v>SMSCSW7016</v>
          </cell>
          <cell r="C1511">
            <v>0.01</v>
          </cell>
        </row>
        <row r="1512">
          <cell r="A1512" t="str">
            <v>SMSCSW7018</v>
          </cell>
          <cell r="C1512">
            <v>0.01</v>
          </cell>
        </row>
        <row r="1513">
          <cell r="A1513" t="str">
            <v>SMSCSW7019</v>
          </cell>
          <cell r="C1513">
            <v>0.01</v>
          </cell>
        </row>
        <row r="1514">
          <cell r="A1514" t="str">
            <v>SMSCSW8001</v>
          </cell>
          <cell r="C1514">
            <v>0.01</v>
          </cell>
        </row>
        <row r="1515">
          <cell r="A1515" t="str">
            <v>TA2TBSW</v>
          </cell>
          <cell r="C1515">
            <v>0.01</v>
          </cell>
        </row>
        <row r="1516">
          <cell r="A1516" t="str">
            <v>00035590</v>
          </cell>
          <cell r="C1516">
            <v>0.01</v>
          </cell>
        </row>
        <row r="1517">
          <cell r="A1517" t="str">
            <v>00035596</v>
          </cell>
          <cell r="C1517">
            <v>0.01</v>
          </cell>
        </row>
        <row r="1518">
          <cell r="A1518" t="str">
            <v>00035632</v>
          </cell>
          <cell r="C1518">
            <v>0.01</v>
          </cell>
        </row>
        <row r="1519">
          <cell r="A1519" t="str">
            <v>00035634</v>
          </cell>
          <cell r="C1519">
            <v>0.01</v>
          </cell>
        </row>
        <row r="1520">
          <cell r="A1520" t="str">
            <v>00037144</v>
          </cell>
          <cell r="C1520">
            <v>0.01</v>
          </cell>
        </row>
        <row r="1521">
          <cell r="A1521" t="str">
            <v>00037147</v>
          </cell>
          <cell r="C1521">
            <v>0.01</v>
          </cell>
        </row>
        <row r="1522">
          <cell r="A1522" t="str">
            <v>00037166</v>
          </cell>
          <cell r="C1522">
            <v>0.01</v>
          </cell>
        </row>
        <row r="1523">
          <cell r="A1523" t="str">
            <v>00037168</v>
          </cell>
          <cell r="C1523">
            <v>0.01</v>
          </cell>
        </row>
        <row r="1524">
          <cell r="A1524" t="str">
            <v>00037171</v>
          </cell>
          <cell r="C1524">
            <v>0.01</v>
          </cell>
        </row>
        <row r="1525">
          <cell r="A1525" t="str">
            <v>OSSW0140</v>
          </cell>
          <cell r="C1525">
            <v>0.01</v>
          </cell>
        </row>
        <row r="1526">
          <cell r="A1526" t="str">
            <v>OSSW0175</v>
          </cell>
          <cell r="C1526">
            <v>0.01</v>
          </cell>
        </row>
        <row r="1527">
          <cell r="A1527" t="str">
            <v>PSUPG20GOLD</v>
          </cell>
          <cell r="C1527">
            <v>0.01</v>
          </cell>
        </row>
        <row r="1528">
          <cell r="A1528" t="str">
            <v>PSUPG21GOLD</v>
          </cell>
          <cell r="C1528">
            <v>0.01</v>
          </cell>
        </row>
        <row r="1529">
          <cell r="A1529" t="str">
            <v>00033319</v>
          </cell>
          <cell r="C1529">
            <v>0.01</v>
          </cell>
        </row>
        <row r="1530">
          <cell r="A1530" t="str">
            <v>00034480</v>
          </cell>
          <cell r="C1530">
            <v>0.01</v>
          </cell>
        </row>
        <row r="1531">
          <cell r="A1531" t="str">
            <v>00034602</v>
          </cell>
          <cell r="C1531">
            <v>0.01</v>
          </cell>
        </row>
        <row r="1532">
          <cell r="A1532" t="str">
            <v>00040581</v>
          </cell>
          <cell r="C1532">
            <v>0.01</v>
          </cell>
        </row>
        <row r="1533">
          <cell r="A1533" t="str">
            <v>AGDOC40001</v>
          </cell>
          <cell r="C1533">
            <v>0.01</v>
          </cell>
        </row>
        <row r="1534">
          <cell r="A1534" t="str">
            <v>AGW40SWCD</v>
          </cell>
          <cell r="C1534">
            <v>0.01</v>
          </cell>
        </row>
        <row r="1535">
          <cell r="A1535" t="str">
            <v>AGW40SWNOLS</v>
          </cell>
          <cell r="C1535">
            <v>0.01</v>
          </cell>
        </row>
        <row r="1536">
          <cell r="A1536" t="str">
            <v>CA2SWNO</v>
          </cell>
          <cell r="C1536">
            <v>0.01</v>
          </cell>
        </row>
        <row r="1537">
          <cell r="A1537" t="str">
            <v>CNSMTB</v>
          </cell>
          <cell r="C1537">
            <v>0.01</v>
          </cell>
        </row>
        <row r="1538">
          <cell r="A1538" t="str">
            <v>DLS20SW700103</v>
          </cell>
          <cell r="C1538">
            <v>0.01</v>
          </cell>
        </row>
        <row r="1539">
          <cell r="A1539" t="str">
            <v>DLS20SW700104</v>
          </cell>
          <cell r="C1539">
            <v>0.01</v>
          </cell>
        </row>
        <row r="1540">
          <cell r="A1540" t="str">
            <v>DLS20SW700105</v>
          </cell>
          <cell r="C1540">
            <v>0.01</v>
          </cell>
        </row>
        <row r="1541">
          <cell r="A1541" t="str">
            <v>FISN2TESTBED</v>
          </cell>
          <cell r="C1541">
            <v>0.01</v>
          </cell>
        </row>
        <row r="1542">
          <cell r="A1542" t="str">
            <v>GGN40SWTB</v>
          </cell>
          <cell r="C1542">
            <v>0.01</v>
          </cell>
        </row>
        <row r="1543">
          <cell r="A1543" t="str">
            <v>GGN41SWTB</v>
          </cell>
          <cell r="C1543">
            <v>0.01</v>
          </cell>
        </row>
        <row r="1544">
          <cell r="A1544" t="str">
            <v>GGN5EMEDIA</v>
          </cell>
          <cell r="C1544">
            <v>0.01</v>
          </cell>
        </row>
        <row r="1545">
          <cell r="A1545" t="str">
            <v>GGN5SWTB</v>
          </cell>
          <cell r="C1545">
            <v>0.01</v>
          </cell>
        </row>
        <row r="1546">
          <cell r="A1546" t="str">
            <v>GMLCDDOC0027</v>
          </cell>
          <cell r="C1546">
            <v>0.01</v>
          </cell>
        </row>
        <row r="1547">
          <cell r="A1547" t="str">
            <v>GMLCDOC0025</v>
          </cell>
          <cell r="C1547">
            <v>0.01</v>
          </cell>
        </row>
        <row r="1548">
          <cell r="A1548" t="str">
            <v>GMLCDOC0028</v>
          </cell>
          <cell r="C1548">
            <v>0.01</v>
          </cell>
        </row>
        <row r="1549">
          <cell r="A1549" t="str">
            <v>GMLCSW0202</v>
          </cell>
          <cell r="C1549">
            <v>0.01</v>
          </cell>
        </row>
        <row r="1550">
          <cell r="A1550" t="str">
            <v>GMLCSW0203</v>
          </cell>
          <cell r="C1550">
            <v>0.01</v>
          </cell>
        </row>
        <row r="1551">
          <cell r="A1551" t="str">
            <v>ICD1DOC001</v>
          </cell>
          <cell r="C1551">
            <v>0.01</v>
          </cell>
        </row>
        <row r="1552">
          <cell r="A1552" t="str">
            <v>LIBSW4030</v>
          </cell>
          <cell r="C1552">
            <v>0.01</v>
          </cell>
        </row>
        <row r="1553">
          <cell r="A1553" t="str">
            <v>LICSW4030</v>
          </cell>
          <cell r="C1553">
            <v>0.01</v>
          </cell>
        </row>
        <row r="1554">
          <cell r="A1554" t="str">
            <v>LMNOLS10</v>
          </cell>
          <cell r="C1554">
            <v>0.01</v>
          </cell>
        </row>
        <row r="1555">
          <cell r="A1555" t="str">
            <v>MMSC30SW0005</v>
          </cell>
          <cell r="C1555">
            <v>0.01</v>
          </cell>
        </row>
        <row r="1556">
          <cell r="A1556" t="str">
            <v>MMSC30SW0006</v>
          </cell>
          <cell r="C1556">
            <v>0.01</v>
          </cell>
        </row>
        <row r="1557">
          <cell r="A1557" t="str">
            <v>MMSC30SW70001</v>
          </cell>
          <cell r="C1557">
            <v>0.01</v>
          </cell>
        </row>
        <row r="1558">
          <cell r="A1558" t="str">
            <v>MMSC31SW0006</v>
          </cell>
          <cell r="C1558">
            <v>0.01</v>
          </cell>
        </row>
        <row r="1559">
          <cell r="A1559" t="str">
            <v>MMSC31SW0007</v>
          </cell>
          <cell r="C1559">
            <v>0.01</v>
          </cell>
        </row>
        <row r="1560">
          <cell r="A1560" t="str">
            <v>MMSC31SW70000</v>
          </cell>
          <cell r="C1560">
            <v>0.01</v>
          </cell>
        </row>
        <row r="1561">
          <cell r="A1561" t="str">
            <v>MMSC31SW70001</v>
          </cell>
          <cell r="C1561">
            <v>0.01</v>
          </cell>
        </row>
        <row r="1562">
          <cell r="A1562" t="str">
            <v>MMSCFEAT5000</v>
          </cell>
          <cell r="C1562">
            <v>0.01</v>
          </cell>
        </row>
        <row r="1563">
          <cell r="A1563" t="str">
            <v>NPS31SW70001</v>
          </cell>
          <cell r="C1563">
            <v>0.01</v>
          </cell>
        </row>
        <row r="1564">
          <cell r="A1564" t="str">
            <v>NPS40SW70000</v>
          </cell>
          <cell r="C1564">
            <v>0.01</v>
          </cell>
        </row>
        <row r="1565">
          <cell r="A1565" t="str">
            <v>NWG40ESW70000</v>
          </cell>
          <cell r="C1565">
            <v>0.01</v>
          </cell>
        </row>
        <row r="1566">
          <cell r="A1566" t="str">
            <v>NWG41ESW70000</v>
          </cell>
          <cell r="C1566">
            <v>0.01</v>
          </cell>
        </row>
        <row r="1567">
          <cell r="A1567" t="str">
            <v>OEMBORLSW0010</v>
          </cell>
          <cell r="C1567">
            <v>0.01</v>
          </cell>
        </row>
        <row r="1568">
          <cell r="A1568" t="str">
            <v>OEMBORLSW0011</v>
          </cell>
          <cell r="C1568">
            <v>0.01</v>
          </cell>
        </row>
        <row r="1569">
          <cell r="A1569" t="str">
            <v>OEMBORLSW0012</v>
          </cell>
          <cell r="C1569">
            <v>0.01</v>
          </cell>
        </row>
        <row r="1570">
          <cell r="A1570" t="str">
            <v>OEMIBMSW0005</v>
          </cell>
          <cell r="C1570">
            <v>0.01</v>
          </cell>
        </row>
        <row r="1571">
          <cell r="A1571" t="str">
            <v>OEMIBMSW0006</v>
          </cell>
          <cell r="C1571">
            <v>0.01</v>
          </cell>
        </row>
        <row r="1572">
          <cell r="A1572" t="str">
            <v>OEMIBMSW0010</v>
          </cell>
          <cell r="C1572">
            <v>0.01</v>
          </cell>
        </row>
        <row r="1573">
          <cell r="A1573" t="str">
            <v>OEMIBMSW0011</v>
          </cell>
          <cell r="C1573">
            <v>0.01</v>
          </cell>
        </row>
        <row r="1574">
          <cell r="A1574" t="str">
            <v>OEMROGUEW1000</v>
          </cell>
          <cell r="C1574">
            <v>0.01</v>
          </cell>
        </row>
        <row r="1575">
          <cell r="A1575" t="str">
            <v>OEMROGUEW1001</v>
          </cell>
          <cell r="C1575">
            <v>0.01</v>
          </cell>
        </row>
        <row r="1576">
          <cell r="A1576" t="str">
            <v>OEMSSHSW0005</v>
          </cell>
          <cell r="C1576">
            <v>0.01</v>
          </cell>
        </row>
        <row r="1577">
          <cell r="A1577" t="str">
            <v>OEMSSHSW0006</v>
          </cell>
          <cell r="C1577">
            <v>0.01</v>
          </cell>
        </row>
        <row r="1578">
          <cell r="A1578" t="str">
            <v>OEMSSHSW0010</v>
          </cell>
          <cell r="C1578">
            <v>0.01</v>
          </cell>
        </row>
        <row r="1579">
          <cell r="A1579" t="str">
            <v>OEMSSHSW0011</v>
          </cell>
          <cell r="C1579">
            <v>0.01</v>
          </cell>
        </row>
        <row r="1580">
          <cell r="A1580" t="str">
            <v>P38205.02</v>
          </cell>
          <cell r="C1580">
            <v>0.01</v>
          </cell>
        </row>
        <row r="1581">
          <cell r="A1581" t="str">
            <v>P55049.02</v>
          </cell>
          <cell r="C1581">
            <v>0.01</v>
          </cell>
        </row>
        <row r="1582">
          <cell r="A1582" t="str">
            <v>PSDOC0002</v>
          </cell>
          <cell r="C1582">
            <v>0.01</v>
          </cell>
        </row>
        <row r="1583">
          <cell r="A1583" t="str">
            <v>PSNOLS21</v>
          </cell>
          <cell r="C1583">
            <v>0.01</v>
          </cell>
        </row>
        <row r="1584">
          <cell r="A1584" t="str">
            <v>SG00202</v>
          </cell>
          <cell r="C1584">
            <v>0.01</v>
          </cell>
        </row>
        <row r="1585">
          <cell r="A1585" t="str">
            <v>SG00590</v>
          </cell>
          <cell r="C1585">
            <v>0.01</v>
          </cell>
        </row>
        <row r="1586">
          <cell r="A1586" t="str">
            <v>SGNSW2016</v>
          </cell>
          <cell r="C1586">
            <v>0.01</v>
          </cell>
        </row>
        <row r="1587">
          <cell r="A1587" t="str">
            <v>SGNSW3031</v>
          </cell>
          <cell r="C1587">
            <v>0.01</v>
          </cell>
        </row>
        <row r="1588">
          <cell r="A1588" t="str">
            <v>SMSCFEAT0080</v>
          </cell>
          <cell r="C1588">
            <v>0.01</v>
          </cell>
        </row>
        <row r="1589">
          <cell r="A1589" t="str">
            <v>SMSCFEAT0081</v>
          </cell>
          <cell r="C1589">
            <v>0.01</v>
          </cell>
        </row>
        <row r="1590">
          <cell r="A1590" t="str">
            <v>TA1SWDN</v>
          </cell>
          <cell r="C1590">
            <v>0.01</v>
          </cell>
        </row>
        <row r="1591">
          <cell r="A1591" t="str">
            <v>TA2SWDN</v>
          </cell>
          <cell r="C1591">
            <v>0.01</v>
          </cell>
        </row>
        <row r="1592">
          <cell r="A1592" t="str">
            <v>TA3SWDN</v>
          </cell>
          <cell r="C1592">
            <v>0.01</v>
          </cell>
        </row>
        <row r="1593">
          <cell r="A1593" t="str">
            <v>NWG41SW70000</v>
          </cell>
          <cell r="C1593">
            <v>0.01</v>
          </cell>
        </row>
        <row r="1594">
          <cell r="A1594" t="str">
            <v>OEMBORLSW0007</v>
          </cell>
          <cell r="C1594">
            <v>0.01</v>
          </cell>
        </row>
        <row r="1595">
          <cell r="A1595" t="str">
            <v>SMSCFEAT0070</v>
          </cell>
          <cell r="C1595">
            <v>0.01</v>
          </cell>
        </row>
        <row r="1596">
          <cell r="A1596" t="str">
            <v>NET0300000</v>
          </cell>
          <cell r="C1596">
            <v>0.01</v>
          </cell>
        </row>
        <row r="1597">
          <cell r="A1597" t="str">
            <v>NET0501000</v>
          </cell>
          <cell r="C1597">
            <v>0.01</v>
          </cell>
        </row>
        <row r="1598">
          <cell r="A1598" t="str">
            <v>NET3014000</v>
          </cell>
          <cell r="C1598">
            <v>0.01</v>
          </cell>
        </row>
        <row r="1599">
          <cell r="A1599" t="str">
            <v>NET3018000</v>
          </cell>
          <cell r="C1599">
            <v>0.01</v>
          </cell>
        </row>
        <row r="1600">
          <cell r="A1600" t="str">
            <v>NET3020000</v>
          </cell>
          <cell r="C1600">
            <v>0.01</v>
          </cell>
        </row>
        <row r="1601">
          <cell r="A1601" t="str">
            <v>NET3031000</v>
          </cell>
          <cell r="C1601">
            <v>0.01</v>
          </cell>
        </row>
        <row r="1602">
          <cell r="A1602" t="str">
            <v>NET4014000</v>
          </cell>
          <cell r="C1602">
            <v>0.01</v>
          </cell>
        </row>
        <row r="1603">
          <cell r="A1603" t="str">
            <v>NET4018000</v>
          </cell>
          <cell r="C1603">
            <v>0.01</v>
          </cell>
        </row>
        <row r="1604">
          <cell r="A1604" t="str">
            <v>NET4020000</v>
          </cell>
          <cell r="C1604">
            <v>0.01</v>
          </cell>
        </row>
        <row r="1605">
          <cell r="A1605" t="str">
            <v>NETP4300000</v>
          </cell>
          <cell r="C1605">
            <v>0.01</v>
          </cell>
        </row>
        <row r="1606">
          <cell r="A1606" t="str">
            <v>OSSW0082</v>
          </cell>
          <cell r="C1606">
            <v>0.01</v>
          </cell>
        </row>
        <row r="1607">
          <cell r="A1607" t="str">
            <v>OSSW0109</v>
          </cell>
          <cell r="C1607">
            <v>0.01</v>
          </cell>
        </row>
        <row r="1608">
          <cell r="A1608" t="str">
            <v>OSSW0139</v>
          </cell>
          <cell r="C1608">
            <v>0.01</v>
          </cell>
        </row>
        <row r="1609">
          <cell r="A1609" t="str">
            <v>OSSW0409</v>
          </cell>
          <cell r="C1609">
            <v>0.01</v>
          </cell>
        </row>
        <row r="1610">
          <cell r="A1610" t="str">
            <v>00004108</v>
          </cell>
          <cell r="C1610">
            <v>0.01</v>
          </cell>
        </row>
        <row r="1611">
          <cell r="A1611" t="str">
            <v>00004829</v>
          </cell>
          <cell r="C1611">
            <v>0.01</v>
          </cell>
        </row>
        <row r="1612">
          <cell r="A1612" t="str">
            <v>00006557</v>
          </cell>
          <cell r="C1612">
            <v>0.01</v>
          </cell>
        </row>
        <row r="1613">
          <cell r="A1613" t="str">
            <v>00032710</v>
          </cell>
          <cell r="C1613">
            <v>0.01</v>
          </cell>
        </row>
        <row r="1614">
          <cell r="A1614" t="str">
            <v>00033845</v>
          </cell>
          <cell r="C1614">
            <v>0.01</v>
          </cell>
        </row>
        <row r="1615">
          <cell r="A1615" t="str">
            <v>00034441</v>
          </cell>
          <cell r="C1615">
            <v>0.01</v>
          </cell>
        </row>
        <row r="1616">
          <cell r="A1616" t="str">
            <v>00034442</v>
          </cell>
          <cell r="C1616">
            <v>0.01</v>
          </cell>
        </row>
        <row r="1617">
          <cell r="A1617" t="str">
            <v>00035831</v>
          </cell>
          <cell r="C1617">
            <v>0.01</v>
          </cell>
        </row>
        <row r="1618">
          <cell r="A1618" t="str">
            <v>00035855</v>
          </cell>
          <cell r="C1618">
            <v>0.01</v>
          </cell>
        </row>
        <row r="1619">
          <cell r="A1619" t="str">
            <v>00035858</v>
          </cell>
          <cell r="C1619">
            <v>0.01</v>
          </cell>
        </row>
        <row r="1620">
          <cell r="A1620" t="str">
            <v>00035913</v>
          </cell>
          <cell r="C1620">
            <v>0.01</v>
          </cell>
        </row>
        <row r="1621">
          <cell r="A1621" t="str">
            <v>00035914</v>
          </cell>
          <cell r="C1621">
            <v>0.01</v>
          </cell>
        </row>
        <row r="1622">
          <cell r="A1622" t="str">
            <v>00035915</v>
          </cell>
          <cell r="C1622">
            <v>0.01</v>
          </cell>
        </row>
        <row r="1623">
          <cell r="A1623" t="str">
            <v>00035916</v>
          </cell>
          <cell r="C1623">
            <v>0.01</v>
          </cell>
        </row>
        <row r="1624">
          <cell r="A1624" t="str">
            <v>00035917</v>
          </cell>
          <cell r="C1624">
            <v>0.01</v>
          </cell>
        </row>
        <row r="1625">
          <cell r="A1625" t="str">
            <v>00035919</v>
          </cell>
          <cell r="C1625">
            <v>0.01</v>
          </cell>
        </row>
        <row r="1626">
          <cell r="A1626" t="str">
            <v>00036038</v>
          </cell>
          <cell r="C1626">
            <v>0.01</v>
          </cell>
        </row>
        <row r="1627">
          <cell r="A1627" t="str">
            <v>00036039</v>
          </cell>
          <cell r="C1627">
            <v>0.01</v>
          </cell>
        </row>
        <row r="1628">
          <cell r="A1628" t="str">
            <v>00036159</v>
          </cell>
          <cell r="C1628">
            <v>0.01</v>
          </cell>
        </row>
        <row r="1629">
          <cell r="A1629" t="str">
            <v>00036213</v>
          </cell>
          <cell r="C1629">
            <v>0.01</v>
          </cell>
        </row>
        <row r="1630">
          <cell r="A1630" t="str">
            <v>00036215</v>
          </cell>
          <cell r="C1630">
            <v>0.01</v>
          </cell>
        </row>
        <row r="1631">
          <cell r="A1631" t="str">
            <v>00036216</v>
          </cell>
          <cell r="C1631">
            <v>0.01</v>
          </cell>
        </row>
        <row r="1632">
          <cell r="A1632" t="str">
            <v>00036218</v>
          </cell>
          <cell r="C1632">
            <v>0.01</v>
          </cell>
        </row>
        <row r="1633">
          <cell r="A1633" t="str">
            <v>00036307</v>
          </cell>
          <cell r="C1633">
            <v>0.01</v>
          </cell>
        </row>
        <row r="1634">
          <cell r="A1634" t="str">
            <v>00037503</v>
          </cell>
          <cell r="C1634">
            <v>0.01</v>
          </cell>
        </row>
        <row r="1635">
          <cell r="A1635" t="str">
            <v>00037504</v>
          </cell>
          <cell r="C1635">
            <v>0.01</v>
          </cell>
        </row>
        <row r="1636">
          <cell r="A1636" t="str">
            <v>DA0675297</v>
          </cell>
          <cell r="C1636">
            <v>0.01</v>
          </cell>
        </row>
        <row r="1637">
          <cell r="A1637" t="str">
            <v>DAS01048</v>
          </cell>
          <cell r="C1637">
            <v>0.01</v>
          </cell>
        </row>
        <row r="1638">
          <cell r="A1638" t="str">
            <v>DAS01049</v>
          </cell>
          <cell r="C1638">
            <v>0.01</v>
          </cell>
        </row>
        <row r="1639">
          <cell r="A1639" t="str">
            <v>DAS01050</v>
          </cell>
          <cell r="C1639">
            <v>0.01</v>
          </cell>
        </row>
        <row r="1640">
          <cell r="A1640" t="str">
            <v>DAS01051</v>
          </cell>
          <cell r="C1640">
            <v>0.01</v>
          </cell>
        </row>
        <row r="1641">
          <cell r="A1641" t="str">
            <v>DAS01052</v>
          </cell>
          <cell r="C1641">
            <v>0.01</v>
          </cell>
        </row>
        <row r="1642">
          <cell r="A1642" t="str">
            <v>DAS01053</v>
          </cell>
          <cell r="C1642">
            <v>0.01</v>
          </cell>
        </row>
        <row r="1643">
          <cell r="A1643" t="str">
            <v>DAS01054</v>
          </cell>
          <cell r="C1643">
            <v>0.01</v>
          </cell>
        </row>
        <row r="1644">
          <cell r="A1644" t="str">
            <v>DAS01055</v>
          </cell>
          <cell r="C1644">
            <v>0.01</v>
          </cell>
        </row>
        <row r="1645">
          <cell r="A1645" t="str">
            <v>DAS01056</v>
          </cell>
          <cell r="C1645">
            <v>0.01</v>
          </cell>
        </row>
        <row r="1646">
          <cell r="A1646" t="str">
            <v>DAS01057</v>
          </cell>
          <cell r="C1646">
            <v>0.01</v>
          </cell>
        </row>
        <row r="1647">
          <cell r="A1647" t="str">
            <v>DAS01058</v>
          </cell>
          <cell r="C1647">
            <v>0.01</v>
          </cell>
        </row>
        <row r="1648">
          <cell r="A1648" t="str">
            <v>DAS01059</v>
          </cell>
          <cell r="C1648">
            <v>0.01</v>
          </cell>
        </row>
        <row r="1649">
          <cell r="A1649" t="str">
            <v>DAS01064</v>
          </cell>
          <cell r="C1649">
            <v>0.01</v>
          </cell>
        </row>
        <row r="1650">
          <cell r="A1650" t="str">
            <v>DAS01065</v>
          </cell>
          <cell r="C1650">
            <v>0.01</v>
          </cell>
        </row>
        <row r="1651">
          <cell r="A1651" t="str">
            <v>DAS01066</v>
          </cell>
          <cell r="C1651">
            <v>0.01</v>
          </cell>
        </row>
        <row r="1652">
          <cell r="A1652" t="str">
            <v>DAS01067</v>
          </cell>
          <cell r="C1652">
            <v>0.01</v>
          </cell>
        </row>
        <row r="1653">
          <cell r="A1653" t="str">
            <v>DAS01068</v>
          </cell>
          <cell r="C1653">
            <v>0.01</v>
          </cell>
        </row>
        <row r="1654">
          <cell r="A1654" t="str">
            <v>DAS01069</v>
          </cell>
          <cell r="C1654">
            <v>0.01</v>
          </cell>
        </row>
        <row r="1655">
          <cell r="A1655" t="str">
            <v>DAS01070</v>
          </cell>
          <cell r="C1655">
            <v>0.01</v>
          </cell>
        </row>
        <row r="1656">
          <cell r="A1656" t="str">
            <v>DAS01071</v>
          </cell>
          <cell r="C1656">
            <v>0.01</v>
          </cell>
        </row>
        <row r="1657">
          <cell r="A1657" t="str">
            <v>DAS01072</v>
          </cell>
          <cell r="C1657">
            <v>0.01</v>
          </cell>
        </row>
        <row r="1658">
          <cell r="A1658" t="str">
            <v>DAS02048</v>
          </cell>
          <cell r="C1658">
            <v>0.01</v>
          </cell>
        </row>
        <row r="1659">
          <cell r="A1659" t="str">
            <v>DAS02049</v>
          </cell>
          <cell r="C1659">
            <v>0.01</v>
          </cell>
        </row>
        <row r="1660">
          <cell r="A1660" t="str">
            <v>DAS02050</v>
          </cell>
          <cell r="C1660">
            <v>0.01</v>
          </cell>
        </row>
        <row r="1661">
          <cell r="A1661" t="str">
            <v>DAS02051</v>
          </cell>
          <cell r="C1661">
            <v>0.01</v>
          </cell>
        </row>
        <row r="1662">
          <cell r="A1662" t="str">
            <v>DAS02052</v>
          </cell>
          <cell r="C1662">
            <v>0.01</v>
          </cell>
        </row>
        <row r="1663">
          <cell r="A1663" t="str">
            <v>DAS02053</v>
          </cell>
          <cell r="C1663">
            <v>0.01</v>
          </cell>
        </row>
        <row r="1664">
          <cell r="A1664" t="str">
            <v>DAS02054</v>
          </cell>
          <cell r="C1664">
            <v>0.01</v>
          </cell>
        </row>
        <row r="1665">
          <cell r="A1665" t="str">
            <v>DAS02055</v>
          </cell>
          <cell r="C1665">
            <v>0.01</v>
          </cell>
        </row>
        <row r="1666">
          <cell r="A1666" t="str">
            <v>DAS02056</v>
          </cell>
          <cell r="C1666">
            <v>0.01</v>
          </cell>
        </row>
        <row r="1667">
          <cell r="A1667" t="str">
            <v>DAS02057</v>
          </cell>
          <cell r="C1667">
            <v>0.01</v>
          </cell>
        </row>
        <row r="1668">
          <cell r="A1668" t="str">
            <v>DAS02058</v>
          </cell>
          <cell r="C1668">
            <v>0.01</v>
          </cell>
        </row>
        <row r="1669">
          <cell r="A1669" t="str">
            <v>DAS02059</v>
          </cell>
          <cell r="C1669">
            <v>0.01</v>
          </cell>
        </row>
        <row r="1670">
          <cell r="A1670" t="str">
            <v>DAS02064</v>
          </cell>
          <cell r="C1670">
            <v>0.01</v>
          </cell>
        </row>
        <row r="1671">
          <cell r="A1671" t="str">
            <v>DAS02065</v>
          </cell>
          <cell r="C1671">
            <v>0.01</v>
          </cell>
        </row>
        <row r="1672">
          <cell r="A1672" t="str">
            <v>DAS02066</v>
          </cell>
          <cell r="C1672">
            <v>0.01</v>
          </cell>
        </row>
        <row r="1673">
          <cell r="A1673" t="str">
            <v>DAS02067</v>
          </cell>
          <cell r="C1673">
            <v>0.01</v>
          </cell>
        </row>
        <row r="1674">
          <cell r="A1674" t="str">
            <v>DAS02068</v>
          </cell>
          <cell r="C1674">
            <v>0.01</v>
          </cell>
        </row>
        <row r="1675">
          <cell r="A1675" t="str">
            <v>DAS02069</v>
          </cell>
          <cell r="C1675">
            <v>0.01</v>
          </cell>
        </row>
        <row r="1676">
          <cell r="A1676" t="str">
            <v>DAS02070</v>
          </cell>
          <cell r="C1676">
            <v>0.01</v>
          </cell>
        </row>
        <row r="1677">
          <cell r="A1677" t="str">
            <v>DAS02071</v>
          </cell>
          <cell r="C1677">
            <v>0.01</v>
          </cell>
        </row>
        <row r="1678">
          <cell r="A1678" t="str">
            <v>DAS02072</v>
          </cell>
          <cell r="C1678">
            <v>0.01</v>
          </cell>
        </row>
        <row r="1679">
          <cell r="A1679" t="str">
            <v>DAS05000</v>
          </cell>
          <cell r="C1679">
            <v>0.01</v>
          </cell>
        </row>
        <row r="1680">
          <cell r="A1680" t="str">
            <v>DAS05002</v>
          </cell>
          <cell r="C1680">
            <v>0.01</v>
          </cell>
        </row>
        <row r="1681">
          <cell r="A1681" t="str">
            <v>DAS05003</v>
          </cell>
          <cell r="C1681">
            <v>0.01</v>
          </cell>
        </row>
        <row r="1682">
          <cell r="A1682" t="str">
            <v>DAS05009</v>
          </cell>
          <cell r="C1682">
            <v>0.01</v>
          </cell>
        </row>
        <row r="1683">
          <cell r="A1683" t="str">
            <v>DAS05018</v>
          </cell>
          <cell r="C1683">
            <v>0.01</v>
          </cell>
        </row>
        <row r="1684">
          <cell r="A1684" t="str">
            <v>DAS05019</v>
          </cell>
          <cell r="C1684">
            <v>0.01</v>
          </cell>
        </row>
        <row r="1685">
          <cell r="A1685" t="str">
            <v>DAS05020</v>
          </cell>
          <cell r="C1685">
            <v>0.01</v>
          </cell>
        </row>
        <row r="1686">
          <cell r="A1686" t="str">
            <v>DAS05021</v>
          </cell>
          <cell r="C1686">
            <v>0.01</v>
          </cell>
        </row>
        <row r="1687">
          <cell r="A1687" t="str">
            <v>DAS05022</v>
          </cell>
          <cell r="C1687">
            <v>0.01</v>
          </cell>
        </row>
        <row r="1688">
          <cell r="A1688" t="str">
            <v>DAS05023</v>
          </cell>
          <cell r="C1688">
            <v>0.01</v>
          </cell>
        </row>
        <row r="1689">
          <cell r="A1689" t="str">
            <v>DAS05027</v>
          </cell>
          <cell r="C1689">
            <v>0.01</v>
          </cell>
        </row>
        <row r="1690">
          <cell r="A1690" t="str">
            <v>DAS05028</v>
          </cell>
          <cell r="C1690">
            <v>0.01</v>
          </cell>
        </row>
        <row r="1691">
          <cell r="A1691" t="str">
            <v>DAS05029</v>
          </cell>
          <cell r="C1691">
            <v>0.01</v>
          </cell>
        </row>
        <row r="1692">
          <cell r="A1692" t="str">
            <v>DAS05031</v>
          </cell>
          <cell r="C1692">
            <v>0.01</v>
          </cell>
        </row>
        <row r="1693">
          <cell r="A1693" t="str">
            <v>DAS05032</v>
          </cell>
          <cell r="C1693">
            <v>0.01</v>
          </cell>
        </row>
        <row r="1694">
          <cell r="A1694" t="str">
            <v>DAS05035</v>
          </cell>
          <cell r="C1694">
            <v>0.01</v>
          </cell>
        </row>
        <row r="1695">
          <cell r="A1695" t="str">
            <v>DAS05036</v>
          </cell>
          <cell r="C1695">
            <v>0.01</v>
          </cell>
        </row>
        <row r="1696">
          <cell r="A1696" t="str">
            <v>DAS05037</v>
          </cell>
          <cell r="C1696">
            <v>0.01</v>
          </cell>
        </row>
        <row r="1697">
          <cell r="A1697" t="str">
            <v>DAS05038</v>
          </cell>
          <cell r="C1697">
            <v>0.01</v>
          </cell>
        </row>
        <row r="1698">
          <cell r="A1698" t="str">
            <v>DAS05040</v>
          </cell>
          <cell r="C1698">
            <v>0.01</v>
          </cell>
        </row>
        <row r="1699">
          <cell r="A1699" t="str">
            <v>DAS05042</v>
          </cell>
          <cell r="C1699">
            <v>0.01</v>
          </cell>
        </row>
        <row r="1700">
          <cell r="A1700" t="str">
            <v>DAS05044</v>
          </cell>
          <cell r="C1700">
            <v>0.01</v>
          </cell>
        </row>
        <row r="1701">
          <cell r="A1701" t="str">
            <v>DAS05045</v>
          </cell>
          <cell r="C1701">
            <v>0.01</v>
          </cell>
        </row>
        <row r="1702">
          <cell r="A1702" t="str">
            <v>DAS05046</v>
          </cell>
          <cell r="C1702">
            <v>0.01</v>
          </cell>
        </row>
        <row r="1703">
          <cell r="A1703" t="str">
            <v>DAS05047</v>
          </cell>
          <cell r="C1703">
            <v>0.01</v>
          </cell>
        </row>
        <row r="1704">
          <cell r="A1704" t="str">
            <v>DAS05048</v>
          </cell>
          <cell r="C1704">
            <v>0.01</v>
          </cell>
        </row>
        <row r="1705">
          <cell r="A1705" t="str">
            <v>DAS05049</v>
          </cell>
          <cell r="C1705">
            <v>0.01</v>
          </cell>
        </row>
        <row r="1706">
          <cell r="A1706" t="str">
            <v>DAS05050</v>
          </cell>
          <cell r="C1706">
            <v>0.01</v>
          </cell>
        </row>
        <row r="1707">
          <cell r="A1707" t="str">
            <v>DAS05051</v>
          </cell>
          <cell r="C1707">
            <v>0.01</v>
          </cell>
        </row>
        <row r="1708">
          <cell r="A1708" t="str">
            <v>DAS05052</v>
          </cell>
          <cell r="C1708">
            <v>0.01</v>
          </cell>
        </row>
        <row r="1709">
          <cell r="A1709" t="str">
            <v>DAS05053</v>
          </cell>
          <cell r="C1709">
            <v>0.01</v>
          </cell>
        </row>
        <row r="1710">
          <cell r="A1710" t="str">
            <v>DAS05054</v>
          </cell>
          <cell r="C1710">
            <v>0.01</v>
          </cell>
        </row>
        <row r="1711">
          <cell r="A1711" t="str">
            <v>DAS05055</v>
          </cell>
          <cell r="C1711">
            <v>0.01</v>
          </cell>
        </row>
        <row r="1712">
          <cell r="A1712" t="str">
            <v>DAS05056</v>
          </cell>
          <cell r="C1712">
            <v>0.01</v>
          </cell>
        </row>
        <row r="1713">
          <cell r="A1713" t="str">
            <v>DAS05057</v>
          </cell>
          <cell r="C1713">
            <v>0.01</v>
          </cell>
        </row>
        <row r="1714">
          <cell r="A1714" t="str">
            <v>DAS05058</v>
          </cell>
          <cell r="C1714">
            <v>0.01</v>
          </cell>
        </row>
        <row r="1715">
          <cell r="A1715" t="str">
            <v>DAS05059</v>
          </cell>
          <cell r="C1715">
            <v>0.01</v>
          </cell>
        </row>
        <row r="1716">
          <cell r="A1716" t="str">
            <v>DAS05060</v>
          </cell>
          <cell r="C1716">
            <v>0.01</v>
          </cell>
        </row>
        <row r="1717">
          <cell r="A1717" t="str">
            <v>DAS05061</v>
          </cell>
          <cell r="C1717">
            <v>0.01</v>
          </cell>
        </row>
        <row r="1718">
          <cell r="A1718" t="str">
            <v>DAS05062</v>
          </cell>
          <cell r="C1718">
            <v>0.01</v>
          </cell>
        </row>
        <row r="1719">
          <cell r="A1719" t="str">
            <v>DAS05063</v>
          </cell>
          <cell r="C1719">
            <v>0.01</v>
          </cell>
        </row>
        <row r="1720">
          <cell r="A1720" t="str">
            <v>DAS05064</v>
          </cell>
          <cell r="C1720">
            <v>0.01</v>
          </cell>
        </row>
        <row r="1721">
          <cell r="A1721" t="str">
            <v>DAS05065</v>
          </cell>
          <cell r="C1721">
            <v>0.01</v>
          </cell>
        </row>
        <row r="1722">
          <cell r="A1722" t="str">
            <v>DAS05066</v>
          </cell>
          <cell r="C1722">
            <v>0.01</v>
          </cell>
        </row>
        <row r="1723">
          <cell r="A1723" t="str">
            <v>DAS05067</v>
          </cell>
          <cell r="C1723">
            <v>0.01</v>
          </cell>
        </row>
        <row r="1724">
          <cell r="A1724" t="str">
            <v>DAS05068</v>
          </cell>
          <cell r="C1724">
            <v>0.01</v>
          </cell>
        </row>
        <row r="1725">
          <cell r="A1725" t="str">
            <v>DAS05069</v>
          </cell>
          <cell r="C1725">
            <v>0.01</v>
          </cell>
        </row>
        <row r="1726">
          <cell r="A1726" t="str">
            <v>DAS05070</v>
          </cell>
          <cell r="C1726">
            <v>0.01</v>
          </cell>
        </row>
        <row r="1727">
          <cell r="A1727" t="str">
            <v>DAS05071</v>
          </cell>
          <cell r="C1727">
            <v>0.01</v>
          </cell>
        </row>
        <row r="1728">
          <cell r="A1728" t="str">
            <v>DAS05072</v>
          </cell>
          <cell r="C1728">
            <v>0.01</v>
          </cell>
        </row>
        <row r="1729">
          <cell r="A1729" t="str">
            <v>OSSW0110</v>
          </cell>
          <cell r="C1729">
            <v>0.01</v>
          </cell>
        </row>
        <row r="1730">
          <cell r="A1730" t="str">
            <v>GGSN36MEDIACD</v>
          </cell>
          <cell r="C1730">
            <v>0.01</v>
          </cell>
        </row>
        <row r="1731">
          <cell r="A1731" t="str">
            <v>GMLCDOC0027</v>
          </cell>
          <cell r="C1731">
            <v>0.01</v>
          </cell>
        </row>
        <row r="1732">
          <cell r="A1732" t="str">
            <v>CA200SWCD</v>
          </cell>
          <cell r="C1732">
            <v>0.01</v>
          </cell>
        </row>
        <row r="1733">
          <cell r="A1733" t="str">
            <v>OSSW0253</v>
          </cell>
          <cell r="C1733">
            <v>0.01</v>
          </cell>
        </row>
        <row r="1734">
          <cell r="A1734" t="str">
            <v>OSSW0251</v>
          </cell>
          <cell r="C1734">
            <v>0.01</v>
          </cell>
        </row>
        <row r="1735">
          <cell r="A1735" t="str">
            <v>OSSW0216</v>
          </cell>
          <cell r="C1735">
            <v>0.01</v>
          </cell>
        </row>
        <row r="1736">
          <cell r="A1736" t="str">
            <v>OS_TB_D5ALTLL_TS</v>
          </cell>
          <cell r="C1736">
            <v>0.01</v>
          </cell>
        </row>
        <row r="1737">
          <cell r="A1737" t="str">
            <v>OSSW0215</v>
          </cell>
          <cell r="C1737">
            <v>0.01</v>
          </cell>
        </row>
        <row r="1738">
          <cell r="A1738" t="str">
            <v>00036266</v>
          </cell>
          <cell r="C1738">
            <v>0.01</v>
          </cell>
        </row>
        <row r="1739">
          <cell r="A1739" t="str">
            <v>00035851</v>
          </cell>
          <cell r="C1739">
            <v>0.01</v>
          </cell>
        </row>
        <row r="1740">
          <cell r="A1740" t="str">
            <v>OSSW0213</v>
          </cell>
          <cell r="C1740">
            <v>0.01</v>
          </cell>
        </row>
        <row r="1741">
          <cell r="A1741" t="str">
            <v>OSSW0247</v>
          </cell>
          <cell r="C1741">
            <v>0.01</v>
          </cell>
        </row>
        <row r="1742">
          <cell r="A1742" t="str">
            <v>OSSW0214</v>
          </cell>
          <cell r="C1742">
            <v>0.01</v>
          </cell>
        </row>
        <row r="1743">
          <cell r="A1743" t="str">
            <v>OSSW0245</v>
          </cell>
          <cell r="C1743">
            <v>0.01</v>
          </cell>
        </row>
        <row r="1744">
          <cell r="A1744" t="str">
            <v>DA3414</v>
          </cell>
          <cell r="C1744">
            <v>0.01</v>
          </cell>
        </row>
        <row r="1745">
          <cell r="A1745" t="str">
            <v>OSSW0329</v>
          </cell>
          <cell r="C1745">
            <v>0.01</v>
          </cell>
        </row>
        <row r="1746">
          <cell r="A1746" t="str">
            <v>00036158</v>
          </cell>
          <cell r="C1746">
            <v>0.01</v>
          </cell>
        </row>
        <row r="1747">
          <cell r="A1747" t="str">
            <v>DA7747</v>
          </cell>
          <cell r="C1747">
            <v>0.01</v>
          </cell>
        </row>
        <row r="1748">
          <cell r="A1748" t="str">
            <v>DA3413</v>
          </cell>
          <cell r="C1748">
            <v>0.01</v>
          </cell>
        </row>
        <row r="1749">
          <cell r="A1749" t="str">
            <v>00033839</v>
          </cell>
          <cell r="C1749">
            <v>0.01</v>
          </cell>
        </row>
        <row r="1750">
          <cell r="A1750" t="str">
            <v>00033837</v>
          </cell>
          <cell r="C1750">
            <v>0.01</v>
          </cell>
        </row>
        <row r="1751">
          <cell r="A1751" t="str">
            <v>DA7742</v>
          </cell>
          <cell r="C1751">
            <v>0.01</v>
          </cell>
        </row>
        <row r="1752">
          <cell r="A1752" t="str">
            <v>00005228</v>
          </cell>
          <cell r="C1752">
            <v>0.01</v>
          </cell>
        </row>
        <row r="1753">
          <cell r="A1753" t="str">
            <v>00035908</v>
          </cell>
          <cell r="C1753">
            <v>0.01</v>
          </cell>
        </row>
        <row r="1754">
          <cell r="A1754" t="str">
            <v>00036886</v>
          </cell>
          <cell r="C1754">
            <v>0.01</v>
          </cell>
        </row>
        <row r="1755">
          <cell r="A1755" t="str">
            <v>00039116</v>
          </cell>
          <cell r="C1755">
            <v>0.01</v>
          </cell>
        </row>
        <row r="1756">
          <cell r="A1756" t="str">
            <v>LIC4SWTB</v>
          </cell>
          <cell r="C1756">
            <v>0.01</v>
          </cell>
        </row>
        <row r="1757">
          <cell r="A1757" t="str">
            <v>NWG41SW2002</v>
          </cell>
          <cell r="C1757">
            <v>0.01</v>
          </cell>
        </row>
        <row r="1758">
          <cell r="A1758" t="str">
            <v>OSSW0176</v>
          </cell>
          <cell r="C1758">
            <v>0.01</v>
          </cell>
        </row>
        <row r="1759">
          <cell r="A1759" t="str">
            <v>SGNSWP3071</v>
          </cell>
          <cell r="C1759">
            <v>0.01</v>
          </cell>
        </row>
        <row r="1760">
          <cell r="A1760" t="str">
            <v>SGNSWT3071</v>
          </cell>
          <cell r="C1760">
            <v>0.01</v>
          </cell>
        </row>
        <row r="1761">
          <cell r="A1761" t="str">
            <v>STRMSUPP07</v>
          </cell>
          <cell r="C1761">
            <v>0.01</v>
          </cell>
        </row>
        <row r="1762">
          <cell r="A1762" t="str">
            <v>AG30LKFP</v>
          </cell>
          <cell r="C1762">
            <v>0.01</v>
          </cell>
        </row>
        <row r="1763">
          <cell r="A1763" t="str">
            <v>AG30LKHAAA</v>
          </cell>
          <cell r="C1763">
            <v>0.01</v>
          </cell>
        </row>
        <row r="1764">
          <cell r="A1764" t="str">
            <v>AG30LKHAAS</v>
          </cell>
          <cell r="C1764">
            <v>0.01</v>
          </cell>
        </row>
        <row r="1765">
          <cell r="A1765" t="str">
            <v>AG30LKMCHC</v>
          </cell>
          <cell r="C1765">
            <v>0.01</v>
          </cell>
        </row>
        <row r="1766">
          <cell r="A1766" t="str">
            <v>AG40LKCTB</v>
          </cell>
          <cell r="C1766">
            <v>0.01</v>
          </cell>
        </row>
        <row r="1767">
          <cell r="A1767" t="str">
            <v>AGW40SWUPG</v>
          </cell>
          <cell r="C1767">
            <v>0.01</v>
          </cell>
        </row>
        <row r="1768">
          <cell r="A1768" t="str">
            <v>CA200TEST000</v>
          </cell>
          <cell r="C1768">
            <v>0.01</v>
          </cell>
        </row>
        <row r="1769">
          <cell r="A1769" t="str">
            <v>CATRIAL</v>
          </cell>
          <cell r="C1769">
            <v>0.01</v>
          </cell>
        </row>
        <row r="1770">
          <cell r="A1770" t="str">
            <v>GGN5SWUPGMEM</v>
          </cell>
          <cell r="C1770">
            <v>0.01</v>
          </cell>
        </row>
        <row r="1771">
          <cell r="A1771" t="str">
            <v>GMLCFEAT0231</v>
          </cell>
          <cell r="C1771">
            <v>0.01</v>
          </cell>
        </row>
        <row r="1772">
          <cell r="A1772" t="str">
            <v>GMLCFEAT0234</v>
          </cell>
          <cell r="C1772">
            <v>0.01</v>
          </cell>
        </row>
        <row r="1773">
          <cell r="A1773" t="str">
            <v>GMLCFEAT0237</v>
          </cell>
          <cell r="C1773">
            <v>0.01</v>
          </cell>
        </row>
        <row r="1774">
          <cell r="A1774" t="str">
            <v>MMSC30FEATUPG10</v>
          </cell>
          <cell r="C1774">
            <v>0.01</v>
          </cell>
        </row>
        <row r="1775">
          <cell r="A1775" t="str">
            <v>MMSC30FEATUPG12</v>
          </cell>
          <cell r="C1775">
            <v>0.01</v>
          </cell>
        </row>
        <row r="1776">
          <cell r="A1776" t="str">
            <v>MMSC30FEATUPG13</v>
          </cell>
          <cell r="C1776">
            <v>0.01</v>
          </cell>
        </row>
        <row r="1777">
          <cell r="A1777" t="str">
            <v>MMSC30FEATUPG14</v>
          </cell>
          <cell r="C1777">
            <v>0.01</v>
          </cell>
        </row>
        <row r="1778">
          <cell r="A1778" t="str">
            <v>MMSC30FEATUPG15</v>
          </cell>
          <cell r="C1778">
            <v>0.01</v>
          </cell>
        </row>
        <row r="1779">
          <cell r="A1779" t="str">
            <v>MMSC31SW0003</v>
          </cell>
          <cell r="C1779">
            <v>0.01</v>
          </cell>
        </row>
        <row r="1780">
          <cell r="A1780" t="str">
            <v>MMSC31SW0004</v>
          </cell>
          <cell r="C1780">
            <v>0.01</v>
          </cell>
        </row>
        <row r="1781">
          <cell r="A1781" t="str">
            <v>MMSC32SW0003</v>
          </cell>
          <cell r="C1781">
            <v>0.01</v>
          </cell>
        </row>
        <row r="1782">
          <cell r="A1782" t="str">
            <v>MMSC32SW0004</v>
          </cell>
          <cell r="C1782">
            <v>0.01</v>
          </cell>
        </row>
        <row r="1783">
          <cell r="A1783" t="str">
            <v>MMSCFEAT9000</v>
          </cell>
          <cell r="C1783">
            <v>0.01</v>
          </cell>
        </row>
        <row r="1784">
          <cell r="A1784" t="str">
            <v>MMSCFEATUPG3200</v>
          </cell>
          <cell r="C1784">
            <v>0.01</v>
          </cell>
        </row>
        <row r="1785">
          <cell r="A1785" t="str">
            <v>MMSCFEATUPG3201</v>
          </cell>
          <cell r="C1785">
            <v>0.01</v>
          </cell>
        </row>
        <row r="1786">
          <cell r="A1786" t="str">
            <v>MMSCFEATUPG3202</v>
          </cell>
          <cell r="C1786">
            <v>0.01</v>
          </cell>
        </row>
        <row r="1787">
          <cell r="A1787" t="str">
            <v>MMSCFEATUPG3203</v>
          </cell>
          <cell r="C1787">
            <v>0.01</v>
          </cell>
        </row>
        <row r="1788">
          <cell r="A1788" t="str">
            <v>MMSCFEATUPG3204</v>
          </cell>
          <cell r="C1788">
            <v>0.01</v>
          </cell>
        </row>
        <row r="1789">
          <cell r="A1789" t="str">
            <v>MMSCFEATUPG3205</v>
          </cell>
          <cell r="C1789">
            <v>0.01</v>
          </cell>
        </row>
        <row r="1790">
          <cell r="A1790" t="str">
            <v>MMSCFEATUPG3206</v>
          </cell>
          <cell r="C1790">
            <v>0.01</v>
          </cell>
        </row>
        <row r="1791">
          <cell r="A1791" t="str">
            <v>MMSCFEATUPG3207</v>
          </cell>
          <cell r="C1791">
            <v>0.01</v>
          </cell>
        </row>
        <row r="1792">
          <cell r="A1792" t="str">
            <v>MMSCFEATUPG3208</v>
          </cell>
          <cell r="C1792">
            <v>0.01</v>
          </cell>
        </row>
        <row r="1793">
          <cell r="A1793" t="str">
            <v>MMSCFEATUPG3209</v>
          </cell>
          <cell r="C1793">
            <v>0.01</v>
          </cell>
        </row>
        <row r="1794">
          <cell r="A1794" t="str">
            <v>MMSCFEATUPG3210</v>
          </cell>
          <cell r="C1794">
            <v>0.01</v>
          </cell>
        </row>
        <row r="1795">
          <cell r="A1795" t="str">
            <v>MMSCFEATUPG3211</v>
          </cell>
          <cell r="C1795">
            <v>0.01</v>
          </cell>
        </row>
        <row r="1796">
          <cell r="A1796" t="str">
            <v>MMSCFEATUPG3212</v>
          </cell>
          <cell r="C1796">
            <v>0.01</v>
          </cell>
        </row>
        <row r="1797">
          <cell r="A1797" t="str">
            <v>MMSCFEATUPG3213</v>
          </cell>
          <cell r="C1797">
            <v>0.01</v>
          </cell>
        </row>
        <row r="1798">
          <cell r="A1798" t="str">
            <v>MMSCFEATUPG3214</v>
          </cell>
          <cell r="C1798">
            <v>0.01</v>
          </cell>
        </row>
        <row r="1799">
          <cell r="A1799" t="str">
            <v>MMSCFEATUPG3215</v>
          </cell>
          <cell r="C1799">
            <v>0.01</v>
          </cell>
        </row>
        <row r="1800">
          <cell r="A1800" t="str">
            <v>MMSCFEATUPG3216</v>
          </cell>
          <cell r="C1800">
            <v>0.01</v>
          </cell>
        </row>
        <row r="1801">
          <cell r="A1801" t="str">
            <v>MMSCFEATUPG3217</v>
          </cell>
          <cell r="C1801">
            <v>0.01</v>
          </cell>
        </row>
        <row r="1802">
          <cell r="A1802" t="str">
            <v>MMSCFEATUPG3218</v>
          </cell>
          <cell r="C1802">
            <v>0.01</v>
          </cell>
        </row>
        <row r="1803">
          <cell r="A1803" t="str">
            <v>MMSCFEATUPG3219</v>
          </cell>
          <cell r="C1803">
            <v>0.01</v>
          </cell>
        </row>
        <row r="1804">
          <cell r="A1804" t="str">
            <v>MMSCFEATUPG3220</v>
          </cell>
          <cell r="C1804">
            <v>0.01</v>
          </cell>
        </row>
        <row r="1805">
          <cell r="A1805" t="str">
            <v>MMSCFEATUPG3221</v>
          </cell>
          <cell r="C1805">
            <v>0.01</v>
          </cell>
        </row>
        <row r="1806">
          <cell r="A1806" t="str">
            <v>NBGINFO0003</v>
          </cell>
          <cell r="C1806">
            <v>0.01</v>
          </cell>
        </row>
        <row r="1807">
          <cell r="A1807" t="str">
            <v>NBGKEY0001</v>
          </cell>
          <cell r="C1807">
            <v>0.01</v>
          </cell>
        </row>
        <row r="1808">
          <cell r="A1808" t="str">
            <v>NBSINFO0004</v>
          </cell>
          <cell r="C1808">
            <v>0.01</v>
          </cell>
        </row>
        <row r="1809">
          <cell r="A1809" t="str">
            <v>NBSSW003</v>
          </cell>
          <cell r="C1809">
            <v>0.01</v>
          </cell>
        </row>
        <row r="1810">
          <cell r="A1810" t="str">
            <v>NPSLK1321</v>
          </cell>
          <cell r="C1810">
            <v>0.01</v>
          </cell>
        </row>
        <row r="1811">
          <cell r="A1811" t="str">
            <v>NPSLK1322</v>
          </cell>
          <cell r="C1811">
            <v>0.01</v>
          </cell>
        </row>
        <row r="1812">
          <cell r="A1812" t="str">
            <v>NPSLK1323</v>
          </cell>
          <cell r="C1812">
            <v>0.01</v>
          </cell>
        </row>
        <row r="1813">
          <cell r="A1813" t="str">
            <v>NPSLK1324</v>
          </cell>
          <cell r="C1813">
            <v>0.01</v>
          </cell>
        </row>
        <row r="1814">
          <cell r="A1814" t="str">
            <v>NPSLK1325</v>
          </cell>
          <cell r="C1814">
            <v>0.01</v>
          </cell>
        </row>
        <row r="1815">
          <cell r="A1815" t="str">
            <v>NPSSW1313</v>
          </cell>
          <cell r="C1815">
            <v>0.01</v>
          </cell>
        </row>
        <row r="1816">
          <cell r="A1816" t="str">
            <v>NPSSW1314</v>
          </cell>
          <cell r="C1816">
            <v>0.01</v>
          </cell>
        </row>
        <row r="1817">
          <cell r="A1817" t="str">
            <v>NWG41SW2901</v>
          </cell>
          <cell r="C1817">
            <v>0.01</v>
          </cell>
        </row>
        <row r="1818">
          <cell r="A1818" t="str">
            <v>NWGFEAT2081</v>
          </cell>
          <cell r="C1818">
            <v>0.01</v>
          </cell>
        </row>
        <row r="1819">
          <cell r="A1819" t="str">
            <v>NWGFEAT2111</v>
          </cell>
          <cell r="C1819">
            <v>0.01</v>
          </cell>
        </row>
        <row r="1820">
          <cell r="A1820" t="str">
            <v>NWGFEAT2121</v>
          </cell>
          <cell r="C1820">
            <v>0.01</v>
          </cell>
        </row>
        <row r="1821">
          <cell r="A1821" t="str">
            <v>OSSW0173</v>
          </cell>
          <cell r="C1821">
            <v>0.01</v>
          </cell>
        </row>
        <row r="1822">
          <cell r="A1822" t="str">
            <v>P31774.01</v>
          </cell>
          <cell r="C1822">
            <v>0.01</v>
          </cell>
        </row>
        <row r="1823">
          <cell r="A1823" t="str">
            <v>P31774.03</v>
          </cell>
          <cell r="C1823">
            <v>0.01</v>
          </cell>
        </row>
        <row r="1824">
          <cell r="A1824" t="str">
            <v>PRSFEAT1314</v>
          </cell>
          <cell r="C1824">
            <v>0.01</v>
          </cell>
        </row>
        <row r="1825">
          <cell r="A1825" t="str">
            <v>PRSSW0067</v>
          </cell>
          <cell r="C1825">
            <v>0.01</v>
          </cell>
        </row>
        <row r="1826">
          <cell r="A1826" t="str">
            <v>PRSSW0072</v>
          </cell>
          <cell r="C1826">
            <v>0.01</v>
          </cell>
        </row>
        <row r="1827">
          <cell r="A1827" t="str">
            <v>PRSSW0078</v>
          </cell>
          <cell r="C1827">
            <v>0.01</v>
          </cell>
        </row>
        <row r="1828">
          <cell r="A1828" t="str">
            <v>PRSSW1310</v>
          </cell>
          <cell r="C1828">
            <v>0.01</v>
          </cell>
        </row>
        <row r="1829">
          <cell r="A1829" t="str">
            <v>PRSSW1311</v>
          </cell>
          <cell r="C1829">
            <v>0.01</v>
          </cell>
        </row>
        <row r="1830">
          <cell r="A1830" t="str">
            <v>SMSCSW7010</v>
          </cell>
          <cell r="C1830">
            <v>0.01</v>
          </cell>
        </row>
        <row r="1831">
          <cell r="A1831" t="str">
            <v>SMSCSW7017</v>
          </cell>
          <cell r="C1831">
            <v>0.01</v>
          </cell>
        </row>
        <row r="1832">
          <cell r="A1832" t="str">
            <v>SMSCSW7020</v>
          </cell>
          <cell r="C1832">
            <v>0.01</v>
          </cell>
        </row>
        <row r="1833">
          <cell r="A1833" t="str">
            <v>SMSCSW7021</v>
          </cell>
          <cell r="C1833">
            <v>0.01</v>
          </cell>
        </row>
        <row r="1834">
          <cell r="A1834" t="str">
            <v>SMSCSW7022</v>
          </cell>
          <cell r="C1834">
            <v>0.01</v>
          </cell>
        </row>
        <row r="1835">
          <cell r="A1835" t="str">
            <v>SMSCSW7023</v>
          </cell>
          <cell r="C1835">
            <v>0.01</v>
          </cell>
        </row>
        <row r="1836">
          <cell r="A1836" t="str">
            <v>SMSCSW7024</v>
          </cell>
          <cell r="C1836">
            <v>0.01</v>
          </cell>
        </row>
        <row r="1837">
          <cell r="A1837" t="str">
            <v>SMSCSW8101</v>
          </cell>
          <cell r="C1837">
            <v>0.01</v>
          </cell>
        </row>
        <row r="1838">
          <cell r="A1838" t="str">
            <v>SMSCSW8103</v>
          </cell>
          <cell r="C1838">
            <v>0.01</v>
          </cell>
        </row>
        <row r="1839">
          <cell r="A1839" t="str">
            <v>SMSCSW8104</v>
          </cell>
          <cell r="C1839">
            <v>0.01</v>
          </cell>
        </row>
        <row r="1840">
          <cell r="A1840" t="str">
            <v>SMSCSW8105</v>
          </cell>
          <cell r="C1840">
            <v>0.01</v>
          </cell>
        </row>
        <row r="1841">
          <cell r="A1841" t="str">
            <v>SMSCSW8106</v>
          </cell>
          <cell r="C1841">
            <v>0.01</v>
          </cell>
        </row>
        <row r="1842">
          <cell r="A1842" t="str">
            <v>SMSCSW8107</v>
          </cell>
          <cell r="C1842">
            <v>0.01</v>
          </cell>
        </row>
        <row r="1843">
          <cell r="A1843" t="str">
            <v>SMSCSW8108</v>
          </cell>
          <cell r="C1843">
            <v>0.01</v>
          </cell>
        </row>
        <row r="1844">
          <cell r="A1844" t="str">
            <v>TA2STRET</v>
          </cell>
          <cell r="C1844">
            <v>0.01</v>
          </cell>
        </row>
        <row r="1845">
          <cell r="A1845" t="str">
            <v>TA2TRSW</v>
          </cell>
          <cell r="C1845">
            <v>0.01</v>
          </cell>
        </row>
        <row r="1846">
          <cell r="A1846" t="str">
            <v>TA3BROT</v>
          </cell>
          <cell r="C1846">
            <v>0.01</v>
          </cell>
        </row>
        <row r="1847">
          <cell r="A1847" t="str">
            <v>TA3DIAMT</v>
          </cell>
          <cell r="C1847">
            <v>0.01</v>
          </cell>
        </row>
        <row r="1848">
          <cell r="A1848" t="str">
            <v>TA3ENUMT</v>
          </cell>
          <cell r="C1848">
            <v>0.01</v>
          </cell>
        </row>
        <row r="1849">
          <cell r="A1849" t="str">
            <v>TA3FTPT</v>
          </cell>
          <cell r="C1849">
            <v>0.01</v>
          </cell>
        </row>
        <row r="1850">
          <cell r="A1850" t="str">
            <v>TA3HEADT</v>
          </cell>
          <cell r="C1850">
            <v>0.01</v>
          </cell>
        </row>
        <row r="1851">
          <cell r="A1851" t="str">
            <v>TA3IMODET</v>
          </cell>
          <cell r="C1851">
            <v>0.01</v>
          </cell>
        </row>
        <row r="1852">
          <cell r="A1852" t="str">
            <v>TA3LOCAT</v>
          </cell>
          <cell r="C1852">
            <v>0.01</v>
          </cell>
        </row>
        <row r="1853">
          <cell r="A1853" t="str">
            <v>TA3MEST</v>
          </cell>
          <cell r="C1853">
            <v>0.01</v>
          </cell>
        </row>
        <row r="1854">
          <cell r="A1854" t="str">
            <v>TA3MSNIMT</v>
          </cell>
          <cell r="C1854">
            <v>0.01</v>
          </cell>
        </row>
        <row r="1855">
          <cell r="A1855" t="str">
            <v>TA3NOTIT</v>
          </cell>
          <cell r="C1855">
            <v>0.01</v>
          </cell>
        </row>
        <row r="1856">
          <cell r="A1856" t="str">
            <v>TA3POCT</v>
          </cell>
          <cell r="C1856">
            <v>0.01</v>
          </cell>
        </row>
        <row r="1857">
          <cell r="A1857" t="str">
            <v>TA3RADIT</v>
          </cell>
          <cell r="C1857">
            <v>0.01</v>
          </cell>
        </row>
        <row r="1858">
          <cell r="A1858" t="str">
            <v>TA3SMTPT</v>
          </cell>
          <cell r="C1858">
            <v>0.01</v>
          </cell>
        </row>
        <row r="1859">
          <cell r="A1859" t="str">
            <v>TA3STRET</v>
          </cell>
          <cell r="C1859">
            <v>0.01</v>
          </cell>
        </row>
        <row r="1860">
          <cell r="A1860" t="str">
            <v>TA3TBSW</v>
          </cell>
          <cell r="C1860">
            <v>0.01</v>
          </cell>
        </row>
        <row r="1861">
          <cell r="A1861" t="str">
            <v>TA3TRSW</v>
          </cell>
          <cell r="C1861">
            <v>0.01</v>
          </cell>
        </row>
        <row r="1862">
          <cell r="A1862" t="str">
            <v>TA3UPGG</v>
          </cell>
          <cell r="C1862">
            <v>0.01</v>
          </cell>
        </row>
        <row r="1863">
          <cell r="A1863" t="str">
            <v>00005223</v>
          </cell>
          <cell r="C1863">
            <v>0.01</v>
          </cell>
        </row>
        <row r="1864">
          <cell r="A1864" t="str">
            <v>00005224</v>
          </cell>
          <cell r="C1864">
            <v>0.01</v>
          </cell>
        </row>
        <row r="1865">
          <cell r="A1865" t="str">
            <v>00005225</v>
          </cell>
          <cell r="C1865">
            <v>0.01</v>
          </cell>
        </row>
        <row r="1866">
          <cell r="A1866" t="str">
            <v>00005226</v>
          </cell>
          <cell r="C1866">
            <v>0.01</v>
          </cell>
        </row>
        <row r="1867">
          <cell r="A1867" t="str">
            <v>00005227</v>
          </cell>
          <cell r="C1867">
            <v>0.01</v>
          </cell>
        </row>
        <row r="1868">
          <cell r="A1868" t="str">
            <v>OSSW0177</v>
          </cell>
          <cell r="C1868">
            <v>0.01</v>
          </cell>
        </row>
        <row r="1869">
          <cell r="A1869" t="str">
            <v>OSSW0178</v>
          </cell>
          <cell r="C1869">
            <v>0.01</v>
          </cell>
        </row>
        <row r="1870">
          <cell r="A1870" t="str">
            <v>OSSW0179</v>
          </cell>
          <cell r="C1870">
            <v>0.01</v>
          </cell>
        </row>
        <row r="1871">
          <cell r="A1871" t="str">
            <v>OSSW0180</v>
          </cell>
          <cell r="C1871">
            <v>0.01</v>
          </cell>
        </row>
        <row r="1872">
          <cell r="A1872" t="str">
            <v>00004782</v>
          </cell>
          <cell r="C1872">
            <v>0.01</v>
          </cell>
        </row>
        <row r="1873">
          <cell r="A1873" t="str">
            <v>00004784</v>
          </cell>
          <cell r="C1873">
            <v>0.01</v>
          </cell>
        </row>
        <row r="1874">
          <cell r="A1874" t="str">
            <v>00004785</v>
          </cell>
          <cell r="C1874">
            <v>0.01</v>
          </cell>
        </row>
        <row r="1875">
          <cell r="A1875" t="str">
            <v>00004794</v>
          </cell>
          <cell r="C1875">
            <v>0.01</v>
          </cell>
        </row>
        <row r="1876">
          <cell r="A1876" t="str">
            <v>00004796</v>
          </cell>
          <cell r="C1876">
            <v>0.01</v>
          </cell>
        </row>
        <row r="1877">
          <cell r="A1877" t="str">
            <v>00004797</v>
          </cell>
          <cell r="C1877">
            <v>0.01</v>
          </cell>
        </row>
        <row r="1878">
          <cell r="A1878" t="str">
            <v>00004837</v>
          </cell>
          <cell r="C1878">
            <v>0.01</v>
          </cell>
        </row>
        <row r="1879">
          <cell r="A1879" t="str">
            <v>00004841</v>
          </cell>
          <cell r="C1879">
            <v>0.01</v>
          </cell>
        </row>
        <row r="1880">
          <cell r="A1880" t="str">
            <v>00004842</v>
          </cell>
          <cell r="C1880">
            <v>0.01</v>
          </cell>
        </row>
        <row r="1881">
          <cell r="A1881" t="str">
            <v>00004965</v>
          </cell>
          <cell r="C1881">
            <v>0.01</v>
          </cell>
        </row>
        <row r="1882">
          <cell r="A1882" t="str">
            <v>00004992</v>
          </cell>
          <cell r="C1882">
            <v>0.01</v>
          </cell>
        </row>
        <row r="1883">
          <cell r="A1883" t="str">
            <v>00005002</v>
          </cell>
          <cell r="C1883">
            <v>0.01</v>
          </cell>
        </row>
        <row r="1884">
          <cell r="A1884" t="str">
            <v>00005004</v>
          </cell>
          <cell r="C1884">
            <v>0.01</v>
          </cell>
        </row>
        <row r="1885">
          <cell r="A1885" t="str">
            <v>00005005</v>
          </cell>
          <cell r="C1885">
            <v>0.01</v>
          </cell>
        </row>
        <row r="1886">
          <cell r="A1886" t="str">
            <v>00005011</v>
          </cell>
          <cell r="C1886">
            <v>0.01</v>
          </cell>
        </row>
        <row r="1887">
          <cell r="A1887" t="str">
            <v>00005019</v>
          </cell>
          <cell r="C1887">
            <v>0.01</v>
          </cell>
        </row>
        <row r="1888">
          <cell r="A1888" t="str">
            <v>00005038</v>
          </cell>
          <cell r="C1888">
            <v>0.01</v>
          </cell>
        </row>
        <row r="1889">
          <cell r="A1889" t="str">
            <v>00005136</v>
          </cell>
          <cell r="C1889">
            <v>0.01</v>
          </cell>
        </row>
        <row r="1890">
          <cell r="A1890" t="str">
            <v>00005144</v>
          </cell>
          <cell r="C1890">
            <v>0.01</v>
          </cell>
        </row>
        <row r="1891">
          <cell r="A1891" t="str">
            <v>00005340</v>
          </cell>
          <cell r="C1891">
            <v>0.01</v>
          </cell>
        </row>
        <row r="1892">
          <cell r="A1892" t="str">
            <v>00005398</v>
          </cell>
          <cell r="C1892">
            <v>0.01</v>
          </cell>
        </row>
        <row r="1893">
          <cell r="A1893" t="str">
            <v>00005411</v>
          </cell>
          <cell r="C1893">
            <v>0.01</v>
          </cell>
        </row>
        <row r="1894">
          <cell r="A1894" t="str">
            <v>00005413</v>
          </cell>
          <cell r="C1894">
            <v>0.01</v>
          </cell>
        </row>
        <row r="1895">
          <cell r="A1895" t="str">
            <v>00005414</v>
          </cell>
          <cell r="C1895">
            <v>0.01</v>
          </cell>
        </row>
        <row r="1896">
          <cell r="A1896" t="str">
            <v>00005416</v>
          </cell>
          <cell r="C1896">
            <v>0.01</v>
          </cell>
        </row>
        <row r="1897">
          <cell r="A1897" t="str">
            <v>00005418</v>
          </cell>
          <cell r="C1897">
            <v>0.01</v>
          </cell>
        </row>
        <row r="1898">
          <cell r="A1898" t="str">
            <v>00006408</v>
          </cell>
          <cell r="C1898">
            <v>0.01</v>
          </cell>
        </row>
        <row r="1899">
          <cell r="A1899" t="str">
            <v>00032810</v>
          </cell>
          <cell r="C1899">
            <v>0.01</v>
          </cell>
        </row>
        <row r="1900">
          <cell r="A1900" t="str">
            <v>00032811</v>
          </cell>
          <cell r="C1900">
            <v>0.01</v>
          </cell>
        </row>
        <row r="1901">
          <cell r="A1901" t="str">
            <v>00032840</v>
          </cell>
          <cell r="C1901">
            <v>0.01</v>
          </cell>
        </row>
        <row r="1902">
          <cell r="A1902" t="str">
            <v>00035593</v>
          </cell>
          <cell r="C1902">
            <v>0.01</v>
          </cell>
        </row>
        <row r="1903">
          <cell r="A1903" t="str">
            <v>00035599</v>
          </cell>
          <cell r="C1903">
            <v>0.01</v>
          </cell>
        </row>
        <row r="1904">
          <cell r="A1904" t="str">
            <v>00035602</v>
          </cell>
          <cell r="C1904">
            <v>0.01</v>
          </cell>
        </row>
        <row r="1905">
          <cell r="A1905" t="str">
            <v>00035605</v>
          </cell>
          <cell r="C1905">
            <v>0.01</v>
          </cell>
        </row>
        <row r="1906">
          <cell r="A1906" t="str">
            <v>00035628</v>
          </cell>
          <cell r="C1906">
            <v>0.01</v>
          </cell>
        </row>
        <row r="1907">
          <cell r="A1907" t="str">
            <v>00035631</v>
          </cell>
          <cell r="C1907">
            <v>0.01</v>
          </cell>
        </row>
        <row r="1908">
          <cell r="A1908" t="str">
            <v>00035633</v>
          </cell>
          <cell r="C1908">
            <v>0.01</v>
          </cell>
        </row>
        <row r="1909">
          <cell r="A1909" t="str">
            <v>00035637</v>
          </cell>
          <cell r="C1909">
            <v>0.01</v>
          </cell>
        </row>
        <row r="1910">
          <cell r="A1910" t="str">
            <v>00035640</v>
          </cell>
          <cell r="C1910">
            <v>0.01</v>
          </cell>
        </row>
        <row r="1911">
          <cell r="A1911" t="str">
            <v>00035643</v>
          </cell>
          <cell r="C1911">
            <v>0.01</v>
          </cell>
        </row>
        <row r="1912">
          <cell r="A1912" t="str">
            <v>00035660</v>
          </cell>
          <cell r="C1912">
            <v>0.01</v>
          </cell>
        </row>
        <row r="1913">
          <cell r="A1913" t="str">
            <v>00035664</v>
          </cell>
          <cell r="C1913">
            <v>0.01</v>
          </cell>
        </row>
        <row r="1914">
          <cell r="A1914" t="str">
            <v>00036112</v>
          </cell>
          <cell r="C1914">
            <v>0.01</v>
          </cell>
        </row>
        <row r="1915">
          <cell r="A1915" t="str">
            <v>00036150</v>
          </cell>
          <cell r="C1915">
            <v>0.01</v>
          </cell>
        </row>
        <row r="1916">
          <cell r="A1916" t="str">
            <v>00037141</v>
          </cell>
          <cell r="C1916">
            <v>0.01</v>
          </cell>
        </row>
        <row r="1917">
          <cell r="A1917" t="str">
            <v>00037150</v>
          </cell>
          <cell r="C1917">
            <v>0.01</v>
          </cell>
        </row>
        <row r="1918">
          <cell r="A1918" t="str">
            <v>00037153</v>
          </cell>
          <cell r="C1918">
            <v>0.01</v>
          </cell>
        </row>
        <row r="1919">
          <cell r="A1919" t="str">
            <v>00037156</v>
          </cell>
          <cell r="C1919">
            <v>0.01</v>
          </cell>
        </row>
        <row r="1920">
          <cell r="A1920" t="str">
            <v>00037159</v>
          </cell>
          <cell r="C1920">
            <v>0.01</v>
          </cell>
        </row>
        <row r="1921">
          <cell r="A1921" t="str">
            <v>00037162</v>
          </cell>
          <cell r="C1921">
            <v>0.01</v>
          </cell>
        </row>
        <row r="1922">
          <cell r="A1922" t="str">
            <v>00037165</v>
          </cell>
          <cell r="C1922">
            <v>0.01</v>
          </cell>
        </row>
        <row r="1923">
          <cell r="A1923" t="str">
            <v>00037167</v>
          </cell>
          <cell r="C1923">
            <v>0.01</v>
          </cell>
        </row>
        <row r="1924">
          <cell r="A1924" t="str">
            <v>00037174</v>
          </cell>
          <cell r="C1924">
            <v>0.01</v>
          </cell>
        </row>
        <row r="1925">
          <cell r="A1925" t="str">
            <v>00037177</v>
          </cell>
          <cell r="C1925">
            <v>0.01</v>
          </cell>
        </row>
        <row r="1926">
          <cell r="A1926" t="str">
            <v>00037183</v>
          </cell>
          <cell r="C1926">
            <v>0.01</v>
          </cell>
        </row>
        <row r="1927">
          <cell r="A1927" t="str">
            <v>00037186</v>
          </cell>
          <cell r="C1927">
            <v>0.01</v>
          </cell>
        </row>
        <row r="1928">
          <cell r="A1928" t="str">
            <v>00037189</v>
          </cell>
          <cell r="C1928">
            <v>0.01</v>
          </cell>
        </row>
        <row r="1929">
          <cell r="A1929" t="str">
            <v>00037192</v>
          </cell>
          <cell r="C1929">
            <v>0.01</v>
          </cell>
        </row>
        <row r="1930">
          <cell r="A1930" t="str">
            <v>00037195</v>
          </cell>
          <cell r="C1930">
            <v>0.01</v>
          </cell>
        </row>
        <row r="1931">
          <cell r="A1931" t="str">
            <v>00037264</v>
          </cell>
          <cell r="C1931">
            <v>0.01</v>
          </cell>
        </row>
        <row r="1932">
          <cell r="A1932" t="str">
            <v>00037265</v>
          </cell>
          <cell r="C1932">
            <v>0.01</v>
          </cell>
        </row>
        <row r="1933">
          <cell r="A1933" t="str">
            <v>00037268</v>
          </cell>
          <cell r="C1933">
            <v>0.01</v>
          </cell>
        </row>
        <row r="1934">
          <cell r="A1934" t="str">
            <v>00037269</v>
          </cell>
          <cell r="C1934">
            <v>0.01</v>
          </cell>
        </row>
        <row r="1935">
          <cell r="A1935" t="str">
            <v>00037270</v>
          </cell>
          <cell r="C1935">
            <v>0.01</v>
          </cell>
        </row>
        <row r="1936">
          <cell r="A1936" t="str">
            <v>00037271</v>
          </cell>
          <cell r="C1936">
            <v>0.01</v>
          </cell>
        </row>
        <row r="1937">
          <cell r="A1937" t="str">
            <v>00037501</v>
          </cell>
          <cell r="C1937">
            <v>0.01</v>
          </cell>
        </row>
        <row r="1938">
          <cell r="A1938" t="str">
            <v>L55341.92</v>
          </cell>
          <cell r="C1938">
            <v>0.01</v>
          </cell>
        </row>
        <row r="1939">
          <cell r="A1939" t="str">
            <v>L55341.93</v>
          </cell>
          <cell r="C1939">
            <v>0.01</v>
          </cell>
        </row>
        <row r="1940">
          <cell r="A1940" t="str">
            <v>OSSW0398</v>
          </cell>
          <cell r="C1940">
            <v>0.01</v>
          </cell>
        </row>
        <row r="1941">
          <cell r="A1941" t="str">
            <v>00034211</v>
          </cell>
          <cell r="C1941">
            <v>0.01</v>
          </cell>
        </row>
        <row r="1942">
          <cell r="A1942" t="str">
            <v>00004174</v>
          </cell>
          <cell r="C1942">
            <v>0.01</v>
          </cell>
        </row>
        <row r="1943">
          <cell r="A1943" t="str">
            <v>00032985</v>
          </cell>
          <cell r="C1943">
            <v>0.01</v>
          </cell>
        </row>
        <row r="1944">
          <cell r="A1944" t="str">
            <v>00032986</v>
          </cell>
          <cell r="C1944">
            <v>0.01</v>
          </cell>
        </row>
        <row r="1945">
          <cell r="A1945" t="str">
            <v>00032988</v>
          </cell>
          <cell r="C1945">
            <v>0.01</v>
          </cell>
        </row>
        <row r="1946">
          <cell r="A1946" t="str">
            <v>00032990</v>
          </cell>
          <cell r="C1946">
            <v>0.01</v>
          </cell>
        </row>
        <row r="1947">
          <cell r="A1947" t="str">
            <v>00033667</v>
          </cell>
          <cell r="C1947">
            <v>0.01</v>
          </cell>
        </row>
        <row r="1948">
          <cell r="A1948" t="str">
            <v>00034517</v>
          </cell>
          <cell r="C1948">
            <v>0.01</v>
          </cell>
        </row>
        <row r="1949">
          <cell r="A1949" t="str">
            <v>00034518</v>
          </cell>
          <cell r="C1949">
            <v>0.01</v>
          </cell>
        </row>
        <row r="1950">
          <cell r="A1950" t="str">
            <v>00034864</v>
          </cell>
          <cell r="C1950">
            <v>0.01</v>
          </cell>
        </row>
        <row r="1951">
          <cell r="A1951" t="str">
            <v>00035922</v>
          </cell>
          <cell r="C1951">
            <v>0.01</v>
          </cell>
        </row>
        <row r="1952">
          <cell r="A1952" t="str">
            <v>00036075</v>
          </cell>
          <cell r="C1952">
            <v>0.01</v>
          </cell>
        </row>
        <row r="1953">
          <cell r="A1953" t="str">
            <v>00036076</v>
          </cell>
          <cell r="C1953">
            <v>0.01</v>
          </cell>
        </row>
        <row r="1954">
          <cell r="A1954" t="str">
            <v>00036077</v>
          </cell>
          <cell r="C1954">
            <v>0.01</v>
          </cell>
        </row>
        <row r="1955">
          <cell r="A1955" t="str">
            <v>00036882</v>
          </cell>
          <cell r="C1955">
            <v>0.01</v>
          </cell>
        </row>
        <row r="1956">
          <cell r="A1956" t="str">
            <v>00036968</v>
          </cell>
          <cell r="C1956">
            <v>0.01</v>
          </cell>
        </row>
        <row r="1957">
          <cell r="A1957" t="str">
            <v>00036969</v>
          </cell>
          <cell r="C1957">
            <v>0.01</v>
          </cell>
        </row>
        <row r="1958">
          <cell r="A1958" t="str">
            <v>00036970</v>
          </cell>
          <cell r="C1958">
            <v>0.01</v>
          </cell>
        </row>
        <row r="1959">
          <cell r="A1959" t="str">
            <v>GGN3CONVM30</v>
          </cell>
          <cell r="C1959">
            <v>0.01</v>
          </cell>
        </row>
        <row r="1960">
          <cell r="A1960" t="str">
            <v>DAS01060</v>
          </cell>
          <cell r="C1960">
            <v>0.01</v>
          </cell>
        </row>
        <row r="1961">
          <cell r="A1961" t="str">
            <v>DAS01061</v>
          </cell>
          <cell r="C1961">
            <v>0.01</v>
          </cell>
        </row>
        <row r="1962">
          <cell r="A1962" t="str">
            <v>DAS01062</v>
          </cell>
          <cell r="C1962">
            <v>0.01</v>
          </cell>
        </row>
        <row r="1963">
          <cell r="A1963" t="str">
            <v>DAS01063</v>
          </cell>
          <cell r="C1963">
            <v>0.01</v>
          </cell>
        </row>
        <row r="1964">
          <cell r="A1964" t="str">
            <v>DAS02060</v>
          </cell>
          <cell r="C1964">
            <v>0.01</v>
          </cell>
        </row>
        <row r="1965">
          <cell r="A1965" t="str">
            <v>DAS02061</v>
          </cell>
          <cell r="C1965">
            <v>0.01</v>
          </cell>
        </row>
        <row r="1966">
          <cell r="A1966" t="str">
            <v>DAS02062</v>
          </cell>
          <cell r="C1966">
            <v>0.01</v>
          </cell>
        </row>
        <row r="1967">
          <cell r="A1967" t="str">
            <v>DAS02063</v>
          </cell>
          <cell r="C1967">
            <v>0.01</v>
          </cell>
        </row>
        <row r="1968">
          <cell r="A1968" t="str">
            <v>PRSSW1003</v>
          </cell>
          <cell r="C1968">
            <v>0.02</v>
          </cell>
        </row>
        <row r="1969">
          <cell r="A1969" t="str">
            <v>MINGENSW0001OR</v>
          </cell>
          <cell r="C1969">
            <v>0.02</v>
          </cell>
        </row>
        <row r="1970">
          <cell r="A1970" t="str">
            <v>MINLSSW0002HP</v>
          </cell>
          <cell r="C1970">
            <v>0.02</v>
          </cell>
        </row>
        <row r="1971">
          <cell r="A1971" t="str">
            <v>MINSMAPSW407HP</v>
          </cell>
          <cell r="C1971">
            <v>0.02</v>
          </cell>
        </row>
        <row r="1972">
          <cell r="A1972" t="str">
            <v>MINSMAPSW408HP</v>
          </cell>
          <cell r="C1972">
            <v>0.02</v>
          </cell>
        </row>
        <row r="1973">
          <cell r="A1973" t="str">
            <v>OSSW0055</v>
          </cell>
          <cell r="C1973">
            <v>0.02</v>
          </cell>
        </row>
        <row r="1974">
          <cell r="A1974" t="str">
            <v>OSSW0295</v>
          </cell>
          <cell r="C1974">
            <v>0.02</v>
          </cell>
        </row>
        <row r="1975">
          <cell r="A1975" t="str">
            <v>00040379</v>
          </cell>
          <cell r="C1975">
            <v>0.02</v>
          </cell>
        </row>
        <row r="1976">
          <cell r="A1976" t="str">
            <v>OSSW0001</v>
          </cell>
          <cell r="C1976">
            <v>0.02</v>
          </cell>
        </row>
        <row r="1977">
          <cell r="A1977" t="str">
            <v>OSSW0022</v>
          </cell>
          <cell r="C1977">
            <v>0.02</v>
          </cell>
        </row>
        <row r="1978">
          <cell r="A1978" t="str">
            <v>OSSW0026</v>
          </cell>
          <cell r="C1978">
            <v>0.02</v>
          </cell>
        </row>
        <row r="1979">
          <cell r="A1979" t="str">
            <v>MINDOC1023NT</v>
          </cell>
          <cell r="C1979">
            <v>0.02</v>
          </cell>
        </row>
        <row r="1980">
          <cell r="A1980" t="str">
            <v>MINDOC1024NT</v>
          </cell>
          <cell r="C1980">
            <v>0.02</v>
          </cell>
        </row>
        <row r="1981">
          <cell r="A1981" t="str">
            <v>MINDOC1025NT</v>
          </cell>
          <cell r="C1981">
            <v>0.02</v>
          </cell>
        </row>
        <row r="1982">
          <cell r="A1982" t="str">
            <v>MINDOC1026NT</v>
          </cell>
          <cell r="C1982">
            <v>0.02</v>
          </cell>
        </row>
        <row r="1983">
          <cell r="A1983" t="str">
            <v>OSS01484</v>
          </cell>
          <cell r="C1983">
            <v>0.02</v>
          </cell>
        </row>
        <row r="1984">
          <cell r="A1984" t="str">
            <v>HU_0002</v>
          </cell>
          <cell r="C1984">
            <v>0.02</v>
          </cell>
        </row>
        <row r="1985">
          <cell r="A1985" t="str">
            <v>PE_0004</v>
          </cell>
          <cell r="C1985">
            <v>0.02</v>
          </cell>
        </row>
        <row r="1986">
          <cell r="A1986" t="str">
            <v>OS_D5ALTLL_TS</v>
          </cell>
          <cell r="C1986">
            <v>0.02</v>
          </cell>
        </row>
        <row r="1987">
          <cell r="A1987" t="str">
            <v>OSSW0249</v>
          </cell>
          <cell r="C1987">
            <v>0.02</v>
          </cell>
        </row>
        <row r="1988">
          <cell r="A1988" t="str">
            <v>NIXU_0002</v>
          </cell>
          <cell r="C1988">
            <v>0.02</v>
          </cell>
        </row>
        <row r="1989">
          <cell r="A1989" t="str">
            <v>OSS02402</v>
          </cell>
          <cell r="C1989">
            <v>0.02</v>
          </cell>
        </row>
        <row r="1990">
          <cell r="A1990" t="str">
            <v>00006430</v>
          </cell>
          <cell r="C1990">
            <v>0.02</v>
          </cell>
        </row>
        <row r="1991">
          <cell r="A1991" t="str">
            <v>00003092</v>
          </cell>
          <cell r="C1991">
            <v>0.02</v>
          </cell>
        </row>
        <row r="1992">
          <cell r="A1992" t="str">
            <v>00005392</v>
          </cell>
          <cell r="C1992">
            <v>0.02</v>
          </cell>
        </row>
        <row r="1993">
          <cell r="A1993" t="str">
            <v>MINSMAPSW400NT</v>
          </cell>
          <cell r="C1993">
            <v>0.02</v>
          </cell>
        </row>
        <row r="1994">
          <cell r="A1994" t="str">
            <v>MINSMAPSW401NT</v>
          </cell>
          <cell r="C1994">
            <v>0.02</v>
          </cell>
        </row>
        <row r="1995">
          <cell r="A1995" t="str">
            <v>MINSMAPSW402NT</v>
          </cell>
          <cell r="C1995">
            <v>0.02</v>
          </cell>
        </row>
        <row r="1996">
          <cell r="A1996" t="str">
            <v>MINSMAPSW403NT</v>
          </cell>
          <cell r="C1996">
            <v>0.02</v>
          </cell>
        </row>
        <row r="1997">
          <cell r="A1997" t="str">
            <v>MINSMAPSW404NT</v>
          </cell>
          <cell r="C1997">
            <v>0.02</v>
          </cell>
        </row>
        <row r="1998">
          <cell r="A1998" t="str">
            <v>MINSMAPSW405NT</v>
          </cell>
          <cell r="C1998">
            <v>0.02</v>
          </cell>
        </row>
        <row r="1999">
          <cell r="A1999" t="str">
            <v>MINSMAPSW406NT</v>
          </cell>
          <cell r="C1999">
            <v>0.02</v>
          </cell>
        </row>
        <row r="2000">
          <cell r="A2000" t="str">
            <v>OSSW0542</v>
          </cell>
          <cell r="C2000">
            <v>0.04</v>
          </cell>
        </row>
        <row r="2001">
          <cell r="A2001" t="str">
            <v>OSSW0237</v>
          </cell>
          <cell r="C2001">
            <v>0.04</v>
          </cell>
        </row>
        <row r="2002">
          <cell r="A2002" t="str">
            <v>OSSW0238</v>
          </cell>
          <cell r="C2002">
            <v>0.04</v>
          </cell>
        </row>
        <row r="2003">
          <cell r="A2003" t="str">
            <v>OSSW0234</v>
          </cell>
          <cell r="C2003">
            <v>0.05</v>
          </cell>
        </row>
        <row r="2004">
          <cell r="A2004" t="str">
            <v>MSCFEAT62321</v>
          </cell>
          <cell r="C2004">
            <v>0.05</v>
          </cell>
        </row>
        <row r="2005">
          <cell r="A2005" t="str">
            <v>OSSW0311</v>
          </cell>
          <cell r="C2005">
            <v>0.05</v>
          </cell>
        </row>
        <row r="2006">
          <cell r="A2006" t="str">
            <v>00033619</v>
          </cell>
          <cell r="C2006">
            <v>0.06</v>
          </cell>
        </row>
        <row r="2007">
          <cell r="A2007" t="str">
            <v>GMLCSW0063</v>
          </cell>
          <cell r="C2007">
            <v>0.08</v>
          </cell>
        </row>
        <row r="2008">
          <cell r="A2008" t="str">
            <v>OSS00641</v>
          </cell>
          <cell r="C2008">
            <v>0.09</v>
          </cell>
        </row>
        <row r="2009">
          <cell r="A2009" t="str">
            <v>OSSW0540</v>
          </cell>
          <cell r="C2009">
            <v>0.09</v>
          </cell>
        </row>
        <row r="2010">
          <cell r="A2010" t="str">
            <v>OSSW0546</v>
          </cell>
          <cell r="C2010">
            <v>0.09</v>
          </cell>
        </row>
        <row r="2011">
          <cell r="A2011" t="str">
            <v>00033617</v>
          </cell>
          <cell r="C2011">
            <v>0.1</v>
          </cell>
        </row>
        <row r="2012">
          <cell r="A2012" t="str">
            <v>RETSGHW0213</v>
          </cell>
          <cell r="C2012">
            <v>0.1</v>
          </cell>
        </row>
        <row r="2013">
          <cell r="A2013" t="str">
            <v>OSSW0035</v>
          </cell>
          <cell r="C2013">
            <v>0.11</v>
          </cell>
        </row>
        <row r="2014">
          <cell r="A2014" t="str">
            <v>BSC.550.T</v>
          </cell>
          <cell r="C2014">
            <v>0.12</v>
          </cell>
        </row>
        <row r="2015">
          <cell r="A2015" t="str">
            <v>CS73185.12</v>
          </cell>
          <cell r="C2015">
            <v>0.13</v>
          </cell>
        </row>
        <row r="2016">
          <cell r="A2016" t="str">
            <v>OSSW0544</v>
          </cell>
          <cell r="C2016">
            <v>0.14000000000000001</v>
          </cell>
        </row>
        <row r="2017">
          <cell r="A2017" t="str">
            <v>OSS02250</v>
          </cell>
          <cell r="C2017">
            <v>0.16</v>
          </cell>
        </row>
        <row r="2018">
          <cell r="A2018" t="str">
            <v>00033696</v>
          </cell>
          <cell r="C2018">
            <v>0.16</v>
          </cell>
        </row>
        <row r="2019">
          <cell r="A2019" t="str">
            <v>OSS00640</v>
          </cell>
          <cell r="C2019">
            <v>0.18</v>
          </cell>
        </row>
        <row r="2020">
          <cell r="A2020" t="str">
            <v>AGW40SWUPSMS3</v>
          </cell>
          <cell r="C2020">
            <v>0.2</v>
          </cell>
        </row>
        <row r="2021">
          <cell r="A2021" t="str">
            <v>AGW40SWUPSMS2</v>
          </cell>
          <cell r="C2021">
            <v>0.21</v>
          </cell>
        </row>
        <row r="2022">
          <cell r="A2022" t="str">
            <v>AGW40SWUPSMS1</v>
          </cell>
          <cell r="C2022">
            <v>0.24</v>
          </cell>
        </row>
        <row r="2023">
          <cell r="A2023" t="str">
            <v>00035322</v>
          </cell>
          <cell r="C2023">
            <v>0.25</v>
          </cell>
        </row>
        <row r="2024">
          <cell r="A2024" t="str">
            <v>AG30SWIE0003</v>
          </cell>
          <cell r="C2024">
            <v>0.25</v>
          </cell>
        </row>
        <row r="2025">
          <cell r="A2025" t="str">
            <v>CS73349.30</v>
          </cell>
          <cell r="C2025">
            <v>0.25</v>
          </cell>
        </row>
        <row r="2026">
          <cell r="A2026" t="str">
            <v>CS73172.01</v>
          </cell>
          <cell r="C2026">
            <v>0.27</v>
          </cell>
        </row>
        <row r="2027">
          <cell r="A2027" t="str">
            <v>AG30SWIE0002</v>
          </cell>
          <cell r="C2027">
            <v>0.28999999999999998</v>
          </cell>
        </row>
        <row r="2028">
          <cell r="A2028" t="str">
            <v>CS73209.98</v>
          </cell>
          <cell r="C2028">
            <v>0.28999999999999998</v>
          </cell>
        </row>
        <row r="2029">
          <cell r="A2029" t="str">
            <v>OSSW0531</v>
          </cell>
          <cell r="C2029">
            <v>0.3</v>
          </cell>
        </row>
        <row r="2030">
          <cell r="A2030" t="str">
            <v>OSSW0025</v>
          </cell>
          <cell r="C2030">
            <v>0.31</v>
          </cell>
        </row>
        <row r="2031">
          <cell r="A2031" t="str">
            <v>CS73349.31</v>
          </cell>
          <cell r="C2031">
            <v>0.32</v>
          </cell>
        </row>
        <row r="2032">
          <cell r="A2032" t="str">
            <v>AG30SWIE0001</v>
          </cell>
          <cell r="C2032">
            <v>0.33</v>
          </cell>
        </row>
        <row r="2033">
          <cell r="A2033" t="str">
            <v>CS73171.03</v>
          </cell>
          <cell r="C2033">
            <v>0.36</v>
          </cell>
        </row>
        <row r="2034">
          <cell r="A2034" t="str">
            <v>OSSW0533</v>
          </cell>
          <cell r="C2034">
            <v>0.36</v>
          </cell>
        </row>
        <row r="2035">
          <cell r="A2035" t="str">
            <v>CS73349.22</v>
          </cell>
          <cell r="C2035">
            <v>0.39</v>
          </cell>
        </row>
        <row r="2036">
          <cell r="A2036" t="str">
            <v>CS73172.04</v>
          </cell>
          <cell r="C2036">
            <v>0.39</v>
          </cell>
        </row>
        <row r="2037">
          <cell r="A2037" t="str">
            <v>CS73170.01</v>
          </cell>
          <cell r="C2037">
            <v>0.39</v>
          </cell>
        </row>
        <row r="2038">
          <cell r="A2038" t="str">
            <v>CS73209.99</v>
          </cell>
          <cell r="C2038">
            <v>0.4</v>
          </cell>
        </row>
        <row r="2039">
          <cell r="A2039" t="str">
            <v>CS73189.03</v>
          </cell>
          <cell r="C2039">
            <v>0.42</v>
          </cell>
        </row>
        <row r="2040">
          <cell r="A2040" t="str">
            <v>CS73182.07</v>
          </cell>
          <cell r="C2040">
            <v>0.42</v>
          </cell>
        </row>
        <row r="2041">
          <cell r="A2041" t="str">
            <v>CS73182.08</v>
          </cell>
          <cell r="C2041">
            <v>0.42</v>
          </cell>
        </row>
        <row r="2042">
          <cell r="A2042" t="str">
            <v>OSSW0548</v>
          </cell>
          <cell r="C2042">
            <v>0.42</v>
          </cell>
        </row>
        <row r="2043">
          <cell r="A2043" t="str">
            <v>NMSFEAT136.2.24</v>
          </cell>
          <cell r="C2043">
            <v>0.44</v>
          </cell>
        </row>
        <row r="2044">
          <cell r="A2044" t="str">
            <v>CS73202.31</v>
          </cell>
          <cell r="C2044">
            <v>0.44</v>
          </cell>
        </row>
        <row r="2045">
          <cell r="A2045" t="str">
            <v>CS73150</v>
          </cell>
          <cell r="C2045">
            <v>0.45</v>
          </cell>
        </row>
        <row r="2046">
          <cell r="A2046" t="str">
            <v>CS73172.05</v>
          </cell>
          <cell r="C2046">
            <v>0.47</v>
          </cell>
        </row>
        <row r="2047">
          <cell r="A2047" t="str">
            <v>00004659</v>
          </cell>
          <cell r="C2047">
            <v>0.5</v>
          </cell>
        </row>
        <row r="2048">
          <cell r="A2048" t="str">
            <v>MSCFEAT61316</v>
          </cell>
          <cell r="C2048">
            <v>0.5</v>
          </cell>
        </row>
        <row r="2049">
          <cell r="A2049" t="str">
            <v>00035321</v>
          </cell>
          <cell r="C2049">
            <v>0.5</v>
          </cell>
        </row>
        <row r="2050">
          <cell r="A2050" t="str">
            <v>IMC00082</v>
          </cell>
          <cell r="C2050">
            <v>0.5</v>
          </cell>
        </row>
        <row r="2051">
          <cell r="A2051" t="str">
            <v>OSSW0233</v>
          </cell>
          <cell r="C2051">
            <v>0.5</v>
          </cell>
        </row>
        <row r="2052">
          <cell r="A2052" t="str">
            <v>AG30FS0003</v>
          </cell>
          <cell r="C2052">
            <v>0.52</v>
          </cell>
        </row>
        <row r="2053">
          <cell r="A2053" t="str">
            <v>CS73423.21</v>
          </cell>
          <cell r="C2053">
            <v>0.54</v>
          </cell>
        </row>
        <row r="2054">
          <cell r="A2054" t="str">
            <v>OSS01793</v>
          </cell>
          <cell r="C2054">
            <v>0.55000000000000004</v>
          </cell>
        </row>
        <row r="2055">
          <cell r="A2055" t="str">
            <v>00004624</v>
          </cell>
          <cell r="C2055">
            <v>0.55000000000000004</v>
          </cell>
        </row>
        <row r="2056">
          <cell r="A2056" t="str">
            <v>CS73182.01</v>
          </cell>
          <cell r="C2056">
            <v>0.56999999999999995</v>
          </cell>
        </row>
        <row r="2057">
          <cell r="A2057" t="str">
            <v>OSSW0493</v>
          </cell>
          <cell r="C2057">
            <v>0.56999999999999995</v>
          </cell>
        </row>
        <row r="2058">
          <cell r="A2058" t="str">
            <v>OSSW0495</v>
          </cell>
          <cell r="C2058">
            <v>0.56999999999999995</v>
          </cell>
        </row>
        <row r="2059">
          <cell r="A2059" t="str">
            <v>AG30FS0002</v>
          </cell>
          <cell r="C2059">
            <v>0.59</v>
          </cell>
        </row>
        <row r="2060">
          <cell r="A2060" t="str">
            <v>OSSW0049</v>
          </cell>
          <cell r="C2060">
            <v>0.6</v>
          </cell>
        </row>
        <row r="2061">
          <cell r="A2061" t="str">
            <v>CS73303.49</v>
          </cell>
          <cell r="C2061">
            <v>0.61</v>
          </cell>
        </row>
        <row r="2062">
          <cell r="A2062" t="str">
            <v>CS73423.20</v>
          </cell>
          <cell r="C2062">
            <v>0.61</v>
          </cell>
        </row>
        <row r="2063">
          <cell r="A2063" t="str">
            <v>CS73204.04</v>
          </cell>
          <cell r="C2063">
            <v>0.65</v>
          </cell>
        </row>
        <row r="2064">
          <cell r="A2064" t="str">
            <v>CS73322.14</v>
          </cell>
          <cell r="C2064">
            <v>0.65</v>
          </cell>
        </row>
        <row r="2065">
          <cell r="A2065" t="str">
            <v>AG30FS0001</v>
          </cell>
          <cell r="C2065">
            <v>0.66</v>
          </cell>
        </row>
        <row r="2066">
          <cell r="A2066" t="str">
            <v>OSSW0532</v>
          </cell>
          <cell r="C2066">
            <v>0.68</v>
          </cell>
        </row>
        <row r="2067">
          <cell r="A2067" t="str">
            <v>CS73202.30</v>
          </cell>
          <cell r="C2067">
            <v>0.69</v>
          </cell>
        </row>
        <row r="2068">
          <cell r="A2068" t="str">
            <v>OSSW0019</v>
          </cell>
          <cell r="C2068">
            <v>0.7</v>
          </cell>
        </row>
        <row r="2069">
          <cell r="A2069" t="str">
            <v>OSSW0231</v>
          </cell>
          <cell r="C2069">
            <v>0.7</v>
          </cell>
        </row>
        <row r="2070">
          <cell r="A2070" t="str">
            <v>CS73172.06</v>
          </cell>
          <cell r="C2070">
            <v>0.73</v>
          </cell>
        </row>
        <row r="2071">
          <cell r="A2071" t="str">
            <v>CS73349.21</v>
          </cell>
          <cell r="C2071">
            <v>0.75</v>
          </cell>
        </row>
        <row r="2072">
          <cell r="A2072" t="str">
            <v>AG30SWMS0003</v>
          </cell>
          <cell r="C2072">
            <v>0.8</v>
          </cell>
        </row>
        <row r="2073">
          <cell r="A2073" t="str">
            <v>OSSW0547</v>
          </cell>
          <cell r="C2073">
            <v>0.8</v>
          </cell>
        </row>
        <row r="2074">
          <cell r="A2074" t="str">
            <v>2000310.T</v>
          </cell>
          <cell r="C2074">
            <v>0.81</v>
          </cell>
        </row>
        <row r="2075">
          <cell r="A2075" t="str">
            <v>CS73170.02</v>
          </cell>
          <cell r="C2075">
            <v>0.84</v>
          </cell>
        </row>
        <row r="2076">
          <cell r="A2076" t="str">
            <v>OSSW0063</v>
          </cell>
          <cell r="C2076">
            <v>0.85</v>
          </cell>
        </row>
        <row r="2077">
          <cell r="A2077" t="str">
            <v>OSSW0342</v>
          </cell>
          <cell r="C2077">
            <v>0.85</v>
          </cell>
        </row>
        <row r="2078">
          <cell r="A2078" t="str">
            <v>CS73178</v>
          </cell>
          <cell r="C2078">
            <v>0.86</v>
          </cell>
        </row>
        <row r="2079">
          <cell r="A2079" t="str">
            <v>CS73178.01</v>
          </cell>
          <cell r="C2079">
            <v>0.86</v>
          </cell>
        </row>
        <row r="2080">
          <cell r="A2080" t="str">
            <v>CS73178.02</v>
          </cell>
          <cell r="C2080">
            <v>0.86</v>
          </cell>
        </row>
        <row r="2081">
          <cell r="A2081" t="str">
            <v>NMSFEAT136.2.11</v>
          </cell>
          <cell r="C2081">
            <v>0.87</v>
          </cell>
        </row>
        <row r="2082">
          <cell r="A2082" t="str">
            <v>NMSFEAT136.2.13</v>
          </cell>
          <cell r="C2082">
            <v>0.87</v>
          </cell>
        </row>
        <row r="2083">
          <cell r="A2083" t="str">
            <v>NMSFEAT178.2.3</v>
          </cell>
          <cell r="C2083">
            <v>0.87</v>
          </cell>
        </row>
        <row r="2084">
          <cell r="A2084" t="str">
            <v>NMSFEAT136.2.19</v>
          </cell>
          <cell r="C2084">
            <v>0.87</v>
          </cell>
        </row>
        <row r="2085">
          <cell r="A2085" t="str">
            <v>NMSFEAT136.2.22</v>
          </cell>
          <cell r="C2085">
            <v>0.87</v>
          </cell>
        </row>
        <row r="2086">
          <cell r="A2086" t="str">
            <v>NMSFEAT136.2.25</v>
          </cell>
          <cell r="C2086">
            <v>0.87</v>
          </cell>
        </row>
        <row r="2087">
          <cell r="A2087" t="str">
            <v>NMSFEAT136.2.46</v>
          </cell>
          <cell r="C2087">
            <v>0.87</v>
          </cell>
        </row>
        <row r="2088">
          <cell r="A2088" t="str">
            <v>NMSFEAT136.2.49</v>
          </cell>
          <cell r="C2088">
            <v>0.87</v>
          </cell>
        </row>
        <row r="2089">
          <cell r="A2089" t="str">
            <v>NMSFEAT136.2.51</v>
          </cell>
          <cell r="C2089">
            <v>0.87</v>
          </cell>
        </row>
        <row r="2090">
          <cell r="A2090" t="str">
            <v>NMSFEAT137.2.10</v>
          </cell>
          <cell r="C2090">
            <v>0.87</v>
          </cell>
        </row>
        <row r="2091">
          <cell r="A2091" t="str">
            <v>NMSFEAT232.2.6</v>
          </cell>
          <cell r="C2091">
            <v>0.87</v>
          </cell>
        </row>
        <row r="2092">
          <cell r="A2092" t="str">
            <v>CS73328.01</v>
          </cell>
          <cell r="C2092">
            <v>0.87</v>
          </cell>
        </row>
        <row r="2093">
          <cell r="A2093" t="str">
            <v>CS72747.04</v>
          </cell>
          <cell r="C2093">
            <v>0.87</v>
          </cell>
        </row>
        <row r="2094">
          <cell r="A2094" t="str">
            <v>CS73171.05</v>
          </cell>
          <cell r="C2094">
            <v>0.89</v>
          </cell>
        </row>
        <row r="2095">
          <cell r="A2095" t="str">
            <v>AG30SWMS0002</v>
          </cell>
          <cell r="C2095">
            <v>0.9</v>
          </cell>
        </row>
        <row r="2096">
          <cell r="A2096" t="str">
            <v>CS73303.21</v>
          </cell>
          <cell r="C2096">
            <v>0.92</v>
          </cell>
        </row>
        <row r="2097">
          <cell r="A2097" t="str">
            <v>CS73172.02</v>
          </cell>
          <cell r="C2097">
            <v>0.94</v>
          </cell>
        </row>
        <row r="2098">
          <cell r="A2098" t="str">
            <v>GMLCSW0418</v>
          </cell>
          <cell r="C2098">
            <v>0.99</v>
          </cell>
        </row>
        <row r="2099">
          <cell r="A2099" t="str">
            <v>IMC00022</v>
          </cell>
          <cell r="C2099">
            <v>1</v>
          </cell>
        </row>
        <row r="2100">
          <cell r="A2100" t="str">
            <v>IMC00125</v>
          </cell>
          <cell r="C2100">
            <v>1</v>
          </cell>
        </row>
        <row r="2101">
          <cell r="A2101" t="str">
            <v>00033616</v>
          </cell>
          <cell r="C2101">
            <v>1</v>
          </cell>
        </row>
        <row r="2102">
          <cell r="A2102" t="str">
            <v>GGSN3SWTB</v>
          </cell>
          <cell r="C2102">
            <v>1</v>
          </cell>
        </row>
        <row r="2103">
          <cell r="A2103" t="str">
            <v>ISNGGN4MEM</v>
          </cell>
          <cell r="C2103">
            <v>1</v>
          </cell>
        </row>
        <row r="2104">
          <cell r="A2104" t="str">
            <v>SG00490</v>
          </cell>
          <cell r="C2104">
            <v>1</v>
          </cell>
        </row>
        <row r="2105">
          <cell r="A2105" t="str">
            <v>IMC00076</v>
          </cell>
          <cell r="C2105">
            <v>1</v>
          </cell>
        </row>
        <row r="2106">
          <cell r="A2106" t="str">
            <v>IMC00077</v>
          </cell>
          <cell r="C2106">
            <v>1</v>
          </cell>
        </row>
        <row r="2107">
          <cell r="A2107" t="str">
            <v>IMC00078</v>
          </cell>
          <cell r="C2107">
            <v>1</v>
          </cell>
        </row>
        <row r="2108">
          <cell r="A2108" t="str">
            <v>IMC00079</v>
          </cell>
          <cell r="C2108">
            <v>1</v>
          </cell>
        </row>
        <row r="2109">
          <cell r="A2109" t="str">
            <v>IMC00099</v>
          </cell>
          <cell r="C2109">
            <v>1</v>
          </cell>
        </row>
        <row r="2110">
          <cell r="A2110" t="str">
            <v>IMC00101</v>
          </cell>
          <cell r="C2110">
            <v>1</v>
          </cell>
        </row>
        <row r="2111">
          <cell r="A2111" t="str">
            <v>IMC00110</v>
          </cell>
          <cell r="C2111">
            <v>1</v>
          </cell>
        </row>
        <row r="2112">
          <cell r="A2112" t="str">
            <v>IMC00121</v>
          </cell>
          <cell r="C2112">
            <v>1</v>
          </cell>
        </row>
        <row r="2113">
          <cell r="A2113" t="str">
            <v>IMC00147</v>
          </cell>
          <cell r="C2113">
            <v>1</v>
          </cell>
        </row>
        <row r="2114">
          <cell r="A2114" t="str">
            <v>RNC3123</v>
          </cell>
          <cell r="C2114">
            <v>1</v>
          </cell>
        </row>
        <row r="2115">
          <cell r="A2115" t="str">
            <v>RNC3147</v>
          </cell>
          <cell r="C2115">
            <v>1</v>
          </cell>
        </row>
        <row r="2116">
          <cell r="A2116" t="str">
            <v>RNC3148</v>
          </cell>
          <cell r="C2116">
            <v>1</v>
          </cell>
        </row>
        <row r="2117">
          <cell r="A2117" t="str">
            <v>22701.4</v>
          </cell>
          <cell r="C2117">
            <v>1</v>
          </cell>
        </row>
        <row r="2118">
          <cell r="A2118" t="str">
            <v>22706</v>
          </cell>
          <cell r="C2118">
            <v>1</v>
          </cell>
        </row>
        <row r="2119">
          <cell r="A2119" t="str">
            <v>DA5306</v>
          </cell>
          <cell r="C2119">
            <v>1</v>
          </cell>
        </row>
        <row r="2120">
          <cell r="A2120" t="str">
            <v>AG30SWMS0001</v>
          </cell>
          <cell r="C2120">
            <v>1</v>
          </cell>
        </row>
        <row r="2121">
          <cell r="A2121" t="str">
            <v>CS73174</v>
          </cell>
          <cell r="C2121">
            <v>1</v>
          </cell>
        </row>
        <row r="2122">
          <cell r="A2122" t="str">
            <v>22700</v>
          </cell>
          <cell r="C2122">
            <v>1</v>
          </cell>
        </row>
        <row r="2123">
          <cell r="A2123" t="str">
            <v>NESW9000EBS</v>
          </cell>
          <cell r="C2123">
            <v>1</v>
          </cell>
        </row>
        <row r="2124">
          <cell r="A2124" t="str">
            <v>NESW9020EBS</v>
          </cell>
          <cell r="C2124">
            <v>1</v>
          </cell>
        </row>
        <row r="2125">
          <cell r="A2125" t="str">
            <v>E35717.10</v>
          </cell>
          <cell r="C2125">
            <v>1</v>
          </cell>
        </row>
        <row r="2126">
          <cell r="A2126" t="str">
            <v>E35749.01</v>
          </cell>
          <cell r="C2126">
            <v>1</v>
          </cell>
        </row>
        <row r="2127">
          <cell r="A2127" t="str">
            <v>E35749.02</v>
          </cell>
          <cell r="C2127">
            <v>1</v>
          </cell>
        </row>
        <row r="2128">
          <cell r="A2128" t="str">
            <v>E35749.03</v>
          </cell>
          <cell r="C2128">
            <v>1</v>
          </cell>
        </row>
        <row r="2129">
          <cell r="A2129" t="str">
            <v>E35750.01</v>
          </cell>
          <cell r="C2129">
            <v>1</v>
          </cell>
        </row>
        <row r="2130">
          <cell r="A2130" t="str">
            <v>E35750.02</v>
          </cell>
          <cell r="C2130">
            <v>1</v>
          </cell>
        </row>
        <row r="2131">
          <cell r="A2131" t="str">
            <v>E35750.03</v>
          </cell>
          <cell r="C2131">
            <v>1</v>
          </cell>
        </row>
        <row r="2132">
          <cell r="A2132" t="str">
            <v>E35752.08</v>
          </cell>
          <cell r="C2132">
            <v>1</v>
          </cell>
        </row>
        <row r="2133">
          <cell r="A2133" t="str">
            <v>E35753.01</v>
          </cell>
          <cell r="C2133">
            <v>1</v>
          </cell>
        </row>
        <row r="2134">
          <cell r="A2134" t="str">
            <v>E35753.02</v>
          </cell>
          <cell r="C2134">
            <v>1</v>
          </cell>
        </row>
        <row r="2135">
          <cell r="A2135" t="str">
            <v>E35753.03</v>
          </cell>
          <cell r="C2135">
            <v>1</v>
          </cell>
        </row>
        <row r="2136">
          <cell r="A2136" t="str">
            <v>E35753.04</v>
          </cell>
          <cell r="C2136">
            <v>1</v>
          </cell>
        </row>
        <row r="2137">
          <cell r="A2137" t="str">
            <v>RNC3124</v>
          </cell>
          <cell r="C2137">
            <v>1</v>
          </cell>
        </row>
        <row r="2138">
          <cell r="A2138" t="str">
            <v>RETSGHW0215</v>
          </cell>
          <cell r="C2138">
            <v>1</v>
          </cell>
        </row>
        <row r="2139">
          <cell r="A2139" t="str">
            <v>E35714.01</v>
          </cell>
          <cell r="C2139">
            <v>1</v>
          </cell>
        </row>
        <row r="2140">
          <cell r="A2140" t="str">
            <v>00035323</v>
          </cell>
          <cell r="C2140">
            <v>1</v>
          </cell>
        </row>
        <row r="2141">
          <cell r="A2141" t="str">
            <v>00038034</v>
          </cell>
          <cell r="C2141">
            <v>1</v>
          </cell>
        </row>
        <row r="2142">
          <cell r="A2142" t="str">
            <v>B34847.01</v>
          </cell>
          <cell r="C2142">
            <v>1</v>
          </cell>
        </row>
        <row r="2143">
          <cell r="A2143" t="str">
            <v>00004660</v>
          </cell>
          <cell r="C2143">
            <v>1</v>
          </cell>
        </row>
        <row r="2144">
          <cell r="A2144" t="str">
            <v>00035320</v>
          </cell>
          <cell r="C2144">
            <v>1</v>
          </cell>
        </row>
        <row r="2145">
          <cell r="A2145" t="str">
            <v>IMC00014</v>
          </cell>
          <cell r="C2145">
            <v>1</v>
          </cell>
        </row>
        <row r="2146">
          <cell r="A2146" t="str">
            <v>IMC00046</v>
          </cell>
          <cell r="C2146">
            <v>1</v>
          </cell>
        </row>
        <row r="2147">
          <cell r="A2147" t="str">
            <v>IMC00052</v>
          </cell>
          <cell r="C2147">
            <v>1</v>
          </cell>
        </row>
        <row r="2148">
          <cell r="A2148" t="str">
            <v>CS73200.01</v>
          </cell>
          <cell r="C2148">
            <v>1.01</v>
          </cell>
        </row>
        <row r="2149">
          <cell r="A2149" t="str">
            <v>CS73211.10</v>
          </cell>
          <cell r="C2149">
            <v>1.03</v>
          </cell>
        </row>
        <row r="2150">
          <cell r="A2150" t="str">
            <v>CS70100.04</v>
          </cell>
          <cell r="C2150">
            <v>1.04</v>
          </cell>
        </row>
        <row r="2151">
          <cell r="A2151" t="str">
            <v>OSSW0330</v>
          </cell>
          <cell r="C2151">
            <v>1.05</v>
          </cell>
        </row>
        <row r="2152">
          <cell r="A2152" t="str">
            <v>NMSFEAT136.2.12</v>
          </cell>
          <cell r="C2152">
            <v>1.0900000000000001</v>
          </cell>
        </row>
        <row r="2153">
          <cell r="A2153" t="str">
            <v>NMSFEAT178.2.4</v>
          </cell>
          <cell r="C2153">
            <v>1.0900000000000001</v>
          </cell>
        </row>
        <row r="2154">
          <cell r="A2154" t="str">
            <v>NMSFEAT040.D</v>
          </cell>
          <cell r="C2154">
            <v>1.0900000000000001</v>
          </cell>
        </row>
        <row r="2155">
          <cell r="A2155" t="str">
            <v>NMSFEAT044.D</v>
          </cell>
          <cell r="C2155">
            <v>1.0900000000000001</v>
          </cell>
        </row>
        <row r="2156">
          <cell r="A2156" t="str">
            <v>NMSFEAT101.D</v>
          </cell>
          <cell r="C2156">
            <v>1.0900000000000001</v>
          </cell>
        </row>
        <row r="2157">
          <cell r="A2157" t="str">
            <v>NMSFEAT102.D</v>
          </cell>
          <cell r="C2157">
            <v>1.0900000000000001</v>
          </cell>
        </row>
        <row r="2158">
          <cell r="A2158" t="str">
            <v>NMSFEAT136.2.20</v>
          </cell>
          <cell r="C2158">
            <v>1.0900000000000001</v>
          </cell>
        </row>
        <row r="2159">
          <cell r="A2159" t="str">
            <v>NMSFEAT136.2.23</v>
          </cell>
          <cell r="C2159">
            <v>1.0900000000000001</v>
          </cell>
        </row>
        <row r="2160">
          <cell r="A2160" t="str">
            <v>NMSFEAT136.2.48</v>
          </cell>
          <cell r="C2160">
            <v>1.0900000000000001</v>
          </cell>
        </row>
        <row r="2161">
          <cell r="A2161" t="str">
            <v>OSS00213</v>
          </cell>
          <cell r="C2161">
            <v>1.0900000000000001</v>
          </cell>
        </row>
        <row r="2162">
          <cell r="A2162" t="str">
            <v>OSSW0497</v>
          </cell>
          <cell r="C2162">
            <v>1.1399999999999999</v>
          </cell>
        </row>
        <row r="2163">
          <cell r="A2163" t="str">
            <v>OSSW0500</v>
          </cell>
          <cell r="C2163">
            <v>1.1399999999999999</v>
          </cell>
        </row>
        <row r="2164">
          <cell r="A2164" t="str">
            <v>OSSW0501</v>
          </cell>
          <cell r="C2164">
            <v>1.1399999999999999</v>
          </cell>
        </row>
        <row r="2165">
          <cell r="A2165" t="str">
            <v>CS73349.23</v>
          </cell>
          <cell r="C2165">
            <v>1.1599999999999999</v>
          </cell>
        </row>
        <row r="2166">
          <cell r="A2166" t="str">
            <v>CS73172.07</v>
          </cell>
          <cell r="C2166">
            <v>1.1599999999999999</v>
          </cell>
        </row>
        <row r="2167">
          <cell r="A2167" t="str">
            <v>OSSW0309</v>
          </cell>
          <cell r="C2167">
            <v>1.2</v>
          </cell>
        </row>
        <row r="2168">
          <cell r="A2168" t="str">
            <v>CS73182.02</v>
          </cell>
          <cell r="C2168">
            <v>1.21</v>
          </cell>
        </row>
        <row r="2169">
          <cell r="A2169" t="str">
            <v>OSSW0021</v>
          </cell>
          <cell r="C2169">
            <v>1.25</v>
          </cell>
        </row>
        <row r="2170">
          <cell r="A2170" t="str">
            <v>P55609.01</v>
          </cell>
          <cell r="C2170">
            <v>1.3</v>
          </cell>
        </row>
        <row r="2171">
          <cell r="A2171" t="str">
            <v>P55611.08</v>
          </cell>
          <cell r="C2171">
            <v>1.3</v>
          </cell>
        </row>
        <row r="2172">
          <cell r="A2172" t="str">
            <v>NMSFEAT123.D</v>
          </cell>
          <cell r="C2172">
            <v>1.31</v>
          </cell>
        </row>
        <row r="2173">
          <cell r="A2173" t="str">
            <v>CS73320.01</v>
          </cell>
          <cell r="C2173">
            <v>1.33</v>
          </cell>
        </row>
        <row r="2174">
          <cell r="A2174" t="str">
            <v>CS73188</v>
          </cell>
          <cell r="C2174">
            <v>1.34</v>
          </cell>
        </row>
        <row r="2175">
          <cell r="A2175" t="str">
            <v>CS73327.00</v>
          </cell>
          <cell r="C2175">
            <v>1.4</v>
          </cell>
        </row>
        <row r="2176">
          <cell r="A2176" t="str">
            <v>CS73200.03</v>
          </cell>
          <cell r="C2176">
            <v>1.46</v>
          </cell>
        </row>
        <row r="2177">
          <cell r="A2177" t="str">
            <v>NMSFEAT040.C</v>
          </cell>
          <cell r="C2177">
            <v>1.48</v>
          </cell>
        </row>
        <row r="2178">
          <cell r="A2178" t="str">
            <v>NMSFEAT044.C</v>
          </cell>
          <cell r="C2178">
            <v>1.48</v>
          </cell>
        </row>
        <row r="2179">
          <cell r="A2179" t="str">
            <v>NMSFEAT101.C</v>
          </cell>
          <cell r="C2179">
            <v>1.48</v>
          </cell>
        </row>
        <row r="2180">
          <cell r="A2180" t="str">
            <v>NMSFEAT102.C</v>
          </cell>
          <cell r="C2180">
            <v>1.48</v>
          </cell>
        </row>
        <row r="2181">
          <cell r="A2181" t="str">
            <v>OSS00212</v>
          </cell>
          <cell r="C2181">
            <v>1.48</v>
          </cell>
        </row>
        <row r="2182">
          <cell r="A2182" t="str">
            <v>00033615</v>
          </cell>
          <cell r="C2182">
            <v>1.5</v>
          </cell>
        </row>
        <row r="2183">
          <cell r="A2183" t="str">
            <v>00033756</v>
          </cell>
          <cell r="C2183">
            <v>1.5</v>
          </cell>
        </row>
        <row r="2184">
          <cell r="A2184" t="str">
            <v>OSSW0034</v>
          </cell>
          <cell r="C2184">
            <v>1.5</v>
          </cell>
        </row>
        <row r="2185">
          <cell r="A2185" t="str">
            <v>CS73228.21</v>
          </cell>
          <cell r="C2185">
            <v>1.51</v>
          </cell>
        </row>
        <row r="2186">
          <cell r="A2186" t="str">
            <v>CS73228.22</v>
          </cell>
          <cell r="C2186">
            <v>1.51</v>
          </cell>
        </row>
        <row r="2187">
          <cell r="A2187" t="str">
            <v>CS73228.20</v>
          </cell>
          <cell r="C2187">
            <v>1.52</v>
          </cell>
        </row>
        <row r="2188">
          <cell r="A2188" t="str">
            <v>NMSFEAT139.2.1</v>
          </cell>
          <cell r="C2188">
            <v>1.53</v>
          </cell>
        </row>
        <row r="2189">
          <cell r="A2189" t="str">
            <v>NMSFEAT131.2.1</v>
          </cell>
          <cell r="C2189">
            <v>1.53</v>
          </cell>
        </row>
        <row r="2190">
          <cell r="A2190" t="str">
            <v>CS73322</v>
          </cell>
          <cell r="C2190">
            <v>1.54</v>
          </cell>
        </row>
        <row r="2191">
          <cell r="A2191" t="str">
            <v>NMSFEAT038.D</v>
          </cell>
          <cell r="C2191">
            <v>1.55</v>
          </cell>
        </row>
        <row r="2192">
          <cell r="A2192" t="str">
            <v>CS73170.03</v>
          </cell>
          <cell r="C2192">
            <v>1.57</v>
          </cell>
        </row>
        <row r="2193">
          <cell r="A2193" t="str">
            <v>CS73175</v>
          </cell>
          <cell r="C2193">
            <v>1.58</v>
          </cell>
        </row>
        <row r="2194">
          <cell r="A2194" t="str">
            <v>CS73179.01</v>
          </cell>
          <cell r="C2194">
            <v>1.58</v>
          </cell>
        </row>
        <row r="2195">
          <cell r="A2195" t="str">
            <v>CS73179.02</v>
          </cell>
          <cell r="C2195">
            <v>1.58</v>
          </cell>
        </row>
        <row r="2196">
          <cell r="A2196" t="str">
            <v>AG30SWMVM0003</v>
          </cell>
          <cell r="C2196">
            <v>1.6</v>
          </cell>
        </row>
        <row r="2197">
          <cell r="A2197" t="str">
            <v>CS73170.11</v>
          </cell>
          <cell r="C2197">
            <v>1.6</v>
          </cell>
        </row>
        <row r="2198">
          <cell r="A2198" t="str">
            <v>NMSFEAT049.D</v>
          </cell>
          <cell r="C2198">
            <v>1.64</v>
          </cell>
        </row>
        <row r="2199">
          <cell r="A2199" t="str">
            <v>CS73179</v>
          </cell>
          <cell r="C2199">
            <v>1.65</v>
          </cell>
        </row>
        <row r="2200">
          <cell r="A2200" t="str">
            <v>CS74802</v>
          </cell>
          <cell r="C2200">
            <v>1.65</v>
          </cell>
        </row>
        <row r="2201">
          <cell r="A2201" t="str">
            <v>CS73205.06</v>
          </cell>
          <cell r="C2201">
            <v>1.66</v>
          </cell>
        </row>
        <row r="2202">
          <cell r="A2202" t="str">
            <v>OSSW0494</v>
          </cell>
          <cell r="C2202">
            <v>1.7</v>
          </cell>
        </row>
        <row r="2203">
          <cell r="A2203" t="str">
            <v>OSSW0496</v>
          </cell>
          <cell r="C2203">
            <v>1.7</v>
          </cell>
        </row>
        <row r="2204">
          <cell r="A2204" t="str">
            <v>OSSW0498</v>
          </cell>
          <cell r="C2204">
            <v>1.7</v>
          </cell>
        </row>
        <row r="2205">
          <cell r="A2205" t="str">
            <v>CS73180</v>
          </cell>
          <cell r="C2205">
            <v>1.73</v>
          </cell>
        </row>
        <row r="2206">
          <cell r="A2206" t="str">
            <v>OSSW0518</v>
          </cell>
          <cell r="C2206">
            <v>1.75</v>
          </cell>
        </row>
        <row r="2207">
          <cell r="A2207" t="str">
            <v>OSSW0520</v>
          </cell>
          <cell r="C2207">
            <v>1.75</v>
          </cell>
        </row>
        <row r="2208">
          <cell r="A2208" t="str">
            <v>NMSFEAT139.2.3</v>
          </cell>
          <cell r="C2208">
            <v>1.76</v>
          </cell>
        </row>
        <row r="2209">
          <cell r="A2209" t="str">
            <v>NMSFEAT131.2.3</v>
          </cell>
          <cell r="C2209">
            <v>1.76</v>
          </cell>
        </row>
        <row r="2210">
          <cell r="A2210" t="str">
            <v>NMSFEAT133.2.26</v>
          </cell>
          <cell r="C2210">
            <v>1.76</v>
          </cell>
        </row>
        <row r="2211">
          <cell r="A2211" t="str">
            <v>NMSFEAT123.C</v>
          </cell>
          <cell r="C2211">
            <v>1.77</v>
          </cell>
        </row>
        <row r="2212">
          <cell r="A2212" t="str">
            <v>CS73182.09</v>
          </cell>
          <cell r="C2212">
            <v>1.79</v>
          </cell>
        </row>
        <row r="2213">
          <cell r="A2213" t="str">
            <v>00005937</v>
          </cell>
          <cell r="C2213">
            <v>1.8</v>
          </cell>
        </row>
        <row r="2214">
          <cell r="A2214" t="str">
            <v>OSSW0002</v>
          </cell>
          <cell r="C2214">
            <v>1.8</v>
          </cell>
        </row>
        <row r="2215">
          <cell r="A2215" t="str">
            <v>AG30SWMVM0002</v>
          </cell>
          <cell r="C2215">
            <v>1.8</v>
          </cell>
        </row>
        <row r="2216">
          <cell r="A2216" t="str">
            <v>CS73327.03</v>
          </cell>
          <cell r="C2216">
            <v>1.8</v>
          </cell>
        </row>
        <row r="2217">
          <cell r="A2217" t="str">
            <v>CS73327.02</v>
          </cell>
          <cell r="C2217">
            <v>1.8</v>
          </cell>
        </row>
        <row r="2218">
          <cell r="A2218" t="str">
            <v>CS73327.05</v>
          </cell>
          <cell r="C2218">
            <v>1.8</v>
          </cell>
        </row>
        <row r="2219">
          <cell r="A2219" t="str">
            <v>NMSFEAT040.B</v>
          </cell>
          <cell r="C2219">
            <v>1.81</v>
          </cell>
        </row>
        <row r="2220">
          <cell r="A2220" t="str">
            <v>NMSFEAT044.B</v>
          </cell>
          <cell r="C2220">
            <v>1.81</v>
          </cell>
        </row>
        <row r="2221">
          <cell r="A2221" t="str">
            <v>NMSFEAT101.B</v>
          </cell>
          <cell r="C2221">
            <v>1.81</v>
          </cell>
        </row>
        <row r="2222">
          <cell r="A2222" t="str">
            <v>NMSFEAT102.B</v>
          </cell>
          <cell r="C2222">
            <v>1.81</v>
          </cell>
        </row>
        <row r="2223">
          <cell r="A2223" t="str">
            <v>OSS00211</v>
          </cell>
          <cell r="C2223">
            <v>1.81</v>
          </cell>
        </row>
        <row r="2224">
          <cell r="A2224" t="str">
            <v>NMSFEAT246.15</v>
          </cell>
          <cell r="C2224">
            <v>1.82</v>
          </cell>
        </row>
        <row r="2225">
          <cell r="A2225" t="str">
            <v>NMSFEAT039.D</v>
          </cell>
          <cell r="C2225">
            <v>1.82</v>
          </cell>
        </row>
        <row r="2226">
          <cell r="A2226" t="str">
            <v>NMSFEAT174.D</v>
          </cell>
          <cell r="C2226">
            <v>1.82</v>
          </cell>
        </row>
        <row r="2227">
          <cell r="A2227" t="str">
            <v>OSSW0515</v>
          </cell>
          <cell r="C2227">
            <v>1.82</v>
          </cell>
        </row>
        <row r="2228">
          <cell r="A2228" t="str">
            <v>OSSW0516</v>
          </cell>
          <cell r="C2228">
            <v>1.82</v>
          </cell>
        </row>
        <row r="2229">
          <cell r="A2229" t="str">
            <v>CS71901.09</v>
          </cell>
          <cell r="C2229">
            <v>1.95</v>
          </cell>
        </row>
        <row r="2230">
          <cell r="A2230" t="str">
            <v>CS73213.11</v>
          </cell>
          <cell r="C2230">
            <v>1.96</v>
          </cell>
        </row>
        <row r="2231">
          <cell r="A2231" t="str">
            <v>00033673</v>
          </cell>
          <cell r="C2231">
            <v>2</v>
          </cell>
        </row>
        <row r="2232">
          <cell r="A2232" t="str">
            <v>22701.41</v>
          </cell>
          <cell r="C2232">
            <v>2</v>
          </cell>
        </row>
        <row r="2233">
          <cell r="A2233" t="str">
            <v>22706.1</v>
          </cell>
          <cell r="C2233">
            <v>2</v>
          </cell>
        </row>
        <row r="2234">
          <cell r="A2234" t="str">
            <v>22701.42</v>
          </cell>
          <cell r="C2234">
            <v>2</v>
          </cell>
        </row>
        <row r="2235">
          <cell r="A2235" t="str">
            <v>22701.70</v>
          </cell>
          <cell r="C2235">
            <v>2</v>
          </cell>
        </row>
        <row r="2236">
          <cell r="A2236" t="str">
            <v>22700.3</v>
          </cell>
          <cell r="C2236">
            <v>2</v>
          </cell>
        </row>
        <row r="2237">
          <cell r="A2237" t="str">
            <v>AG30SWMVM0001</v>
          </cell>
          <cell r="C2237">
            <v>2</v>
          </cell>
        </row>
        <row r="2238">
          <cell r="A2238" t="str">
            <v>22701.3</v>
          </cell>
          <cell r="C2238">
            <v>2</v>
          </cell>
        </row>
        <row r="2239">
          <cell r="A2239" t="str">
            <v>22705.1</v>
          </cell>
          <cell r="C2239">
            <v>2</v>
          </cell>
        </row>
        <row r="2240">
          <cell r="A2240" t="str">
            <v>E62721.01</v>
          </cell>
          <cell r="C2240">
            <v>2</v>
          </cell>
        </row>
        <row r="2241">
          <cell r="A2241" t="str">
            <v>E62721.04</v>
          </cell>
          <cell r="C2241">
            <v>2</v>
          </cell>
        </row>
        <row r="2242">
          <cell r="A2242" t="str">
            <v>E62721.03</v>
          </cell>
          <cell r="C2242">
            <v>2</v>
          </cell>
        </row>
        <row r="2243">
          <cell r="A2243" t="str">
            <v>E62721.02</v>
          </cell>
          <cell r="C2243">
            <v>2</v>
          </cell>
        </row>
        <row r="2244">
          <cell r="A2244" t="str">
            <v>E62725.01</v>
          </cell>
          <cell r="C2244">
            <v>2</v>
          </cell>
        </row>
        <row r="2245">
          <cell r="A2245" t="str">
            <v>467613A</v>
          </cell>
          <cell r="C2245">
            <v>2</v>
          </cell>
        </row>
        <row r="2246">
          <cell r="A2246" t="str">
            <v>00035319</v>
          </cell>
          <cell r="C2246">
            <v>2</v>
          </cell>
        </row>
        <row r="2247">
          <cell r="A2247" t="str">
            <v>OSSW0310</v>
          </cell>
          <cell r="C2247">
            <v>2</v>
          </cell>
        </row>
        <row r="2248">
          <cell r="A2248" t="str">
            <v>NMSFEAT038.C</v>
          </cell>
          <cell r="C2248">
            <v>2.09</v>
          </cell>
        </row>
        <row r="2249">
          <cell r="A2249" t="str">
            <v>CS73205.02</v>
          </cell>
          <cell r="C2249">
            <v>2.09</v>
          </cell>
        </row>
        <row r="2250">
          <cell r="A2250" t="str">
            <v>CS73180.01</v>
          </cell>
          <cell r="C2250">
            <v>2.09</v>
          </cell>
        </row>
        <row r="2251">
          <cell r="A2251" t="str">
            <v>CS73180.02</v>
          </cell>
          <cell r="C2251">
            <v>2.09</v>
          </cell>
        </row>
        <row r="2252">
          <cell r="A2252" t="str">
            <v>OSSW0023</v>
          </cell>
          <cell r="C2252">
            <v>2.13</v>
          </cell>
        </row>
        <row r="2253">
          <cell r="A2253" t="str">
            <v>CS73205.08</v>
          </cell>
          <cell r="C2253">
            <v>2.15</v>
          </cell>
        </row>
        <row r="2254">
          <cell r="A2254" t="str">
            <v>NMSFEAT123.B</v>
          </cell>
          <cell r="C2254">
            <v>2.17</v>
          </cell>
        </row>
        <row r="2255">
          <cell r="A2255" t="str">
            <v>CS73344.05</v>
          </cell>
          <cell r="C2255">
            <v>2.17</v>
          </cell>
        </row>
        <row r="2256">
          <cell r="A2256" t="str">
            <v>NWG40FEAT1096</v>
          </cell>
          <cell r="C2256">
            <v>2.17</v>
          </cell>
        </row>
        <row r="2257">
          <cell r="A2257" t="str">
            <v>NMSFEAT139.2.2</v>
          </cell>
          <cell r="C2257">
            <v>2.1800000000000002</v>
          </cell>
        </row>
        <row r="2258">
          <cell r="A2258" t="str">
            <v>NMSFEAT040.A</v>
          </cell>
          <cell r="C2258">
            <v>2.1800000000000002</v>
          </cell>
        </row>
        <row r="2259">
          <cell r="A2259" t="str">
            <v>NMSFEAT044.A</v>
          </cell>
          <cell r="C2259">
            <v>2.1800000000000002</v>
          </cell>
        </row>
        <row r="2260">
          <cell r="A2260" t="str">
            <v>NMSFEAT050.D</v>
          </cell>
          <cell r="C2260">
            <v>2.1800000000000002</v>
          </cell>
        </row>
        <row r="2261">
          <cell r="A2261" t="str">
            <v>NMSFEAT052.D</v>
          </cell>
          <cell r="C2261">
            <v>2.1800000000000002</v>
          </cell>
        </row>
        <row r="2262">
          <cell r="A2262" t="str">
            <v>NMSFEAT101.A</v>
          </cell>
          <cell r="C2262">
            <v>2.1800000000000002</v>
          </cell>
        </row>
        <row r="2263">
          <cell r="A2263" t="str">
            <v>NMSFEAT102.A</v>
          </cell>
          <cell r="C2263">
            <v>2.1800000000000002</v>
          </cell>
        </row>
        <row r="2264">
          <cell r="A2264" t="str">
            <v>NMSFEAT131.2.2</v>
          </cell>
          <cell r="C2264">
            <v>2.1800000000000002</v>
          </cell>
        </row>
        <row r="2265">
          <cell r="A2265" t="str">
            <v>OSS00210</v>
          </cell>
          <cell r="C2265">
            <v>2.1800000000000002</v>
          </cell>
        </row>
        <row r="2266">
          <cell r="A2266" t="str">
            <v>CS73320.04</v>
          </cell>
          <cell r="C2266">
            <v>2.1800000000000002</v>
          </cell>
        </row>
        <row r="2267">
          <cell r="A2267" t="str">
            <v>CS73176</v>
          </cell>
          <cell r="C2267">
            <v>2.2000000000000002</v>
          </cell>
        </row>
        <row r="2268">
          <cell r="A2268" t="str">
            <v>NMSFEAT049.C</v>
          </cell>
          <cell r="C2268">
            <v>2.21</v>
          </cell>
        </row>
        <row r="2269">
          <cell r="A2269" t="str">
            <v>CS73198</v>
          </cell>
          <cell r="C2269">
            <v>2.23</v>
          </cell>
        </row>
        <row r="2270">
          <cell r="A2270" t="str">
            <v>CS73205.04</v>
          </cell>
          <cell r="C2270">
            <v>2.23</v>
          </cell>
        </row>
        <row r="2271">
          <cell r="A2271" t="str">
            <v>OSSW0028</v>
          </cell>
          <cell r="C2271">
            <v>2.25</v>
          </cell>
        </row>
        <row r="2272">
          <cell r="A2272" t="str">
            <v>CS73205.07</v>
          </cell>
          <cell r="C2272">
            <v>2.2599999999999998</v>
          </cell>
        </row>
        <row r="2273">
          <cell r="A2273" t="str">
            <v>CS72749.12</v>
          </cell>
          <cell r="C2273">
            <v>2.2999999999999998</v>
          </cell>
        </row>
        <row r="2274">
          <cell r="A2274" t="str">
            <v>BSC.870.U</v>
          </cell>
          <cell r="C2274">
            <v>2.2999999999999998</v>
          </cell>
        </row>
        <row r="2275">
          <cell r="A2275" t="str">
            <v>CS73170.04</v>
          </cell>
          <cell r="C2275">
            <v>2.31</v>
          </cell>
        </row>
        <row r="2276">
          <cell r="A2276" t="str">
            <v>CS71159.49</v>
          </cell>
          <cell r="C2276">
            <v>2.35</v>
          </cell>
        </row>
        <row r="2277">
          <cell r="A2277" t="str">
            <v>CS73305.20</v>
          </cell>
          <cell r="C2277">
            <v>2.36</v>
          </cell>
        </row>
        <row r="2278">
          <cell r="A2278" t="str">
            <v>OSSW0537</v>
          </cell>
          <cell r="C2278">
            <v>2.4300000000000002</v>
          </cell>
        </row>
        <row r="2279">
          <cell r="A2279" t="str">
            <v>NMSFEAT039.C</v>
          </cell>
          <cell r="C2279">
            <v>2.46</v>
          </cell>
        </row>
        <row r="2280">
          <cell r="A2280" t="str">
            <v>NMSFEAT174.C</v>
          </cell>
          <cell r="C2280">
            <v>2.46</v>
          </cell>
        </row>
        <row r="2281">
          <cell r="A2281" t="str">
            <v>CS72301</v>
          </cell>
          <cell r="C2281">
            <v>2.4700000000000002</v>
          </cell>
        </row>
        <row r="2282">
          <cell r="A2282" t="str">
            <v>00033755</v>
          </cell>
          <cell r="C2282">
            <v>2.5</v>
          </cell>
        </row>
        <row r="2283">
          <cell r="A2283" t="str">
            <v>CS73800.01</v>
          </cell>
          <cell r="C2283">
            <v>2.5099999999999998</v>
          </cell>
        </row>
        <row r="2284">
          <cell r="A2284" t="str">
            <v>OSSHW006</v>
          </cell>
          <cell r="C2284">
            <v>2.5099999999999998</v>
          </cell>
        </row>
        <row r="2285">
          <cell r="A2285" t="str">
            <v>CS73301.31</v>
          </cell>
          <cell r="C2285">
            <v>2.52</v>
          </cell>
        </row>
        <row r="2286">
          <cell r="A2286" t="str">
            <v>CS72251</v>
          </cell>
          <cell r="C2286">
            <v>2.54</v>
          </cell>
        </row>
        <row r="2287">
          <cell r="A2287" t="str">
            <v>NMSFEAT038.B</v>
          </cell>
          <cell r="C2287">
            <v>2.56</v>
          </cell>
        </row>
        <row r="2288">
          <cell r="A2288" t="str">
            <v>DA5524</v>
          </cell>
          <cell r="C2288">
            <v>2.6</v>
          </cell>
        </row>
        <row r="2289">
          <cell r="A2289" t="str">
            <v>CS73182.11</v>
          </cell>
          <cell r="C2289">
            <v>2.6</v>
          </cell>
        </row>
        <row r="2290">
          <cell r="A2290" t="str">
            <v>NMSFEAT123.A</v>
          </cell>
          <cell r="C2290">
            <v>2.63</v>
          </cell>
        </row>
        <row r="2291">
          <cell r="A2291" t="str">
            <v>NMSFEAT136.2.26</v>
          </cell>
          <cell r="C2291">
            <v>2.63</v>
          </cell>
        </row>
        <row r="2292">
          <cell r="A2292" t="str">
            <v>NMSFEAT043.D</v>
          </cell>
          <cell r="C2292">
            <v>2.64</v>
          </cell>
        </row>
        <row r="2293">
          <cell r="A2293" t="str">
            <v>CS73181</v>
          </cell>
          <cell r="C2293">
            <v>2.65</v>
          </cell>
        </row>
        <row r="2294">
          <cell r="A2294" t="str">
            <v>CS73220.90</v>
          </cell>
          <cell r="C2294">
            <v>2.69</v>
          </cell>
        </row>
        <row r="2295">
          <cell r="A2295" t="str">
            <v>NMSFEAT049.B</v>
          </cell>
          <cell r="C2295">
            <v>2.7</v>
          </cell>
        </row>
        <row r="2296">
          <cell r="A2296" t="str">
            <v>DA5303</v>
          </cell>
          <cell r="C2296">
            <v>2.7</v>
          </cell>
        </row>
        <row r="2297">
          <cell r="A2297" t="str">
            <v>CS73423.12</v>
          </cell>
          <cell r="C2297">
            <v>2.7</v>
          </cell>
        </row>
        <row r="2298">
          <cell r="A2298" t="str">
            <v>BSC.540.U</v>
          </cell>
          <cell r="C2298">
            <v>2.7</v>
          </cell>
        </row>
        <row r="2299">
          <cell r="A2299" t="str">
            <v>CS73217.16</v>
          </cell>
          <cell r="C2299">
            <v>2.72</v>
          </cell>
        </row>
        <row r="2300">
          <cell r="A2300" t="str">
            <v>CS73800.94</v>
          </cell>
          <cell r="C2300">
            <v>2.72</v>
          </cell>
        </row>
        <row r="2301">
          <cell r="A2301" t="str">
            <v>OSSW0514</v>
          </cell>
          <cell r="C2301">
            <v>2.72</v>
          </cell>
        </row>
        <row r="2302">
          <cell r="A2302" t="str">
            <v>NMSFEAT045.D</v>
          </cell>
          <cell r="C2302">
            <v>2.73</v>
          </cell>
        </row>
        <row r="2303">
          <cell r="A2303" t="str">
            <v>NMSFEAT051.D</v>
          </cell>
          <cell r="C2303">
            <v>2.73</v>
          </cell>
        </row>
        <row r="2304">
          <cell r="A2304" t="str">
            <v>NMSFEAT098.D</v>
          </cell>
          <cell r="C2304">
            <v>2.73</v>
          </cell>
        </row>
        <row r="2305">
          <cell r="A2305" t="str">
            <v>CS73344.03</v>
          </cell>
          <cell r="C2305">
            <v>2.75</v>
          </cell>
        </row>
        <row r="2306">
          <cell r="A2306" t="str">
            <v>CS73410.52</v>
          </cell>
          <cell r="C2306">
            <v>2.78</v>
          </cell>
        </row>
        <row r="2307">
          <cell r="A2307" t="str">
            <v>CS73172.03</v>
          </cell>
          <cell r="C2307">
            <v>2.78</v>
          </cell>
        </row>
        <row r="2308">
          <cell r="A2308" t="str">
            <v>CS72749.22</v>
          </cell>
          <cell r="C2308">
            <v>2.78</v>
          </cell>
        </row>
        <row r="2309">
          <cell r="A2309" t="str">
            <v>CS73209.90</v>
          </cell>
          <cell r="C2309">
            <v>2.8</v>
          </cell>
        </row>
        <row r="2310">
          <cell r="A2310" t="str">
            <v>RETHW0050</v>
          </cell>
          <cell r="C2310">
            <v>2.8</v>
          </cell>
        </row>
        <row r="2311">
          <cell r="A2311" t="str">
            <v>BSC.280.U</v>
          </cell>
          <cell r="C2311">
            <v>2.8</v>
          </cell>
        </row>
        <row r="2312">
          <cell r="A2312" t="str">
            <v>CS73177</v>
          </cell>
          <cell r="C2312">
            <v>2.83</v>
          </cell>
        </row>
        <row r="2313">
          <cell r="A2313" t="str">
            <v>RETHW0051</v>
          </cell>
          <cell r="C2313">
            <v>2.85</v>
          </cell>
        </row>
        <row r="2314">
          <cell r="A2314" t="str">
            <v>DA5522</v>
          </cell>
          <cell r="C2314">
            <v>2.9</v>
          </cell>
        </row>
        <row r="2315">
          <cell r="A2315" t="str">
            <v>NMSFEAT050.C</v>
          </cell>
          <cell r="C2315">
            <v>2.95</v>
          </cell>
        </row>
        <row r="2316">
          <cell r="A2316" t="str">
            <v>NMSFEAT052.C</v>
          </cell>
          <cell r="C2316">
            <v>2.95</v>
          </cell>
        </row>
        <row r="2317">
          <cell r="A2317" t="str">
            <v>CS72699.01</v>
          </cell>
          <cell r="C2317">
            <v>2.99</v>
          </cell>
        </row>
        <row r="2318">
          <cell r="A2318" t="str">
            <v>00033670</v>
          </cell>
          <cell r="C2318">
            <v>3</v>
          </cell>
        </row>
        <row r="2319">
          <cell r="A2319" t="str">
            <v>OSSW0033</v>
          </cell>
          <cell r="C2319">
            <v>3</v>
          </cell>
        </row>
        <row r="2320">
          <cell r="A2320" t="str">
            <v>NMSFEAT039.B</v>
          </cell>
          <cell r="C2320">
            <v>3</v>
          </cell>
        </row>
        <row r="2321">
          <cell r="A2321" t="str">
            <v>NMSFEAT174.B</v>
          </cell>
          <cell r="C2321">
            <v>3</v>
          </cell>
        </row>
        <row r="2322">
          <cell r="A2322" t="str">
            <v>OSS02181</v>
          </cell>
          <cell r="C2322">
            <v>3</v>
          </cell>
        </row>
        <row r="2323">
          <cell r="A2323" t="str">
            <v>22700.1</v>
          </cell>
          <cell r="C2323">
            <v>3</v>
          </cell>
        </row>
        <row r="2324">
          <cell r="A2324" t="str">
            <v>CS72745.05</v>
          </cell>
          <cell r="C2324">
            <v>3</v>
          </cell>
        </row>
        <row r="2325">
          <cell r="A2325" t="str">
            <v>22701.80</v>
          </cell>
          <cell r="C2325">
            <v>3</v>
          </cell>
        </row>
        <row r="2326">
          <cell r="A2326" t="str">
            <v>00035571</v>
          </cell>
          <cell r="C2326">
            <v>3</v>
          </cell>
        </row>
        <row r="2327">
          <cell r="A2327" t="str">
            <v>CS73327.08</v>
          </cell>
          <cell r="C2327">
            <v>3</v>
          </cell>
        </row>
        <row r="2328">
          <cell r="A2328" t="str">
            <v>CS73327.09</v>
          </cell>
          <cell r="C2328">
            <v>3</v>
          </cell>
        </row>
        <row r="2329">
          <cell r="A2329" t="str">
            <v>00035318</v>
          </cell>
          <cell r="C2329">
            <v>3</v>
          </cell>
        </row>
        <row r="2330">
          <cell r="A2330" t="str">
            <v>NMSFEAT133.2.11</v>
          </cell>
          <cell r="C2330">
            <v>3.06</v>
          </cell>
        </row>
        <row r="2331">
          <cell r="A2331" t="str">
            <v>NMSFEAT133.2.21</v>
          </cell>
          <cell r="C2331">
            <v>3.06</v>
          </cell>
        </row>
        <row r="2332">
          <cell r="A2332" t="str">
            <v>NMSFEAT133.2.24</v>
          </cell>
          <cell r="C2332">
            <v>3.06</v>
          </cell>
        </row>
        <row r="2333">
          <cell r="A2333" t="str">
            <v>NMSFEAT133.2.51</v>
          </cell>
          <cell r="C2333">
            <v>3.06</v>
          </cell>
        </row>
        <row r="2334">
          <cell r="A2334" t="str">
            <v>NMSFEAT038.A</v>
          </cell>
          <cell r="C2334">
            <v>3.09</v>
          </cell>
        </row>
        <row r="2335">
          <cell r="A2335" t="str">
            <v>CS73181.01</v>
          </cell>
          <cell r="C2335">
            <v>3.17</v>
          </cell>
        </row>
        <row r="2336">
          <cell r="A2336" t="str">
            <v>CS73181.02</v>
          </cell>
          <cell r="C2336">
            <v>3.17</v>
          </cell>
        </row>
        <row r="2337">
          <cell r="A2337" t="str">
            <v>CS73800.95</v>
          </cell>
          <cell r="C2337">
            <v>3.19</v>
          </cell>
        </row>
        <row r="2338">
          <cell r="A2338" t="str">
            <v>OSSW0024</v>
          </cell>
          <cell r="C2338">
            <v>3.25</v>
          </cell>
        </row>
        <row r="2339">
          <cell r="A2339" t="str">
            <v>NMSFEAT049.A</v>
          </cell>
          <cell r="C2339">
            <v>3.28</v>
          </cell>
        </row>
        <row r="2340">
          <cell r="A2340" t="str">
            <v>CS73398.02</v>
          </cell>
          <cell r="C2340">
            <v>3.3</v>
          </cell>
        </row>
        <row r="2341">
          <cell r="A2341" t="str">
            <v>BSC.620.U</v>
          </cell>
          <cell r="C2341">
            <v>3.3</v>
          </cell>
        </row>
        <row r="2342">
          <cell r="A2342" t="str">
            <v>NWG40FEAT1095</v>
          </cell>
          <cell r="C2342">
            <v>3.33</v>
          </cell>
        </row>
        <row r="2343">
          <cell r="A2343" t="str">
            <v>CS73182.04</v>
          </cell>
          <cell r="C2343">
            <v>3.35</v>
          </cell>
        </row>
        <row r="2344">
          <cell r="A2344" t="str">
            <v>BSC.198.U</v>
          </cell>
          <cell r="C2344">
            <v>3.4</v>
          </cell>
        </row>
        <row r="2345">
          <cell r="A2345" t="str">
            <v>BSC.277.U</v>
          </cell>
          <cell r="C2345">
            <v>3.4</v>
          </cell>
        </row>
        <row r="2346">
          <cell r="A2346" t="str">
            <v>BSC.PACK4.U</v>
          </cell>
          <cell r="C2346">
            <v>3.4</v>
          </cell>
        </row>
        <row r="2347">
          <cell r="A2347" t="str">
            <v>CS73213.20</v>
          </cell>
          <cell r="C2347">
            <v>3.44</v>
          </cell>
        </row>
        <row r="2348">
          <cell r="A2348" t="str">
            <v>00002849</v>
          </cell>
          <cell r="C2348">
            <v>3.45</v>
          </cell>
        </row>
        <row r="2349">
          <cell r="A2349" t="str">
            <v>CS73344.15</v>
          </cell>
          <cell r="C2349">
            <v>3.48</v>
          </cell>
        </row>
        <row r="2350">
          <cell r="A2350" t="str">
            <v>NMSFEAT133.2.13</v>
          </cell>
          <cell r="C2350">
            <v>3.5</v>
          </cell>
        </row>
        <row r="2351">
          <cell r="A2351" t="str">
            <v>NMSFEAT133.2.27</v>
          </cell>
          <cell r="C2351">
            <v>3.5</v>
          </cell>
        </row>
        <row r="2352">
          <cell r="A2352" t="str">
            <v>NMSFEAT133.2.48</v>
          </cell>
          <cell r="C2352">
            <v>3.5</v>
          </cell>
        </row>
        <row r="2353">
          <cell r="A2353" t="str">
            <v>NMSFEAT133.2.52</v>
          </cell>
          <cell r="C2353">
            <v>3.5</v>
          </cell>
        </row>
        <row r="2354">
          <cell r="A2354" t="str">
            <v>OSSW0522</v>
          </cell>
          <cell r="C2354">
            <v>3.5</v>
          </cell>
        </row>
        <row r="2355">
          <cell r="A2355" t="str">
            <v>OSSW0525</v>
          </cell>
          <cell r="C2355">
            <v>3.5</v>
          </cell>
        </row>
        <row r="2356">
          <cell r="A2356" t="str">
            <v>OSSW0526</v>
          </cell>
          <cell r="C2356">
            <v>3.5</v>
          </cell>
        </row>
        <row r="2357">
          <cell r="A2357" t="str">
            <v>CS73170.15</v>
          </cell>
          <cell r="C2357">
            <v>3.51</v>
          </cell>
        </row>
        <row r="2358">
          <cell r="A2358" t="str">
            <v>NMSFEAT043.C</v>
          </cell>
          <cell r="C2358">
            <v>3.56</v>
          </cell>
        </row>
        <row r="2359">
          <cell r="A2359" t="str">
            <v>BSC.740ENH.T</v>
          </cell>
          <cell r="C2359">
            <v>3.57</v>
          </cell>
        </row>
        <row r="2360">
          <cell r="A2360" t="str">
            <v>DA5304</v>
          </cell>
          <cell r="C2360">
            <v>3.6</v>
          </cell>
        </row>
        <row r="2361">
          <cell r="A2361" t="str">
            <v>CS73339.14</v>
          </cell>
          <cell r="C2361">
            <v>3.6</v>
          </cell>
        </row>
        <row r="2362">
          <cell r="A2362" t="str">
            <v>CS73339.11</v>
          </cell>
          <cell r="C2362">
            <v>3.6</v>
          </cell>
        </row>
        <row r="2363">
          <cell r="A2363" t="str">
            <v>CS73339.10</v>
          </cell>
          <cell r="C2363">
            <v>3.6</v>
          </cell>
        </row>
        <row r="2364">
          <cell r="A2364" t="str">
            <v>CS73339.12</v>
          </cell>
          <cell r="C2364">
            <v>3.6</v>
          </cell>
        </row>
        <row r="2365">
          <cell r="A2365" t="str">
            <v>CS73339.13</v>
          </cell>
          <cell r="C2365">
            <v>3.6</v>
          </cell>
        </row>
        <row r="2366">
          <cell r="A2366" t="str">
            <v>NMSFEAT050.B</v>
          </cell>
          <cell r="C2366">
            <v>3.61</v>
          </cell>
        </row>
        <row r="2367">
          <cell r="A2367" t="str">
            <v>NMSFEAT052.B</v>
          </cell>
          <cell r="C2367">
            <v>3.61</v>
          </cell>
        </row>
        <row r="2368">
          <cell r="A2368" t="str">
            <v>NMSFEAT039.A</v>
          </cell>
          <cell r="C2368">
            <v>3.64</v>
          </cell>
        </row>
        <row r="2369">
          <cell r="A2369" t="str">
            <v>NMSFEAT174.A</v>
          </cell>
          <cell r="C2369">
            <v>3.64</v>
          </cell>
        </row>
        <row r="2370">
          <cell r="A2370" t="str">
            <v>CS73181.20</v>
          </cell>
          <cell r="C2370">
            <v>3.64</v>
          </cell>
        </row>
        <row r="2371">
          <cell r="A2371" t="str">
            <v>CS73181.21</v>
          </cell>
          <cell r="C2371">
            <v>3.64</v>
          </cell>
        </row>
        <row r="2372">
          <cell r="A2372" t="str">
            <v>CS73181.22</v>
          </cell>
          <cell r="C2372">
            <v>3.64</v>
          </cell>
        </row>
        <row r="2373">
          <cell r="A2373" t="str">
            <v>CS72251.03</v>
          </cell>
          <cell r="C2373">
            <v>3.67</v>
          </cell>
        </row>
        <row r="2374">
          <cell r="A2374" t="str">
            <v>NMSFEAT045.C</v>
          </cell>
          <cell r="C2374">
            <v>3.69</v>
          </cell>
        </row>
        <row r="2375">
          <cell r="A2375" t="str">
            <v>NMSFEAT051.C</v>
          </cell>
          <cell r="C2375">
            <v>3.69</v>
          </cell>
        </row>
        <row r="2376">
          <cell r="A2376" t="str">
            <v>NMSFEAT098.C</v>
          </cell>
          <cell r="C2376">
            <v>3.69</v>
          </cell>
        </row>
        <row r="2377">
          <cell r="A2377" t="str">
            <v>CS73213.06</v>
          </cell>
          <cell r="C2377">
            <v>3.69</v>
          </cell>
        </row>
        <row r="2378">
          <cell r="A2378" t="str">
            <v>CS73300.49</v>
          </cell>
          <cell r="C2378">
            <v>3.7</v>
          </cell>
        </row>
        <row r="2379">
          <cell r="A2379" t="str">
            <v>00002850</v>
          </cell>
          <cell r="C2379">
            <v>3.7</v>
          </cell>
        </row>
        <row r="2380">
          <cell r="A2380" t="str">
            <v>CS72300</v>
          </cell>
          <cell r="C2380">
            <v>3.72</v>
          </cell>
        </row>
        <row r="2381">
          <cell r="A2381" t="str">
            <v>CS72749.32</v>
          </cell>
          <cell r="C2381">
            <v>3.72</v>
          </cell>
        </row>
        <row r="2382">
          <cell r="A2382" t="str">
            <v>CS71140.11</v>
          </cell>
          <cell r="C2382">
            <v>3.72</v>
          </cell>
        </row>
        <row r="2383">
          <cell r="A2383" t="str">
            <v>CS71140.12</v>
          </cell>
          <cell r="C2383">
            <v>3.72</v>
          </cell>
        </row>
        <row r="2384">
          <cell r="A2384" t="str">
            <v>CS71140.13</v>
          </cell>
          <cell r="C2384">
            <v>3.72</v>
          </cell>
        </row>
        <row r="2385">
          <cell r="A2385" t="str">
            <v>CS73214.02</v>
          </cell>
          <cell r="C2385">
            <v>3.76</v>
          </cell>
        </row>
        <row r="2386">
          <cell r="A2386" t="str">
            <v>CS73214.01</v>
          </cell>
          <cell r="C2386">
            <v>3.76</v>
          </cell>
        </row>
        <row r="2387">
          <cell r="A2387" t="str">
            <v>CS73344.16</v>
          </cell>
          <cell r="C2387">
            <v>3.77</v>
          </cell>
        </row>
        <row r="2388">
          <cell r="A2388" t="str">
            <v>CS73182.14</v>
          </cell>
          <cell r="C2388">
            <v>3.77</v>
          </cell>
        </row>
        <row r="2389">
          <cell r="A2389" t="str">
            <v>CS73343.07</v>
          </cell>
          <cell r="C2389">
            <v>3.8</v>
          </cell>
        </row>
        <row r="2390">
          <cell r="A2390" t="str">
            <v>RETHW0057</v>
          </cell>
          <cell r="C2390">
            <v>3.81</v>
          </cell>
        </row>
        <row r="2391">
          <cell r="A2391" t="str">
            <v>NMSFEAT048.D</v>
          </cell>
          <cell r="C2391">
            <v>3.82</v>
          </cell>
        </row>
        <row r="2392">
          <cell r="A2392" t="str">
            <v>RETHW0056</v>
          </cell>
          <cell r="C2392">
            <v>3.87</v>
          </cell>
        </row>
        <row r="2393">
          <cell r="A2393" t="str">
            <v>CS73321.01</v>
          </cell>
          <cell r="C2393">
            <v>3.88</v>
          </cell>
        </row>
        <row r="2394">
          <cell r="A2394" t="str">
            <v>CS73344.04</v>
          </cell>
          <cell r="C2394">
            <v>3.88</v>
          </cell>
        </row>
        <row r="2395">
          <cell r="A2395" t="str">
            <v>NMSFEAT130.1.18</v>
          </cell>
          <cell r="C2395">
            <v>3.94</v>
          </cell>
        </row>
        <row r="2396">
          <cell r="A2396" t="str">
            <v>NMSFEAT130.2.1</v>
          </cell>
          <cell r="C2396">
            <v>3.94</v>
          </cell>
        </row>
        <row r="2397">
          <cell r="A2397" t="str">
            <v>OSSW0499</v>
          </cell>
          <cell r="C2397">
            <v>3.97</v>
          </cell>
        </row>
        <row r="2398">
          <cell r="A2398" t="str">
            <v>OSS01764</v>
          </cell>
          <cell r="C2398">
            <v>4</v>
          </cell>
        </row>
        <row r="2399">
          <cell r="A2399" t="str">
            <v>OSS02123</v>
          </cell>
          <cell r="C2399">
            <v>4</v>
          </cell>
        </row>
        <row r="2400">
          <cell r="A2400" t="str">
            <v>CS72746.30</v>
          </cell>
          <cell r="C2400">
            <v>4</v>
          </cell>
        </row>
        <row r="2401">
          <cell r="A2401" t="str">
            <v>CS72746.20</v>
          </cell>
          <cell r="C2401">
            <v>4</v>
          </cell>
        </row>
        <row r="2402">
          <cell r="A2402" t="str">
            <v>CS73320.05</v>
          </cell>
          <cell r="C2402">
            <v>4</v>
          </cell>
        </row>
        <row r="2403">
          <cell r="A2403" t="str">
            <v>21642.02</v>
          </cell>
          <cell r="C2403">
            <v>4</v>
          </cell>
        </row>
        <row r="2404">
          <cell r="A2404" t="str">
            <v>E35735.03</v>
          </cell>
          <cell r="C2404">
            <v>4</v>
          </cell>
        </row>
        <row r="2405">
          <cell r="A2405" t="str">
            <v>00035317</v>
          </cell>
          <cell r="C2405">
            <v>4</v>
          </cell>
        </row>
        <row r="2406">
          <cell r="A2406" t="str">
            <v>00039332</v>
          </cell>
          <cell r="C2406">
            <v>4</v>
          </cell>
        </row>
        <row r="2407">
          <cell r="A2407" t="str">
            <v>BSC.330.U</v>
          </cell>
          <cell r="C2407">
            <v>4</v>
          </cell>
        </row>
        <row r="2408">
          <cell r="A2408" t="str">
            <v>BSC.875.U</v>
          </cell>
          <cell r="C2408">
            <v>4</v>
          </cell>
        </row>
        <row r="2409">
          <cell r="A2409" t="str">
            <v>CS73217.12</v>
          </cell>
          <cell r="C2409">
            <v>4.01</v>
          </cell>
        </row>
        <row r="2410">
          <cell r="A2410" t="str">
            <v>RETHW0058</v>
          </cell>
          <cell r="C2410">
            <v>4.01</v>
          </cell>
        </row>
        <row r="2411">
          <cell r="A2411" t="str">
            <v>RETHW0060</v>
          </cell>
          <cell r="C2411">
            <v>4.03</v>
          </cell>
        </row>
        <row r="2412">
          <cell r="A2412" t="str">
            <v>BSC.PACK3.U</v>
          </cell>
          <cell r="C2412">
            <v>4.0999999999999996</v>
          </cell>
        </row>
        <row r="2413">
          <cell r="A2413" t="str">
            <v>NMSFEAT133.2.12</v>
          </cell>
          <cell r="C2413">
            <v>4.16</v>
          </cell>
        </row>
        <row r="2414">
          <cell r="A2414" t="str">
            <v>NMSFEAT133.2.22</v>
          </cell>
          <cell r="C2414">
            <v>4.16</v>
          </cell>
        </row>
        <row r="2415">
          <cell r="A2415" t="str">
            <v>NMSFEAT133.2.25</v>
          </cell>
          <cell r="C2415">
            <v>4.16</v>
          </cell>
        </row>
        <row r="2416">
          <cell r="A2416" t="str">
            <v>NMSFEAT133.2.50</v>
          </cell>
          <cell r="C2416">
            <v>4.16</v>
          </cell>
        </row>
        <row r="2417">
          <cell r="A2417" t="str">
            <v>NWG40FEAT1094</v>
          </cell>
          <cell r="C2417">
            <v>4.17</v>
          </cell>
        </row>
        <row r="2418">
          <cell r="A2418" t="str">
            <v>RETHW0052</v>
          </cell>
          <cell r="C2418">
            <v>4.17</v>
          </cell>
        </row>
        <row r="2419">
          <cell r="A2419" t="str">
            <v>NMSFEAT034.D</v>
          </cell>
          <cell r="C2419">
            <v>4.1900000000000004</v>
          </cell>
        </row>
        <row r="2420">
          <cell r="A2420" t="str">
            <v>CS73150.08</v>
          </cell>
          <cell r="C2420">
            <v>4.2</v>
          </cell>
        </row>
        <row r="2421">
          <cell r="A2421" t="str">
            <v>RETHW0059</v>
          </cell>
          <cell r="C2421">
            <v>4.2</v>
          </cell>
        </row>
        <row r="2422">
          <cell r="A2422" t="str">
            <v>CS71901.07</v>
          </cell>
          <cell r="C2422">
            <v>4.2</v>
          </cell>
        </row>
        <row r="2423">
          <cell r="A2423" t="str">
            <v>RETHW0062</v>
          </cell>
          <cell r="C2423">
            <v>4.22</v>
          </cell>
        </row>
        <row r="2424">
          <cell r="A2424" t="str">
            <v>CS72302.03</v>
          </cell>
          <cell r="C2424">
            <v>4.24</v>
          </cell>
        </row>
        <row r="2425">
          <cell r="A2425" t="str">
            <v>CS73422.51</v>
          </cell>
          <cell r="C2425">
            <v>4.24</v>
          </cell>
        </row>
        <row r="2426">
          <cell r="A2426" t="str">
            <v>RETHW0053</v>
          </cell>
          <cell r="C2426">
            <v>4.25</v>
          </cell>
        </row>
        <row r="2427">
          <cell r="A2427" t="str">
            <v>CS72250</v>
          </cell>
          <cell r="C2427">
            <v>4.3</v>
          </cell>
        </row>
        <row r="2428">
          <cell r="A2428" t="str">
            <v>CS72302</v>
          </cell>
          <cell r="C2428">
            <v>4.33</v>
          </cell>
        </row>
        <row r="2429">
          <cell r="A2429" t="str">
            <v>CS72258.10</v>
          </cell>
          <cell r="C2429">
            <v>4.33</v>
          </cell>
        </row>
        <row r="2430">
          <cell r="A2430" t="str">
            <v>NMSFEAT043.B</v>
          </cell>
          <cell r="C2430">
            <v>4.3600000000000003</v>
          </cell>
        </row>
        <row r="2431">
          <cell r="A2431" t="str">
            <v>RETHW0063</v>
          </cell>
          <cell r="C2431">
            <v>4.3600000000000003</v>
          </cell>
        </row>
        <row r="2432">
          <cell r="A2432" t="str">
            <v>NMSFEAT050.A</v>
          </cell>
          <cell r="C2432">
            <v>4.37</v>
          </cell>
        </row>
        <row r="2433">
          <cell r="A2433" t="str">
            <v>NMSFEAT052.A</v>
          </cell>
          <cell r="C2433">
            <v>4.37</v>
          </cell>
        </row>
        <row r="2434">
          <cell r="A2434" t="str">
            <v>NMSFEAT130.1.20</v>
          </cell>
          <cell r="C2434">
            <v>4.37</v>
          </cell>
        </row>
        <row r="2435">
          <cell r="A2435" t="str">
            <v>NMSFEAT130.2.3</v>
          </cell>
          <cell r="C2435">
            <v>4.37</v>
          </cell>
        </row>
        <row r="2436">
          <cell r="A2436" t="str">
            <v>DA4019</v>
          </cell>
          <cell r="C2436">
            <v>4.5</v>
          </cell>
        </row>
        <row r="2437">
          <cell r="A2437" t="str">
            <v>DA4025</v>
          </cell>
          <cell r="C2437">
            <v>4.5</v>
          </cell>
        </row>
        <row r="2438">
          <cell r="A2438" t="str">
            <v>DA4024</v>
          </cell>
          <cell r="C2438">
            <v>4.5</v>
          </cell>
        </row>
        <row r="2439">
          <cell r="A2439" t="str">
            <v>NMSFEAT045.B</v>
          </cell>
          <cell r="C2439">
            <v>4.51</v>
          </cell>
        </row>
        <row r="2440">
          <cell r="A2440" t="str">
            <v>NMSFEAT051.B</v>
          </cell>
          <cell r="C2440">
            <v>4.51</v>
          </cell>
        </row>
        <row r="2441">
          <cell r="A2441" t="str">
            <v>NMSFEAT098.B</v>
          </cell>
          <cell r="C2441">
            <v>4.51</v>
          </cell>
        </row>
        <row r="2442">
          <cell r="A2442" t="str">
            <v>RETHW0064</v>
          </cell>
          <cell r="C2442">
            <v>4.51</v>
          </cell>
        </row>
        <row r="2443">
          <cell r="A2443" t="str">
            <v>CS73800.02</v>
          </cell>
          <cell r="C2443">
            <v>4.53</v>
          </cell>
        </row>
        <row r="2444">
          <cell r="A2444" t="str">
            <v>NMSFEAT046.D</v>
          </cell>
          <cell r="C2444">
            <v>4.55</v>
          </cell>
        </row>
        <row r="2445">
          <cell r="A2445" t="str">
            <v>RETHW0054</v>
          </cell>
          <cell r="C2445">
            <v>4.59</v>
          </cell>
        </row>
        <row r="2446">
          <cell r="A2446" t="str">
            <v>CS72252</v>
          </cell>
          <cell r="C2446">
            <v>4.5999999999999996</v>
          </cell>
        </row>
        <row r="2447">
          <cell r="A2447" t="str">
            <v>BSC.185.U</v>
          </cell>
          <cell r="C2447">
            <v>4.5999999999999996</v>
          </cell>
        </row>
        <row r="2448">
          <cell r="A2448" t="str">
            <v>BSC.860.U</v>
          </cell>
          <cell r="C2448">
            <v>4.5999999999999996</v>
          </cell>
        </row>
        <row r="2449">
          <cell r="A2449" t="str">
            <v>CS73299.22</v>
          </cell>
          <cell r="C2449">
            <v>4.66</v>
          </cell>
        </row>
        <row r="2450">
          <cell r="A2450" t="str">
            <v>OSSPR0007</v>
          </cell>
          <cell r="C2450">
            <v>4.75</v>
          </cell>
        </row>
        <row r="2451">
          <cell r="A2451" t="str">
            <v>CS73422.50</v>
          </cell>
          <cell r="C2451">
            <v>4.75</v>
          </cell>
        </row>
        <row r="2452">
          <cell r="A2452" t="str">
            <v>CS73299.23</v>
          </cell>
          <cell r="C2452">
            <v>4.78</v>
          </cell>
        </row>
        <row r="2453">
          <cell r="A2453" t="str">
            <v>RETHW0055</v>
          </cell>
          <cell r="C2453">
            <v>4.79</v>
          </cell>
        </row>
        <row r="2454">
          <cell r="A2454" t="str">
            <v>CS73117.01</v>
          </cell>
          <cell r="C2454">
            <v>4.8</v>
          </cell>
        </row>
        <row r="2455">
          <cell r="A2455" t="str">
            <v>RETHW0065</v>
          </cell>
          <cell r="C2455">
            <v>4.8</v>
          </cell>
        </row>
        <row r="2456">
          <cell r="A2456" t="str">
            <v>BSC.144.U</v>
          </cell>
          <cell r="C2456">
            <v>4.8</v>
          </cell>
        </row>
        <row r="2457">
          <cell r="A2457" t="str">
            <v>BSC.430.U</v>
          </cell>
          <cell r="C2457">
            <v>4.8</v>
          </cell>
        </row>
        <row r="2458">
          <cell r="A2458" t="str">
            <v>CS72250.03</v>
          </cell>
          <cell r="C2458">
            <v>4.82</v>
          </cell>
        </row>
        <row r="2459">
          <cell r="A2459" t="str">
            <v>CSPH79900.38</v>
          </cell>
          <cell r="C2459">
            <v>4.88</v>
          </cell>
        </row>
        <row r="2460">
          <cell r="A2460" t="str">
            <v>CS73299.24</v>
          </cell>
          <cell r="C2460">
            <v>4.88</v>
          </cell>
        </row>
        <row r="2461">
          <cell r="A2461" t="str">
            <v>CS72753</v>
          </cell>
          <cell r="C2461">
            <v>4.93</v>
          </cell>
        </row>
        <row r="2462">
          <cell r="A2462" t="str">
            <v>CS72261.02</v>
          </cell>
          <cell r="C2462">
            <v>4.9800000000000004</v>
          </cell>
        </row>
        <row r="2463">
          <cell r="A2463" t="str">
            <v>CS73209.31</v>
          </cell>
          <cell r="C2463">
            <v>4.9800000000000004</v>
          </cell>
        </row>
        <row r="2464">
          <cell r="A2464" t="str">
            <v>CS73189.08</v>
          </cell>
          <cell r="C2464">
            <v>4.9800000000000004</v>
          </cell>
        </row>
        <row r="2465">
          <cell r="A2465" t="str">
            <v>00000076</v>
          </cell>
          <cell r="C2465">
            <v>5</v>
          </cell>
        </row>
        <row r="2466">
          <cell r="A2466" t="str">
            <v>00006305</v>
          </cell>
          <cell r="C2466">
            <v>5</v>
          </cell>
        </row>
        <row r="2467">
          <cell r="A2467" t="str">
            <v>OSSW0027</v>
          </cell>
          <cell r="C2467">
            <v>5</v>
          </cell>
        </row>
        <row r="2468">
          <cell r="A2468" t="str">
            <v>00006119</v>
          </cell>
          <cell r="C2468">
            <v>5</v>
          </cell>
        </row>
        <row r="2469">
          <cell r="A2469" t="str">
            <v>GMLCDOC0024</v>
          </cell>
          <cell r="C2469">
            <v>5</v>
          </cell>
        </row>
        <row r="2470">
          <cell r="A2470" t="str">
            <v>GMLCSW0412</v>
          </cell>
          <cell r="C2470">
            <v>5</v>
          </cell>
        </row>
        <row r="2471">
          <cell r="A2471" t="str">
            <v>LMCDROM10</v>
          </cell>
          <cell r="C2471">
            <v>5</v>
          </cell>
        </row>
        <row r="2472">
          <cell r="A2472" t="str">
            <v>LMSDOC0010</v>
          </cell>
          <cell r="C2472">
            <v>5</v>
          </cell>
        </row>
        <row r="2473">
          <cell r="A2473" t="str">
            <v>MMSC31DOC3001</v>
          </cell>
          <cell r="C2473">
            <v>5</v>
          </cell>
        </row>
        <row r="2474">
          <cell r="A2474" t="str">
            <v>MMSCDOC3200</v>
          </cell>
          <cell r="C2474">
            <v>5</v>
          </cell>
        </row>
        <row r="2475">
          <cell r="A2475" t="str">
            <v>MMSCFEAT5001</v>
          </cell>
          <cell r="C2475">
            <v>5</v>
          </cell>
        </row>
        <row r="2476">
          <cell r="A2476" t="str">
            <v>NBG10DOC001</v>
          </cell>
          <cell r="C2476">
            <v>5</v>
          </cell>
        </row>
        <row r="2477">
          <cell r="A2477" t="str">
            <v>NBGINFO0001</v>
          </cell>
          <cell r="C2477">
            <v>5</v>
          </cell>
        </row>
        <row r="2478">
          <cell r="A2478" t="str">
            <v>NBGINFO0002</v>
          </cell>
          <cell r="C2478">
            <v>5</v>
          </cell>
        </row>
        <row r="2479">
          <cell r="A2479" t="str">
            <v>NPS31SW70000</v>
          </cell>
          <cell r="C2479">
            <v>5</v>
          </cell>
        </row>
        <row r="2480">
          <cell r="A2480" t="str">
            <v>NPS40SW70001</v>
          </cell>
          <cell r="C2480">
            <v>5</v>
          </cell>
        </row>
        <row r="2481">
          <cell r="A2481" t="str">
            <v>NWG41DOC0001</v>
          </cell>
          <cell r="C2481">
            <v>5</v>
          </cell>
        </row>
        <row r="2482">
          <cell r="A2482" t="str">
            <v>OSS02464</v>
          </cell>
          <cell r="C2482">
            <v>5</v>
          </cell>
        </row>
        <row r="2483">
          <cell r="A2483" t="str">
            <v>OSS02465</v>
          </cell>
          <cell r="C2483">
            <v>5</v>
          </cell>
        </row>
        <row r="2484">
          <cell r="A2484" t="str">
            <v>PSCDROM20</v>
          </cell>
          <cell r="C2484">
            <v>5</v>
          </cell>
        </row>
        <row r="2485">
          <cell r="A2485" t="str">
            <v>PSCDROM21</v>
          </cell>
          <cell r="C2485">
            <v>5</v>
          </cell>
        </row>
        <row r="2486">
          <cell r="A2486" t="str">
            <v>PSDOC0021</v>
          </cell>
          <cell r="C2486">
            <v>5</v>
          </cell>
        </row>
        <row r="2487">
          <cell r="A2487" t="str">
            <v>PSNOLS20</v>
          </cell>
          <cell r="C2487">
            <v>5</v>
          </cell>
        </row>
        <row r="2488">
          <cell r="A2488" t="str">
            <v>SMSCDOC7000</v>
          </cell>
          <cell r="C2488">
            <v>5</v>
          </cell>
        </row>
        <row r="2489">
          <cell r="A2489" t="str">
            <v>SMSCDOC8000</v>
          </cell>
          <cell r="C2489">
            <v>5</v>
          </cell>
        </row>
        <row r="2490">
          <cell r="A2490" t="str">
            <v>SMSCDOC8100</v>
          </cell>
          <cell r="C2490">
            <v>5</v>
          </cell>
        </row>
        <row r="2491">
          <cell r="A2491" t="str">
            <v>SMSCFEAT0082</v>
          </cell>
          <cell r="C2491">
            <v>5</v>
          </cell>
        </row>
        <row r="2492">
          <cell r="A2492" t="str">
            <v>SMSCFEAT0086</v>
          </cell>
          <cell r="C2492">
            <v>5</v>
          </cell>
        </row>
        <row r="2493">
          <cell r="A2493" t="str">
            <v>SMSCFEAT0076</v>
          </cell>
          <cell r="C2493">
            <v>5</v>
          </cell>
        </row>
        <row r="2494">
          <cell r="A2494" t="str">
            <v>00005344</v>
          </cell>
          <cell r="C2494">
            <v>5</v>
          </cell>
        </row>
        <row r="2495">
          <cell r="A2495" t="str">
            <v>00005423</v>
          </cell>
          <cell r="C2495">
            <v>5</v>
          </cell>
        </row>
        <row r="2496">
          <cell r="A2496" t="str">
            <v>00034748</v>
          </cell>
          <cell r="C2496">
            <v>5</v>
          </cell>
        </row>
        <row r="2497">
          <cell r="A2497" t="str">
            <v>3GN05S0009</v>
          </cell>
          <cell r="C2497">
            <v>5</v>
          </cell>
        </row>
        <row r="2498">
          <cell r="A2498" t="str">
            <v>IMC00012</v>
          </cell>
          <cell r="C2498">
            <v>5</v>
          </cell>
        </row>
        <row r="2499">
          <cell r="A2499" t="str">
            <v>IMC00017</v>
          </cell>
          <cell r="C2499">
            <v>5</v>
          </cell>
        </row>
        <row r="2500">
          <cell r="A2500" t="str">
            <v>NEM01SW0060</v>
          </cell>
          <cell r="C2500">
            <v>5</v>
          </cell>
        </row>
        <row r="2501">
          <cell r="A2501" t="str">
            <v>NEM01SW0061</v>
          </cell>
          <cell r="C2501">
            <v>5</v>
          </cell>
        </row>
        <row r="2502">
          <cell r="A2502" t="str">
            <v>NEM01SW0062</v>
          </cell>
          <cell r="C2502">
            <v>5</v>
          </cell>
        </row>
        <row r="2503">
          <cell r="A2503" t="str">
            <v>NEM01SW0063</v>
          </cell>
          <cell r="C2503">
            <v>5</v>
          </cell>
        </row>
        <row r="2504">
          <cell r="A2504" t="str">
            <v>NEM01SW0064</v>
          </cell>
          <cell r="C2504">
            <v>5</v>
          </cell>
        </row>
        <row r="2505">
          <cell r="A2505" t="str">
            <v>NEM01SW0066</v>
          </cell>
          <cell r="C2505">
            <v>5</v>
          </cell>
        </row>
        <row r="2506">
          <cell r="A2506" t="str">
            <v>00003136</v>
          </cell>
          <cell r="C2506">
            <v>5</v>
          </cell>
        </row>
        <row r="2507">
          <cell r="A2507" t="str">
            <v>00003616</v>
          </cell>
          <cell r="C2507">
            <v>5</v>
          </cell>
        </row>
        <row r="2508">
          <cell r="A2508" t="str">
            <v>00004171</v>
          </cell>
          <cell r="C2508">
            <v>5</v>
          </cell>
        </row>
        <row r="2509">
          <cell r="A2509" t="str">
            <v>00005880</v>
          </cell>
          <cell r="C2509">
            <v>5</v>
          </cell>
        </row>
        <row r="2510">
          <cell r="A2510" t="str">
            <v>00032901</v>
          </cell>
          <cell r="C2510">
            <v>5</v>
          </cell>
        </row>
        <row r="2511">
          <cell r="A2511" t="str">
            <v>00033385</v>
          </cell>
          <cell r="C2511">
            <v>5</v>
          </cell>
        </row>
        <row r="2512">
          <cell r="A2512" t="str">
            <v>00033386</v>
          </cell>
          <cell r="C2512">
            <v>5</v>
          </cell>
        </row>
        <row r="2513">
          <cell r="A2513" t="str">
            <v>00033651</v>
          </cell>
          <cell r="C2513">
            <v>5</v>
          </cell>
        </row>
        <row r="2514">
          <cell r="A2514" t="str">
            <v>00033652</v>
          </cell>
          <cell r="C2514">
            <v>5</v>
          </cell>
        </row>
        <row r="2515">
          <cell r="A2515" t="str">
            <v>00033665</v>
          </cell>
          <cell r="C2515">
            <v>5</v>
          </cell>
        </row>
        <row r="2516">
          <cell r="A2516" t="str">
            <v>00033711</v>
          </cell>
          <cell r="C2516">
            <v>5</v>
          </cell>
        </row>
        <row r="2517">
          <cell r="A2517" t="str">
            <v>00033771</v>
          </cell>
          <cell r="C2517">
            <v>5</v>
          </cell>
        </row>
        <row r="2518">
          <cell r="A2518" t="str">
            <v>00033777</v>
          </cell>
          <cell r="C2518">
            <v>5</v>
          </cell>
        </row>
        <row r="2519">
          <cell r="A2519" t="str">
            <v>00033834</v>
          </cell>
          <cell r="C2519">
            <v>5</v>
          </cell>
        </row>
        <row r="2520">
          <cell r="A2520" t="str">
            <v>00033835</v>
          </cell>
          <cell r="C2520">
            <v>5</v>
          </cell>
        </row>
        <row r="2521">
          <cell r="A2521" t="str">
            <v>00034600</v>
          </cell>
          <cell r="C2521">
            <v>5</v>
          </cell>
        </row>
        <row r="2522">
          <cell r="A2522" t="str">
            <v>00034601</v>
          </cell>
          <cell r="C2522">
            <v>5</v>
          </cell>
        </row>
        <row r="2523">
          <cell r="A2523" t="str">
            <v>00034624</v>
          </cell>
          <cell r="C2523">
            <v>5</v>
          </cell>
        </row>
        <row r="2524">
          <cell r="A2524" t="str">
            <v>00034625</v>
          </cell>
          <cell r="C2524">
            <v>5</v>
          </cell>
        </row>
        <row r="2525">
          <cell r="A2525" t="str">
            <v>00034626</v>
          </cell>
          <cell r="C2525">
            <v>5</v>
          </cell>
        </row>
        <row r="2526">
          <cell r="A2526" t="str">
            <v>00034851</v>
          </cell>
          <cell r="C2526">
            <v>5</v>
          </cell>
        </row>
        <row r="2527">
          <cell r="A2527" t="str">
            <v>00034911</v>
          </cell>
          <cell r="C2527">
            <v>5</v>
          </cell>
        </row>
        <row r="2528">
          <cell r="A2528" t="str">
            <v>00035437</v>
          </cell>
          <cell r="C2528">
            <v>5</v>
          </cell>
        </row>
        <row r="2529">
          <cell r="A2529" t="str">
            <v>00035854</v>
          </cell>
          <cell r="C2529">
            <v>5</v>
          </cell>
        </row>
        <row r="2530">
          <cell r="A2530" t="str">
            <v>00035857</v>
          </cell>
          <cell r="C2530">
            <v>5</v>
          </cell>
        </row>
        <row r="2531">
          <cell r="A2531" t="str">
            <v>00036106</v>
          </cell>
          <cell r="C2531">
            <v>5</v>
          </cell>
        </row>
        <row r="2532">
          <cell r="A2532" t="str">
            <v>00036153</v>
          </cell>
          <cell r="C2532">
            <v>5</v>
          </cell>
        </row>
        <row r="2533">
          <cell r="A2533" t="str">
            <v>00036233</v>
          </cell>
          <cell r="C2533">
            <v>5</v>
          </cell>
        </row>
        <row r="2534">
          <cell r="A2534" t="str">
            <v>00036306</v>
          </cell>
          <cell r="C2534">
            <v>5</v>
          </cell>
        </row>
        <row r="2535">
          <cell r="A2535" t="str">
            <v>00037404</v>
          </cell>
          <cell r="C2535">
            <v>5</v>
          </cell>
        </row>
        <row r="2536">
          <cell r="A2536" t="str">
            <v>00037499</v>
          </cell>
          <cell r="C2536">
            <v>5</v>
          </cell>
        </row>
        <row r="2537">
          <cell r="A2537" t="str">
            <v>00037500</v>
          </cell>
          <cell r="C2537">
            <v>5</v>
          </cell>
        </row>
        <row r="2538">
          <cell r="A2538" t="str">
            <v>00037506</v>
          </cell>
          <cell r="C2538">
            <v>5</v>
          </cell>
        </row>
        <row r="2539">
          <cell r="A2539" t="str">
            <v>00037508</v>
          </cell>
          <cell r="C2539">
            <v>5</v>
          </cell>
        </row>
        <row r="2540">
          <cell r="A2540" t="str">
            <v>DA5288</v>
          </cell>
          <cell r="C2540">
            <v>5</v>
          </cell>
        </row>
        <row r="2541">
          <cell r="A2541" t="str">
            <v>22704.1</v>
          </cell>
          <cell r="C2541">
            <v>5</v>
          </cell>
        </row>
        <row r="2542">
          <cell r="A2542" t="str">
            <v>22700.2</v>
          </cell>
          <cell r="C2542">
            <v>5</v>
          </cell>
        </row>
        <row r="2543">
          <cell r="A2543" t="str">
            <v>21642.01</v>
          </cell>
          <cell r="C2543">
            <v>5</v>
          </cell>
        </row>
        <row r="2544">
          <cell r="A2544" t="str">
            <v>P38205.01</v>
          </cell>
          <cell r="C2544">
            <v>5</v>
          </cell>
        </row>
        <row r="2545">
          <cell r="A2545" t="str">
            <v>P55049.01</v>
          </cell>
          <cell r="C2545">
            <v>5</v>
          </cell>
        </row>
        <row r="2546">
          <cell r="A2546" t="str">
            <v>00032841</v>
          </cell>
          <cell r="C2546">
            <v>5</v>
          </cell>
        </row>
        <row r="2547">
          <cell r="A2547" t="str">
            <v>00033905</v>
          </cell>
          <cell r="C2547">
            <v>5</v>
          </cell>
        </row>
        <row r="2548">
          <cell r="A2548" t="str">
            <v>00035584</v>
          </cell>
          <cell r="C2548">
            <v>5</v>
          </cell>
        </row>
        <row r="2549">
          <cell r="A2549" t="str">
            <v>00035585</v>
          </cell>
          <cell r="C2549">
            <v>5</v>
          </cell>
        </row>
        <row r="2550">
          <cell r="A2550" t="str">
            <v>00035586</v>
          </cell>
          <cell r="C2550">
            <v>5</v>
          </cell>
        </row>
        <row r="2551">
          <cell r="A2551" t="str">
            <v>00036093</v>
          </cell>
          <cell r="C2551">
            <v>5</v>
          </cell>
        </row>
        <row r="2552">
          <cell r="A2552" t="str">
            <v>00036094</v>
          </cell>
          <cell r="C2552">
            <v>5</v>
          </cell>
        </row>
        <row r="2553">
          <cell r="A2553" t="str">
            <v>00036095</v>
          </cell>
          <cell r="C2553">
            <v>5</v>
          </cell>
        </row>
        <row r="2554">
          <cell r="A2554" t="str">
            <v>00037131</v>
          </cell>
          <cell r="C2554">
            <v>5</v>
          </cell>
        </row>
        <row r="2555">
          <cell r="A2555" t="str">
            <v>00037132</v>
          </cell>
          <cell r="C2555">
            <v>5</v>
          </cell>
        </row>
        <row r="2556">
          <cell r="A2556" t="str">
            <v>00037133</v>
          </cell>
          <cell r="C2556">
            <v>5</v>
          </cell>
        </row>
        <row r="2557">
          <cell r="A2557" t="str">
            <v>00037137</v>
          </cell>
          <cell r="C2557">
            <v>5</v>
          </cell>
        </row>
        <row r="2558">
          <cell r="A2558" t="str">
            <v>00037138</v>
          </cell>
          <cell r="C2558">
            <v>5</v>
          </cell>
        </row>
        <row r="2559">
          <cell r="A2559" t="str">
            <v>00037139</v>
          </cell>
          <cell r="C2559">
            <v>5</v>
          </cell>
        </row>
        <row r="2560">
          <cell r="A2560" t="str">
            <v>00038022</v>
          </cell>
          <cell r="C2560">
            <v>5</v>
          </cell>
        </row>
        <row r="2561">
          <cell r="A2561" t="str">
            <v>IMC00039</v>
          </cell>
          <cell r="C2561">
            <v>5</v>
          </cell>
        </row>
        <row r="2562">
          <cell r="A2562" t="str">
            <v>IMC00043</v>
          </cell>
          <cell r="C2562">
            <v>5</v>
          </cell>
        </row>
        <row r="2563">
          <cell r="A2563" t="str">
            <v>IMC00109</v>
          </cell>
          <cell r="C2563">
            <v>5</v>
          </cell>
        </row>
        <row r="2564">
          <cell r="A2564" t="str">
            <v>IMC00029</v>
          </cell>
          <cell r="C2564">
            <v>5</v>
          </cell>
        </row>
        <row r="2565">
          <cell r="A2565" t="str">
            <v>IMC00035</v>
          </cell>
          <cell r="C2565">
            <v>5</v>
          </cell>
        </row>
        <row r="2566">
          <cell r="A2566" t="str">
            <v>00034843</v>
          </cell>
          <cell r="C2566">
            <v>5</v>
          </cell>
        </row>
        <row r="2567">
          <cell r="A2567" t="str">
            <v>GMLCSW0417</v>
          </cell>
          <cell r="C2567">
            <v>5</v>
          </cell>
        </row>
        <row r="2568">
          <cell r="A2568" t="str">
            <v>GMLCSW0422</v>
          </cell>
          <cell r="C2568">
            <v>5</v>
          </cell>
        </row>
        <row r="2569">
          <cell r="A2569" t="str">
            <v>00036089</v>
          </cell>
          <cell r="C2569">
            <v>5</v>
          </cell>
        </row>
        <row r="2570">
          <cell r="A2570" t="str">
            <v>00036090</v>
          </cell>
          <cell r="C2570">
            <v>5</v>
          </cell>
        </row>
        <row r="2571">
          <cell r="A2571" t="str">
            <v>00037135</v>
          </cell>
          <cell r="C2571">
            <v>5</v>
          </cell>
        </row>
        <row r="2572">
          <cell r="A2572" t="str">
            <v>00034771</v>
          </cell>
          <cell r="C2572">
            <v>5</v>
          </cell>
        </row>
        <row r="2573">
          <cell r="A2573" t="str">
            <v>NEM01SW0059</v>
          </cell>
          <cell r="C2573">
            <v>5</v>
          </cell>
        </row>
        <row r="2574">
          <cell r="A2574" t="str">
            <v>NEM01SW0065</v>
          </cell>
          <cell r="C2574">
            <v>5</v>
          </cell>
        </row>
        <row r="2575">
          <cell r="A2575" t="str">
            <v>00036091</v>
          </cell>
          <cell r="C2575">
            <v>5</v>
          </cell>
        </row>
        <row r="2576">
          <cell r="A2576" t="str">
            <v>00036092</v>
          </cell>
          <cell r="C2576">
            <v>5</v>
          </cell>
        </row>
        <row r="2577">
          <cell r="A2577" t="str">
            <v>00037013</v>
          </cell>
          <cell r="C2577">
            <v>5</v>
          </cell>
        </row>
        <row r="2578">
          <cell r="A2578" t="str">
            <v>00037134</v>
          </cell>
          <cell r="C2578">
            <v>5</v>
          </cell>
        </row>
        <row r="2579">
          <cell r="A2579" t="str">
            <v>00037136</v>
          </cell>
          <cell r="C2579">
            <v>5</v>
          </cell>
        </row>
        <row r="2580">
          <cell r="A2580" t="str">
            <v>00038977</v>
          </cell>
          <cell r="C2580">
            <v>5</v>
          </cell>
        </row>
        <row r="2581">
          <cell r="A2581" t="str">
            <v>00038978</v>
          </cell>
          <cell r="C2581">
            <v>5</v>
          </cell>
        </row>
        <row r="2582">
          <cell r="A2582" t="str">
            <v>00035580</v>
          </cell>
          <cell r="C2582">
            <v>5</v>
          </cell>
        </row>
        <row r="2583">
          <cell r="A2583" t="str">
            <v>00035581</v>
          </cell>
          <cell r="C2583">
            <v>5</v>
          </cell>
        </row>
        <row r="2584">
          <cell r="A2584" t="str">
            <v>00037129</v>
          </cell>
          <cell r="C2584">
            <v>5</v>
          </cell>
        </row>
        <row r="2585">
          <cell r="A2585" t="str">
            <v>00037130</v>
          </cell>
          <cell r="C2585">
            <v>5</v>
          </cell>
        </row>
        <row r="2586">
          <cell r="A2586" t="str">
            <v>00004776</v>
          </cell>
          <cell r="C2586">
            <v>5</v>
          </cell>
        </row>
        <row r="2587">
          <cell r="A2587" t="str">
            <v>00004778</v>
          </cell>
          <cell r="C2587">
            <v>5</v>
          </cell>
        </row>
        <row r="2588">
          <cell r="A2588" t="str">
            <v>00034650</v>
          </cell>
          <cell r="C2588">
            <v>5</v>
          </cell>
        </row>
        <row r="2589">
          <cell r="A2589" t="str">
            <v>00034767</v>
          </cell>
          <cell r="C2589">
            <v>5</v>
          </cell>
        </row>
        <row r="2590">
          <cell r="A2590" t="str">
            <v>00035582</v>
          </cell>
          <cell r="C2590">
            <v>5</v>
          </cell>
        </row>
        <row r="2591">
          <cell r="A2591" t="str">
            <v>00035583</v>
          </cell>
          <cell r="C2591">
            <v>5</v>
          </cell>
        </row>
        <row r="2592">
          <cell r="A2592" t="str">
            <v>00038976</v>
          </cell>
          <cell r="C2592">
            <v>5</v>
          </cell>
        </row>
        <row r="2593">
          <cell r="A2593" t="str">
            <v>00004777</v>
          </cell>
          <cell r="C2593">
            <v>5</v>
          </cell>
        </row>
        <row r="2594">
          <cell r="A2594" t="str">
            <v>00004779</v>
          </cell>
          <cell r="C2594">
            <v>5</v>
          </cell>
        </row>
        <row r="2595">
          <cell r="A2595" t="str">
            <v>OSSW0541</v>
          </cell>
          <cell r="C2595">
            <v>5</v>
          </cell>
        </row>
        <row r="2596">
          <cell r="A2596" t="str">
            <v>00035249</v>
          </cell>
          <cell r="C2596">
            <v>5</v>
          </cell>
        </row>
        <row r="2597">
          <cell r="A2597" t="str">
            <v>NWG41SW70001</v>
          </cell>
          <cell r="C2597">
            <v>5</v>
          </cell>
        </row>
        <row r="2598">
          <cell r="A2598" t="str">
            <v>NWG41SW70002</v>
          </cell>
          <cell r="C2598">
            <v>5</v>
          </cell>
        </row>
        <row r="2599">
          <cell r="A2599" t="str">
            <v>NWG41SW70003</v>
          </cell>
          <cell r="C2599">
            <v>5</v>
          </cell>
        </row>
        <row r="2600">
          <cell r="A2600" t="str">
            <v>NWG41SW70004</v>
          </cell>
          <cell r="C2600">
            <v>5</v>
          </cell>
        </row>
        <row r="2601">
          <cell r="A2601" t="str">
            <v>NWG41SW70005</v>
          </cell>
          <cell r="C2601">
            <v>5</v>
          </cell>
        </row>
        <row r="2602">
          <cell r="A2602" t="str">
            <v>CS72749.42</v>
          </cell>
          <cell r="C2602">
            <v>5.01</v>
          </cell>
        </row>
        <row r="2603">
          <cell r="A2603" t="str">
            <v>CS73343.06</v>
          </cell>
          <cell r="C2603">
            <v>5.01</v>
          </cell>
        </row>
        <row r="2604">
          <cell r="A2604" t="str">
            <v>RETHW0066</v>
          </cell>
          <cell r="C2604">
            <v>5.08</v>
          </cell>
        </row>
        <row r="2605">
          <cell r="A2605" t="str">
            <v>CS72753.03</v>
          </cell>
          <cell r="C2605">
            <v>5.09</v>
          </cell>
        </row>
        <row r="2606">
          <cell r="A2606" t="str">
            <v>CS73327.10</v>
          </cell>
          <cell r="C2606">
            <v>5.0999999999999996</v>
          </cell>
        </row>
        <row r="2607">
          <cell r="A2607" t="str">
            <v>CS73327.11</v>
          </cell>
          <cell r="C2607">
            <v>5.0999999999999996</v>
          </cell>
        </row>
        <row r="2608">
          <cell r="A2608" t="str">
            <v>CS73327.12</v>
          </cell>
          <cell r="C2608">
            <v>5.0999999999999996</v>
          </cell>
        </row>
        <row r="2609">
          <cell r="A2609" t="str">
            <v>CS73230.05</v>
          </cell>
          <cell r="C2609">
            <v>5.14</v>
          </cell>
        </row>
        <row r="2610">
          <cell r="A2610" t="str">
            <v>NMSFEAT048.C</v>
          </cell>
          <cell r="C2610">
            <v>5.16</v>
          </cell>
        </row>
        <row r="2611">
          <cell r="A2611" t="str">
            <v>CS73205.10</v>
          </cell>
          <cell r="C2611">
            <v>5.17</v>
          </cell>
        </row>
        <row r="2612">
          <cell r="A2612" t="str">
            <v>CS72753.50</v>
          </cell>
          <cell r="C2612">
            <v>5.17</v>
          </cell>
        </row>
        <row r="2613">
          <cell r="A2613" t="str">
            <v>CS73217.09</v>
          </cell>
          <cell r="C2613">
            <v>5.22</v>
          </cell>
        </row>
        <row r="2614">
          <cell r="A2614" t="str">
            <v>NMSFEAT130.1.19</v>
          </cell>
          <cell r="C2614">
            <v>5.25</v>
          </cell>
        </row>
        <row r="2615">
          <cell r="A2615" t="str">
            <v>NMSFEAT130.2.2</v>
          </cell>
          <cell r="C2615">
            <v>5.25</v>
          </cell>
        </row>
        <row r="2616">
          <cell r="A2616" t="str">
            <v>OSSW0519</v>
          </cell>
          <cell r="C2616">
            <v>5.25</v>
          </cell>
        </row>
        <row r="2617">
          <cell r="A2617" t="str">
            <v>OSSW0521</v>
          </cell>
          <cell r="C2617">
            <v>5.25</v>
          </cell>
        </row>
        <row r="2618">
          <cell r="A2618" t="str">
            <v>OSSW0523</v>
          </cell>
          <cell r="C2618">
            <v>5.25</v>
          </cell>
        </row>
        <row r="2619">
          <cell r="A2619" t="str">
            <v>DA7633</v>
          </cell>
          <cell r="C2619">
            <v>5.28</v>
          </cell>
        </row>
        <row r="2620">
          <cell r="A2620" t="str">
            <v>NMSFEAT043.A</v>
          </cell>
          <cell r="C2620">
            <v>5.29</v>
          </cell>
        </row>
        <row r="2621">
          <cell r="A2621" t="str">
            <v>CS73217.17</v>
          </cell>
          <cell r="C2621">
            <v>5.32</v>
          </cell>
        </row>
        <row r="2622">
          <cell r="A2622" t="str">
            <v>CS73342.01</v>
          </cell>
          <cell r="C2622">
            <v>5.34</v>
          </cell>
        </row>
        <row r="2623">
          <cell r="A2623" t="str">
            <v>DC9239</v>
          </cell>
          <cell r="C2623">
            <v>5.39</v>
          </cell>
        </row>
        <row r="2624">
          <cell r="A2624" t="str">
            <v>RETHW0068</v>
          </cell>
          <cell r="C2624">
            <v>5.4</v>
          </cell>
        </row>
        <row r="2625">
          <cell r="A2625" t="str">
            <v>NMSFEAT045.A</v>
          </cell>
          <cell r="C2625">
            <v>5.46</v>
          </cell>
        </row>
        <row r="2626">
          <cell r="A2626" t="str">
            <v>NMSFEAT051.A</v>
          </cell>
          <cell r="C2626">
            <v>5.46</v>
          </cell>
        </row>
        <row r="2627">
          <cell r="A2627" t="str">
            <v>NMSFEAT098.A</v>
          </cell>
          <cell r="C2627">
            <v>5.46</v>
          </cell>
        </row>
        <row r="2628">
          <cell r="A2628" t="str">
            <v>NMSFEAT136.2.28</v>
          </cell>
          <cell r="C2628">
            <v>5.46</v>
          </cell>
        </row>
        <row r="2629">
          <cell r="A2629" t="str">
            <v>NMSFEAT137.2.11</v>
          </cell>
          <cell r="C2629">
            <v>5.46</v>
          </cell>
        </row>
        <row r="2630">
          <cell r="A2630" t="str">
            <v>RETHW0067</v>
          </cell>
          <cell r="C2630">
            <v>5.48</v>
          </cell>
        </row>
        <row r="2631">
          <cell r="A2631" t="str">
            <v>BSC.530.U</v>
          </cell>
          <cell r="C2631">
            <v>5.5</v>
          </cell>
        </row>
        <row r="2632">
          <cell r="A2632" t="str">
            <v>BSC.390.U</v>
          </cell>
          <cell r="C2632">
            <v>5.6</v>
          </cell>
        </row>
        <row r="2633">
          <cell r="A2633" t="str">
            <v>OSSW0528</v>
          </cell>
          <cell r="C2633">
            <v>5.6</v>
          </cell>
        </row>
        <row r="2634">
          <cell r="A2634" t="str">
            <v>OSSW0529</v>
          </cell>
          <cell r="C2634">
            <v>5.6</v>
          </cell>
        </row>
        <row r="2635">
          <cell r="A2635" t="str">
            <v>DA9237</v>
          </cell>
          <cell r="C2635">
            <v>5.63</v>
          </cell>
        </row>
        <row r="2636">
          <cell r="A2636" t="str">
            <v>NMSFEAT034.C</v>
          </cell>
          <cell r="C2636">
            <v>5.65</v>
          </cell>
        </row>
        <row r="2637">
          <cell r="A2637" t="str">
            <v>BSC.260.U</v>
          </cell>
          <cell r="C2637">
            <v>5.7</v>
          </cell>
        </row>
        <row r="2638">
          <cell r="A2638" t="str">
            <v>RETHW0069</v>
          </cell>
          <cell r="C2638">
            <v>5.71</v>
          </cell>
        </row>
        <row r="2639">
          <cell r="A2639" t="str">
            <v>RETHW0070</v>
          </cell>
          <cell r="C2639">
            <v>5.8</v>
          </cell>
        </row>
        <row r="2640">
          <cell r="A2640" t="str">
            <v>BSC.220.U</v>
          </cell>
          <cell r="C2640">
            <v>5.8</v>
          </cell>
        </row>
        <row r="2641">
          <cell r="A2641" t="str">
            <v>NMSFEAT042.D</v>
          </cell>
          <cell r="C2641">
            <v>5.84</v>
          </cell>
        </row>
        <row r="2642">
          <cell r="A2642" t="str">
            <v>CS73213.10</v>
          </cell>
          <cell r="C2642">
            <v>5.9</v>
          </cell>
        </row>
        <row r="2643">
          <cell r="A2643" t="str">
            <v>BSC.450.U</v>
          </cell>
          <cell r="C2643">
            <v>5.9</v>
          </cell>
        </row>
        <row r="2644">
          <cell r="A2644" t="str">
            <v>RETHW0071</v>
          </cell>
          <cell r="C2644">
            <v>5.97</v>
          </cell>
        </row>
        <row r="2645">
          <cell r="A2645" t="str">
            <v>NMSFEAT047.D</v>
          </cell>
          <cell r="C2645">
            <v>5.99</v>
          </cell>
        </row>
        <row r="2646">
          <cell r="A2646" t="str">
            <v>DC9240</v>
          </cell>
          <cell r="C2646">
            <v>5.99</v>
          </cell>
        </row>
        <row r="2647">
          <cell r="A2647" t="str">
            <v>467513A</v>
          </cell>
          <cell r="C2647">
            <v>6</v>
          </cell>
        </row>
        <row r="2648">
          <cell r="A2648" t="str">
            <v>CS73320.26</v>
          </cell>
          <cell r="C2648">
            <v>6</v>
          </cell>
        </row>
        <row r="2649">
          <cell r="A2649" t="str">
            <v>CS73320.06</v>
          </cell>
          <cell r="C2649">
            <v>6</v>
          </cell>
        </row>
        <row r="2650">
          <cell r="A2650" t="str">
            <v>E35761.04</v>
          </cell>
          <cell r="C2650">
            <v>6</v>
          </cell>
        </row>
        <row r="2651">
          <cell r="A2651" t="str">
            <v>00006154</v>
          </cell>
          <cell r="C2651">
            <v>6</v>
          </cell>
        </row>
        <row r="2652">
          <cell r="A2652" t="str">
            <v>CS73340.05</v>
          </cell>
          <cell r="C2652">
            <v>6.02</v>
          </cell>
        </row>
        <row r="2653">
          <cell r="A2653" t="str">
            <v>CS73344.09</v>
          </cell>
          <cell r="C2653">
            <v>6.02</v>
          </cell>
        </row>
        <row r="2654">
          <cell r="A2654" t="str">
            <v>CS73344.08</v>
          </cell>
          <cell r="C2654">
            <v>6.14</v>
          </cell>
        </row>
        <row r="2655">
          <cell r="A2655" t="str">
            <v>CS72753.60</v>
          </cell>
          <cell r="C2655">
            <v>6.14</v>
          </cell>
        </row>
        <row r="2656">
          <cell r="A2656" t="str">
            <v>NMSFEAT046.C</v>
          </cell>
          <cell r="C2656">
            <v>6.15</v>
          </cell>
        </row>
        <row r="2657">
          <cell r="A2657" t="str">
            <v>BSC.133.U</v>
          </cell>
          <cell r="C2657">
            <v>6.2</v>
          </cell>
        </row>
        <row r="2658">
          <cell r="A2658" t="str">
            <v>BSC.370.U</v>
          </cell>
          <cell r="C2658">
            <v>6.2</v>
          </cell>
        </row>
        <row r="2659">
          <cell r="A2659" t="str">
            <v>CS73181.31</v>
          </cell>
          <cell r="C2659">
            <v>6.23</v>
          </cell>
        </row>
        <row r="2660">
          <cell r="A2660" t="str">
            <v>CS73181.32</v>
          </cell>
          <cell r="C2660">
            <v>6.23</v>
          </cell>
        </row>
        <row r="2661">
          <cell r="A2661" t="str">
            <v>CS73181.30</v>
          </cell>
          <cell r="C2661">
            <v>6.23</v>
          </cell>
        </row>
        <row r="2662">
          <cell r="A2662" t="str">
            <v>CS73339.01</v>
          </cell>
          <cell r="C2662">
            <v>6.31</v>
          </cell>
        </row>
        <row r="2663">
          <cell r="A2663" t="str">
            <v>NMSFEAT048.B</v>
          </cell>
          <cell r="C2663">
            <v>6.32</v>
          </cell>
        </row>
        <row r="2664">
          <cell r="A2664" t="str">
            <v>DC9238</v>
          </cell>
          <cell r="C2664">
            <v>6.36</v>
          </cell>
        </row>
        <row r="2665">
          <cell r="A2665" t="str">
            <v>CS73217.13</v>
          </cell>
          <cell r="C2665">
            <v>6.37</v>
          </cell>
        </row>
        <row r="2666">
          <cell r="A2666" t="str">
            <v>CS73423.22</v>
          </cell>
          <cell r="C2666">
            <v>6.39</v>
          </cell>
        </row>
        <row r="2667">
          <cell r="A2667" t="str">
            <v>CS7219902</v>
          </cell>
          <cell r="C2667">
            <v>6.41</v>
          </cell>
        </row>
        <row r="2668">
          <cell r="A2668" t="str">
            <v>E30804.24</v>
          </cell>
          <cell r="C2668">
            <v>6.46</v>
          </cell>
        </row>
        <row r="2669">
          <cell r="A2669" t="str">
            <v>CS72252.10</v>
          </cell>
          <cell r="C2669">
            <v>6.46</v>
          </cell>
        </row>
        <row r="2670">
          <cell r="A2670" t="str">
            <v>CS73422.63</v>
          </cell>
          <cell r="C2670">
            <v>6.47</v>
          </cell>
        </row>
        <row r="2671">
          <cell r="A2671" t="str">
            <v>CS73339.22</v>
          </cell>
          <cell r="C2671">
            <v>6.53</v>
          </cell>
        </row>
        <row r="2672">
          <cell r="A2672" t="str">
            <v>OSS02241</v>
          </cell>
          <cell r="C2672">
            <v>6.54</v>
          </cell>
        </row>
        <row r="2673">
          <cell r="A2673" t="str">
            <v>CS73230.06</v>
          </cell>
          <cell r="C2673">
            <v>6.58</v>
          </cell>
        </row>
        <row r="2674">
          <cell r="A2674" t="str">
            <v>CS72252.03</v>
          </cell>
          <cell r="C2674">
            <v>6.66</v>
          </cell>
        </row>
        <row r="2675">
          <cell r="A2675" t="str">
            <v>NWG40FEAT1093</v>
          </cell>
          <cell r="C2675">
            <v>6.67</v>
          </cell>
        </row>
        <row r="2676">
          <cell r="A2676" t="str">
            <v>CS71159.43</v>
          </cell>
          <cell r="C2676">
            <v>6.73</v>
          </cell>
        </row>
        <row r="2677">
          <cell r="A2677" t="str">
            <v>CS7219901</v>
          </cell>
          <cell r="C2677">
            <v>6.76</v>
          </cell>
        </row>
        <row r="2678">
          <cell r="A2678" t="str">
            <v>OSSW0141</v>
          </cell>
          <cell r="C2678">
            <v>6.8</v>
          </cell>
        </row>
        <row r="2679">
          <cell r="A2679" t="str">
            <v>NMSFEAT034.B</v>
          </cell>
          <cell r="C2679">
            <v>6.92</v>
          </cell>
        </row>
        <row r="2680">
          <cell r="A2680" t="str">
            <v>CS72753.02</v>
          </cell>
          <cell r="C2680">
            <v>6.95</v>
          </cell>
        </row>
        <row r="2681">
          <cell r="A2681" t="str">
            <v>CS73324.20</v>
          </cell>
          <cell r="C2681">
            <v>6.97</v>
          </cell>
        </row>
        <row r="2682">
          <cell r="A2682" t="str">
            <v>DA9651</v>
          </cell>
          <cell r="C2682">
            <v>7</v>
          </cell>
        </row>
        <row r="2683">
          <cell r="A2683" t="str">
            <v>21475.05</v>
          </cell>
          <cell r="C2683">
            <v>7</v>
          </cell>
        </row>
        <row r="2684">
          <cell r="A2684" t="str">
            <v>21470</v>
          </cell>
          <cell r="C2684">
            <v>7</v>
          </cell>
        </row>
        <row r="2685">
          <cell r="A2685" t="str">
            <v>21475</v>
          </cell>
          <cell r="C2685">
            <v>7</v>
          </cell>
        </row>
        <row r="2686">
          <cell r="A2686" t="str">
            <v>CS7219900</v>
          </cell>
          <cell r="C2686">
            <v>7</v>
          </cell>
        </row>
        <row r="2687">
          <cell r="A2687" t="str">
            <v>CS72199</v>
          </cell>
          <cell r="C2687">
            <v>7</v>
          </cell>
        </row>
        <row r="2688">
          <cell r="A2688" t="str">
            <v>21470.01</v>
          </cell>
          <cell r="C2688">
            <v>7</v>
          </cell>
        </row>
        <row r="2689">
          <cell r="A2689" t="str">
            <v>CS72199.01</v>
          </cell>
          <cell r="C2689">
            <v>7</v>
          </cell>
        </row>
        <row r="2690">
          <cell r="A2690" t="str">
            <v>FS000067</v>
          </cell>
          <cell r="C2690">
            <v>7</v>
          </cell>
        </row>
        <row r="2691">
          <cell r="A2691" t="str">
            <v>CS73331.98</v>
          </cell>
          <cell r="C2691">
            <v>7</v>
          </cell>
        </row>
        <row r="2692">
          <cell r="A2692" t="str">
            <v>CS73327.13</v>
          </cell>
          <cell r="C2692">
            <v>7</v>
          </cell>
        </row>
        <row r="2693">
          <cell r="A2693" t="str">
            <v>CS73327.15</v>
          </cell>
          <cell r="C2693">
            <v>7</v>
          </cell>
        </row>
        <row r="2694">
          <cell r="A2694" t="str">
            <v>T30405.09</v>
          </cell>
          <cell r="C2694">
            <v>7</v>
          </cell>
        </row>
        <row r="2695">
          <cell r="A2695" t="str">
            <v>CSPH79900.40</v>
          </cell>
          <cell r="C2695">
            <v>7.05</v>
          </cell>
        </row>
        <row r="2696">
          <cell r="A2696" t="str">
            <v>CS73217.10</v>
          </cell>
          <cell r="C2696">
            <v>7.1</v>
          </cell>
        </row>
        <row r="2697">
          <cell r="A2697" t="str">
            <v>BSC.440.U</v>
          </cell>
          <cell r="C2697">
            <v>7.1</v>
          </cell>
        </row>
        <row r="2698">
          <cell r="A2698" t="str">
            <v>BSC.470.U</v>
          </cell>
          <cell r="C2698">
            <v>7.1</v>
          </cell>
        </row>
        <row r="2699">
          <cell r="A2699" t="str">
            <v>CS73217.06</v>
          </cell>
          <cell r="C2699">
            <v>7.23</v>
          </cell>
        </row>
        <row r="2700">
          <cell r="A2700" t="str">
            <v>CS72753.52</v>
          </cell>
          <cell r="C2700">
            <v>7.41</v>
          </cell>
        </row>
        <row r="2701">
          <cell r="A2701" t="str">
            <v>CS7113534</v>
          </cell>
          <cell r="C2701">
            <v>7.43</v>
          </cell>
        </row>
        <row r="2702">
          <cell r="A2702" t="str">
            <v>NMSFEAT046.B</v>
          </cell>
          <cell r="C2702">
            <v>7.51</v>
          </cell>
        </row>
        <row r="2703">
          <cell r="A2703" t="str">
            <v>NMSFEAT048.A</v>
          </cell>
          <cell r="C2703">
            <v>7.66</v>
          </cell>
        </row>
        <row r="2704">
          <cell r="A2704" t="str">
            <v>CS7113543</v>
          </cell>
          <cell r="C2704">
            <v>7.68</v>
          </cell>
        </row>
        <row r="2705">
          <cell r="A2705" t="str">
            <v>CS7113536</v>
          </cell>
          <cell r="C2705">
            <v>7.69</v>
          </cell>
        </row>
        <row r="2706">
          <cell r="A2706" t="str">
            <v>CS7113539</v>
          </cell>
          <cell r="C2706">
            <v>7.71</v>
          </cell>
        </row>
        <row r="2707">
          <cell r="A2707" t="str">
            <v>CS7113540</v>
          </cell>
          <cell r="C2707">
            <v>7.71</v>
          </cell>
        </row>
        <row r="2708">
          <cell r="A2708" t="str">
            <v>CS7113535</v>
          </cell>
          <cell r="C2708">
            <v>7.73</v>
          </cell>
        </row>
        <row r="2709">
          <cell r="A2709" t="str">
            <v>CS7113538</v>
          </cell>
          <cell r="C2709">
            <v>7.73</v>
          </cell>
        </row>
        <row r="2710">
          <cell r="A2710" t="str">
            <v>CS7113537</v>
          </cell>
          <cell r="C2710">
            <v>7.77</v>
          </cell>
        </row>
        <row r="2711">
          <cell r="A2711" t="str">
            <v>DA0610111</v>
          </cell>
          <cell r="C2711">
            <v>7.8</v>
          </cell>
        </row>
        <row r="2712">
          <cell r="A2712" t="str">
            <v>BSC.PACK2.U</v>
          </cell>
          <cell r="C2712">
            <v>7.8</v>
          </cell>
        </row>
        <row r="2713">
          <cell r="A2713" t="str">
            <v>NMSFEAT042.C</v>
          </cell>
          <cell r="C2713">
            <v>7.87</v>
          </cell>
        </row>
        <row r="2714">
          <cell r="A2714" t="str">
            <v>BSC.380.U</v>
          </cell>
          <cell r="C2714">
            <v>7.9</v>
          </cell>
        </row>
        <row r="2715">
          <cell r="A2715" t="str">
            <v>CS73422.02</v>
          </cell>
          <cell r="C2715">
            <v>7.97</v>
          </cell>
        </row>
        <row r="2716">
          <cell r="A2716" t="str">
            <v>FS000069</v>
          </cell>
          <cell r="C2716">
            <v>8</v>
          </cell>
        </row>
        <row r="2717">
          <cell r="A2717" t="str">
            <v>467619A</v>
          </cell>
          <cell r="C2717">
            <v>8</v>
          </cell>
        </row>
        <row r="2718">
          <cell r="A2718" t="str">
            <v>E30805.05</v>
          </cell>
          <cell r="C2718">
            <v>8</v>
          </cell>
        </row>
        <row r="2719">
          <cell r="A2719" t="str">
            <v>S38907.01</v>
          </cell>
          <cell r="C2719">
            <v>8</v>
          </cell>
        </row>
        <row r="2720">
          <cell r="A2720" t="str">
            <v>NMSFEAT047.C</v>
          </cell>
          <cell r="C2720">
            <v>8.09</v>
          </cell>
        </row>
        <row r="2721">
          <cell r="A2721" t="str">
            <v>DA4008</v>
          </cell>
          <cell r="C2721">
            <v>8.1</v>
          </cell>
        </row>
        <row r="2722">
          <cell r="A2722" t="str">
            <v>E30529.04</v>
          </cell>
          <cell r="C2722">
            <v>8.24</v>
          </cell>
        </row>
        <row r="2723">
          <cell r="A2723" t="str">
            <v>CS73339.02</v>
          </cell>
          <cell r="C2723">
            <v>8.25</v>
          </cell>
        </row>
        <row r="2724">
          <cell r="A2724" t="str">
            <v>CS73322.51</v>
          </cell>
          <cell r="C2724">
            <v>8.25</v>
          </cell>
        </row>
        <row r="2725">
          <cell r="A2725" t="str">
            <v>CS72682.01</v>
          </cell>
          <cell r="C2725">
            <v>8.31</v>
          </cell>
        </row>
        <row r="2726">
          <cell r="A2726" t="str">
            <v>CS73423.23</v>
          </cell>
          <cell r="C2726">
            <v>8.32</v>
          </cell>
        </row>
        <row r="2727">
          <cell r="A2727" t="str">
            <v>NMSFEAT034.A</v>
          </cell>
          <cell r="C2727">
            <v>8.3800000000000008</v>
          </cell>
        </row>
        <row r="2728">
          <cell r="A2728" t="str">
            <v>OSSW0527</v>
          </cell>
          <cell r="C2728">
            <v>8.4</v>
          </cell>
        </row>
        <row r="2729">
          <cell r="A2729" t="str">
            <v>CS7113541</v>
          </cell>
          <cell r="C2729">
            <v>8.4700000000000006</v>
          </cell>
        </row>
        <row r="2730">
          <cell r="A2730" t="str">
            <v>CS7113542</v>
          </cell>
          <cell r="C2730">
            <v>8.4700000000000006</v>
          </cell>
        </row>
        <row r="2731">
          <cell r="A2731" t="str">
            <v>E30805.25</v>
          </cell>
          <cell r="C2731">
            <v>8.52</v>
          </cell>
        </row>
        <row r="2732">
          <cell r="A2732" t="str">
            <v>CS70401.09</v>
          </cell>
          <cell r="C2732">
            <v>8.65</v>
          </cell>
        </row>
        <row r="2733">
          <cell r="A2733" t="str">
            <v>CS73132</v>
          </cell>
          <cell r="C2733">
            <v>8.8000000000000007</v>
          </cell>
        </row>
        <row r="2734">
          <cell r="A2734" t="str">
            <v>CS73350.04</v>
          </cell>
          <cell r="C2734">
            <v>8.89</v>
          </cell>
        </row>
        <row r="2735">
          <cell r="A2735" t="str">
            <v>C33515.21</v>
          </cell>
          <cell r="C2735">
            <v>9</v>
          </cell>
        </row>
        <row r="2736">
          <cell r="A2736" t="str">
            <v>21474</v>
          </cell>
          <cell r="C2736">
            <v>9</v>
          </cell>
        </row>
        <row r="2737">
          <cell r="A2737" t="str">
            <v>21470.11</v>
          </cell>
          <cell r="C2737">
            <v>9</v>
          </cell>
        </row>
        <row r="2738">
          <cell r="A2738" t="str">
            <v>P55611.05</v>
          </cell>
          <cell r="C2738">
            <v>9</v>
          </cell>
        </row>
        <row r="2739">
          <cell r="A2739" t="str">
            <v>E35724.03</v>
          </cell>
          <cell r="C2739">
            <v>9</v>
          </cell>
        </row>
        <row r="2740">
          <cell r="A2740" t="str">
            <v>E35708.12</v>
          </cell>
          <cell r="C2740">
            <v>9</v>
          </cell>
        </row>
        <row r="2741">
          <cell r="A2741" t="str">
            <v>CS73344.02</v>
          </cell>
          <cell r="C2741">
            <v>9.06</v>
          </cell>
        </row>
        <row r="2742">
          <cell r="A2742" t="str">
            <v>NMSFEAT046.A</v>
          </cell>
          <cell r="C2742">
            <v>9.11</v>
          </cell>
        </row>
        <row r="2743">
          <cell r="A2743" t="str">
            <v>CS72262.02</v>
          </cell>
          <cell r="C2743">
            <v>9.2799999999999994</v>
          </cell>
        </row>
        <row r="2744">
          <cell r="A2744" t="str">
            <v>CS73344.01</v>
          </cell>
          <cell r="C2744">
            <v>9.3800000000000008</v>
          </cell>
        </row>
        <row r="2745">
          <cell r="A2745" t="str">
            <v>CS73800.13</v>
          </cell>
          <cell r="C2745">
            <v>9.3800000000000008</v>
          </cell>
        </row>
        <row r="2746">
          <cell r="A2746" t="str">
            <v>CS73800.14</v>
          </cell>
          <cell r="C2746">
            <v>9.3800000000000008</v>
          </cell>
        </row>
        <row r="2747">
          <cell r="A2747" t="str">
            <v>CS73340.02</v>
          </cell>
          <cell r="C2747">
            <v>9.3800000000000008</v>
          </cell>
        </row>
        <row r="2748">
          <cell r="A2748" t="str">
            <v>CS73339.23</v>
          </cell>
          <cell r="C2748">
            <v>9.4</v>
          </cell>
        </row>
        <row r="2749">
          <cell r="A2749" t="str">
            <v>E32887.25</v>
          </cell>
          <cell r="C2749">
            <v>9.44</v>
          </cell>
        </row>
        <row r="2750">
          <cell r="A2750" t="str">
            <v>CS73230.07</v>
          </cell>
          <cell r="C2750">
            <v>9.57</v>
          </cell>
        </row>
        <row r="2751">
          <cell r="A2751" t="str">
            <v>CS72450.21</v>
          </cell>
          <cell r="C2751">
            <v>9.57</v>
          </cell>
        </row>
        <row r="2752">
          <cell r="A2752" t="str">
            <v>NMSFEAT042.B</v>
          </cell>
          <cell r="C2752">
            <v>9.6199999999999992</v>
          </cell>
        </row>
        <row r="2753">
          <cell r="A2753" t="str">
            <v>CS73217.07</v>
          </cell>
          <cell r="C2753">
            <v>9.6999999999999993</v>
          </cell>
        </row>
        <row r="2754">
          <cell r="A2754" t="str">
            <v>CS73343.03</v>
          </cell>
          <cell r="C2754">
            <v>9.6999999999999993</v>
          </cell>
        </row>
        <row r="2755">
          <cell r="A2755" t="str">
            <v>CS73341.05</v>
          </cell>
          <cell r="C2755">
            <v>9.6999999999999993</v>
          </cell>
        </row>
        <row r="2756">
          <cell r="A2756" t="str">
            <v>CS73209.91</v>
          </cell>
          <cell r="C2756">
            <v>9.6999999999999993</v>
          </cell>
        </row>
        <row r="2757">
          <cell r="A2757" t="str">
            <v>RETHW0072</v>
          </cell>
          <cell r="C2757">
            <v>9.7200000000000006</v>
          </cell>
        </row>
        <row r="2758">
          <cell r="A2758" t="str">
            <v>470165A</v>
          </cell>
          <cell r="C2758">
            <v>9.8000000000000007</v>
          </cell>
        </row>
        <row r="2759">
          <cell r="A2759" t="str">
            <v>OSSW0443</v>
          </cell>
          <cell r="C2759">
            <v>9.8000000000000007</v>
          </cell>
        </row>
        <row r="2760">
          <cell r="A2760" t="str">
            <v>OSSW0445</v>
          </cell>
          <cell r="C2760">
            <v>9.8000000000000007</v>
          </cell>
        </row>
        <row r="2761">
          <cell r="A2761" t="str">
            <v>DC6702</v>
          </cell>
          <cell r="C2761">
            <v>9.8000000000000007</v>
          </cell>
        </row>
        <row r="2762">
          <cell r="A2762" t="str">
            <v>CS73217.08</v>
          </cell>
          <cell r="C2762">
            <v>9.82</v>
          </cell>
        </row>
        <row r="2763">
          <cell r="A2763" t="str">
            <v>NMSFEAT047.B</v>
          </cell>
          <cell r="C2763">
            <v>9.89</v>
          </cell>
        </row>
        <row r="2764">
          <cell r="A2764" t="str">
            <v>DA4009</v>
          </cell>
          <cell r="C2764">
            <v>9.9</v>
          </cell>
        </row>
        <row r="2765">
          <cell r="A2765" t="str">
            <v>CS73227.30</v>
          </cell>
          <cell r="C2765">
            <v>9.94</v>
          </cell>
        </row>
        <row r="2766">
          <cell r="A2766" t="str">
            <v>NTMS3DOCS</v>
          </cell>
          <cell r="C2766">
            <v>10</v>
          </cell>
        </row>
        <row r="2767">
          <cell r="A2767" t="str">
            <v>NTMSDOCS</v>
          </cell>
          <cell r="C2767">
            <v>10</v>
          </cell>
        </row>
        <row r="2768">
          <cell r="A2768" t="str">
            <v>MINSCPSW0002NT</v>
          </cell>
          <cell r="C2768">
            <v>10</v>
          </cell>
        </row>
        <row r="2769">
          <cell r="A2769" t="str">
            <v>MINSMPSW0002NT</v>
          </cell>
          <cell r="C2769">
            <v>10</v>
          </cell>
        </row>
        <row r="2770">
          <cell r="A2770" t="str">
            <v>C33512.23</v>
          </cell>
          <cell r="C2770">
            <v>10</v>
          </cell>
        </row>
        <row r="2771">
          <cell r="A2771" t="str">
            <v>21494.10</v>
          </cell>
          <cell r="C2771">
            <v>10</v>
          </cell>
        </row>
        <row r="2772">
          <cell r="A2772" t="str">
            <v>E35706.05</v>
          </cell>
          <cell r="C2772">
            <v>10</v>
          </cell>
        </row>
        <row r="2773">
          <cell r="A2773" t="str">
            <v>21657</v>
          </cell>
          <cell r="C2773">
            <v>10</v>
          </cell>
        </row>
        <row r="2774">
          <cell r="A2774" t="str">
            <v>21619</v>
          </cell>
          <cell r="C2774">
            <v>10</v>
          </cell>
        </row>
        <row r="2775">
          <cell r="A2775" t="str">
            <v>T30801.02</v>
          </cell>
          <cell r="C2775">
            <v>10</v>
          </cell>
        </row>
        <row r="2776">
          <cell r="A2776" t="str">
            <v>21661.02</v>
          </cell>
          <cell r="C2776">
            <v>10</v>
          </cell>
        </row>
        <row r="2777">
          <cell r="A2777" t="str">
            <v>T30436.03</v>
          </cell>
          <cell r="C2777">
            <v>10</v>
          </cell>
        </row>
        <row r="2778">
          <cell r="A2778" t="str">
            <v>22780.10</v>
          </cell>
          <cell r="C2778">
            <v>10</v>
          </cell>
        </row>
        <row r="2779">
          <cell r="A2779" t="str">
            <v>IMC00098</v>
          </cell>
          <cell r="C2779">
            <v>10</v>
          </cell>
        </row>
        <row r="2780">
          <cell r="A2780" t="str">
            <v>IMC00100</v>
          </cell>
          <cell r="C2780">
            <v>10</v>
          </cell>
        </row>
        <row r="2781">
          <cell r="A2781" t="str">
            <v>E30805.15</v>
          </cell>
          <cell r="C2781">
            <v>10</v>
          </cell>
        </row>
        <row r="2782">
          <cell r="A2782" t="str">
            <v>E30805.30</v>
          </cell>
          <cell r="C2782">
            <v>10</v>
          </cell>
        </row>
        <row r="2783">
          <cell r="A2783" t="str">
            <v>00040506</v>
          </cell>
          <cell r="C2783">
            <v>10</v>
          </cell>
        </row>
        <row r="2784">
          <cell r="A2784" t="str">
            <v>BSC.1345.T</v>
          </cell>
          <cell r="C2784">
            <v>10</v>
          </cell>
        </row>
        <row r="2785">
          <cell r="A2785" t="str">
            <v>BSC.1375.T</v>
          </cell>
          <cell r="C2785">
            <v>10</v>
          </cell>
        </row>
        <row r="2786">
          <cell r="A2786" t="str">
            <v>BSC.1385.T</v>
          </cell>
          <cell r="C2786">
            <v>10</v>
          </cell>
        </row>
        <row r="2787">
          <cell r="A2787" t="str">
            <v>T55409.05</v>
          </cell>
          <cell r="C2787">
            <v>10</v>
          </cell>
        </row>
        <row r="2788">
          <cell r="A2788" t="str">
            <v>CS73322.11</v>
          </cell>
          <cell r="C2788">
            <v>10.029999999999999</v>
          </cell>
        </row>
        <row r="2789">
          <cell r="A2789" t="str">
            <v>CS73800.10</v>
          </cell>
          <cell r="C2789">
            <v>10.029999999999999</v>
          </cell>
        </row>
        <row r="2790">
          <cell r="A2790" t="str">
            <v>CS73800.11</v>
          </cell>
          <cell r="C2790">
            <v>10.029999999999999</v>
          </cell>
        </row>
        <row r="2791">
          <cell r="A2791" t="str">
            <v>CS71159.40</v>
          </cell>
          <cell r="C2791">
            <v>10.09</v>
          </cell>
        </row>
        <row r="2792">
          <cell r="A2792" t="str">
            <v>CS77544.52</v>
          </cell>
          <cell r="C2792">
            <v>10.11</v>
          </cell>
        </row>
        <row r="2793">
          <cell r="A2793" t="str">
            <v>E32886.28</v>
          </cell>
          <cell r="C2793">
            <v>10.16</v>
          </cell>
        </row>
        <row r="2794">
          <cell r="A2794" t="str">
            <v>DA7897</v>
          </cell>
          <cell r="C2794">
            <v>10.199999999999999</v>
          </cell>
        </row>
        <row r="2795">
          <cell r="A2795" t="str">
            <v>CS72753.62</v>
          </cell>
          <cell r="C2795">
            <v>10.27</v>
          </cell>
        </row>
        <row r="2796">
          <cell r="A2796" t="str">
            <v>CS72331.02</v>
          </cell>
          <cell r="C2796">
            <v>10.41</v>
          </cell>
        </row>
        <row r="2797">
          <cell r="A2797" t="str">
            <v>CSPH79900.39</v>
          </cell>
          <cell r="C2797">
            <v>10.44</v>
          </cell>
        </row>
        <row r="2798">
          <cell r="A2798" t="str">
            <v>CS73324.32</v>
          </cell>
          <cell r="C2798">
            <v>10.48</v>
          </cell>
        </row>
        <row r="2799">
          <cell r="A2799" t="str">
            <v>NMSFEAT133.2.28</v>
          </cell>
          <cell r="C2799">
            <v>10.49</v>
          </cell>
        </row>
        <row r="2800">
          <cell r="A2800" t="str">
            <v>CS72303</v>
          </cell>
          <cell r="C2800">
            <v>10.51</v>
          </cell>
        </row>
        <row r="2801">
          <cell r="A2801" t="str">
            <v>CS7213301</v>
          </cell>
          <cell r="C2801">
            <v>10.53</v>
          </cell>
        </row>
        <row r="2802">
          <cell r="A2802" t="str">
            <v>CS73296.02</v>
          </cell>
          <cell r="C2802">
            <v>10.82</v>
          </cell>
        </row>
        <row r="2803">
          <cell r="A2803" t="str">
            <v>CS72253</v>
          </cell>
          <cell r="C2803">
            <v>10.83</v>
          </cell>
        </row>
        <row r="2804">
          <cell r="A2804" t="str">
            <v>3GN03S0007</v>
          </cell>
          <cell r="C2804">
            <v>11</v>
          </cell>
        </row>
        <row r="2805">
          <cell r="A2805" t="str">
            <v>C33508.20</v>
          </cell>
          <cell r="C2805">
            <v>11</v>
          </cell>
        </row>
        <row r="2806">
          <cell r="A2806" t="str">
            <v>C33301.20</v>
          </cell>
          <cell r="C2806">
            <v>11</v>
          </cell>
        </row>
        <row r="2807">
          <cell r="A2807" t="str">
            <v>C33004.20</v>
          </cell>
          <cell r="C2807">
            <v>11</v>
          </cell>
        </row>
        <row r="2808">
          <cell r="A2808" t="str">
            <v>E31441.03</v>
          </cell>
          <cell r="C2808">
            <v>11</v>
          </cell>
        </row>
        <row r="2809">
          <cell r="A2809" t="str">
            <v>T36627.01</v>
          </cell>
          <cell r="C2809">
            <v>11</v>
          </cell>
        </row>
        <row r="2810">
          <cell r="A2810" t="str">
            <v>22780</v>
          </cell>
          <cell r="C2810">
            <v>11</v>
          </cell>
        </row>
        <row r="2811">
          <cell r="A2811" t="str">
            <v>E35734.04</v>
          </cell>
          <cell r="C2811">
            <v>11</v>
          </cell>
        </row>
        <row r="2812">
          <cell r="A2812" t="str">
            <v>OSSW0070</v>
          </cell>
          <cell r="C2812">
            <v>11</v>
          </cell>
        </row>
        <row r="2813">
          <cell r="A2813" t="str">
            <v>CS72320.01</v>
          </cell>
          <cell r="C2813">
            <v>11.16</v>
          </cell>
        </row>
        <row r="2814">
          <cell r="A2814" t="str">
            <v>CS72321.01</v>
          </cell>
          <cell r="C2814">
            <v>11.16</v>
          </cell>
        </row>
        <row r="2815">
          <cell r="A2815" t="str">
            <v>CS73296.03</v>
          </cell>
          <cell r="C2815">
            <v>11.16</v>
          </cell>
        </row>
        <row r="2816">
          <cell r="A2816" t="str">
            <v>CS73320.99</v>
          </cell>
          <cell r="C2816">
            <v>11.3</v>
          </cell>
        </row>
        <row r="2817">
          <cell r="A2817" t="str">
            <v>CS73217.02</v>
          </cell>
          <cell r="C2817">
            <v>11.32</v>
          </cell>
        </row>
        <row r="2818">
          <cell r="A2818" t="str">
            <v>CS72682.03</v>
          </cell>
          <cell r="C2818">
            <v>11.43</v>
          </cell>
        </row>
        <row r="2819">
          <cell r="A2819" t="str">
            <v>DA9400</v>
          </cell>
          <cell r="C2819">
            <v>11.45</v>
          </cell>
        </row>
        <row r="2820">
          <cell r="A2820" t="str">
            <v>CS73800.15</v>
          </cell>
          <cell r="C2820">
            <v>11.64</v>
          </cell>
        </row>
        <row r="2821">
          <cell r="A2821" t="str">
            <v>NMSFEAT042.A</v>
          </cell>
          <cell r="C2821">
            <v>11.66</v>
          </cell>
        </row>
        <row r="2822">
          <cell r="A2822" t="str">
            <v>NWG40FEAT1092</v>
          </cell>
          <cell r="C2822">
            <v>11.67</v>
          </cell>
        </row>
        <row r="2823">
          <cell r="A2823" t="str">
            <v>470034A</v>
          </cell>
          <cell r="C2823">
            <v>11.83</v>
          </cell>
        </row>
        <row r="2824">
          <cell r="A2824" t="str">
            <v>OSSPR0006</v>
          </cell>
          <cell r="C2824">
            <v>11.88</v>
          </cell>
        </row>
        <row r="2825">
          <cell r="A2825" t="str">
            <v>CS72332.02</v>
          </cell>
          <cell r="C2825">
            <v>11.93</v>
          </cell>
        </row>
        <row r="2826">
          <cell r="A2826" t="str">
            <v>NMSFEAT047.A</v>
          </cell>
          <cell r="C2826">
            <v>11.99</v>
          </cell>
        </row>
        <row r="2827">
          <cell r="A2827" t="str">
            <v>3GN03S0004</v>
          </cell>
          <cell r="C2827">
            <v>12</v>
          </cell>
        </row>
        <row r="2828">
          <cell r="A2828" t="str">
            <v>3GN06S0018</v>
          </cell>
          <cell r="C2828">
            <v>12</v>
          </cell>
        </row>
        <row r="2829">
          <cell r="A2829" t="str">
            <v>C33502.21</v>
          </cell>
          <cell r="C2829">
            <v>12</v>
          </cell>
        </row>
        <row r="2830">
          <cell r="A2830" t="str">
            <v>E31441.05</v>
          </cell>
          <cell r="C2830">
            <v>12</v>
          </cell>
        </row>
        <row r="2831">
          <cell r="A2831" t="str">
            <v>21472</v>
          </cell>
          <cell r="C2831">
            <v>12</v>
          </cell>
        </row>
        <row r="2832">
          <cell r="A2832" t="str">
            <v>E62720.06</v>
          </cell>
          <cell r="C2832">
            <v>12</v>
          </cell>
        </row>
        <row r="2833">
          <cell r="A2833" t="str">
            <v>E62720.05</v>
          </cell>
          <cell r="C2833">
            <v>12</v>
          </cell>
        </row>
        <row r="2834">
          <cell r="A2834" t="str">
            <v>E62720.02</v>
          </cell>
          <cell r="C2834">
            <v>12</v>
          </cell>
        </row>
        <row r="2835">
          <cell r="A2835" t="str">
            <v>E62720.03</v>
          </cell>
          <cell r="C2835">
            <v>12</v>
          </cell>
        </row>
        <row r="2836">
          <cell r="A2836" t="str">
            <v>RETHW0038</v>
          </cell>
          <cell r="C2836">
            <v>12</v>
          </cell>
        </row>
        <row r="2837">
          <cell r="A2837" t="str">
            <v>E62720.04</v>
          </cell>
          <cell r="C2837">
            <v>12</v>
          </cell>
        </row>
        <row r="2838">
          <cell r="A2838" t="str">
            <v>E62720.01</v>
          </cell>
          <cell r="C2838">
            <v>12</v>
          </cell>
        </row>
        <row r="2839">
          <cell r="A2839" t="str">
            <v>T30405.10</v>
          </cell>
          <cell r="C2839">
            <v>12</v>
          </cell>
        </row>
        <row r="2840">
          <cell r="A2840" t="str">
            <v>21628</v>
          </cell>
          <cell r="C2840">
            <v>12</v>
          </cell>
        </row>
        <row r="2841">
          <cell r="A2841" t="str">
            <v>21620</v>
          </cell>
          <cell r="C2841">
            <v>12</v>
          </cell>
        </row>
        <row r="2842">
          <cell r="A2842" t="str">
            <v>21613</v>
          </cell>
          <cell r="C2842">
            <v>12</v>
          </cell>
        </row>
        <row r="2843">
          <cell r="A2843" t="str">
            <v>DA7430</v>
          </cell>
          <cell r="C2843">
            <v>12</v>
          </cell>
        </row>
        <row r="2844">
          <cell r="A2844" t="str">
            <v>E65694.01</v>
          </cell>
          <cell r="C2844">
            <v>12</v>
          </cell>
        </row>
        <row r="2845">
          <cell r="A2845" t="str">
            <v>T30801.06</v>
          </cell>
          <cell r="C2845">
            <v>12</v>
          </cell>
        </row>
        <row r="2846">
          <cell r="A2846" t="str">
            <v>BSC.820.U</v>
          </cell>
          <cell r="C2846">
            <v>12</v>
          </cell>
        </row>
        <row r="2847">
          <cell r="A2847" t="str">
            <v>BSC.880.U</v>
          </cell>
          <cell r="C2847">
            <v>12</v>
          </cell>
        </row>
        <row r="2848">
          <cell r="A2848" t="str">
            <v>BSC00013.U</v>
          </cell>
          <cell r="C2848">
            <v>12</v>
          </cell>
        </row>
        <row r="2849">
          <cell r="A2849" t="str">
            <v>OSSW0434</v>
          </cell>
          <cell r="C2849">
            <v>12</v>
          </cell>
        </row>
        <row r="2850">
          <cell r="A2850" t="str">
            <v>E32857.10</v>
          </cell>
          <cell r="C2850">
            <v>12.08</v>
          </cell>
        </row>
        <row r="2851">
          <cell r="A2851" t="str">
            <v>CS73320.08</v>
          </cell>
          <cell r="C2851">
            <v>12.1</v>
          </cell>
        </row>
        <row r="2852">
          <cell r="A2852" t="str">
            <v>CS73118.01</v>
          </cell>
          <cell r="C2852">
            <v>12.21</v>
          </cell>
        </row>
        <row r="2853">
          <cell r="A2853" t="str">
            <v>E30489.01</v>
          </cell>
          <cell r="C2853">
            <v>12.22</v>
          </cell>
        </row>
        <row r="2854">
          <cell r="A2854" t="str">
            <v>RETHW0061</v>
          </cell>
          <cell r="C2854">
            <v>12.24</v>
          </cell>
        </row>
        <row r="2855">
          <cell r="A2855" t="str">
            <v>OSSW0524</v>
          </cell>
          <cell r="C2855">
            <v>12.25</v>
          </cell>
        </row>
        <row r="2856">
          <cell r="A2856" t="str">
            <v>CS71137.01</v>
          </cell>
          <cell r="C2856">
            <v>12.46</v>
          </cell>
        </row>
        <row r="2857">
          <cell r="A2857" t="str">
            <v>CS71137.02</v>
          </cell>
          <cell r="C2857">
            <v>12.46</v>
          </cell>
        </row>
        <row r="2858">
          <cell r="A2858" t="str">
            <v>CS71137.03</v>
          </cell>
          <cell r="C2858">
            <v>12.46</v>
          </cell>
        </row>
        <row r="2859">
          <cell r="A2859" t="str">
            <v>CS71137.04</v>
          </cell>
          <cell r="C2859">
            <v>12.46</v>
          </cell>
        </row>
        <row r="2860">
          <cell r="A2860" t="str">
            <v>CS71137.05</v>
          </cell>
          <cell r="C2860">
            <v>12.46</v>
          </cell>
        </row>
        <row r="2861">
          <cell r="A2861" t="str">
            <v>CS71137.06</v>
          </cell>
          <cell r="C2861">
            <v>12.46</v>
          </cell>
        </row>
        <row r="2862">
          <cell r="A2862" t="str">
            <v>CS71137.07</v>
          </cell>
          <cell r="C2862">
            <v>12.46</v>
          </cell>
        </row>
        <row r="2863">
          <cell r="A2863" t="str">
            <v>CS71137.08</v>
          </cell>
          <cell r="C2863">
            <v>12.46</v>
          </cell>
        </row>
        <row r="2864">
          <cell r="A2864" t="str">
            <v>CS71137.09</v>
          </cell>
          <cell r="C2864">
            <v>12.46</v>
          </cell>
        </row>
        <row r="2865">
          <cell r="A2865" t="str">
            <v>OSSW0539</v>
          </cell>
          <cell r="C2865">
            <v>12.5</v>
          </cell>
        </row>
        <row r="2866">
          <cell r="A2866" t="str">
            <v>OSSW0545</v>
          </cell>
          <cell r="C2866">
            <v>12.5</v>
          </cell>
        </row>
        <row r="2867">
          <cell r="A2867" t="str">
            <v>CS7219605</v>
          </cell>
          <cell r="C2867">
            <v>12.56</v>
          </cell>
        </row>
        <row r="2868">
          <cell r="A2868" t="str">
            <v>BSC.480.U</v>
          </cell>
          <cell r="C2868">
            <v>12.6</v>
          </cell>
        </row>
        <row r="2869">
          <cell r="A2869" t="str">
            <v>CS72333.02</v>
          </cell>
          <cell r="C2869">
            <v>12.64</v>
          </cell>
        </row>
        <row r="2870">
          <cell r="A2870" t="str">
            <v>CS72304</v>
          </cell>
          <cell r="C2870">
            <v>12.69</v>
          </cell>
        </row>
        <row r="2871">
          <cell r="A2871" t="str">
            <v>CS72334.02</v>
          </cell>
          <cell r="C2871">
            <v>12.97</v>
          </cell>
        </row>
        <row r="2872">
          <cell r="A2872" t="str">
            <v>C33558.22</v>
          </cell>
          <cell r="C2872">
            <v>13</v>
          </cell>
        </row>
        <row r="2873">
          <cell r="A2873" t="str">
            <v>CS72196.05</v>
          </cell>
          <cell r="C2873">
            <v>13</v>
          </cell>
        </row>
        <row r="2874">
          <cell r="A2874" t="str">
            <v>CS7219600</v>
          </cell>
          <cell r="C2874">
            <v>13</v>
          </cell>
        </row>
        <row r="2875">
          <cell r="A2875" t="str">
            <v>NET2745FRU</v>
          </cell>
          <cell r="C2875">
            <v>13</v>
          </cell>
        </row>
        <row r="2876">
          <cell r="A2876" t="str">
            <v>T30801.03</v>
          </cell>
          <cell r="C2876">
            <v>13</v>
          </cell>
        </row>
        <row r="2877">
          <cell r="A2877" t="str">
            <v>469598A</v>
          </cell>
          <cell r="C2877">
            <v>13</v>
          </cell>
        </row>
        <row r="2878">
          <cell r="A2878" t="str">
            <v>21613.01</v>
          </cell>
          <cell r="C2878">
            <v>13</v>
          </cell>
        </row>
        <row r="2879">
          <cell r="A2879" t="str">
            <v>T30803.08</v>
          </cell>
          <cell r="C2879">
            <v>13</v>
          </cell>
        </row>
        <row r="2880">
          <cell r="A2880" t="str">
            <v>467525A</v>
          </cell>
          <cell r="C2880">
            <v>13</v>
          </cell>
        </row>
        <row r="2881">
          <cell r="A2881" t="str">
            <v>T30801.05</v>
          </cell>
          <cell r="C2881">
            <v>13</v>
          </cell>
        </row>
        <row r="2882">
          <cell r="A2882" t="str">
            <v>21683</v>
          </cell>
          <cell r="C2882">
            <v>13</v>
          </cell>
        </row>
        <row r="2883">
          <cell r="A2883" t="str">
            <v>21631</v>
          </cell>
          <cell r="C2883">
            <v>13</v>
          </cell>
        </row>
        <row r="2884">
          <cell r="A2884" t="str">
            <v>E35748.04</v>
          </cell>
          <cell r="C2884">
            <v>13</v>
          </cell>
        </row>
        <row r="2885">
          <cell r="A2885" t="str">
            <v>CS72460.03</v>
          </cell>
          <cell r="C2885">
            <v>13</v>
          </cell>
        </row>
        <row r="2886">
          <cell r="A2886" t="str">
            <v>NMSFEAT1228</v>
          </cell>
          <cell r="C2886">
            <v>13</v>
          </cell>
        </row>
        <row r="2887">
          <cell r="A2887" t="str">
            <v>CS72749.64</v>
          </cell>
          <cell r="C2887">
            <v>13.1</v>
          </cell>
        </row>
        <row r="2888">
          <cell r="A2888" t="str">
            <v>CS73800.03</v>
          </cell>
          <cell r="C2888">
            <v>13.1</v>
          </cell>
        </row>
        <row r="2889">
          <cell r="A2889" t="str">
            <v>CS72749.62</v>
          </cell>
          <cell r="C2889">
            <v>13.18</v>
          </cell>
        </row>
        <row r="2890">
          <cell r="A2890" t="str">
            <v>CS72254</v>
          </cell>
          <cell r="C2890">
            <v>13.21</v>
          </cell>
        </row>
        <row r="2891">
          <cell r="A2891" t="str">
            <v>CS22199</v>
          </cell>
          <cell r="C2891">
            <v>13.21</v>
          </cell>
        </row>
        <row r="2892">
          <cell r="A2892" t="str">
            <v>CS73322.16</v>
          </cell>
          <cell r="C2892">
            <v>13.34</v>
          </cell>
        </row>
        <row r="2893">
          <cell r="A2893" t="str">
            <v>CS73343.01</v>
          </cell>
          <cell r="C2893">
            <v>13.44</v>
          </cell>
        </row>
        <row r="2894">
          <cell r="A2894" t="str">
            <v>NMSFEAT136.2.29</v>
          </cell>
          <cell r="C2894">
            <v>13.46</v>
          </cell>
        </row>
        <row r="2895">
          <cell r="A2895" t="str">
            <v>CS73423.25</v>
          </cell>
          <cell r="C2895">
            <v>13.53</v>
          </cell>
        </row>
        <row r="2896">
          <cell r="A2896" t="str">
            <v>CS7269111</v>
          </cell>
          <cell r="C2896">
            <v>13.58</v>
          </cell>
        </row>
        <row r="2897">
          <cell r="A2897" t="str">
            <v>OSSW0492</v>
          </cell>
          <cell r="C2897">
            <v>13.62</v>
          </cell>
        </row>
        <row r="2898">
          <cell r="A2898" t="str">
            <v>CS72450.23</v>
          </cell>
          <cell r="C2898">
            <v>13.78</v>
          </cell>
        </row>
        <row r="2899">
          <cell r="A2899" t="str">
            <v>CS73800.90</v>
          </cell>
          <cell r="C2899">
            <v>13.86</v>
          </cell>
        </row>
        <row r="2900">
          <cell r="A2900" t="str">
            <v>469333A</v>
          </cell>
          <cell r="C2900">
            <v>14</v>
          </cell>
        </row>
        <row r="2901">
          <cell r="A2901" t="str">
            <v>468253A</v>
          </cell>
          <cell r="C2901">
            <v>14</v>
          </cell>
        </row>
        <row r="2902">
          <cell r="A2902" t="str">
            <v>469715A</v>
          </cell>
          <cell r="C2902">
            <v>14</v>
          </cell>
        </row>
        <row r="2903">
          <cell r="A2903" t="str">
            <v>469781A</v>
          </cell>
          <cell r="C2903">
            <v>14</v>
          </cell>
        </row>
        <row r="2904">
          <cell r="A2904" t="str">
            <v>469879A</v>
          </cell>
          <cell r="C2904">
            <v>14</v>
          </cell>
        </row>
        <row r="2905">
          <cell r="A2905" t="str">
            <v>469943A</v>
          </cell>
          <cell r="C2905">
            <v>14</v>
          </cell>
        </row>
        <row r="2906">
          <cell r="A2906" t="str">
            <v>470111A</v>
          </cell>
          <cell r="C2906">
            <v>14</v>
          </cell>
        </row>
        <row r="2907">
          <cell r="A2907" t="str">
            <v>470129A</v>
          </cell>
          <cell r="C2907">
            <v>14</v>
          </cell>
        </row>
        <row r="2908">
          <cell r="A2908" t="str">
            <v>470162A</v>
          </cell>
          <cell r="C2908">
            <v>14</v>
          </cell>
        </row>
        <row r="2909">
          <cell r="A2909" t="str">
            <v>470170A</v>
          </cell>
          <cell r="C2909">
            <v>14</v>
          </cell>
        </row>
        <row r="2910">
          <cell r="A2910" t="str">
            <v>466395A</v>
          </cell>
          <cell r="C2910">
            <v>14</v>
          </cell>
        </row>
        <row r="2911">
          <cell r="A2911" t="str">
            <v>466993A</v>
          </cell>
          <cell r="C2911">
            <v>14</v>
          </cell>
        </row>
        <row r="2912">
          <cell r="A2912" t="str">
            <v>467031A</v>
          </cell>
          <cell r="C2912">
            <v>14</v>
          </cell>
        </row>
        <row r="2913">
          <cell r="A2913" t="str">
            <v>467306A</v>
          </cell>
          <cell r="C2913">
            <v>14</v>
          </cell>
        </row>
        <row r="2914">
          <cell r="A2914" t="str">
            <v>467477A</v>
          </cell>
          <cell r="C2914">
            <v>14</v>
          </cell>
        </row>
        <row r="2915">
          <cell r="A2915" t="str">
            <v>469774A</v>
          </cell>
          <cell r="C2915">
            <v>14</v>
          </cell>
        </row>
        <row r="2916">
          <cell r="A2916" t="str">
            <v>469937A</v>
          </cell>
          <cell r="C2916">
            <v>14</v>
          </cell>
        </row>
        <row r="2917">
          <cell r="A2917" t="str">
            <v>469941A</v>
          </cell>
          <cell r="C2917">
            <v>14</v>
          </cell>
        </row>
        <row r="2918">
          <cell r="A2918" t="str">
            <v>469986A</v>
          </cell>
          <cell r="C2918">
            <v>14</v>
          </cell>
        </row>
        <row r="2919">
          <cell r="A2919" t="str">
            <v>470109A</v>
          </cell>
          <cell r="C2919">
            <v>14</v>
          </cell>
        </row>
        <row r="2920">
          <cell r="A2920" t="str">
            <v>470155A</v>
          </cell>
          <cell r="C2920">
            <v>14</v>
          </cell>
        </row>
        <row r="2921">
          <cell r="A2921" t="str">
            <v>470296A</v>
          </cell>
          <cell r="C2921">
            <v>14</v>
          </cell>
        </row>
        <row r="2922">
          <cell r="A2922" t="str">
            <v>469893A</v>
          </cell>
          <cell r="C2922">
            <v>14</v>
          </cell>
        </row>
        <row r="2923">
          <cell r="A2923" t="str">
            <v>469939A</v>
          </cell>
          <cell r="C2923">
            <v>14</v>
          </cell>
        </row>
        <row r="2924">
          <cell r="A2924" t="str">
            <v>470081A</v>
          </cell>
          <cell r="C2924">
            <v>14</v>
          </cell>
        </row>
        <row r="2925">
          <cell r="A2925" t="str">
            <v>470222A</v>
          </cell>
          <cell r="C2925">
            <v>14</v>
          </cell>
        </row>
        <row r="2926">
          <cell r="A2926" t="str">
            <v>466394A</v>
          </cell>
          <cell r="C2926">
            <v>14</v>
          </cell>
        </row>
        <row r="2927">
          <cell r="A2927" t="str">
            <v>469761A</v>
          </cell>
          <cell r="C2927">
            <v>14</v>
          </cell>
        </row>
        <row r="2928">
          <cell r="A2928" t="str">
            <v>469763A</v>
          </cell>
          <cell r="C2928">
            <v>14</v>
          </cell>
        </row>
        <row r="2929">
          <cell r="A2929" t="str">
            <v>469765A</v>
          </cell>
          <cell r="C2929">
            <v>14</v>
          </cell>
        </row>
        <row r="2930">
          <cell r="A2930" t="str">
            <v>469767A</v>
          </cell>
          <cell r="C2930">
            <v>14</v>
          </cell>
        </row>
        <row r="2931">
          <cell r="A2931" t="str">
            <v>468620A</v>
          </cell>
          <cell r="C2931">
            <v>14</v>
          </cell>
        </row>
        <row r="2932">
          <cell r="A2932" t="str">
            <v>467073A</v>
          </cell>
          <cell r="C2932">
            <v>14</v>
          </cell>
        </row>
        <row r="2933">
          <cell r="A2933" t="str">
            <v>470015A</v>
          </cell>
          <cell r="C2933">
            <v>14</v>
          </cell>
        </row>
        <row r="2934">
          <cell r="A2934" t="str">
            <v>469858A</v>
          </cell>
          <cell r="C2934">
            <v>14</v>
          </cell>
        </row>
        <row r="2935">
          <cell r="A2935" t="str">
            <v>469904A</v>
          </cell>
          <cell r="C2935">
            <v>14</v>
          </cell>
        </row>
        <row r="2936">
          <cell r="A2936" t="str">
            <v>470004A</v>
          </cell>
          <cell r="C2936">
            <v>14</v>
          </cell>
        </row>
        <row r="2937">
          <cell r="A2937" t="str">
            <v>470020A</v>
          </cell>
          <cell r="C2937">
            <v>14</v>
          </cell>
        </row>
        <row r="2938">
          <cell r="A2938" t="str">
            <v>470022A</v>
          </cell>
          <cell r="C2938">
            <v>14</v>
          </cell>
        </row>
        <row r="2939">
          <cell r="A2939" t="str">
            <v>466994A</v>
          </cell>
          <cell r="C2939">
            <v>14</v>
          </cell>
        </row>
        <row r="2940">
          <cell r="A2940" t="str">
            <v>467033A</v>
          </cell>
          <cell r="C2940">
            <v>14</v>
          </cell>
        </row>
        <row r="2941">
          <cell r="A2941" t="str">
            <v>469962A</v>
          </cell>
          <cell r="C2941">
            <v>14</v>
          </cell>
        </row>
        <row r="2942">
          <cell r="A2942" t="str">
            <v>470125A</v>
          </cell>
          <cell r="C2942">
            <v>14</v>
          </cell>
        </row>
        <row r="2943">
          <cell r="A2943" t="str">
            <v>470120A</v>
          </cell>
          <cell r="C2943">
            <v>14</v>
          </cell>
        </row>
        <row r="2944">
          <cell r="A2944" t="str">
            <v>470003A</v>
          </cell>
          <cell r="C2944">
            <v>14</v>
          </cell>
        </row>
        <row r="2945">
          <cell r="A2945" t="str">
            <v>470083A</v>
          </cell>
          <cell r="C2945">
            <v>14</v>
          </cell>
        </row>
        <row r="2946">
          <cell r="A2946" t="str">
            <v>469901A</v>
          </cell>
          <cell r="C2946">
            <v>14</v>
          </cell>
        </row>
        <row r="2947">
          <cell r="A2947" t="str">
            <v>466374A</v>
          </cell>
          <cell r="C2947">
            <v>14</v>
          </cell>
        </row>
        <row r="2948">
          <cell r="A2948" t="str">
            <v>469823A</v>
          </cell>
          <cell r="C2948">
            <v>14</v>
          </cell>
        </row>
        <row r="2949">
          <cell r="A2949" t="str">
            <v>470055A</v>
          </cell>
          <cell r="C2949">
            <v>14</v>
          </cell>
        </row>
        <row r="2950">
          <cell r="A2950" t="str">
            <v>466033A</v>
          </cell>
          <cell r="C2950">
            <v>14</v>
          </cell>
        </row>
        <row r="2951">
          <cell r="A2951" t="str">
            <v>469675A</v>
          </cell>
          <cell r="C2951">
            <v>14</v>
          </cell>
        </row>
        <row r="2952">
          <cell r="A2952" t="str">
            <v>469464A</v>
          </cell>
          <cell r="C2952">
            <v>14</v>
          </cell>
        </row>
        <row r="2953">
          <cell r="A2953" t="str">
            <v>466984A</v>
          </cell>
          <cell r="C2953">
            <v>14</v>
          </cell>
        </row>
        <row r="2954">
          <cell r="A2954" t="str">
            <v>467762A</v>
          </cell>
          <cell r="C2954">
            <v>14</v>
          </cell>
        </row>
        <row r="2955">
          <cell r="A2955" t="str">
            <v>468016A</v>
          </cell>
          <cell r="C2955">
            <v>14</v>
          </cell>
        </row>
        <row r="2956">
          <cell r="A2956" t="str">
            <v>469032A</v>
          </cell>
          <cell r="C2956">
            <v>14</v>
          </cell>
        </row>
        <row r="2957">
          <cell r="A2957" t="str">
            <v>467703A</v>
          </cell>
          <cell r="C2957">
            <v>14</v>
          </cell>
        </row>
        <row r="2958">
          <cell r="A2958" t="str">
            <v>469386A</v>
          </cell>
          <cell r="C2958">
            <v>14</v>
          </cell>
        </row>
        <row r="2959">
          <cell r="A2959" t="str">
            <v>466409A</v>
          </cell>
          <cell r="C2959">
            <v>14</v>
          </cell>
        </row>
        <row r="2960">
          <cell r="A2960" t="str">
            <v>467329A</v>
          </cell>
          <cell r="C2960">
            <v>14</v>
          </cell>
        </row>
        <row r="2961">
          <cell r="A2961" t="str">
            <v>466260A</v>
          </cell>
          <cell r="C2961">
            <v>14</v>
          </cell>
        </row>
        <row r="2962">
          <cell r="A2962" t="str">
            <v>466390A</v>
          </cell>
          <cell r="C2962">
            <v>14</v>
          </cell>
        </row>
        <row r="2963">
          <cell r="A2963" t="str">
            <v>466389A</v>
          </cell>
          <cell r="C2963">
            <v>14</v>
          </cell>
        </row>
        <row r="2964">
          <cell r="A2964" t="str">
            <v>466599A</v>
          </cell>
          <cell r="C2964">
            <v>14</v>
          </cell>
        </row>
        <row r="2965">
          <cell r="A2965" t="str">
            <v>466990A</v>
          </cell>
          <cell r="C2965">
            <v>14</v>
          </cell>
        </row>
        <row r="2966">
          <cell r="A2966" t="str">
            <v>467030A</v>
          </cell>
          <cell r="C2966">
            <v>14</v>
          </cell>
        </row>
        <row r="2967">
          <cell r="A2967" t="str">
            <v>467325A</v>
          </cell>
          <cell r="C2967">
            <v>14</v>
          </cell>
        </row>
        <row r="2968">
          <cell r="A2968" t="str">
            <v>467760A</v>
          </cell>
          <cell r="C2968">
            <v>14</v>
          </cell>
        </row>
        <row r="2969">
          <cell r="A2969" t="str">
            <v>467765A</v>
          </cell>
          <cell r="C2969">
            <v>14</v>
          </cell>
        </row>
        <row r="2970">
          <cell r="A2970" t="str">
            <v>467998A</v>
          </cell>
          <cell r="C2970">
            <v>14</v>
          </cell>
        </row>
        <row r="2971">
          <cell r="A2971" t="str">
            <v>468056A</v>
          </cell>
          <cell r="C2971">
            <v>14</v>
          </cell>
        </row>
        <row r="2972">
          <cell r="A2972" t="str">
            <v>468086A</v>
          </cell>
          <cell r="C2972">
            <v>14</v>
          </cell>
        </row>
        <row r="2973">
          <cell r="A2973" t="str">
            <v>468883A</v>
          </cell>
          <cell r="C2973">
            <v>14</v>
          </cell>
        </row>
        <row r="2974">
          <cell r="A2974" t="str">
            <v>469035A</v>
          </cell>
          <cell r="C2974">
            <v>14</v>
          </cell>
        </row>
        <row r="2975">
          <cell r="A2975" t="str">
            <v>469506A</v>
          </cell>
          <cell r="C2975">
            <v>14</v>
          </cell>
        </row>
        <row r="2976">
          <cell r="A2976" t="str">
            <v>466381A</v>
          </cell>
          <cell r="C2976">
            <v>14</v>
          </cell>
        </row>
        <row r="2977">
          <cell r="A2977" t="str">
            <v>466382A</v>
          </cell>
          <cell r="C2977">
            <v>14</v>
          </cell>
        </row>
        <row r="2978">
          <cell r="A2978" t="str">
            <v>466383A</v>
          </cell>
          <cell r="C2978">
            <v>14</v>
          </cell>
        </row>
        <row r="2979">
          <cell r="A2979" t="str">
            <v>466385A</v>
          </cell>
          <cell r="C2979">
            <v>14</v>
          </cell>
        </row>
        <row r="2980">
          <cell r="A2980" t="str">
            <v>466387A</v>
          </cell>
          <cell r="C2980">
            <v>14</v>
          </cell>
        </row>
        <row r="2981">
          <cell r="A2981" t="str">
            <v>467324A</v>
          </cell>
          <cell r="C2981">
            <v>14</v>
          </cell>
        </row>
        <row r="2982">
          <cell r="A2982" t="str">
            <v>467702A</v>
          </cell>
          <cell r="C2982">
            <v>14</v>
          </cell>
        </row>
        <row r="2983">
          <cell r="A2983" t="str">
            <v>467763A</v>
          </cell>
          <cell r="C2983">
            <v>14</v>
          </cell>
        </row>
        <row r="2984">
          <cell r="A2984" t="str">
            <v>467767A</v>
          </cell>
          <cell r="C2984">
            <v>14</v>
          </cell>
        </row>
        <row r="2985">
          <cell r="A2985" t="str">
            <v>467805A</v>
          </cell>
          <cell r="C2985">
            <v>14</v>
          </cell>
        </row>
        <row r="2986">
          <cell r="A2986" t="str">
            <v>469084A</v>
          </cell>
          <cell r="C2986">
            <v>14</v>
          </cell>
        </row>
        <row r="2987">
          <cell r="A2987" t="str">
            <v>469222A</v>
          </cell>
          <cell r="C2987">
            <v>14</v>
          </cell>
        </row>
        <row r="2988">
          <cell r="A2988" t="str">
            <v>469388A</v>
          </cell>
          <cell r="C2988">
            <v>14</v>
          </cell>
        </row>
        <row r="2989">
          <cell r="A2989" t="str">
            <v>467032A</v>
          </cell>
          <cell r="C2989">
            <v>14</v>
          </cell>
        </row>
        <row r="2990">
          <cell r="A2990" t="str">
            <v>469304A</v>
          </cell>
          <cell r="C2990">
            <v>14</v>
          </cell>
        </row>
        <row r="2991">
          <cell r="A2991" t="str">
            <v>466604A</v>
          </cell>
          <cell r="C2991">
            <v>14</v>
          </cell>
        </row>
        <row r="2992">
          <cell r="A2992" t="str">
            <v>469471A</v>
          </cell>
          <cell r="C2992">
            <v>14</v>
          </cell>
        </row>
        <row r="2993">
          <cell r="A2993" t="str">
            <v>469668A</v>
          </cell>
          <cell r="C2993">
            <v>14</v>
          </cell>
        </row>
        <row r="2994">
          <cell r="A2994" t="str">
            <v>466988A</v>
          </cell>
          <cell r="C2994">
            <v>14</v>
          </cell>
        </row>
        <row r="2995">
          <cell r="A2995" t="str">
            <v>469429A</v>
          </cell>
          <cell r="C2995">
            <v>14</v>
          </cell>
        </row>
        <row r="2996">
          <cell r="A2996" t="str">
            <v>469477A</v>
          </cell>
          <cell r="C2996">
            <v>14</v>
          </cell>
        </row>
        <row r="2997">
          <cell r="A2997" t="str">
            <v>469410A</v>
          </cell>
          <cell r="C2997">
            <v>14</v>
          </cell>
        </row>
        <row r="2998">
          <cell r="A2998" t="str">
            <v>469518A</v>
          </cell>
          <cell r="C2998">
            <v>14</v>
          </cell>
        </row>
        <row r="2999">
          <cell r="A2999" t="str">
            <v>466379A</v>
          </cell>
          <cell r="C2999">
            <v>14</v>
          </cell>
        </row>
        <row r="3000">
          <cell r="A3000" t="str">
            <v>465837A</v>
          </cell>
          <cell r="C3000">
            <v>14</v>
          </cell>
        </row>
        <row r="3001">
          <cell r="A3001" t="str">
            <v>466391A</v>
          </cell>
          <cell r="C3001">
            <v>14</v>
          </cell>
        </row>
        <row r="3002">
          <cell r="A3002" t="str">
            <v>467650A</v>
          </cell>
          <cell r="C3002">
            <v>14</v>
          </cell>
        </row>
        <row r="3003">
          <cell r="A3003" t="str">
            <v>467766A</v>
          </cell>
          <cell r="C3003">
            <v>14</v>
          </cell>
        </row>
        <row r="3004">
          <cell r="A3004" t="str">
            <v>466098A</v>
          </cell>
          <cell r="C3004">
            <v>14</v>
          </cell>
        </row>
        <row r="3005">
          <cell r="A3005" t="str">
            <v>469349A</v>
          </cell>
          <cell r="C3005">
            <v>14</v>
          </cell>
        </row>
        <row r="3006">
          <cell r="A3006" t="str">
            <v>E31441.02</v>
          </cell>
          <cell r="C3006">
            <v>14</v>
          </cell>
        </row>
        <row r="3007">
          <cell r="A3007" t="str">
            <v>466388A</v>
          </cell>
          <cell r="C3007">
            <v>14</v>
          </cell>
        </row>
        <row r="3008">
          <cell r="A3008" t="str">
            <v>466393A</v>
          </cell>
          <cell r="C3008">
            <v>14</v>
          </cell>
        </row>
        <row r="3009">
          <cell r="A3009" t="str">
            <v>466377A</v>
          </cell>
          <cell r="C3009">
            <v>14</v>
          </cell>
        </row>
        <row r="3010">
          <cell r="A3010" t="str">
            <v>466392A</v>
          </cell>
          <cell r="C3010">
            <v>14</v>
          </cell>
        </row>
        <row r="3011">
          <cell r="A3011" t="str">
            <v>466591A</v>
          </cell>
          <cell r="C3011">
            <v>14</v>
          </cell>
        </row>
        <row r="3012">
          <cell r="A3012" t="str">
            <v>466603A</v>
          </cell>
          <cell r="C3012">
            <v>14</v>
          </cell>
        </row>
        <row r="3013">
          <cell r="A3013" t="str">
            <v>466989A</v>
          </cell>
          <cell r="C3013">
            <v>14</v>
          </cell>
        </row>
        <row r="3014">
          <cell r="A3014" t="str">
            <v>467327A</v>
          </cell>
          <cell r="C3014">
            <v>14</v>
          </cell>
        </row>
        <row r="3015">
          <cell r="A3015" t="str">
            <v>467764A</v>
          </cell>
          <cell r="C3015">
            <v>14</v>
          </cell>
        </row>
        <row r="3016">
          <cell r="A3016" t="str">
            <v>469043A</v>
          </cell>
          <cell r="C3016">
            <v>14</v>
          </cell>
        </row>
        <row r="3017">
          <cell r="A3017" t="str">
            <v>469352A</v>
          </cell>
          <cell r="C3017">
            <v>14</v>
          </cell>
        </row>
        <row r="3018">
          <cell r="A3018" t="str">
            <v>469013A</v>
          </cell>
          <cell r="C3018">
            <v>14</v>
          </cell>
        </row>
        <row r="3019">
          <cell r="A3019" t="str">
            <v>469040A</v>
          </cell>
          <cell r="C3019">
            <v>14</v>
          </cell>
        </row>
        <row r="3020">
          <cell r="A3020" t="str">
            <v>469248A</v>
          </cell>
          <cell r="C3020">
            <v>14</v>
          </cell>
        </row>
        <row r="3021">
          <cell r="A3021" t="str">
            <v>469255A</v>
          </cell>
          <cell r="C3021">
            <v>14</v>
          </cell>
        </row>
        <row r="3022">
          <cell r="A3022" t="str">
            <v>469729A</v>
          </cell>
          <cell r="C3022">
            <v>14</v>
          </cell>
        </row>
        <row r="3023">
          <cell r="A3023" t="str">
            <v>469735A</v>
          </cell>
          <cell r="C3023">
            <v>14</v>
          </cell>
        </row>
        <row r="3024">
          <cell r="A3024" t="str">
            <v>469737A</v>
          </cell>
          <cell r="C3024">
            <v>14</v>
          </cell>
        </row>
        <row r="3025">
          <cell r="A3025" t="str">
            <v>469745A</v>
          </cell>
          <cell r="C3025">
            <v>14</v>
          </cell>
        </row>
        <row r="3026">
          <cell r="A3026" t="str">
            <v>469960A</v>
          </cell>
          <cell r="C3026">
            <v>14</v>
          </cell>
        </row>
        <row r="3027">
          <cell r="A3027" t="str">
            <v>470166A</v>
          </cell>
          <cell r="C3027">
            <v>14</v>
          </cell>
        </row>
        <row r="3028">
          <cell r="A3028" t="str">
            <v>470219A</v>
          </cell>
          <cell r="C3028">
            <v>14</v>
          </cell>
        </row>
        <row r="3029">
          <cell r="A3029" t="str">
            <v>466384A</v>
          </cell>
          <cell r="C3029">
            <v>14</v>
          </cell>
        </row>
        <row r="3030">
          <cell r="A3030" t="str">
            <v>466410A</v>
          </cell>
          <cell r="C3030">
            <v>14</v>
          </cell>
        </row>
        <row r="3031">
          <cell r="A3031" t="str">
            <v>466412A</v>
          </cell>
          <cell r="C3031">
            <v>14</v>
          </cell>
        </row>
        <row r="3032">
          <cell r="A3032" t="str">
            <v>466580A</v>
          </cell>
          <cell r="C3032">
            <v>14</v>
          </cell>
        </row>
        <row r="3033">
          <cell r="A3033" t="str">
            <v>466595A</v>
          </cell>
          <cell r="C3033">
            <v>14</v>
          </cell>
        </row>
        <row r="3034">
          <cell r="A3034" t="str">
            <v>466605A</v>
          </cell>
          <cell r="C3034">
            <v>14</v>
          </cell>
        </row>
        <row r="3035">
          <cell r="A3035" t="str">
            <v>466607A</v>
          </cell>
          <cell r="C3035">
            <v>14</v>
          </cell>
        </row>
        <row r="3036">
          <cell r="A3036" t="str">
            <v>466987A</v>
          </cell>
          <cell r="C3036">
            <v>14</v>
          </cell>
        </row>
        <row r="3037">
          <cell r="A3037" t="str">
            <v>467176A</v>
          </cell>
          <cell r="C3037">
            <v>14</v>
          </cell>
        </row>
        <row r="3038">
          <cell r="A3038" t="str">
            <v>467177A</v>
          </cell>
          <cell r="C3038">
            <v>14</v>
          </cell>
        </row>
        <row r="3039">
          <cell r="A3039" t="str">
            <v>467328A</v>
          </cell>
          <cell r="C3039">
            <v>14</v>
          </cell>
        </row>
        <row r="3040">
          <cell r="A3040" t="str">
            <v>467504A</v>
          </cell>
          <cell r="C3040">
            <v>14</v>
          </cell>
        </row>
        <row r="3041">
          <cell r="A3041" t="str">
            <v>467741A</v>
          </cell>
          <cell r="C3041">
            <v>14</v>
          </cell>
        </row>
        <row r="3042">
          <cell r="A3042" t="str">
            <v>467804A</v>
          </cell>
          <cell r="C3042">
            <v>14</v>
          </cell>
        </row>
        <row r="3043">
          <cell r="A3043" t="str">
            <v>467952A</v>
          </cell>
          <cell r="C3043">
            <v>14</v>
          </cell>
        </row>
        <row r="3044">
          <cell r="A3044" t="str">
            <v>467972A</v>
          </cell>
          <cell r="C3044">
            <v>14</v>
          </cell>
        </row>
        <row r="3045">
          <cell r="A3045" t="str">
            <v>468081A</v>
          </cell>
          <cell r="C3045">
            <v>14</v>
          </cell>
        </row>
        <row r="3046">
          <cell r="A3046" t="str">
            <v>469413A</v>
          </cell>
          <cell r="C3046">
            <v>14</v>
          </cell>
        </row>
        <row r="3047">
          <cell r="A3047" t="str">
            <v>465833A</v>
          </cell>
          <cell r="C3047">
            <v>14</v>
          </cell>
        </row>
        <row r="3048">
          <cell r="A3048" t="str">
            <v>465834A</v>
          </cell>
          <cell r="C3048">
            <v>14</v>
          </cell>
        </row>
        <row r="3049">
          <cell r="A3049" t="str">
            <v>465856A</v>
          </cell>
          <cell r="C3049">
            <v>14</v>
          </cell>
        </row>
        <row r="3050">
          <cell r="A3050" t="str">
            <v>465949A</v>
          </cell>
          <cell r="C3050">
            <v>14</v>
          </cell>
        </row>
        <row r="3051">
          <cell r="A3051" t="str">
            <v>469171A</v>
          </cell>
          <cell r="C3051">
            <v>14</v>
          </cell>
        </row>
        <row r="3052">
          <cell r="A3052" t="str">
            <v>466291A</v>
          </cell>
          <cell r="C3052">
            <v>14</v>
          </cell>
        </row>
        <row r="3053">
          <cell r="A3053" t="str">
            <v>470320A</v>
          </cell>
          <cell r="C3053">
            <v>14</v>
          </cell>
        </row>
        <row r="3054">
          <cell r="A3054" t="str">
            <v>467768A</v>
          </cell>
          <cell r="C3054">
            <v>14</v>
          </cell>
        </row>
        <row r="3055">
          <cell r="A3055" t="str">
            <v>469507A</v>
          </cell>
          <cell r="C3055">
            <v>14</v>
          </cell>
        </row>
        <row r="3056">
          <cell r="A3056" t="str">
            <v>469776A</v>
          </cell>
          <cell r="C3056">
            <v>14</v>
          </cell>
        </row>
        <row r="3057">
          <cell r="A3057" t="str">
            <v>470033A</v>
          </cell>
          <cell r="C3057">
            <v>14</v>
          </cell>
        </row>
        <row r="3058">
          <cell r="A3058" t="str">
            <v>470245A</v>
          </cell>
          <cell r="C3058">
            <v>14</v>
          </cell>
        </row>
        <row r="3059">
          <cell r="A3059" t="str">
            <v>471228A</v>
          </cell>
          <cell r="C3059">
            <v>14</v>
          </cell>
        </row>
        <row r="3060">
          <cell r="A3060" t="str">
            <v>471277A</v>
          </cell>
          <cell r="C3060">
            <v>14</v>
          </cell>
        </row>
        <row r="3061">
          <cell r="A3061" t="str">
            <v>471322A</v>
          </cell>
          <cell r="C3061">
            <v>14</v>
          </cell>
        </row>
        <row r="3062">
          <cell r="A3062" t="str">
            <v>470308A</v>
          </cell>
          <cell r="C3062">
            <v>14</v>
          </cell>
        </row>
        <row r="3063">
          <cell r="A3063" t="str">
            <v>470334A</v>
          </cell>
          <cell r="C3063">
            <v>14</v>
          </cell>
        </row>
        <row r="3064">
          <cell r="A3064" t="str">
            <v>471006A</v>
          </cell>
          <cell r="C3064">
            <v>14</v>
          </cell>
        </row>
        <row r="3065">
          <cell r="A3065" t="str">
            <v>471019A</v>
          </cell>
          <cell r="C3065">
            <v>14</v>
          </cell>
        </row>
        <row r="3066">
          <cell r="A3066" t="str">
            <v>466995A</v>
          </cell>
          <cell r="C3066">
            <v>14</v>
          </cell>
        </row>
        <row r="3067">
          <cell r="A3067" t="str">
            <v>467319A</v>
          </cell>
          <cell r="C3067">
            <v>14</v>
          </cell>
        </row>
        <row r="3068">
          <cell r="A3068" t="str">
            <v>471230A</v>
          </cell>
          <cell r="C3068">
            <v>14</v>
          </cell>
        </row>
        <row r="3069">
          <cell r="A3069" t="str">
            <v>466986A</v>
          </cell>
          <cell r="C3069">
            <v>14</v>
          </cell>
        </row>
        <row r="3070">
          <cell r="A3070" t="str">
            <v>466198A</v>
          </cell>
          <cell r="C3070">
            <v>14</v>
          </cell>
        </row>
        <row r="3071">
          <cell r="A3071" t="str">
            <v>467320A</v>
          </cell>
          <cell r="C3071">
            <v>14</v>
          </cell>
        </row>
        <row r="3072">
          <cell r="A3072" t="str">
            <v>466983A</v>
          </cell>
          <cell r="C3072">
            <v>14</v>
          </cell>
        </row>
        <row r="3073">
          <cell r="A3073" t="str">
            <v>469404A</v>
          </cell>
          <cell r="C3073">
            <v>14</v>
          </cell>
        </row>
        <row r="3074">
          <cell r="A3074" t="str">
            <v>470086A</v>
          </cell>
          <cell r="C3074">
            <v>14</v>
          </cell>
        </row>
        <row r="3075">
          <cell r="A3075" t="str">
            <v>470094A</v>
          </cell>
          <cell r="C3075">
            <v>14</v>
          </cell>
        </row>
        <row r="3076">
          <cell r="A3076" t="str">
            <v>469051A</v>
          </cell>
          <cell r="C3076">
            <v>14</v>
          </cell>
        </row>
        <row r="3077">
          <cell r="A3077" t="str">
            <v>469568A</v>
          </cell>
          <cell r="C3077">
            <v>14</v>
          </cell>
        </row>
        <row r="3078">
          <cell r="A3078" t="str">
            <v>470274A</v>
          </cell>
          <cell r="C3078">
            <v>14</v>
          </cell>
        </row>
        <row r="3079">
          <cell r="A3079" t="str">
            <v>467253A</v>
          </cell>
          <cell r="C3079">
            <v>14</v>
          </cell>
        </row>
        <row r="3080">
          <cell r="A3080" t="str">
            <v>469473A</v>
          </cell>
          <cell r="C3080">
            <v>14</v>
          </cell>
        </row>
        <row r="3081">
          <cell r="A3081" t="str">
            <v>466056A</v>
          </cell>
          <cell r="C3081">
            <v>14</v>
          </cell>
        </row>
        <row r="3082">
          <cell r="A3082" t="str">
            <v>465945A</v>
          </cell>
          <cell r="C3082">
            <v>14</v>
          </cell>
        </row>
        <row r="3083">
          <cell r="A3083" t="str">
            <v>466587A</v>
          </cell>
          <cell r="C3083">
            <v>14</v>
          </cell>
        </row>
        <row r="3084">
          <cell r="A3084" t="str">
            <v>466376A</v>
          </cell>
          <cell r="C3084">
            <v>14</v>
          </cell>
        </row>
        <row r="3085">
          <cell r="A3085" t="str">
            <v>466396A</v>
          </cell>
          <cell r="C3085">
            <v>14</v>
          </cell>
        </row>
        <row r="3086">
          <cell r="A3086" t="str">
            <v>466606A</v>
          </cell>
          <cell r="C3086">
            <v>14</v>
          </cell>
        </row>
        <row r="3087">
          <cell r="A3087" t="str">
            <v>466992A</v>
          </cell>
          <cell r="C3087">
            <v>14</v>
          </cell>
        </row>
        <row r="3088">
          <cell r="A3088" t="str">
            <v>467297A</v>
          </cell>
          <cell r="C3088">
            <v>14</v>
          </cell>
        </row>
        <row r="3089">
          <cell r="A3089" t="str">
            <v>467317A</v>
          </cell>
          <cell r="C3089">
            <v>14</v>
          </cell>
        </row>
        <row r="3090">
          <cell r="A3090" t="str">
            <v>467318A</v>
          </cell>
          <cell r="C3090">
            <v>14</v>
          </cell>
        </row>
        <row r="3091">
          <cell r="A3091" t="str">
            <v>467323A</v>
          </cell>
          <cell r="C3091">
            <v>14</v>
          </cell>
        </row>
        <row r="3092">
          <cell r="A3092" t="str">
            <v>467632A</v>
          </cell>
          <cell r="C3092">
            <v>14</v>
          </cell>
        </row>
        <row r="3093">
          <cell r="A3093" t="str">
            <v>469082A</v>
          </cell>
          <cell r="C3093">
            <v>14</v>
          </cell>
        </row>
        <row r="3094">
          <cell r="A3094" t="str">
            <v>465948A</v>
          </cell>
          <cell r="C3094">
            <v>14</v>
          </cell>
        </row>
        <row r="3095">
          <cell r="A3095" t="str">
            <v>466233A</v>
          </cell>
          <cell r="C3095">
            <v>14</v>
          </cell>
        </row>
        <row r="3096">
          <cell r="A3096" t="str">
            <v>469769A</v>
          </cell>
          <cell r="C3096">
            <v>14</v>
          </cell>
        </row>
        <row r="3097">
          <cell r="A3097" t="str">
            <v>465832A</v>
          </cell>
          <cell r="C3097">
            <v>14</v>
          </cell>
        </row>
        <row r="3098">
          <cell r="A3098" t="str">
            <v>00035572</v>
          </cell>
          <cell r="C3098">
            <v>14</v>
          </cell>
        </row>
        <row r="3099">
          <cell r="A3099" t="str">
            <v>469359A</v>
          </cell>
          <cell r="C3099">
            <v>14</v>
          </cell>
        </row>
        <row r="3100">
          <cell r="A3100" t="str">
            <v>T30801.01</v>
          </cell>
          <cell r="C3100">
            <v>14</v>
          </cell>
        </row>
        <row r="3101">
          <cell r="A3101" t="str">
            <v>T30572.02</v>
          </cell>
          <cell r="C3101">
            <v>14</v>
          </cell>
        </row>
        <row r="3102">
          <cell r="A3102" t="str">
            <v>21621</v>
          </cell>
          <cell r="C3102">
            <v>14</v>
          </cell>
        </row>
        <row r="3103">
          <cell r="A3103" t="str">
            <v>T30824.02</v>
          </cell>
          <cell r="C3103">
            <v>14</v>
          </cell>
        </row>
        <row r="3104">
          <cell r="A3104" t="str">
            <v>465831A</v>
          </cell>
          <cell r="C3104">
            <v>14</v>
          </cell>
        </row>
        <row r="3105">
          <cell r="A3105" t="str">
            <v>468887A</v>
          </cell>
          <cell r="C3105">
            <v>14</v>
          </cell>
        </row>
        <row r="3106">
          <cell r="A3106" t="str">
            <v>OSSW0435</v>
          </cell>
          <cell r="C3106">
            <v>14</v>
          </cell>
        </row>
        <row r="3107">
          <cell r="A3107" t="str">
            <v>465835A</v>
          </cell>
          <cell r="C3107">
            <v>14</v>
          </cell>
        </row>
        <row r="3108">
          <cell r="A3108" t="str">
            <v>465946A</v>
          </cell>
          <cell r="C3108">
            <v>14</v>
          </cell>
        </row>
        <row r="3109">
          <cell r="A3109" t="str">
            <v>468002A</v>
          </cell>
          <cell r="C3109">
            <v>14</v>
          </cell>
        </row>
        <row r="3110">
          <cell r="A3110" t="str">
            <v>CS72338.01</v>
          </cell>
          <cell r="C3110">
            <v>14.04</v>
          </cell>
        </row>
        <row r="3111">
          <cell r="A3111" t="str">
            <v>CS7269112</v>
          </cell>
          <cell r="C3111">
            <v>14.07</v>
          </cell>
        </row>
        <row r="3112">
          <cell r="A3112" t="str">
            <v>CS73341.02</v>
          </cell>
          <cell r="C3112">
            <v>14.07</v>
          </cell>
        </row>
        <row r="3113">
          <cell r="A3113" t="str">
            <v>CS7113544</v>
          </cell>
          <cell r="C3113">
            <v>14.25</v>
          </cell>
        </row>
        <row r="3114">
          <cell r="A3114" t="str">
            <v>CS73800.91</v>
          </cell>
          <cell r="C3114">
            <v>14.26</v>
          </cell>
        </row>
        <row r="3115">
          <cell r="A3115" t="str">
            <v>T30803.09</v>
          </cell>
          <cell r="C3115">
            <v>14.29</v>
          </cell>
        </row>
        <row r="3116">
          <cell r="A3116" t="str">
            <v>CS73485.02</v>
          </cell>
          <cell r="C3116">
            <v>14.68</v>
          </cell>
        </row>
        <row r="3117">
          <cell r="A3117" t="str">
            <v>DA7699</v>
          </cell>
          <cell r="C3117">
            <v>14.7</v>
          </cell>
        </row>
        <row r="3118">
          <cell r="A3118" t="str">
            <v>DA7700</v>
          </cell>
          <cell r="C3118">
            <v>14.7</v>
          </cell>
        </row>
        <row r="3119">
          <cell r="A3119" t="str">
            <v>OSSW0448</v>
          </cell>
          <cell r="C3119">
            <v>14.7</v>
          </cell>
        </row>
        <row r="3120">
          <cell r="A3120" t="str">
            <v>CS73213.16</v>
          </cell>
          <cell r="C3120">
            <v>14.8</v>
          </cell>
        </row>
        <row r="3121">
          <cell r="A3121" t="str">
            <v>NBSSM008</v>
          </cell>
          <cell r="C3121">
            <v>14.82</v>
          </cell>
        </row>
        <row r="3122">
          <cell r="A3122" t="str">
            <v>CS73099.05</v>
          </cell>
          <cell r="C3122">
            <v>14.83</v>
          </cell>
        </row>
        <row r="3123">
          <cell r="A3123" t="str">
            <v>CS72320.03</v>
          </cell>
          <cell r="C3123">
            <v>14.84</v>
          </cell>
        </row>
        <row r="3124">
          <cell r="A3124" t="str">
            <v>CS72320.10</v>
          </cell>
          <cell r="C3124">
            <v>14.84</v>
          </cell>
        </row>
        <row r="3125">
          <cell r="A3125" t="str">
            <v>OSSW0008</v>
          </cell>
          <cell r="C3125">
            <v>15</v>
          </cell>
        </row>
        <row r="3126">
          <cell r="A3126" t="str">
            <v>OSSW0009</v>
          </cell>
          <cell r="C3126">
            <v>15</v>
          </cell>
        </row>
        <row r="3127">
          <cell r="A3127" t="str">
            <v>NTMSSW0001</v>
          </cell>
          <cell r="C3127">
            <v>15</v>
          </cell>
        </row>
        <row r="3128">
          <cell r="A3128" t="str">
            <v>3GN05S0008</v>
          </cell>
          <cell r="C3128">
            <v>15</v>
          </cell>
        </row>
        <row r="3129">
          <cell r="A3129" t="str">
            <v>3GN06S0019</v>
          </cell>
          <cell r="C3129">
            <v>15</v>
          </cell>
        </row>
        <row r="3130">
          <cell r="A3130" t="str">
            <v>C33129.20</v>
          </cell>
          <cell r="C3130">
            <v>15</v>
          </cell>
        </row>
        <row r="3131">
          <cell r="A3131" t="str">
            <v>C33085.20</v>
          </cell>
          <cell r="C3131">
            <v>15</v>
          </cell>
        </row>
        <row r="3132">
          <cell r="A3132" t="str">
            <v>C33124.20</v>
          </cell>
          <cell r="C3132">
            <v>15</v>
          </cell>
        </row>
        <row r="3133">
          <cell r="A3133" t="str">
            <v>C33110.20</v>
          </cell>
          <cell r="C3133">
            <v>15</v>
          </cell>
        </row>
        <row r="3134">
          <cell r="A3134" t="str">
            <v>C33126.20</v>
          </cell>
          <cell r="C3134">
            <v>15</v>
          </cell>
        </row>
        <row r="3135">
          <cell r="A3135" t="str">
            <v>C33109.20</v>
          </cell>
          <cell r="C3135">
            <v>15</v>
          </cell>
        </row>
        <row r="3136">
          <cell r="A3136" t="str">
            <v>T55255.01</v>
          </cell>
          <cell r="C3136">
            <v>15</v>
          </cell>
        </row>
        <row r="3137">
          <cell r="A3137" t="str">
            <v>DA5234</v>
          </cell>
          <cell r="C3137">
            <v>15</v>
          </cell>
        </row>
        <row r="3138">
          <cell r="A3138" t="str">
            <v>DA5124</v>
          </cell>
          <cell r="C3138">
            <v>15</v>
          </cell>
        </row>
        <row r="3139">
          <cell r="A3139" t="str">
            <v>NWGSW1213</v>
          </cell>
          <cell r="C3139">
            <v>15</v>
          </cell>
        </row>
        <row r="3140">
          <cell r="A3140" t="str">
            <v>NWGSW1209</v>
          </cell>
          <cell r="C3140">
            <v>15</v>
          </cell>
        </row>
        <row r="3141">
          <cell r="A3141" t="str">
            <v>NWGSW1211</v>
          </cell>
          <cell r="C3141">
            <v>15</v>
          </cell>
        </row>
        <row r="3142">
          <cell r="A3142" t="str">
            <v>NWGSW1215</v>
          </cell>
          <cell r="C3142">
            <v>15</v>
          </cell>
        </row>
        <row r="3143">
          <cell r="A3143" t="str">
            <v>NWGSW1217</v>
          </cell>
          <cell r="C3143">
            <v>15</v>
          </cell>
        </row>
        <row r="3144">
          <cell r="A3144" t="str">
            <v>NWGSW1219</v>
          </cell>
          <cell r="C3144">
            <v>15</v>
          </cell>
        </row>
        <row r="3145">
          <cell r="A3145" t="str">
            <v>NWGSW1221</v>
          </cell>
          <cell r="C3145">
            <v>15</v>
          </cell>
        </row>
        <row r="3146">
          <cell r="A3146" t="str">
            <v>T55252.02</v>
          </cell>
          <cell r="C3146">
            <v>15</v>
          </cell>
        </row>
        <row r="3147">
          <cell r="A3147" t="str">
            <v>T55252.01</v>
          </cell>
          <cell r="C3147">
            <v>15</v>
          </cell>
        </row>
        <row r="3148">
          <cell r="A3148" t="str">
            <v>T55254.01</v>
          </cell>
          <cell r="C3148">
            <v>15</v>
          </cell>
        </row>
        <row r="3149">
          <cell r="A3149" t="str">
            <v>DA5745</v>
          </cell>
          <cell r="C3149">
            <v>15</v>
          </cell>
        </row>
        <row r="3150">
          <cell r="A3150" t="str">
            <v>DA9387</v>
          </cell>
          <cell r="C3150">
            <v>15</v>
          </cell>
        </row>
        <row r="3151">
          <cell r="A3151" t="str">
            <v>21661.01</v>
          </cell>
          <cell r="C3151">
            <v>15</v>
          </cell>
        </row>
        <row r="3152">
          <cell r="A3152" t="str">
            <v>21754</v>
          </cell>
          <cell r="C3152">
            <v>15</v>
          </cell>
        </row>
        <row r="3153">
          <cell r="A3153" t="str">
            <v>21090.65</v>
          </cell>
          <cell r="C3153">
            <v>15</v>
          </cell>
        </row>
        <row r="3154">
          <cell r="A3154" t="str">
            <v>21090.06</v>
          </cell>
          <cell r="C3154">
            <v>15</v>
          </cell>
        </row>
        <row r="3155">
          <cell r="A3155" t="str">
            <v>E37802.25</v>
          </cell>
          <cell r="C3155">
            <v>15</v>
          </cell>
        </row>
        <row r="3156">
          <cell r="A3156" t="str">
            <v>NTMS3SW0001</v>
          </cell>
          <cell r="C3156">
            <v>15</v>
          </cell>
        </row>
        <row r="3157">
          <cell r="A3157" t="str">
            <v>OSSW0010</v>
          </cell>
          <cell r="C3157">
            <v>15</v>
          </cell>
        </row>
        <row r="3158">
          <cell r="A3158" t="str">
            <v>OSSW0012</v>
          </cell>
          <cell r="C3158">
            <v>15</v>
          </cell>
        </row>
        <row r="3159">
          <cell r="A3159" t="str">
            <v>OSSW0362</v>
          </cell>
          <cell r="C3159">
            <v>15</v>
          </cell>
        </row>
        <row r="3160">
          <cell r="A3160" t="str">
            <v>DA7217</v>
          </cell>
          <cell r="C3160">
            <v>15.03</v>
          </cell>
        </row>
        <row r="3161">
          <cell r="A3161" t="str">
            <v>BSC00046.U</v>
          </cell>
          <cell r="C3161">
            <v>15.1</v>
          </cell>
        </row>
        <row r="3162">
          <cell r="A3162" t="str">
            <v>CS7269012</v>
          </cell>
          <cell r="C3162">
            <v>15.12</v>
          </cell>
        </row>
        <row r="3163">
          <cell r="A3163" t="str">
            <v>CS7269011</v>
          </cell>
          <cell r="C3163">
            <v>15.12</v>
          </cell>
        </row>
        <row r="3164">
          <cell r="A3164" t="str">
            <v>DA7146</v>
          </cell>
          <cell r="C3164">
            <v>15.14</v>
          </cell>
        </row>
        <row r="3165">
          <cell r="A3165" t="str">
            <v>CS72322.11</v>
          </cell>
          <cell r="C3165">
            <v>15.2</v>
          </cell>
        </row>
        <row r="3166">
          <cell r="A3166" t="str">
            <v>DA9274</v>
          </cell>
          <cell r="C3166">
            <v>15.24</v>
          </cell>
        </row>
        <row r="3167">
          <cell r="A3167" t="str">
            <v>DA9275</v>
          </cell>
          <cell r="C3167">
            <v>15.24</v>
          </cell>
        </row>
        <row r="3168">
          <cell r="A3168" t="str">
            <v>DA9276</v>
          </cell>
          <cell r="C3168">
            <v>15.24</v>
          </cell>
        </row>
        <row r="3169">
          <cell r="A3169" t="str">
            <v>DA9277</v>
          </cell>
          <cell r="C3169">
            <v>15.24</v>
          </cell>
        </row>
        <row r="3170">
          <cell r="A3170" t="str">
            <v>CS73301.40</v>
          </cell>
          <cell r="C3170">
            <v>15.3</v>
          </cell>
        </row>
        <row r="3171">
          <cell r="A3171" t="str">
            <v>CS73350.06</v>
          </cell>
          <cell r="C3171">
            <v>15.36</v>
          </cell>
        </row>
        <row r="3172">
          <cell r="A3172" t="str">
            <v>CS72322.10</v>
          </cell>
          <cell r="C3172">
            <v>15.44</v>
          </cell>
        </row>
        <row r="3173">
          <cell r="A3173" t="str">
            <v>CS72322.20</v>
          </cell>
          <cell r="C3173">
            <v>15.44</v>
          </cell>
        </row>
        <row r="3174">
          <cell r="A3174" t="str">
            <v>CS73800.16</v>
          </cell>
          <cell r="C3174">
            <v>15.46</v>
          </cell>
        </row>
        <row r="3175">
          <cell r="A3175" t="str">
            <v>E30515.01</v>
          </cell>
          <cell r="C3175">
            <v>15.62</v>
          </cell>
        </row>
        <row r="3176">
          <cell r="A3176" t="str">
            <v>CS7269211</v>
          </cell>
          <cell r="C3176">
            <v>15.85</v>
          </cell>
        </row>
        <row r="3177">
          <cell r="A3177" t="str">
            <v>CS7269212</v>
          </cell>
          <cell r="C3177">
            <v>15.85</v>
          </cell>
        </row>
        <row r="3178">
          <cell r="A3178" t="str">
            <v>21452</v>
          </cell>
          <cell r="C3178">
            <v>16</v>
          </cell>
        </row>
        <row r="3179">
          <cell r="A3179" t="str">
            <v>E31441.01</v>
          </cell>
          <cell r="C3179">
            <v>16</v>
          </cell>
        </row>
        <row r="3180">
          <cell r="A3180" t="str">
            <v>E31441.04</v>
          </cell>
          <cell r="C3180">
            <v>16</v>
          </cell>
        </row>
        <row r="3181">
          <cell r="A3181" t="str">
            <v>21616</v>
          </cell>
          <cell r="C3181">
            <v>16</v>
          </cell>
        </row>
        <row r="3182">
          <cell r="A3182" t="str">
            <v>E37500.01</v>
          </cell>
          <cell r="C3182">
            <v>16</v>
          </cell>
        </row>
        <row r="3183">
          <cell r="A3183" t="str">
            <v>00035535</v>
          </cell>
          <cell r="C3183">
            <v>16</v>
          </cell>
        </row>
        <row r="3184">
          <cell r="A3184" t="str">
            <v>00037512</v>
          </cell>
          <cell r="C3184">
            <v>16</v>
          </cell>
        </row>
        <row r="3185">
          <cell r="A3185" t="str">
            <v>E30445.21</v>
          </cell>
          <cell r="C3185">
            <v>16</v>
          </cell>
        </row>
        <row r="3186">
          <cell r="A3186" t="str">
            <v>21475.02</v>
          </cell>
          <cell r="C3186">
            <v>16</v>
          </cell>
        </row>
        <row r="3187">
          <cell r="A3187" t="str">
            <v>E65693.01</v>
          </cell>
          <cell r="C3187">
            <v>16</v>
          </cell>
        </row>
        <row r="3188">
          <cell r="A3188" t="str">
            <v>FS000089</v>
          </cell>
          <cell r="C3188">
            <v>16</v>
          </cell>
        </row>
        <row r="3189">
          <cell r="A3189" t="str">
            <v>FS000088</v>
          </cell>
          <cell r="C3189">
            <v>16</v>
          </cell>
        </row>
        <row r="3190">
          <cell r="A3190" t="str">
            <v>21452.09</v>
          </cell>
          <cell r="C3190">
            <v>16</v>
          </cell>
        </row>
        <row r="3191">
          <cell r="A3191" t="str">
            <v>21486</v>
          </cell>
          <cell r="C3191">
            <v>16</v>
          </cell>
        </row>
        <row r="3192">
          <cell r="A3192" t="str">
            <v>OSSW0353</v>
          </cell>
          <cell r="C3192">
            <v>16</v>
          </cell>
        </row>
        <row r="3193">
          <cell r="A3193" t="str">
            <v>E36341.01</v>
          </cell>
          <cell r="C3193">
            <v>16.149999999999999</v>
          </cell>
        </row>
        <row r="3194">
          <cell r="A3194" t="str">
            <v>CS71159.42</v>
          </cell>
          <cell r="C3194">
            <v>16.149999999999999</v>
          </cell>
        </row>
        <row r="3195">
          <cell r="A3195" t="str">
            <v>CS7268723</v>
          </cell>
          <cell r="C3195">
            <v>16.170000000000002</v>
          </cell>
        </row>
        <row r="3196">
          <cell r="A3196" t="str">
            <v>CS7268724</v>
          </cell>
          <cell r="C3196">
            <v>16.170000000000002</v>
          </cell>
        </row>
        <row r="3197">
          <cell r="A3197" t="str">
            <v>CS73344.17</v>
          </cell>
          <cell r="C3197">
            <v>16.170000000000002</v>
          </cell>
        </row>
        <row r="3198">
          <cell r="A3198" t="str">
            <v>E32857.15</v>
          </cell>
          <cell r="C3198">
            <v>16.190000000000001</v>
          </cell>
        </row>
        <row r="3199">
          <cell r="A3199" t="str">
            <v>DA7046</v>
          </cell>
          <cell r="C3199">
            <v>16.2</v>
          </cell>
        </row>
        <row r="3200">
          <cell r="A3200" t="str">
            <v>T30843.25</v>
          </cell>
          <cell r="C3200">
            <v>16.22</v>
          </cell>
        </row>
        <row r="3201">
          <cell r="A3201" t="str">
            <v>CS72338.02</v>
          </cell>
          <cell r="C3201">
            <v>16.38</v>
          </cell>
        </row>
        <row r="3202">
          <cell r="A3202" t="str">
            <v>DA7048</v>
          </cell>
          <cell r="C3202">
            <v>16.5</v>
          </cell>
        </row>
        <row r="3203">
          <cell r="A3203" t="str">
            <v>CS71960.33</v>
          </cell>
          <cell r="C3203">
            <v>16.55</v>
          </cell>
        </row>
        <row r="3204">
          <cell r="A3204" t="str">
            <v>DA3293</v>
          </cell>
          <cell r="C3204">
            <v>16.7</v>
          </cell>
        </row>
        <row r="3205">
          <cell r="A3205" t="str">
            <v>PRSSW92001</v>
          </cell>
          <cell r="C3205">
            <v>16.8</v>
          </cell>
        </row>
        <row r="3206">
          <cell r="A3206" t="str">
            <v>CS71155.31</v>
          </cell>
          <cell r="C3206">
            <v>16.82</v>
          </cell>
        </row>
        <row r="3207">
          <cell r="A3207" t="str">
            <v>CS71155.32</v>
          </cell>
          <cell r="C3207">
            <v>16.82</v>
          </cell>
        </row>
        <row r="3208">
          <cell r="A3208" t="str">
            <v>CS71155.33</v>
          </cell>
          <cell r="C3208">
            <v>16.82</v>
          </cell>
        </row>
        <row r="3209">
          <cell r="A3209" t="str">
            <v>CS71155.34</v>
          </cell>
          <cell r="C3209">
            <v>16.82</v>
          </cell>
        </row>
        <row r="3210">
          <cell r="A3210" t="str">
            <v>CS71155.35</v>
          </cell>
          <cell r="C3210">
            <v>16.82</v>
          </cell>
        </row>
        <row r="3211">
          <cell r="A3211" t="str">
            <v>CS71155.36</v>
          </cell>
          <cell r="C3211">
            <v>16.82</v>
          </cell>
        </row>
        <row r="3212">
          <cell r="A3212" t="str">
            <v>CS71155.37</v>
          </cell>
          <cell r="C3212">
            <v>16.82</v>
          </cell>
        </row>
        <row r="3213">
          <cell r="A3213" t="str">
            <v>DA9490</v>
          </cell>
          <cell r="C3213">
            <v>16.920000000000002</v>
          </cell>
        </row>
        <row r="3214">
          <cell r="A3214" t="str">
            <v>466744A</v>
          </cell>
          <cell r="C3214">
            <v>17</v>
          </cell>
        </row>
        <row r="3215">
          <cell r="A3215" t="str">
            <v>E31441.06</v>
          </cell>
          <cell r="C3215">
            <v>17</v>
          </cell>
        </row>
        <row r="3216">
          <cell r="A3216" t="str">
            <v>467372A</v>
          </cell>
          <cell r="C3216">
            <v>17</v>
          </cell>
        </row>
        <row r="3217">
          <cell r="A3217" t="str">
            <v>466059A</v>
          </cell>
          <cell r="C3217">
            <v>17</v>
          </cell>
        </row>
        <row r="3218">
          <cell r="A3218" t="str">
            <v>21090.08</v>
          </cell>
          <cell r="C3218">
            <v>17</v>
          </cell>
        </row>
        <row r="3219">
          <cell r="A3219" t="str">
            <v>21617</v>
          </cell>
          <cell r="C3219">
            <v>17</v>
          </cell>
        </row>
        <row r="3220">
          <cell r="A3220" t="str">
            <v>FS000090</v>
          </cell>
          <cell r="C3220">
            <v>17</v>
          </cell>
        </row>
        <row r="3221">
          <cell r="A3221" t="str">
            <v>E35724.02</v>
          </cell>
          <cell r="C3221">
            <v>17</v>
          </cell>
        </row>
        <row r="3222">
          <cell r="A3222" t="str">
            <v>CS73217.04</v>
          </cell>
          <cell r="C3222">
            <v>17.010000000000002</v>
          </cell>
        </row>
        <row r="3223">
          <cell r="A3223" t="str">
            <v>BSC.PACK1.U</v>
          </cell>
          <cell r="C3223">
            <v>17.2</v>
          </cell>
        </row>
        <row r="3224">
          <cell r="A3224" t="str">
            <v>E37501.03</v>
          </cell>
          <cell r="C3224">
            <v>17.36</v>
          </cell>
        </row>
        <row r="3225">
          <cell r="A3225" t="str">
            <v>NMSFEAT136.2.47</v>
          </cell>
          <cell r="C3225">
            <v>17.5</v>
          </cell>
        </row>
        <row r="3226">
          <cell r="A3226" t="str">
            <v>NMSFEAT137.2.12</v>
          </cell>
          <cell r="C3226">
            <v>17.5</v>
          </cell>
        </row>
        <row r="3227">
          <cell r="A3227" t="str">
            <v>NMSFEAT232.2.5</v>
          </cell>
          <cell r="C3227">
            <v>17.5</v>
          </cell>
        </row>
        <row r="3228">
          <cell r="A3228" t="str">
            <v>OSS02242</v>
          </cell>
          <cell r="C3228">
            <v>17.5</v>
          </cell>
        </row>
        <row r="3229">
          <cell r="A3229" t="str">
            <v>BSC.690.U</v>
          </cell>
          <cell r="C3229">
            <v>17.5</v>
          </cell>
        </row>
        <row r="3230">
          <cell r="A3230" t="str">
            <v>DA5921</v>
          </cell>
          <cell r="C3230">
            <v>17.600000000000001</v>
          </cell>
        </row>
        <row r="3231">
          <cell r="A3231" t="str">
            <v>E37503.03</v>
          </cell>
          <cell r="C3231">
            <v>17.62</v>
          </cell>
        </row>
        <row r="3232">
          <cell r="A3232" t="str">
            <v>CS7268821</v>
          </cell>
          <cell r="C3232">
            <v>17.79</v>
          </cell>
        </row>
        <row r="3233">
          <cell r="A3233" t="str">
            <v>CS7268822</v>
          </cell>
          <cell r="C3233">
            <v>17.79</v>
          </cell>
        </row>
        <row r="3234">
          <cell r="A3234" t="str">
            <v>BSC.460.U</v>
          </cell>
          <cell r="C3234">
            <v>17.8</v>
          </cell>
        </row>
        <row r="3235">
          <cell r="A3235" t="str">
            <v>P55611.01</v>
          </cell>
          <cell r="C3235">
            <v>18</v>
          </cell>
        </row>
        <row r="3236">
          <cell r="A3236" t="str">
            <v>P55611.04</v>
          </cell>
          <cell r="C3236">
            <v>18</v>
          </cell>
        </row>
        <row r="3237">
          <cell r="A3237" t="str">
            <v>DA7049</v>
          </cell>
          <cell r="C3237">
            <v>18</v>
          </cell>
        </row>
        <row r="3238">
          <cell r="A3238" t="str">
            <v>P55611.02</v>
          </cell>
          <cell r="C3238">
            <v>18</v>
          </cell>
        </row>
        <row r="3239">
          <cell r="A3239" t="str">
            <v>P55611.07</v>
          </cell>
          <cell r="C3239">
            <v>18</v>
          </cell>
        </row>
        <row r="3240">
          <cell r="A3240" t="str">
            <v>P55611.03</v>
          </cell>
          <cell r="C3240">
            <v>18</v>
          </cell>
        </row>
        <row r="3241">
          <cell r="A3241" t="str">
            <v>21629.01</v>
          </cell>
          <cell r="C3241">
            <v>18</v>
          </cell>
        </row>
        <row r="3242">
          <cell r="A3242" t="str">
            <v>DA7047</v>
          </cell>
          <cell r="C3242">
            <v>18</v>
          </cell>
        </row>
        <row r="3243">
          <cell r="A3243" t="str">
            <v>468448A</v>
          </cell>
          <cell r="C3243">
            <v>18</v>
          </cell>
        </row>
        <row r="3244">
          <cell r="A3244" t="str">
            <v>21090.04</v>
          </cell>
          <cell r="C3244">
            <v>18</v>
          </cell>
        </row>
        <row r="3245">
          <cell r="A3245" t="str">
            <v>T30405.05</v>
          </cell>
          <cell r="C3245">
            <v>18</v>
          </cell>
        </row>
        <row r="3246">
          <cell r="A3246" t="str">
            <v>2003440.U</v>
          </cell>
          <cell r="C3246">
            <v>18</v>
          </cell>
        </row>
        <row r="3247">
          <cell r="A3247" t="str">
            <v>BSC.360.U</v>
          </cell>
          <cell r="C3247">
            <v>18</v>
          </cell>
        </row>
        <row r="3248">
          <cell r="A3248" t="str">
            <v>BSC00061.U</v>
          </cell>
          <cell r="C3248">
            <v>18</v>
          </cell>
        </row>
        <row r="3249">
          <cell r="A3249" t="str">
            <v>OSSW0433</v>
          </cell>
          <cell r="C3249">
            <v>18</v>
          </cell>
        </row>
        <row r="3250">
          <cell r="A3250" t="str">
            <v>CS73309.03</v>
          </cell>
          <cell r="C3250">
            <v>18.059999999999999</v>
          </cell>
        </row>
        <row r="3251">
          <cell r="A3251" t="str">
            <v>CS73422.03</v>
          </cell>
          <cell r="C3251">
            <v>18.100000000000001</v>
          </cell>
        </row>
        <row r="3252">
          <cell r="A3252" t="str">
            <v>DA7709</v>
          </cell>
          <cell r="C3252">
            <v>18.149999999999999</v>
          </cell>
        </row>
        <row r="3253">
          <cell r="A3253" t="str">
            <v>CS73485.03</v>
          </cell>
          <cell r="C3253">
            <v>18.3</v>
          </cell>
        </row>
        <row r="3254">
          <cell r="A3254" t="str">
            <v>DA0271056</v>
          </cell>
          <cell r="C3254">
            <v>18.399999999999999</v>
          </cell>
        </row>
        <row r="3255">
          <cell r="A3255" t="str">
            <v>DA9263</v>
          </cell>
          <cell r="C3255">
            <v>18.43</v>
          </cell>
        </row>
        <row r="3256">
          <cell r="A3256" t="str">
            <v>NBSSM007</v>
          </cell>
          <cell r="C3256">
            <v>18.53</v>
          </cell>
        </row>
        <row r="3257">
          <cell r="A3257" t="str">
            <v>CS73339.20</v>
          </cell>
          <cell r="C3257">
            <v>18.600000000000001</v>
          </cell>
        </row>
        <row r="3258">
          <cell r="A3258" t="str">
            <v>DA9441</v>
          </cell>
          <cell r="C3258">
            <v>18.670000000000002</v>
          </cell>
        </row>
        <row r="3259">
          <cell r="A3259" t="str">
            <v>BSC00019.U</v>
          </cell>
          <cell r="C3259">
            <v>18.7</v>
          </cell>
        </row>
        <row r="3260">
          <cell r="A3260" t="str">
            <v>BSC00025.U</v>
          </cell>
          <cell r="C3260">
            <v>18.7</v>
          </cell>
        </row>
        <row r="3261">
          <cell r="A3261" t="str">
            <v>BSC00037.U</v>
          </cell>
          <cell r="C3261">
            <v>18.7</v>
          </cell>
        </row>
        <row r="3262">
          <cell r="A3262" t="str">
            <v>DA9442</v>
          </cell>
          <cell r="C3262">
            <v>18.760000000000002</v>
          </cell>
        </row>
        <row r="3263">
          <cell r="A3263" t="str">
            <v>CS7268712</v>
          </cell>
          <cell r="C3263">
            <v>18.760000000000002</v>
          </cell>
        </row>
        <row r="3264">
          <cell r="A3264" t="str">
            <v>CS7268711</v>
          </cell>
          <cell r="C3264">
            <v>18.760000000000002</v>
          </cell>
        </row>
        <row r="3265">
          <cell r="A3265" t="str">
            <v>CS73485.05</v>
          </cell>
          <cell r="C3265">
            <v>18.850000000000001</v>
          </cell>
        </row>
        <row r="3266">
          <cell r="A3266" t="str">
            <v>T36627.02</v>
          </cell>
          <cell r="C3266">
            <v>19</v>
          </cell>
        </row>
        <row r="3267">
          <cell r="A3267" t="str">
            <v>T30405.06</v>
          </cell>
          <cell r="C3267">
            <v>19</v>
          </cell>
        </row>
        <row r="3268">
          <cell r="A3268" t="str">
            <v>DS3603.50</v>
          </cell>
          <cell r="C3268">
            <v>19</v>
          </cell>
        </row>
        <row r="3269">
          <cell r="A3269" t="str">
            <v>CS72190.05</v>
          </cell>
          <cell r="C3269">
            <v>19</v>
          </cell>
        </row>
        <row r="3270">
          <cell r="A3270" t="str">
            <v>CS71960.34</v>
          </cell>
          <cell r="C3270">
            <v>19</v>
          </cell>
        </row>
        <row r="3271">
          <cell r="A3271" t="str">
            <v>T30405.08</v>
          </cell>
          <cell r="C3271">
            <v>19</v>
          </cell>
        </row>
        <row r="3272">
          <cell r="A3272" t="str">
            <v>T30572.03</v>
          </cell>
          <cell r="C3272">
            <v>19</v>
          </cell>
        </row>
        <row r="3273">
          <cell r="A3273" t="str">
            <v>FS000091</v>
          </cell>
          <cell r="C3273">
            <v>19</v>
          </cell>
        </row>
        <row r="3274">
          <cell r="A3274" t="str">
            <v>21485</v>
          </cell>
          <cell r="C3274">
            <v>19</v>
          </cell>
        </row>
        <row r="3275">
          <cell r="A3275" t="str">
            <v>CS7219005</v>
          </cell>
          <cell r="C3275">
            <v>19</v>
          </cell>
        </row>
        <row r="3276">
          <cell r="A3276" t="str">
            <v>E32810.10</v>
          </cell>
          <cell r="C3276">
            <v>19.16</v>
          </cell>
        </row>
        <row r="3277">
          <cell r="A3277" t="str">
            <v>DA5208</v>
          </cell>
          <cell r="C3277">
            <v>19.2</v>
          </cell>
        </row>
        <row r="3278">
          <cell r="A3278" t="str">
            <v>OSSW0480</v>
          </cell>
          <cell r="C3278">
            <v>19.25</v>
          </cell>
        </row>
        <row r="3279">
          <cell r="A3279" t="str">
            <v>OSSW0482</v>
          </cell>
          <cell r="C3279">
            <v>19.25</v>
          </cell>
        </row>
        <row r="3280">
          <cell r="A3280" t="str">
            <v>CS73485.20</v>
          </cell>
          <cell r="C3280">
            <v>19.27</v>
          </cell>
        </row>
        <row r="3281">
          <cell r="A3281" t="str">
            <v>CS73487.02</v>
          </cell>
          <cell r="C3281">
            <v>19.32</v>
          </cell>
        </row>
        <row r="3282">
          <cell r="A3282" t="str">
            <v>E30477.07</v>
          </cell>
          <cell r="C3282">
            <v>19.350000000000001</v>
          </cell>
        </row>
        <row r="3283">
          <cell r="A3283" t="str">
            <v>CS72460.02</v>
          </cell>
          <cell r="C3283">
            <v>19.5</v>
          </cell>
        </row>
        <row r="3284">
          <cell r="A3284" t="str">
            <v>DA0273386</v>
          </cell>
          <cell r="C3284">
            <v>19.510000000000002</v>
          </cell>
        </row>
        <row r="3285">
          <cell r="A3285" t="str">
            <v>E37500.05</v>
          </cell>
          <cell r="C3285">
            <v>19.54</v>
          </cell>
        </row>
        <row r="3286">
          <cell r="A3286" t="str">
            <v>CS7136214</v>
          </cell>
          <cell r="C3286">
            <v>19.57</v>
          </cell>
        </row>
        <row r="3287">
          <cell r="A3287" t="str">
            <v>CS73487.03</v>
          </cell>
          <cell r="C3287">
            <v>19.579999999999998</v>
          </cell>
        </row>
        <row r="3288">
          <cell r="A3288" t="str">
            <v>OSSW0447</v>
          </cell>
          <cell r="C3288">
            <v>19.600000000000001</v>
          </cell>
        </row>
        <row r="3289">
          <cell r="A3289" t="str">
            <v>CS72339.51</v>
          </cell>
          <cell r="C3289">
            <v>19.649999999999999</v>
          </cell>
        </row>
        <row r="3290">
          <cell r="A3290" t="str">
            <v>DA5647</v>
          </cell>
          <cell r="C3290">
            <v>19.649999999999999</v>
          </cell>
        </row>
        <row r="3291">
          <cell r="A3291" t="str">
            <v>NMSFEAT136.2.44</v>
          </cell>
          <cell r="C3291">
            <v>19.68</v>
          </cell>
        </row>
        <row r="3292">
          <cell r="A3292" t="str">
            <v>NMSFEAT136.2.45</v>
          </cell>
          <cell r="C3292">
            <v>19.68</v>
          </cell>
        </row>
        <row r="3293">
          <cell r="A3293" t="str">
            <v>NMSFEAT136.2.50</v>
          </cell>
          <cell r="C3293">
            <v>19.68</v>
          </cell>
        </row>
        <row r="3294">
          <cell r="A3294" t="str">
            <v>CS71137.10</v>
          </cell>
          <cell r="C3294">
            <v>19.690000000000001</v>
          </cell>
        </row>
        <row r="3295">
          <cell r="A3295" t="str">
            <v>CS73360</v>
          </cell>
          <cell r="C3295">
            <v>19.73</v>
          </cell>
        </row>
        <row r="3296">
          <cell r="A3296" t="str">
            <v>CS72749.66</v>
          </cell>
          <cell r="C3296">
            <v>19.73</v>
          </cell>
        </row>
        <row r="3297">
          <cell r="A3297" t="str">
            <v>NBSSM006</v>
          </cell>
          <cell r="C3297">
            <v>19.760000000000002</v>
          </cell>
        </row>
        <row r="3298">
          <cell r="A3298" t="str">
            <v>CS72450.22</v>
          </cell>
          <cell r="C3298">
            <v>19.79</v>
          </cell>
        </row>
        <row r="3299">
          <cell r="A3299" t="str">
            <v>DA5741</v>
          </cell>
          <cell r="C3299">
            <v>19.8</v>
          </cell>
        </row>
        <row r="3300">
          <cell r="A3300" t="str">
            <v>CS77502.91</v>
          </cell>
          <cell r="C3300">
            <v>19.809999999999999</v>
          </cell>
        </row>
        <row r="3301">
          <cell r="A3301" t="str">
            <v>NWG40FEAT1091</v>
          </cell>
          <cell r="C3301">
            <v>19.829999999999998</v>
          </cell>
        </row>
        <row r="3302">
          <cell r="A3302" t="str">
            <v>DA9129</v>
          </cell>
          <cell r="C3302">
            <v>19.89</v>
          </cell>
        </row>
        <row r="3303">
          <cell r="A3303" t="str">
            <v>DA7216</v>
          </cell>
          <cell r="C3303">
            <v>19.98</v>
          </cell>
        </row>
        <row r="3304">
          <cell r="A3304" t="str">
            <v>CS71366.06</v>
          </cell>
          <cell r="C3304">
            <v>19.989999999999998</v>
          </cell>
        </row>
        <row r="3305">
          <cell r="A3305" t="str">
            <v>BSC.870</v>
          </cell>
          <cell r="C3305">
            <v>20</v>
          </cell>
        </row>
        <row r="3306">
          <cell r="A3306" t="str">
            <v>HLRFEAT11277</v>
          </cell>
          <cell r="C3306">
            <v>20</v>
          </cell>
        </row>
        <row r="3307">
          <cell r="A3307" t="str">
            <v>HLRFEAT11331</v>
          </cell>
          <cell r="C3307">
            <v>20</v>
          </cell>
        </row>
        <row r="3308">
          <cell r="A3308" t="str">
            <v>MSCFEAT11325</v>
          </cell>
          <cell r="C3308">
            <v>20</v>
          </cell>
        </row>
        <row r="3309">
          <cell r="A3309" t="str">
            <v>MSCSW61266</v>
          </cell>
          <cell r="C3309">
            <v>20</v>
          </cell>
        </row>
        <row r="3310">
          <cell r="A3310" t="str">
            <v>MSCSW61301</v>
          </cell>
          <cell r="C3310">
            <v>20</v>
          </cell>
        </row>
        <row r="3311">
          <cell r="A3311" t="str">
            <v>MSCSW61371</v>
          </cell>
          <cell r="C3311">
            <v>20</v>
          </cell>
        </row>
        <row r="3312">
          <cell r="A3312" t="str">
            <v>MSGDEL60000</v>
          </cell>
          <cell r="C3312">
            <v>20</v>
          </cell>
        </row>
        <row r="3313">
          <cell r="A3313" t="str">
            <v>MSGDEL60004</v>
          </cell>
          <cell r="C3313">
            <v>20</v>
          </cell>
        </row>
        <row r="3314">
          <cell r="A3314" t="str">
            <v>MSGDEL61249</v>
          </cell>
          <cell r="C3314">
            <v>20</v>
          </cell>
        </row>
        <row r="3315">
          <cell r="A3315" t="str">
            <v>MSGDEL61278</v>
          </cell>
          <cell r="C3315">
            <v>20</v>
          </cell>
        </row>
        <row r="3316">
          <cell r="A3316" t="str">
            <v>MSGDEL61279</v>
          </cell>
          <cell r="C3316">
            <v>20</v>
          </cell>
        </row>
        <row r="3317">
          <cell r="A3317" t="str">
            <v>MSGDEL61321</v>
          </cell>
          <cell r="C3317">
            <v>20</v>
          </cell>
        </row>
        <row r="3318">
          <cell r="A3318" t="str">
            <v>MSGDEL61328</v>
          </cell>
          <cell r="C3318">
            <v>20</v>
          </cell>
        </row>
        <row r="3319">
          <cell r="A3319" t="str">
            <v>MSGDEL61330</v>
          </cell>
          <cell r="C3319">
            <v>20</v>
          </cell>
        </row>
        <row r="3320">
          <cell r="A3320" t="str">
            <v>MSGDEL61332</v>
          </cell>
          <cell r="C3320">
            <v>20</v>
          </cell>
        </row>
        <row r="3321">
          <cell r="A3321" t="str">
            <v>MSGDEL61334</v>
          </cell>
          <cell r="C3321">
            <v>20</v>
          </cell>
        </row>
        <row r="3322">
          <cell r="A3322" t="str">
            <v>BSC.875</v>
          </cell>
          <cell r="C3322">
            <v>20</v>
          </cell>
        </row>
        <row r="3323">
          <cell r="A3323" t="str">
            <v>NWG40FEAT1097</v>
          </cell>
          <cell r="C3323">
            <v>20</v>
          </cell>
        </row>
        <row r="3324">
          <cell r="A3324" t="str">
            <v>00000786</v>
          </cell>
          <cell r="C3324">
            <v>20</v>
          </cell>
        </row>
        <row r="3325">
          <cell r="A3325" t="str">
            <v>A0360001</v>
          </cell>
          <cell r="C3325">
            <v>20</v>
          </cell>
        </row>
        <row r="3326">
          <cell r="A3326" t="str">
            <v>A0360002</v>
          </cell>
          <cell r="C3326">
            <v>20</v>
          </cell>
        </row>
        <row r="3327">
          <cell r="A3327" t="str">
            <v>A0360003</v>
          </cell>
          <cell r="C3327">
            <v>20</v>
          </cell>
        </row>
        <row r="3328">
          <cell r="A3328" t="str">
            <v>T55259.02</v>
          </cell>
          <cell r="C3328">
            <v>20</v>
          </cell>
        </row>
        <row r="3329">
          <cell r="A3329" t="str">
            <v>T30842.25</v>
          </cell>
          <cell r="C3329">
            <v>20</v>
          </cell>
        </row>
        <row r="3330">
          <cell r="A3330" t="str">
            <v>T55258.02</v>
          </cell>
          <cell r="C3330">
            <v>20</v>
          </cell>
        </row>
        <row r="3331">
          <cell r="A3331" t="str">
            <v>CS72749.69</v>
          </cell>
          <cell r="C3331">
            <v>20</v>
          </cell>
        </row>
        <row r="3332">
          <cell r="A3332" t="str">
            <v>CS72749.60</v>
          </cell>
          <cell r="C3332">
            <v>20</v>
          </cell>
        </row>
        <row r="3333">
          <cell r="A3333" t="str">
            <v>21627</v>
          </cell>
          <cell r="C3333">
            <v>20</v>
          </cell>
        </row>
        <row r="3334">
          <cell r="A3334" t="str">
            <v>469107A</v>
          </cell>
          <cell r="C3334">
            <v>20</v>
          </cell>
        </row>
        <row r="3335">
          <cell r="A3335" t="str">
            <v>E30605.01</v>
          </cell>
          <cell r="C3335">
            <v>20</v>
          </cell>
        </row>
        <row r="3336">
          <cell r="A3336" t="str">
            <v>E65693.02</v>
          </cell>
          <cell r="C3336">
            <v>20</v>
          </cell>
        </row>
        <row r="3337">
          <cell r="A3337" t="str">
            <v>T30803.20</v>
          </cell>
          <cell r="C3337">
            <v>20</v>
          </cell>
        </row>
        <row r="3338">
          <cell r="A3338" t="str">
            <v>OSSW0543</v>
          </cell>
          <cell r="C3338">
            <v>20</v>
          </cell>
        </row>
        <row r="3339">
          <cell r="A3339" t="str">
            <v>2003368</v>
          </cell>
          <cell r="C3339">
            <v>20</v>
          </cell>
        </row>
        <row r="3340">
          <cell r="A3340" t="str">
            <v>BSC.1215.T</v>
          </cell>
          <cell r="C3340">
            <v>20</v>
          </cell>
        </row>
        <row r="3341">
          <cell r="A3341" t="str">
            <v>BSC.1230.T</v>
          </cell>
          <cell r="C3341">
            <v>20</v>
          </cell>
        </row>
        <row r="3342">
          <cell r="A3342" t="str">
            <v>BSC.1240.T</v>
          </cell>
          <cell r="C3342">
            <v>20</v>
          </cell>
        </row>
        <row r="3343">
          <cell r="A3343" t="str">
            <v>BSC.1260.T</v>
          </cell>
          <cell r="C3343">
            <v>20</v>
          </cell>
        </row>
        <row r="3344">
          <cell r="A3344" t="str">
            <v>BSC.1285.T</v>
          </cell>
          <cell r="C3344">
            <v>20</v>
          </cell>
        </row>
        <row r="3345">
          <cell r="A3345" t="str">
            <v>BSC.1330.T</v>
          </cell>
          <cell r="C3345">
            <v>20</v>
          </cell>
        </row>
        <row r="3346">
          <cell r="A3346" t="str">
            <v>BSC.1340.T</v>
          </cell>
          <cell r="C3346">
            <v>20</v>
          </cell>
        </row>
        <row r="3347">
          <cell r="A3347" t="str">
            <v>BSC.1350.T</v>
          </cell>
          <cell r="C3347">
            <v>20</v>
          </cell>
        </row>
        <row r="3348">
          <cell r="A3348" t="str">
            <v>BSC.1370.T</v>
          </cell>
          <cell r="C3348">
            <v>20</v>
          </cell>
        </row>
        <row r="3349">
          <cell r="A3349" t="str">
            <v>BSC.1380.T</v>
          </cell>
          <cell r="C3349">
            <v>20</v>
          </cell>
        </row>
        <row r="3350">
          <cell r="A3350" t="str">
            <v>BSC.1460.T</v>
          </cell>
          <cell r="C3350">
            <v>20</v>
          </cell>
        </row>
        <row r="3351">
          <cell r="A3351" t="str">
            <v>BSC.870.T</v>
          </cell>
          <cell r="C3351">
            <v>20</v>
          </cell>
        </row>
        <row r="3352">
          <cell r="A3352" t="str">
            <v>OSSW0437</v>
          </cell>
          <cell r="C3352">
            <v>20</v>
          </cell>
        </row>
        <row r="3353">
          <cell r="A3353" t="str">
            <v>BSC.875.T</v>
          </cell>
          <cell r="C3353">
            <v>20</v>
          </cell>
        </row>
        <row r="3354">
          <cell r="A3354" t="str">
            <v>3GN06S0101</v>
          </cell>
          <cell r="C3354">
            <v>20</v>
          </cell>
        </row>
        <row r="3355">
          <cell r="A3355" t="str">
            <v>CS73487.05</v>
          </cell>
          <cell r="C3355">
            <v>20.12</v>
          </cell>
        </row>
        <row r="3356">
          <cell r="A3356" t="str">
            <v>CS72339.61</v>
          </cell>
          <cell r="C3356">
            <v>20.18</v>
          </cell>
        </row>
        <row r="3357">
          <cell r="A3357" t="str">
            <v>CS73485.10</v>
          </cell>
          <cell r="C3357">
            <v>20.18</v>
          </cell>
        </row>
        <row r="3358">
          <cell r="A3358" t="str">
            <v>BSC.741.U</v>
          </cell>
          <cell r="C3358">
            <v>20.2</v>
          </cell>
        </row>
        <row r="3359">
          <cell r="A3359" t="str">
            <v>E32857.20</v>
          </cell>
          <cell r="C3359">
            <v>20.3</v>
          </cell>
        </row>
        <row r="3360">
          <cell r="A3360" t="str">
            <v>BSC.710.U</v>
          </cell>
          <cell r="C3360">
            <v>20.3</v>
          </cell>
        </row>
        <row r="3361">
          <cell r="A3361" t="str">
            <v>DA0273899</v>
          </cell>
          <cell r="C3361">
            <v>20.5</v>
          </cell>
        </row>
        <row r="3362">
          <cell r="A3362" t="str">
            <v>CS73220.03</v>
          </cell>
          <cell r="C3362">
            <v>20.54</v>
          </cell>
        </row>
        <row r="3363">
          <cell r="A3363" t="str">
            <v>CS73486.02</v>
          </cell>
          <cell r="C3363">
            <v>20.6</v>
          </cell>
        </row>
        <row r="3364">
          <cell r="A3364" t="str">
            <v>CS71637.08</v>
          </cell>
          <cell r="C3364">
            <v>20.8</v>
          </cell>
        </row>
        <row r="3365">
          <cell r="A3365" t="str">
            <v>DA0610004</v>
          </cell>
          <cell r="C3365">
            <v>20.8</v>
          </cell>
        </row>
        <row r="3366">
          <cell r="A3366" t="str">
            <v>CS73099.10</v>
          </cell>
          <cell r="C3366">
            <v>20.86</v>
          </cell>
        </row>
        <row r="3367">
          <cell r="A3367" t="str">
            <v>CS73486.03</v>
          </cell>
          <cell r="C3367">
            <v>20.86</v>
          </cell>
        </row>
        <row r="3368">
          <cell r="A3368" t="str">
            <v>CS73322.15</v>
          </cell>
          <cell r="C3368">
            <v>20.86</v>
          </cell>
        </row>
        <row r="3369">
          <cell r="A3369" t="str">
            <v>NMSFEAT131.2.4</v>
          </cell>
          <cell r="C3369">
            <v>20.99</v>
          </cell>
        </row>
        <row r="3370">
          <cell r="A3370" t="str">
            <v>MSCFEAT11029</v>
          </cell>
          <cell r="C3370">
            <v>21</v>
          </cell>
        </row>
        <row r="3371">
          <cell r="A3371" t="str">
            <v>CS72749.61</v>
          </cell>
          <cell r="C3371">
            <v>21</v>
          </cell>
        </row>
        <row r="3372">
          <cell r="A3372" t="str">
            <v>466554A</v>
          </cell>
          <cell r="C3372">
            <v>21</v>
          </cell>
        </row>
        <row r="3373">
          <cell r="A3373" t="str">
            <v>E37504.01</v>
          </cell>
          <cell r="C3373">
            <v>21</v>
          </cell>
        </row>
        <row r="3374">
          <cell r="A3374" t="str">
            <v>21026.50</v>
          </cell>
          <cell r="C3374">
            <v>21</v>
          </cell>
        </row>
        <row r="3375">
          <cell r="A3375" t="str">
            <v>465983A</v>
          </cell>
          <cell r="C3375">
            <v>21</v>
          </cell>
        </row>
        <row r="3376">
          <cell r="A3376" t="str">
            <v>T30426.01</v>
          </cell>
          <cell r="C3376">
            <v>21</v>
          </cell>
        </row>
        <row r="3377">
          <cell r="A3377" t="str">
            <v>T30512.20</v>
          </cell>
          <cell r="C3377">
            <v>21</v>
          </cell>
        </row>
        <row r="3378">
          <cell r="A3378" t="str">
            <v>467935A</v>
          </cell>
          <cell r="C3378">
            <v>21</v>
          </cell>
        </row>
        <row r="3379">
          <cell r="A3379" t="str">
            <v>CS73231</v>
          </cell>
          <cell r="C3379">
            <v>21.02</v>
          </cell>
        </row>
        <row r="3380">
          <cell r="A3380" t="str">
            <v>E32805.04</v>
          </cell>
          <cell r="C3380">
            <v>21.33</v>
          </cell>
        </row>
        <row r="3381">
          <cell r="A3381" t="str">
            <v>CS72263.02</v>
          </cell>
          <cell r="C3381">
            <v>21.36</v>
          </cell>
        </row>
        <row r="3382">
          <cell r="A3382" t="str">
            <v>CS73486.05</v>
          </cell>
          <cell r="C3382">
            <v>21.39</v>
          </cell>
        </row>
        <row r="3383">
          <cell r="A3383" t="str">
            <v>E37500.14</v>
          </cell>
          <cell r="C3383">
            <v>21.41</v>
          </cell>
        </row>
        <row r="3384">
          <cell r="A3384" t="str">
            <v>CS73487.10</v>
          </cell>
          <cell r="C3384">
            <v>21.46</v>
          </cell>
        </row>
        <row r="3385">
          <cell r="A3385" t="str">
            <v>CS73114.01</v>
          </cell>
          <cell r="C3385">
            <v>21.48</v>
          </cell>
        </row>
        <row r="3386">
          <cell r="A3386" t="str">
            <v>CS73485.15</v>
          </cell>
          <cell r="C3386">
            <v>21.51</v>
          </cell>
        </row>
        <row r="3387">
          <cell r="A3387" t="str">
            <v>T36618.01</v>
          </cell>
          <cell r="C3387">
            <v>21.6</v>
          </cell>
        </row>
        <row r="3388">
          <cell r="A3388" t="str">
            <v>CS73800.92</v>
          </cell>
          <cell r="C3388">
            <v>21.75</v>
          </cell>
        </row>
        <row r="3389">
          <cell r="A3389" t="str">
            <v>DA7210</v>
          </cell>
          <cell r="C3389">
            <v>21.86</v>
          </cell>
        </row>
        <row r="3390">
          <cell r="A3390" t="str">
            <v>DA9527</v>
          </cell>
          <cell r="C3390">
            <v>21.86</v>
          </cell>
        </row>
        <row r="3391">
          <cell r="A3391" t="str">
            <v>NMSFEAT133.2.31</v>
          </cell>
          <cell r="C3391">
            <v>21.87</v>
          </cell>
        </row>
        <row r="3392">
          <cell r="A3392" t="str">
            <v>NPSDOC0001</v>
          </cell>
          <cell r="C3392">
            <v>22</v>
          </cell>
        </row>
        <row r="3393">
          <cell r="A3393" t="str">
            <v>NPSDOC0003</v>
          </cell>
          <cell r="C3393">
            <v>22</v>
          </cell>
        </row>
        <row r="3394">
          <cell r="A3394" t="str">
            <v>OSS02467</v>
          </cell>
          <cell r="C3394">
            <v>22</v>
          </cell>
        </row>
        <row r="3395">
          <cell r="A3395" t="str">
            <v>OSSW0156</v>
          </cell>
          <cell r="C3395">
            <v>22</v>
          </cell>
        </row>
        <row r="3396">
          <cell r="A3396" t="str">
            <v>OSSW0169</v>
          </cell>
          <cell r="C3396">
            <v>22</v>
          </cell>
        </row>
        <row r="3397">
          <cell r="A3397" t="str">
            <v>OSSW0172</v>
          </cell>
          <cell r="C3397">
            <v>22</v>
          </cell>
        </row>
        <row r="3398">
          <cell r="A3398" t="str">
            <v>PRSDOC0004</v>
          </cell>
          <cell r="C3398">
            <v>22</v>
          </cell>
        </row>
        <row r="3399">
          <cell r="A3399" t="str">
            <v>OSDOC0001</v>
          </cell>
          <cell r="C3399">
            <v>22</v>
          </cell>
        </row>
        <row r="3400">
          <cell r="A3400" t="str">
            <v>OSS02533</v>
          </cell>
          <cell r="C3400">
            <v>22</v>
          </cell>
        </row>
        <row r="3401">
          <cell r="A3401" t="str">
            <v>OSSW0083</v>
          </cell>
          <cell r="C3401">
            <v>22</v>
          </cell>
        </row>
        <row r="3402">
          <cell r="A3402" t="str">
            <v>OSSW0235</v>
          </cell>
          <cell r="C3402">
            <v>22</v>
          </cell>
        </row>
        <row r="3403">
          <cell r="A3403" t="str">
            <v>OSSW0324</v>
          </cell>
          <cell r="C3403">
            <v>22</v>
          </cell>
        </row>
        <row r="3404">
          <cell r="A3404" t="str">
            <v>OSSW0325</v>
          </cell>
          <cell r="C3404">
            <v>22</v>
          </cell>
        </row>
        <row r="3405">
          <cell r="A3405" t="str">
            <v>OSSW0367</v>
          </cell>
          <cell r="C3405">
            <v>22</v>
          </cell>
        </row>
        <row r="3406">
          <cell r="A3406" t="str">
            <v>OSSW0399</v>
          </cell>
          <cell r="C3406">
            <v>22</v>
          </cell>
        </row>
        <row r="3407">
          <cell r="A3407" t="str">
            <v>00003138</v>
          </cell>
          <cell r="C3407">
            <v>22</v>
          </cell>
        </row>
        <row r="3408">
          <cell r="A3408" t="str">
            <v>00005431</v>
          </cell>
          <cell r="C3408">
            <v>22</v>
          </cell>
        </row>
        <row r="3409">
          <cell r="A3409" t="str">
            <v>00005935</v>
          </cell>
          <cell r="C3409">
            <v>22</v>
          </cell>
        </row>
        <row r="3410">
          <cell r="A3410" t="str">
            <v>00033027</v>
          </cell>
          <cell r="C3410">
            <v>22</v>
          </cell>
        </row>
        <row r="3411">
          <cell r="A3411" t="str">
            <v>00033472</v>
          </cell>
          <cell r="C3411">
            <v>22</v>
          </cell>
        </row>
        <row r="3412">
          <cell r="A3412" t="str">
            <v>00033680</v>
          </cell>
          <cell r="C3412">
            <v>22</v>
          </cell>
        </row>
        <row r="3413">
          <cell r="A3413" t="str">
            <v>00034865</v>
          </cell>
          <cell r="C3413">
            <v>22</v>
          </cell>
        </row>
        <row r="3414">
          <cell r="A3414" t="str">
            <v>00035682</v>
          </cell>
          <cell r="C3414">
            <v>22</v>
          </cell>
        </row>
        <row r="3415">
          <cell r="A3415" t="str">
            <v>00006556</v>
          </cell>
          <cell r="C3415">
            <v>22</v>
          </cell>
        </row>
        <row r="3416">
          <cell r="A3416" t="str">
            <v>T38081.26</v>
          </cell>
          <cell r="C3416">
            <v>22</v>
          </cell>
        </row>
        <row r="3417">
          <cell r="A3417" t="str">
            <v>00037196</v>
          </cell>
          <cell r="C3417">
            <v>22</v>
          </cell>
        </row>
        <row r="3418">
          <cell r="A3418" t="str">
            <v>469619A</v>
          </cell>
          <cell r="C3418">
            <v>22</v>
          </cell>
        </row>
        <row r="3419">
          <cell r="A3419" t="str">
            <v>21022.23</v>
          </cell>
          <cell r="C3419">
            <v>22</v>
          </cell>
        </row>
        <row r="3420">
          <cell r="A3420" t="str">
            <v>E35722.01</v>
          </cell>
          <cell r="C3420">
            <v>22</v>
          </cell>
        </row>
        <row r="3421">
          <cell r="A3421" t="str">
            <v>T38347.41</v>
          </cell>
          <cell r="C3421">
            <v>22</v>
          </cell>
        </row>
        <row r="3422">
          <cell r="A3422" t="str">
            <v>E35723.02</v>
          </cell>
          <cell r="C3422">
            <v>22</v>
          </cell>
        </row>
        <row r="3423">
          <cell r="A3423" t="str">
            <v>T66340.61</v>
          </cell>
          <cell r="C3423">
            <v>22</v>
          </cell>
        </row>
        <row r="3424">
          <cell r="A3424" t="str">
            <v>B34811.01</v>
          </cell>
          <cell r="C3424">
            <v>22</v>
          </cell>
        </row>
        <row r="3425">
          <cell r="A3425" t="str">
            <v>CS72460.06</v>
          </cell>
          <cell r="C3425">
            <v>22</v>
          </cell>
        </row>
        <row r="3426">
          <cell r="A3426" t="str">
            <v>OSS01595</v>
          </cell>
          <cell r="C3426">
            <v>22.1</v>
          </cell>
        </row>
        <row r="3427">
          <cell r="A3427" t="str">
            <v>OSS01820</v>
          </cell>
          <cell r="C3427">
            <v>22.1</v>
          </cell>
        </row>
        <row r="3428">
          <cell r="A3428" t="str">
            <v>DA7901</v>
          </cell>
          <cell r="C3428">
            <v>22.1</v>
          </cell>
        </row>
        <row r="3429">
          <cell r="A3429" t="str">
            <v>DA7903</v>
          </cell>
          <cell r="C3429">
            <v>22.1</v>
          </cell>
        </row>
        <row r="3430">
          <cell r="A3430" t="str">
            <v>DA9508</v>
          </cell>
          <cell r="C3430">
            <v>22.24</v>
          </cell>
        </row>
        <row r="3431">
          <cell r="A3431" t="str">
            <v>CS72460.04</v>
          </cell>
          <cell r="C3431">
            <v>22.28</v>
          </cell>
        </row>
        <row r="3432">
          <cell r="A3432" t="str">
            <v>DA9449</v>
          </cell>
          <cell r="C3432">
            <v>22.34</v>
          </cell>
        </row>
        <row r="3433">
          <cell r="A3433" t="str">
            <v>E30804.22</v>
          </cell>
          <cell r="C3433">
            <v>22.48</v>
          </cell>
        </row>
        <row r="3434">
          <cell r="A3434" t="str">
            <v>CS73800.30</v>
          </cell>
          <cell r="C3434">
            <v>22.64</v>
          </cell>
        </row>
        <row r="3435">
          <cell r="A3435" t="str">
            <v>OSS01274</v>
          </cell>
          <cell r="C3435">
            <v>22.7</v>
          </cell>
        </row>
        <row r="3436">
          <cell r="A3436" t="str">
            <v>CS73486.10</v>
          </cell>
          <cell r="C3436">
            <v>22.72</v>
          </cell>
        </row>
        <row r="3437">
          <cell r="A3437" t="str">
            <v>CS73322.12</v>
          </cell>
          <cell r="C3437">
            <v>22.8</v>
          </cell>
        </row>
        <row r="3438">
          <cell r="A3438" t="str">
            <v>CS73487.15</v>
          </cell>
          <cell r="C3438">
            <v>22.8</v>
          </cell>
        </row>
        <row r="3439">
          <cell r="A3439" t="str">
            <v>E30531.66</v>
          </cell>
          <cell r="C3439">
            <v>22.96</v>
          </cell>
        </row>
        <row r="3440">
          <cell r="A3440" t="str">
            <v>CS73349.01</v>
          </cell>
          <cell r="C3440">
            <v>22.98</v>
          </cell>
        </row>
        <row r="3441">
          <cell r="A3441" t="str">
            <v>BSC.280</v>
          </cell>
          <cell r="C3441">
            <v>23</v>
          </cell>
        </row>
        <row r="3442">
          <cell r="A3442" t="str">
            <v>469642A</v>
          </cell>
          <cell r="C3442">
            <v>23</v>
          </cell>
        </row>
        <row r="3443">
          <cell r="A3443" t="str">
            <v>21090.07</v>
          </cell>
          <cell r="C3443">
            <v>23</v>
          </cell>
        </row>
        <row r="3444">
          <cell r="A3444" t="str">
            <v>T30824.04</v>
          </cell>
          <cell r="C3444">
            <v>23</v>
          </cell>
        </row>
        <row r="3445">
          <cell r="A3445" t="str">
            <v>BSC.280.T</v>
          </cell>
          <cell r="C3445">
            <v>23</v>
          </cell>
        </row>
        <row r="3446">
          <cell r="A3446" t="str">
            <v>CS71159.53</v>
          </cell>
          <cell r="C3446">
            <v>23.04</v>
          </cell>
        </row>
        <row r="3447">
          <cell r="A3447" t="str">
            <v>CS77559.01</v>
          </cell>
          <cell r="C3447">
            <v>23.22</v>
          </cell>
        </row>
        <row r="3448">
          <cell r="A3448" t="str">
            <v>CS7216902</v>
          </cell>
          <cell r="C3448">
            <v>23.32</v>
          </cell>
        </row>
        <row r="3449">
          <cell r="A3449" t="str">
            <v>E30477.08</v>
          </cell>
          <cell r="C3449">
            <v>23.38</v>
          </cell>
        </row>
        <row r="3450">
          <cell r="A3450" t="str">
            <v>DA0610007</v>
          </cell>
          <cell r="C3450">
            <v>23.4</v>
          </cell>
        </row>
        <row r="3451">
          <cell r="A3451" t="str">
            <v>CS72338.04</v>
          </cell>
          <cell r="C3451">
            <v>23.4</v>
          </cell>
        </row>
        <row r="3452">
          <cell r="A3452" t="str">
            <v>E37500.16</v>
          </cell>
          <cell r="C3452">
            <v>23.43</v>
          </cell>
        </row>
        <row r="3453">
          <cell r="A3453" t="str">
            <v>BSC.1050.T</v>
          </cell>
          <cell r="C3453">
            <v>23.7</v>
          </cell>
        </row>
        <row r="3454">
          <cell r="A3454" t="str">
            <v>BSC.1050E.T</v>
          </cell>
          <cell r="C3454">
            <v>23.7</v>
          </cell>
        </row>
        <row r="3455">
          <cell r="A3455" t="str">
            <v>CS72749.68</v>
          </cell>
          <cell r="C3455">
            <v>23.72</v>
          </cell>
        </row>
        <row r="3456">
          <cell r="A3456" t="str">
            <v>CS73800.17</v>
          </cell>
          <cell r="C3456">
            <v>23.77</v>
          </cell>
        </row>
        <row r="3457">
          <cell r="A3457" t="str">
            <v>DA7904</v>
          </cell>
          <cell r="C3457">
            <v>23.8</v>
          </cell>
        </row>
        <row r="3458">
          <cell r="A3458" t="str">
            <v>21416</v>
          </cell>
          <cell r="C3458">
            <v>24</v>
          </cell>
        </row>
        <row r="3459">
          <cell r="A3459" t="str">
            <v>21461.02</v>
          </cell>
          <cell r="C3459">
            <v>24</v>
          </cell>
        </row>
        <row r="3460">
          <cell r="A3460" t="str">
            <v>21021.11</v>
          </cell>
          <cell r="C3460">
            <v>24</v>
          </cell>
        </row>
        <row r="3461">
          <cell r="A3461" t="str">
            <v>DA0273289</v>
          </cell>
          <cell r="C3461">
            <v>24</v>
          </cell>
        </row>
        <row r="3462">
          <cell r="A3462" t="str">
            <v>BSC00058.U</v>
          </cell>
          <cell r="C3462">
            <v>24</v>
          </cell>
        </row>
        <row r="3463">
          <cell r="A3463" t="str">
            <v>CS73487.20</v>
          </cell>
          <cell r="C3463">
            <v>24.13</v>
          </cell>
        </row>
        <row r="3464">
          <cell r="A3464" t="str">
            <v>T30844.25</v>
          </cell>
          <cell r="C3464">
            <v>24.16</v>
          </cell>
        </row>
        <row r="3465">
          <cell r="A3465" t="str">
            <v>CS73423.24</v>
          </cell>
          <cell r="C3465">
            <v>24.18</v>
          </cell>
        </row>
        <row r="3466">
          <cell r="A3466" t="str">
            <v>DC6704</v>
          </cell>
          <cell r="C3466">
            <v>24.22</v>
          </cell>
        </row>
        <row r="3467">
          <cell r="A3467" t="str">
            <v>DA0271739</v>
          </cell>
          <cell r="C3467">
            <v>24.27</v>
          </cell>
        </row>
        <row r="3468">
          <cell r="A3468" t="str">
            <v>OEMEMCSW14NA</v>
          </cell>
          <cell r="C3468">
            <v>24.28</v>
          </cell>
        </row>
        <row r="3469">
          <cell r="A3469" t="str">
            <v>E37500.18</v>
          </cell>
          <cell r="C3469">
            <v>24.37</v>
          </cell>
        </row>
        <row r="3470">
          <cell r="A3470" t="str">
            <v>E37200.04</v>
          </cell>
          <cell r="C3470">
            <v>24.37</v>
          </cell>
        </row>
        <row r="3471">
          <cell r="A3471" t="str">
            <v>CS72450.11</v>
          </cell>
          <cell r="C3471">
            <v>24.41</v>
          </cell>
        </row>
        <row r="3472">
          <cell r="A3472" t="str">
            <v>CS7219604</v>
          </cell>
          <cell r="C3472">
            <v>24.55</v>
          </cell>
        </row>
        <row r="3473">
          <cell r="A3473" t="str">
            <v>E32810.20</v>
          </cell>
          <cell r="C3473">
            <v>24.63</v>
          </cell>
        </row>
        <row r="3474">
          <cell r="A3474" t="str">
            <v>E37502.03</v>
          </cell>
          <cell r="C3474">
            <v>24.73</v>
          </cell>
        </row>
        <row r="3475">
          <cell r="A3475" t="str">
            <v>DA5209</v>
          </cell>
        </row>
        <row r="3476">
          <cell r="A3476" t="str">
            <v>DA5484</v>
          </cell>
        </row>
        <row r="3477">
          <cell r="A3477" t="str">
            <v>OSSW0232</v>
          </cell>
        </row>
        <row r="3478">
          <cell r="A3478" t="str">
            <v>OSSW0347</v>
          </cell>
        </row>
        <row r="3479">
          <cell r="A3479" t="str">
            <v>T55255.11</v>
          </cell>
        </row>
        <row r="3480">
          <cell r="A3480" t="str">
            <v>21752</v>
          </cell>
        </row>
        <row r="3481">
          <cell r="A3481" t="str">
            <v>DA9435</v>
          </cell>
        </row>
        <row r="3482">
          <cell r="A3482" t="str">
            <v>CS7114100</v>
          </cell>
        </row>
        <row r="3483">
          <cell r="A3483" t="str">
            <v>NET0501FRU</v>
          </cell>
        </row>
        <row r="3484">
          <cell r="A3484" t="str">
            <v>NET3014FRU</v>
          </cell>
        </row>
        <row r="3485">
          <cell r="A3485" t="str">
            <v>NET3018FRU</v>
          </cell>
        </row>
        <row r="3486">
          <cell r="A3486" t="str">
            <v>NET3020FRU</v>
          </cell>
        </row>
        <row r="3487">
          <cell r="A3487" t="str">
            <v>469482A</v>
          </cell>
        </row>
        <row r="3488">
          <cell r="A3488" t="str">
            <v>DS2896.1</v>
          </cell>
        </row>
        <row r="3489">
          <cell r="A3489" t="str">
            <v>E30445.11</v>
          </cell>
        </row>
        <row r="3490">
          <cell r="A3490" t="str">
            <v>DA9372</v>
          </cell>
        </row>
        <row r="3491">
          <cell r="A3491" t="str">
            <v>DA9373</v>
          </cell>
        </row>
        <row r="3492">
          <cell r="A3492" t="str">
            <v>DA9374</v>
          </cell>
        </row>
        <row r="3493">
          <cell r="A3493" t="str">
            <v>DP2898.1</v>
          </cell>
        </row>
        <row r="3494">
          <cell r="A3494" t="str">
            <v>OEMEMCSW24</v>
          </cell>
        </row>
        <row r="3495">
          <cell r="A3495" t="str">
            <v>OEMEMCSW14</v>
          </cell>
        </row>
        <row r="3496">
          <cell r="A3496" t="str">
            <v>OEMEMCSW13</v>
          </cell>
        </row>
        <row r="3497">
          <cell r="A3497" t="str">
            <v>21634</v>
          </cell>
        </row>
        <row r="3498">
          <cell r="A3498" t="str">
            <v>DS60155.12</v>
          </cell>
        </row>
        <row r="3499">
          <cell r="A3499" t="str">
            <v>IMC00146</v>
          </cell>
        </row>
        <row r="3500">
          <cell r="A3500" t="str">
            <v>467502A</v>
          </cell>
        </row>
        <row r="3501">
          <cell r="A3501" t="str">
            <v>00000081</v>
          </cell>
        </row>
        <row r="3502">
          <cell r="A3502" t="str">
            <v>OSSW0530</v>
          </cell>
        </row>
        <row r="3503">
          <cell r="A3503" t="str">
            <v>T55417.15</v>
          </cell>
        </row>
        <row r="3504">
          <cell r="A3504" t="str">
            <v>CS71159.44</v>
          </cell>
        </row>
        <row r="3505">
          <cell r="A3505" t="str">
            <v>CS71155.30</v>
          </cell>
        </row>
        <row r="3506">
          <cell r="A3506" t="str">
            <v>E37200.10</v>
          </cell>
        </row>
        <row r="3507">
          <cell r="A3507" t="str">
            <v>E30804.17</v>
          </cell>
        </row>
        <row r="3508">
          <cell r="A3508" t="str">
            <v>CS7216901</v>
          </cell>
        </row>
        <row r="3509">
          <cell r="A3509" t="str">
            <v>T36625.01</v>
          </cell>
        </row>
        <row r="3510">
          <cell r="A3510" t="str">
            <v>T30824.05</v>
          </cell>
        </row>
        <row r="3511">
          <cell r="A3511" t="str">
            <v>469111A</v>
          </cell>
        </row>
        <row r="3512">
          <cell r="A3512" t="str">
            <v>CS72196.04</v>
          </cell>
        </row>
        <row r="3513">
          <cell r="A3513" t="str">
            <v>21485.02</v>
          </cell>
        </row>
        <row r="3514">
          <cell r="A3514" t="str">
            <v>CS71521.03</v>
          </cell>
        </row>
        <row r="3515">
          <cell r="A3515" t="str">
            <v>CS72452.50</v>
          </cell>
        </row>
        <row r="3516">
          <cell r="A3516" t="str">
            <v>00037511</v>
          </cell>
        </row>
        <row r="3517">
          <cell r="A3517" t="str">
            <v>21027.10</v>
          </cell>
        </row>
        <row r="3518">
          <cell r="A3518" t="str">
            <v>DA0272510</v>
          </cell>
        </row>
        <row r="3519">
          <cell r="A3519" t="str">
            <v>DA0610001</v>
          </cell>
        </row>
        <row r="3520">
          <cell r="A3520" t="str">
            <v>B34871.01</v>
          </cell>
        </row>
        <row r="3521">
          <cell r="A3521" t="str">
            <v>CS72460.05</v>
          </cell>
        </row>
        <row r="3522">
          <cell r="A3522" t="str">
            <v>OSSW0440</v>
          </cell>
        </row>
        <row r="3523">
          <cell r="A3523" t="str">
            <v>T55409.06</v>
          </cell>
        </row>
        <row r="3524">
          <cell r="A3524" t="str">
            <v>E30804.23</v>
          </cell>
        </row>
        <row r="3525">
          <cell r="A3525" t="str">
            <v>E32806.16</v>
          </cell>
        </row>
        <row r="3526">
          <cell r="A3526" t="str">
            <v>CS73800.12</v>
          </cell>
        </row>
        <row r="3527">
          <cell r="A3527" t="str">
            <v>CS71137.12</v>
          </cell>
        </row>
        <row r="3528">
          <cell r="A3528" t="str">
            <v>E37200.16</v>
          </cell>
        </row>
        <row r="3529">
          <cell r="A3529" t="str">
            <v>DA9266</v>
          </cell>
        </row>
        <row r="3530">
          <cell r="A3530" t="str">
            <v>DA9268</v>
          </cell>
        </row>
        <row r="3531">
          <cell r="A3531" t="str">
            <v>CS72311.05</v>
          </cell>
        </row>
        <row r="3532">
          <cell r="A3532" t="str">
            <v>E32856.03</v>
          </cell>
        </row>
        <row r="3533">
          <cell r="A3533" t="str">
            <v>DA9448</v>
          </cell>
        </row>
        <row r="3534">
          <cell r="A3534" t="str">
            <v>CS73129.15</v>
          </cell>
        </row>
        <row r="3535">
          <cell r="A3535" t="str">
            <v>BSC00016.U</v>
          </cell>
        </row>
        <row r="3536">
          <cell r="A3536" t="str">
            <v>CS73099.15</v>
          </cell>
        </row>
        <row r="3537">
          <cell r="A3537" t="str">
            <v>E32857.30</v>
          </cell>
        </row>
        <row r="3538">
          <cell r="A3538" t="str">
            <v>CS7216903</v>
          </cell>
        </row>
        <row r="3539">
          <cell r="A3539" t="str">
            <v>21026</v>
          </cell>
        </row>
        <row r="3540">
          <cell r="A3540" t="str">
            <v>21090.29</v>
          </cell>
        </row>
        <row r="3541">
          <cell r="A3541" t="str">
            <v>466867A</v>
          </cell>
        </row>
        <row r="3542">
          <cell r="A3542" t="str">
            <v>E37220.08</v>
          </cell>
        </row>
        <row r="3543">
          <cell r="A3543" t="str">
            <v>21461</v>
          </cell>
        </row>
        <row r="3544">
          <cell r="A3544" t="str">
            <v>21453.09</v>
          </cell>
        </row>
        <row r="3545">
          <cell r="A3545" t="str">
            <v>468582A</v>
          </cell>
        </row>
        <row r="3546">
          <cell r="A3546" t="str">
            <v>SGNHW3010</v>
          </cell>
        </row>
        <row r="3547">
          <cell r="A3547" t="str">
            <v>SGNHW3013</v>
          </cell>
        </row>
        <row r="3548">
          <cell r="A3548" t="str">
            <v>SGNHW3011</v>
          </cell>
        </row>
        <row r="3549">
          <cell r="A3549" t="str">
            <v>SGNHW3012</v>
          </cell>
        </row>
        <row r="3550">
          <cell r="A3550" t="str">
            <v>DA3285</v>
          </cell>
        </row>
        <row r="3551">
          <cell r="A3551" t="str">
            <v>E32863.15</v>
          </cell>
        </row>
        <row r="3552">
          <cell r="A3552" t="str">
            <v>DA7900</v>
          </cell>
        </row>
        <row r="3553">
          <cell r="A3553" t="str">
            <v>CS73349.02</v>
          </cell>
        </row>
        <row r="3554">
          <cell r="A3554" t="str">
            <v>CS73093.15</v>
          </cell>
        </row>
        <row r="3555">
          <cell r="A3555" t="str">
            <v>CS72681.11</v>
          </cell>
        </row>
        <row r="3556">
          <cell r="A3556" t="str">
            <v>DA9649</v>
          </cell>
        </row>
        <row r="3557">
          <cell r="A3557" t="str">
            <v>CS73231.05</v>
          </cell>
        </row>
        <row r="3558">
          <cell r="A3558" t="str">
            <v>CS73350.02</v>
          </cell>
        </row>
        <row r="3559">
          <cell r="A3559" t="str">
            <v>OSSW0462</v>
          </cell>
        </row>
        <row r="3560">
          <cell r="A3560" t="str">
            <v>OSSW0464</v>
          </cell>
        </row>
        <row r="3561">
          <cell r="A3561" t="str">
            <v>CS73800.33</v>
          </cell>
        </row>
        <row r="3562">
          <cell r="A3562" t="str">
            <v>CS73800.31</v>
          </cell>
        </row>
        <row r="3563">
          <cell r="A3563" t="str">
            <v>E37501.06</v>
          </cell>
        </row>
        <row r="3564">
          <cell r="A3564" t="str">
            <v>CS73350.03</v>
          </cell>
        </row>
        <row r="3565">
          <cell r="A3565" t="str">
            <v>T38127.04</v>
          </cell>
        </row>
        <row r="3566">
          <cell r="A3566" t="str">
            <v>21451.09</v>
          </cell>
        </row>
        <row r="3567">
          <cell r="A3567" t="str">
            <v>OSSW0431</v>
          </cell>
        </row>
        <row r="3568">
          <cell r="A3568" t="str">
            <v>T55417.07</v>
          </cell>
        </row>
        <row r="3569">
          <cell r="A3569" t="str">
            <v>CS72452.01</v>
          </cell>
        </row>
        <row r="3570">
          <cell r="A3570" t="str">
            <v>CS72311.04</v>
          </cell>
        </row>
        <row r="3571">
          <cell r="A3571" t="str">
            <v>CS72311</v>
          </cell>
        </row>
        <row r="3572">
          <cell r="A3572" t="str">
            <v>E37503.06</v>
          </cell>
        </row>
        <row r="3573">
          <cell r="A3573" t="str">
            <v>CS72813.15</v>
          </cell>
        </row>
        <row r="3574">
          <cell r="A3574" t="str">
            <v>CS73343.08</v>
          </cell>
        </row>
        <row r="3575">
          <cell r="A3575" t="str">
            <v>CS73322.21</v>
          </cell>
        </row>
        <row r="3576">
          <cell r="A3576" t="str">
            <v>CS72339.71</v>
          </cell>
        </row>
        <row r="3577">
          <cell r="A3577" t="str">
            <v>CS72681</v>
          </cell>
        </row>
        <row r="3578">
          <cell r="A3578" t="str">
            <v>CS72681.01</v>
          </cell>
        </row>
        <row r="3579">
          <cell r="A3579" t="str">
            <v>T36615.01</v>
          </cell>
        </row>
        <row r="3580">
          <cell r="A3580" t="str">
            <v>DA0610009</v>
          </cell>
        </row>
        <row r="3581">
          <cell r="A3581" t="str">
            <v>CS72264.02</v>
          </cell>
        </row>
        <row r="3582">
          <cell r="A3582" t="str">
            <v>CS72450.24</v>
          </cell>
        </row>
        <row r="3583">
          <cell r="A3583" t="str">
            <v>CS72698.07</v>
          </cell>
        </row>
        <row r="3584">
          <cell r="A3584" t="str">
            <v>CS73220</v>
          </cell>
        </row>
        <row r="3585">
          <cell r="A3585" t="str">
            <v>T36601.01</v>
          </cell>
        </row>
        <row r="3586">
          <cell r="A3586" t="str">
            <v>DA7902</v>
          </cell>
        </row>
        <row r="3587">
          <cell r="A3587" t="str">
            <v>BSC.198.T</v>
          </cell>
        </row>
        <row r="3588">
          <cell r="A3588" t="str">
            <v>BSC.PACK4.T</v>
          </cell>
        </row>
        <row r="3589">
          <cell r="A3589" t="str">
            <v>BSC.198</v>
          </cell>
        </row>
        <row r="3590">
          <cell r="A3590" t="str">
            <v>BSC.PACK4</v>
          </cell>
        </row>
        <row r="3591">
          <cell r="A3591" t="str">
            <v>C33458.20</v>
          </cell>
        </row>
        <row r="3592">
          <cell r="A3592" t="str">
            <v>T36608.01</v>
          </cell>
        </row>
        <row r="3593">
          <cell r="A3593" t="str">
            <v>466289A</v>
          </cell>
        </row>
        <row r="3594">
          <cell r="A3594" t="str">
            <v>00037520</v>
          </cell>
        </row>
        <row r="3595">
          <cell r="A3595" t="str">
            <v>CS71521.02</v>
          </cell>
        </row>
        <row r="3596">
          <cell r="A3596" t="str">
            <v>CS72452.51</v>
          </cell>
        </row>
        <row r="3597">
          <cell r="A3597" t="str">
            <v>E35740.01</v>
          </cell>
        </row>
        <row r="3598">
          <cell r="A3598" t="str">
            <v>E35739.01</v>
          </cell>
        </row>
        <row r="3599">
          <cell r="A3599" t="str">
            <v>F5UPGCBL30FT</v>
          </cell>
        </row>
        <row r="3600">
          <cell r="A3600" t="str">
            <v>OSSW0363</v>
          </cell>
        </row>
        <row r="3601">
          <cell r="A3601" t="str">
            <v>E37500.30</v>
          </cell>
        </row>
        <row r="3602">
          <cell r="A3602" t="str">
            <v>CS73105.10</v>
          </cell>
        </row>
        <row r="3603">
          <cell r="A3603" t="str">
            <v>BSC.750.U</v>
          </cell>
        </row>
        <row r="3604">
          <cell r="A3604" t="str">
            <v>CS73094.07</v>
          </cell>
        </row>
        <row r="3605">
          <cell r="A3605" t="str">
            <v>DA9149</v>
          </cell>
        </row>
        <row r="3606">
          <cell r="A3606" t="str">
            <v>OSSW0444</v>
          </cell>
        </row>
        <row r="3607">
          <cell r="A3607" t="str">
            <v>OSSW0446</v>
          </cell>
        </row>
        <row r="3608">
          <cell r="A3608" t="str">
            <v>E32810.40</v>
          </cell>
        </row>
        <row r="3609">
          <cell r="A3609" t="str">
            <v>T55241.01</v>
          </cell>
        </row>
        <row r="3610">
          <cell r="A3610" t="str">
            <v>T55251.01</v>
          </cell>
        </row>
        <row r="3611">
          <cell r="A3611" t="str">
            <v>T55255.02</v>
          </cell>
        </row>
        <row r="3612">
          <cell r="A3612" t="str">
            <v>T55241.05</v>
          </cell>
        </row>
        <row r="3613">
          <cell r="A3613" t="str">
            <v>470321A</v>
          </cell>
        </row>
        <row r="3614">
          <cell r="A3614" t="str">
            <v>DA4016</v>
          </cell>
        </row>
        <row r="3615">
          <cell r="A3615" t="str">
            <v>T55241.02</v>
          </cell>
        </row>
        <row r="3616">
          <cell r="A3616" t="str">
            <v>469409A</v>
          </cell>
        </row>
        <row r="3617">
          <cell r="A3617" t="str">
            <v>E37801.25</v>
          </cell>
        </row>
        <row r="3618">
          <cell r="A3618" t="str">
            <v>T55241.03</v>
          </cell>
        </row>
        <row r="3619">
          <cell r="A3619" t="str">
            <v>CS73342.04</v>
          </cell>
        </row>
        <row r="3620">
          <cell r="A3620" t="str">
            <v>469432A</v>
          </cell>
        </row>
        <row r="3621">
          <cell r="A3621" t="str">
            <v>SSHSRVSUP</v>
          </cell>
        </row>
        <row r="3622">
          <cell r="A3622" t="str">
            <v>E35722.05</v>
          </cell>
        </row>
        <row r="3623">
          <cell r="A3623" t="str">
            <v>E35724.01</v>
          </cell>
        </row>
        <row r="3624">
          <cell r="A3624" t="str">
            <v>T30824.03</v>
          </cell>
        </row>
        <row r="3625">
          <cell r="A3625" t="str">
            <v>B34812.01</v>
          </cell>
        </row>
        <row r="3626">
          <cell r="A3626" t="str">
            <v>BSC.1335.T</v>
          </cell>
        </row>
        <row r="3627">
          <cell r="A3627" t="str">
            <v>BSC.1440.T</v>
          </cell>
        </row>
        <row r="3628">
          <cell r="A3628" t="str">
            <v>BSC00022.U</v>
          </cell>
        </row>
        <row r="3629">
          <cell r="A3629" t="str">
            <v>BSC00073.U</v>
          </cell>
        </row>
        <row r="3630">
          <cell r="A3630" t="str">
            <v>BSC00079.U</v>
          </cell>
        </row>
        <row r="3631">
          <cell r="A3631" t="str">
            <v>OSSW0436</v>
          </cell>
        </row>
        <row r="3632">
          <cell r="A3632" t="str">
            <v>OSSW0438</v>
          </cell>
        </row>
        <row r="3633">
          <cell r="A3633" t="str">
            <v>CS71960.35</v>
          </cell>
        </row>
        <row r="3634">
          <cell r="A3634" t="str">
            <v>CS7113900</v>
          </cell>
        </row>
        <row r="3635">
          <cell r="A3635" t="str">
            <v>MINAPPL10600NT</v>
          </cell>
        </row>
        <row r="3636">
          <cell r="A3636" t="str">
            <v>DA7910</v>
          </cell>
        </row>
        <row r="3637">
          <cell r="A3637" t="str">
            <v>DA7911</v>
          </cell>
        </row>
        <row r="3638">
          <cell r="A3638" t="str">
            <v>T36625.02</v>
          </cell>
        </row>
        <row r="3639">
          <cell r="A3639" t="str">
            <v>CS73107.10</v>
          </cell>
        </row>
        <row r="3640">
          <cell r="A3640" t="str">
            <v>469834A</v>
          </cell>
        </row>
        <row r="3641">
          <cell r="A3641" t="str">
            <v>469442A</v>
          </cell>
        </row>
        <row r="3642">
          <cell r="A3642" t="str">
            <v>E30419.05</v>
          </cell>
        </row>
        <row r="3643">
          <cell r="A3643" t="str">
            <v>DA7218</v>
          </cell>
        </row>
        <row r="3644">
          <cell r="A3644" t="str">
            <v>CS73800.32</v>
          </cell>
        </row>
        <row r="3645">
          <cell r="A3645" t="str">
            <v>CS73800.34</v>
          </cell>
        </row>
        <row r="3646">
          <cell r="A3646" t="str">
            <v>DA0670359</v>
          </cell>
        </row>
        <row r="3647">
          <cell r="A3647" t="str">
            <v>DA9288</v>
          </cell>
        </row>
        <row r="3648">
          <cell r="A3648" t="str">
            <v>CS73105.15</v>
          </cell>
        </row>
        <row r="3649">
          <cell r="A3649" t="str">
            <v>E30550.34</v>
          </cell>
        </row>
        <row r="3650">
          <cell r="A3650" t="str">
            <v>CS72699.03</v>
          </cell>
        </row>
        <row r="3651">
          <cell r="A3651" t="str">
            <v>E36653.01</v>
          </cell>
        </row>
        <row r="3652">
          <cell r="A3652" t="str">
            <v>21021.10</v>
          </cell>
        </row>
        <row r="3653">
          <cell r="A3653" t="str">
            <v>E30488.01</v>
          </cell>
        </row>
        <row r="3654">
          <cell r="A3654" t="str">
            <v>CS71366.17</v>
          </cell>
        </row>
        <row r="3655">
          <cell r="A3655" t="str">
            <v>E35717.09</v>
          </cell>
        </row>
        <row r="3656">
          <cell r="A3656" t="str">
            <v>DA7673</v>
          </cell>
        </row>
        <row r="3657">
          <cell r="A3657" t="str">
            <v>T30824.01</v>
          </cell>
        </row>
        <row r="3658">
          <cell r="A3658" t="str">
            <v>T30426.02</v>
          </cell>
        </row>
        <row r="3659">
          <cell r="A3659" t="str">
            <v>468092A</v>
          </cell>
        </row>
        <row r="3660">
          <cell r="A3660" t="str">
            <v>FS000076</v>
          </cell>
        </row>
        <row r="3661">
          <cell r="A3661" t="str">
            <v>T55417.03</v>
          </cell>
        </row>
        <row r="3662">
          <cell r="A3662" t="str">
            <v>CS7113545</v>
          </cell>
        </row>
        <row r="3663">
          <cell r="A3663" t="str">
            <v>DA7895</v>
          </cell>
        </row>
        <row r="3664">
          <cell r="A3664" t="str">
            <v>CS73342.03</v>
          </cell>
        </row>
        <row r="3665">
          <cell r="A3665" t="str">
            <v>CS73226.04</v>
          </cell>
        </row>
        <row r="3666">
          <cell r="A3666" t="str">
            <v>CS73800.47</v>
          </cell>
        </row>
        <row r="3667">
          <cell r="A3667" t="str">
            <v>CS73800.46</v>
          </cell>
        </row>
        <row r="3668">
          <cell r="A3668" t="str">
            <v>CS73343.02</v>
          </cell>
        </row>
        <row r="3669">
          <cell r="A3669" t="str">
            <v>CS72339.81</v>
          </cell>
        </row>
        <row r="3670">
          <cell r="A3670" t="str">
            <v>CS72450.12</v>
          </cell>
        </row>
        <row r="3671">
          <cell r="A3671" t="str">
            <v>DA0273868</v>
          </cell>
        </row>
        <row r="3672">
          <cell r="A3672" t="str">
            <v>E30488.02</v>
          </cell>
        </row>
        <row r="3673">
          <cell r="A3673" t="str">
            <v>CS73129.20</v>
          </cell>
        </row>
        <row r="3674">
          <cell r="A3674" t="str">
            <v>E32863.20</v>
          </cell>
        </row>
        <row r="3675">
          <cell r="A3675" t="str">
            <v>CS73104.10</v>
          </cell>
        </row>
        <row r="3676">
          <cell r="A3676" t="str">
            <v>C33461.20</v>
          </cell>
        </row>
        <row r="3677">
          <cell r="A3677" t="str">
            <v>C33549.22</v>
          </cell>
        </row>
        <row r="3678">
          <cell r="A3678" t="str">
            <v>C33983.20</v>
          </cell>
        </row>
        <row r="3679">
          <cell r="A3679" t="str">
            <v>C33210.20</v>
          </cell>
        </row>
        <row r="3680">
          <cell r="A3680" t="str">
            <v>C33980.20</v>
          </cell>
        </row>
        <row r="3681">
          <cell r="A3681" t="str">
            <v>C33204.20</v>
          </cell>
        </row>
        <row r="3682">
          <cell r="A3682" t="str">
            <v>C33805.22</v>
          </cell>
        </row>
        <row r="3683">
          <cell r="A3683" t="str">
            <v>C33221.25</v>
          </cell>
        </row>
        <row r="3684">
          <cell r="A3684" t="str">
            <v>C33221.26</v>
          </cell>
        </row>
        <row r="3685">
          <cell r="A3685" t="str">
            <v>C33009.20</v>
          </cell>
        </row>
        <row r="3686">
          <cell r="A3686" t="str">
            <v>C33015.20</v>
          </cell>
        </row>
        <row r="3687">
          <cell r="A3687" t="str">
            <v>C33905.20</v>
          </cell>
        </row>
        <row r="3688">
          <cell r="A3688" t="str">
            <v>C33005.20</v>
          </cell>
        </row>
        <row r="3689">
          <cell r="A3689" t="str">
            <v>C33118.20</v>
          </cell>
        </row>
        <row r="3690">
          <cell r="A3690" t="str">
            <v>C33322.23</v>
          </cell>
        </row>
        <row r="3691">
          <cell r="A3691" t="str">
            <v>C33366.21</v>
          </cell>
        </row>
        <row r="3692">
          <cell r="A3692" t="str">
            <v>C33203.20</v>
          </cell>
        </row>
        <row r="3693">
          <cell r="A3693" t="str">
            <v>C33404.20</v>
          </cell>
        </row>
        <row r="3694">
          <cell r="A3694" t="str">
            <v>C33407.20</v>
          </cell>
        </row>
        <row r="3695">
          <cell r="A3695" t="str">
            <v>C33239.20</v>
          </cell>
        </row>
        <row r="3696">
          <cell r="A3696" t="str">
            <v>C33470.20</v>
          </cell>
        </row>
        <row r="3697">
          <cell r="A3697" t="str">
            <v>C33395.20</v>
          </cell>
        </row>
        <row r="3698">
          <cell r="A3698" t="str">
            <v>C33425.20</v>
          </cell>
        </row>
        <row r="3699">
          <cell r="A3699" t="str">
            <v>C33449.20</v>
          </cell>
        </row>
        <row r="3700">
          <cell r="A3700" t="str">
            <v>C33387.20</v>
          </cell>
        </row>
        <row r="3701">
          <cell r="A3701" t="str">
            <v>C33981.20</v>
          </cell>
        </row>
        <row r="3702">
          <cell r="A3702" t="str">
            <v>C33424.21</v>
          </cell>
        </row>
        <row r="3703">
          <cell r="A3703" t="str">
            <v>C33424.20</v>
          </cell>
        </row>
        <row r="3704">
          <cell r="A3704" t="str">
            <v>C33123.20</v>
          </cell>
        </row>
        <row r="3705">
          <cell r="A3705" t="str">
            <v>C33415.20</v>
          </cell>
        </row>
        <row r="3706">
          <cell r="A3706" t="str">
            <v>C33121.20</v>
          </cell>
        </row>
        <row r="3707">
          <cell r="A3707" t="str">
            <v>T36630.01</v>
          </cell>
        </row>
        <row r="3708">
          <cell r="A3708" t="str">
            <v>T30405.11</v>
          </cell>
        </row>
        <row r="3709">
          <cell r="A3709" t="str">
            <v>E30445.02</v>
          </cell>
        </row>
        <row r="3710">
          <cell r="A3710" t="str">
            <v>21966.02</v>
          </cell>
        </row>
        <row r="3711">
          <cell r="A3711" t="str">
            <v>00037479</v>
          </cell>
        </row>
        <row r="3712">
          <cell r="A3712" t="str">
            <v>CS71522.01</v>
          </cell>
        </row>
        <row r="3713">
          <cell r="A3713" t="str">
            <v>E32850.15</v>
          </cell>
        </row>
        <row r="3714">
          <cell r="A3714" t="str">
            <v>CS72452.53</v>
          </cell>
        </row>
        <row r="3715">
          <cell r="A3715" t="str">
            <v>E30815.05</v>
          </cell>
        </row>
        <row r="3716">
          <cell r="A3716" t="str">
            <v>00035570</v>
          </cell>
        </row>
        <row r="3717">
          <cell r="A3717" t="str">
            <v>E65563.12</v>
          </cell>
        </row>
        <row r="3718">
          <cell r="A3718" t="str">
            <v>00035569</v>
          </cell>
        </row>
        <row r="3719">
          <cell r="A3719" t="str">
            <v>E65563.11</v>
          </cell>
        </row>
        <row r="3720">
          <cell r="A3720" t="str">
            <v>CS72697</v>
          </cell>
        </row>
        <row r="3721">
          <cell r="A3721" t="str">
            <v>DA9436</v>
          </cell>
        </row>
        <row r="3722">
          <cell r="A3722" t="str">
            <v>CS72311.03</v>
          </cell>
        </row>
        <row r="3723">
          <cell r="A3723" t="str">
            <v>CS71159.52</v>
          </cell>
        </row>
        <row r="3724">
          <cell r="A3724" t="str">
            <v>DA7387</v>
          </cell>
        </row>
        <row r="3725">
          <cell r="A3725" t="str">
            <v>CS71154.10</v>
          </cell>
        </row>
        <row r="3726">
          <cell r="A3726" t="str">
            <v>CS71155.39</v>
          </cell>
        </row>
        <row r="3727">
          <cell r="A3727" t="str">
            <v>CS71155.40</v>
          </cell>
        </row>
        <row r="3728">
          <cell r="A3728" t="str">
            <v>DA0273209</v>
          </cell>
        </row>
        <row r="3729">
          <cell r="A3729" t="str">
            <v>BSC.660.U</v>
          </cell>
        </row>
        <row r="3730">
          <cell r="A3730" t="str">
            <v>DA9413</v>
          </cell>
        </row>
        <row r="3731">
          <cell r="A3731" t="str">
            <v>DA9411</v>
          </cell>
        </row>
        <row r="3732">
          <cell r="A3732" t="str">
            <v>CS73486.12</v>
          </cell>
        </row>
        <row r="3733">
          <cell r="A3733" t="str">
            <v>CS72681.02</v>
          </cell>
        </row>
        <row r="3734">
          <cell r="A3734" t="str">
            <v>CS72681.03</v>
          </cell>
        </row>
        <row r="3735">
          <cell r="A3735" t="str">
            <v>BSC.PACK3.T</v>
          </cell>
        </row>
        <row r="3736">
          <cell r="A3736" t="str">
            <v>BSC.PACK3</v>
          </cell>
        </row>
        <row r="3737">
          <cell r="A3737" t="str">
            <v>OSS01726</v>
          </cell>
        </row>
        <row r="3738">
          <cell r="A3738" t="str">
            <v>21458.40</v>
          </cell>
        </row>
        <row r="3739">
          <cell r="A3739" t="str">
            <v>CS71522.03</v>
          </cell>
        </row>
        <row r="3740">
          <cell r="A3740" t="str">
            <v>469954A</v>
          </cell>
        </row>
        <row r="3741">
          <cell r="A3741" t="str">
            <v>OSSW0337</v>
          </cell>
        </row>
        <row r="3742">
          <cell r="A3742" t="str">
            <v>T36606.01</v>
          </cell>
        </row>
        <row r="3743">
          <cell r="A3743" t="str">
            <v>BSC.224.U</v>
          </cell>
        </row>
        <row r="3744">
          <cell r="A3744" t="str">
            <v>DA9159</v>
          </cell>
        </row>
        <row r="3745">
          <cell r="A3745" t="str">
            <v>CS71137.11</v>
          </cell>
        </row>
        <row r="3746">
          <cell r="A3746" t="str">
            <v>CS72681.10</v>
          </cell>
        </row>
        <row r="3747">
          <cell r="A3747" t="str">
            <v>CS70100.01</v>
          </cell>
        </row>
        <row r="3748">
          <cell r="A3748" t="str">
            <v>CS73486.15</v>
          </cell>
        </row>
        <row r="3749">
          <cell r="A3749" t="str">
            <v>CS72460.01</v>
          </cell>
        </row>
        <row r="3750">
          <cell r="A3750" t="str">
            <v>CS73105.20</v>
          </cell>
        </row>
        <row r="3751">
          <cell r="A3751" t="str">
            <v>CS72805.03</v>
          </cell>
        </row>
        <row r="3752">
          <cell r="A3752" t="str">
            <v>NMSFEAT131.2.6</v>
          </cell>
        </row>
        <row r="3753">
          <cell r="A3753" t="str">
            <v>NMSFEAT137.2.3</v>
          </cell>
        </row>
        <row r="3754">
          <cell r="A3754" t="str">
            <v>NMSFEAT231.2.3</v>
          </cell>
        </row>
        <row r="3755">
          <cell r="A3755" t="str">
            <v>NMSFEAT232.2.3</v>
          </cell>
        </row>
        <row r="3756">
          <cell r="A3756" t="str">
            <v>E30815.15</v>
          </cell>
        </row>
        <row r="3757">
          <cell r="A3757" t="str">
            <v>T55255.12</v>
          </cell>
        </row>
        <row r="3758">
          <cell r="A3758" t="str">
            <v>T55250.20</v>
          </cell>
        </row>
        <row r="3759">
          <cell r="A3759" t="str">
            <v>471001A</v>
          </cell>
        </row>
        <row r="3760">
          <cell r="A3760" t="str">
            <v>CS7219114</v>
          </cell>
        </row>
        <row r="3761">
          <cell r="A3761" t="str">
            <v>CS71131.04</v>
          </cell>
        </row>
        <row r="3762">
          <cell r="A3762" t="str">
            <v>E62734.01</v>
          </cell>
        </row>
        <row r="3763">
          <cell r="A3763" t="str">
            <v>E62732.01</v>
          </cell>
        </row>
        <row r="3764">
          <cell r="A3764" t="str">
            <v>E62731.01</v>
          </cell>
        </row>
        <row r="3765">
          <cell r="A3765" t="str">
            <v>OSSW0327</v>
          </cell>
        </row>
        <row r="3766">
          <cell r="A3766" t="str">
            <v>CS73094.10</v>
          </cell>
        </row>
        <row r="3767">
          <cell r="A3767" t="str">
            <v>CS73423.27</v>
          </cell>
        </row>
        <row r="3768">
          <cell r="A3768" t="str">
            <v>CS73486.18</v>
          </cell>
        </row>
        <row r="3769">
          <cell r="A3769" t="str">
            <v>NMSFEAT135.1.9</v>
          </cell>
        </row>
        <row r="3770">
          <cell r="A3770" t="str">
            <v>NMSFEAT136.1.43</v>
          </cell>
        </row>
        <row r="3771">
          <cell r="A3771" t="str">
            <v>CS72680.08</v>
          </cell>
        </row>
        <row r="3772">
          <cell r="A3772" t="str">
            <v>CS73226.06</v>
          </cell>
        </row>
        <row r="3773">
          <cell r="A3773" t="str">
            <v>CS72198.12</v>
          </cell>
        </row>
        <row r="3774">
          <cell r="A3774" t="str">
            <v>E30804.06</v>
          </cell>
        </row>
        <row r="3775">
          <cell r="A3775" t="str">
            <v>CS73486.20</v>
          </cell>
        </row>
        <row r="3776">
          <cell r="A3776" t="str">
            <v>CS73107.15</v>
          </cell>
        </row>
        <row r="3777">
          <cell r="A3777" t="str">
            <v>CS73487.25</v>
          </cell>
        </row>
        <row r="3778">
          <cell r="A3778" t="str">
            <v>E62712.01</v>
          </cell>
        </row>
        <row r="3779">
          <cell r="A3779" t="str">
            <v>467416A</v>
          </cell>
        </row>
        <row r="3780">
          <cell r="A3780" t="str">
            <v>E62711.01</v>
          </cell>
        </row>
        <row r="3781">
          <cell r="A3781" t="str">
            <v>E64320.01</v>
          </cell>
        </row>
        <row r="3782">
          <cell r="A3782" t="str">
            <v>21090.78</v>
          </cell>
        </row>
        <row r="3783">
          <cell r="A3783" t="str">
            <v>E35704.08</v>
          </cell>
        </row>
        <row r="3784">
          <cell r="A3784" t="str">
            <v>E35709.05</v>
          </cell>
        </row>
        <row r="3785">
          <cell r="A3785" t="str">
            <v>E35722.02</v>
          </cell>
        </row>
        <row r="3786">
          <cell r="A3786" t="str">
            <v>E35727.01</v>
          </cell>
        </row>
        <row r="3787">
          <cell r="A3787" t="str">
            <v>466866A</v>
          </cell>
        </row>
        <row r="3788">
          <cell r="A3788" t="str">
            <v>CS72193.01</v>
          </cell>
        </row>
        <row r="3789">
          <cell r="A3789" t="str">
            <v>CS72805.02</v>
          </cell>
        </row>
        <row r="3790">
          <cell r="A3790" t="str">
            <v>CS73231.04</v>
          </cell>
        </row>
        <row r="3791">
          <cell r="A3791" t="str">
            <v>DA9407</v>
          </cell>
        </row>
        <row r="3792">
          <cell r="A3792" t="str">
            <v>CS72680.12</v>
          </cell>
        </row>
        <row r="3793">
          <cell r="A3793" t="str">
            <v>CS71305.06</v>
          </cell>
        </row>
        <row r="3794">
          <cell r="A3794" t="str">
            <v>CS73423.26</v>
          </cell>
        </row>
        <row r="3795">
          <cell r="A3795" t="str">
            <v>21567</v>
          </cell>
        </row>
        <row r="3796">
          <cell r="A3796" t="str">
            <v>21325</v>
          </cell>
        </row>
        <row r="3797">
          <cell r="A3797" t="str">
            <v>21565</v>
          </cell>
        </row>
        <row r="3798">
          <cell r="A3798" t="str">
            <v>21305</v>
          </cell>
        </row>
        <row r="3799">
          <cell r="A3799" t="str">
            <v>21905</v>
          </cell>
        </row>
        <row r="3800">
          <cell r="A3800" t="str">
            <v>21912</v>
          </cell>
        </row>
        <row r="3801">
          <cell r="A3801" t="str">
            <v>21922</v>
          </cell>
        </row>
        <row r="3802">
          <cell r="A3802" t="str">
            <v>21568</v>
          </cell>
        </row>
        <row r="3803">
          <cell r="A3803" t="str">
            <v>21345</v>
          </cell>
        </row>
        <row r="3804">
          <cell r="A3804" t="str">
            <v>DA9691</v>
          </cell>
        </row>
        <row r="3805">
          <cell r="A3805" t="str">
            <v>466030A</v>
          </cell>
        </row>
        <row r="3806">
          <cell r="A3806" t="str">
            <v>21090.03</v>
          </cell>
        </row>
        <row r="3807">
          <cell r="A3807" t="str">
            <v>00003345</v>
          </cell>
        </row>
        <row r="3808">
          <cell r="A3808" t="str">
            <v>21027.30</v>
          </cell>
        </row>
        <row r="3809">
          <cell r="A3809" t="str">
            <v>00003344</v>
          </cell>
        </row>
        <row r="3810">
          <cell r="A3810" t="str">
            <v>DA9438</v>
          </cell>
        </row>
        <row r="3811">
          <cell r="A3811" t="str">
            <v>E32713.15</v>
          </cell>
        </row>
        <row r="3812">
          <cell r="A3812" t="str">
            <v>CS73226.23</v>
          </cell>
        </row>
        <row r="3813">
          <cell r="A3813" t="str">
            <v>CS73226.26</v>
          </cell>
        </row>
        <row r="3814">
          <cell r="A3814" t="str">
            <v>CS72684.03</v>
          </cell>
        </row>
        <row r="3815">
          <cell r="A3815" t="str">
            <v>CS73342.06</v>
          </cell>
        </row>
        <row r="3816">
          <cell r="A3816" t="str">
            <v>CS73105.25</v>
          </cell>
        </row>
        <row r="3817">
          <cell r="A3817" t="str">
            <v>DA9128</v>
          </cell>
        </row>
        <row r="3818">
          <cell r="A3818" t="str">
            <v>DA9256</v>
          </cell>
        </row>
        <row r="3819">
          <cell r="A3819" t="str">
            <v>DA3292</v>
          </cell>
        </row>
        <row r="3820">
          <cell r="A3820" t="str">
            <v>CS71912.03</v>
          </cell>
        </row>
        <row r="3821">
          <cell r="A3821" t="str">
            <v>21744.00</v>
          </cell>
        </row>
        <row r="3822">
          <cell r="A3822" t="str">
            <v>DA9150</v>
          </cell>
        </row>
        <row r="3823">
          <cell r="A3823" t="str">
            <v>NWG40FEAT3037</v>
          </cell>
        </row>
        <row r="3824">
          <cell r="A3824" t="str">
            <v>NWG40FEAT3047</v>
          </cell>
        </row>
        <row r="3825">
          <cell r="A3825" t="str">
            <v>NWG40FEAT3057</v>
          </cell>
        </row>
        <row r="3826">
          <cell r="A3826" t="str">
            <v>NWG40FEAT3067</v>
          </cell>
        </row>
        <row r="3827">
          <cell r="A3827" t="str">
            <v>CS73217.11</v>
          </cell>
        </row>
        <row r="3828">
          <cell r="A3828" t="str">
            <v>CS72684.01</v>
          </cell>
        </row>
        <row r="3829">
          <cell r="A3829" t="str">
            <v>BSC.185</v>
          </cell>
        </row>
        <row r="3830">
          <cell r="A3830" t="str">
            <v>BSC.860</v>
          </cell>
        </row>
        <row r="3831">
          <cell r="A3831" t="str">
            <v>470001A</v>
          </cell>
        </row>
        <row r="3832">
          <cell r="A3832" t="str">
            <v>469789A</v>
          </cell>
        </row>
        <row r="3833">
          <cell r="A3833" t="str">
            <v>00040530</v>
          </cell>
        </row>
        <row r="3834">
          <cell r="A3834" t="str">
            <v>T30802.01</v>
          </cell>
        </row>
        <row r="3835">
          <cell r="A3835" t="str">
            <v>E30806.15</v>
          </cell>
        </row>
        <row r="3836">
          <cell r="A3836" t="str">
            <v>CS71960.32</v>
          </cell>
        </row>
        <row r="3837">
          <cell r="A3837" t="str">
            <v>BSC.185.T</v>
          </cell>
        </row>
        <row r="3838">
          <cell r="A3838" t="str">
            <v>BSC.860.T</v>
          </cell>
        </row>
        <row r="3839">
          <cell r="A3839" t="str">
            <v>OSSW0432</v>
          </cell>
        </row>
        <row r="3840">
          <cell r="A3840" t="str">
            <v>T55417.17</v>
          </cell>
        </row>
        <row r="3841">
          <cell r="A3841" t="str">
            <v>CS71637.06</v>
          </cell>
        </row>
        <row r="3842">
          <cell r="A3842" t="str">
            <v>CS73129.25</v>
          </cell>
        </row>
        <row r="3843">
          <cell r="A3843" t="str">
            <v>CS73422.61</v>
          </cell>
        </row>
        <row r="3844">
          <cell r="A3844" t="str">
            <v>E37502.06</v>
          </cell>
        </row>
        <row r="3845">
          <cell r="A3845" t="str">
            <v>CS73501.05</v>
          </cell>
        </row>
        <row r="3846">
          <cell r="A3846" t="str">
            <v>CS73486.30</v>
          </cell>
        </row>
        <row r="3847">
          <cell r="A3847" t="str">
            <v>OSSW0484</v>
          </cell>
        </row>
        <row r="3848">
          <cell r="A3848" t="str">
            <v>OSSW0487</v>
          </cell>
        </row>
        <row r="3849">
          <cell r="A3849" t="str">
            <v>OSSW0488</v>
          </cell>
        </row>
        <row r="3850">
          <cell r="A3850" t="str">
            <v>CS71912.09</v>
          </cell>
        </row>
        <row r="3851">
          <cell r="A3851" t="str">
            <v>E37200.18</v>
          </cell>
        </row>
        <row r="3852">
          <cell r="A3852" t="str">
            <v>DA9474</v>
          </cell>
        </row>
        <row r="3853">
          <cell r="A3853" t="str">
            <v>CS71159.47</v>
          </cell>
        </row>
        <row r="3854">
          <cell r="A3854" t="str">
            <v>E37100.06</v>
          </cell>
        </row>
        <row r="3855">
          <cell r="A3855" t="str">
            <v>CS73345.02</v>
          </cell>
        </row>
        <row r="3856">
          <cell r="A3856" t="str">
            <v>CS73231.01</v>
          </cell>
        </row>
        <row r="3857">
          <cell r="A3857" t="str">
            <v>CS73294.02</v>
          </cell>
        </row>
        <row r="3858">
          <cell r="A3858" t="str">
            <v>DA7446</v>
          </cell>
        </row>
        <row r="3859">
          <cell r="A3859" t="str">
            <v>DF62001.1</v>
          </cell>
        </row>
        <row r="3860">
          <cell r="A3860" t="str">
            <v>T30436.01</v>
          </cell>
        </row>
        <row r="3861">
          <cell r="A3861" t="str">
            <v>469441A</v>
          </cell>
        </row>
        <row r="3862">
          <cell r="A3862" t="str">
            <v>E30806.25</v>
          </cell>
        </row>
        <row r="3863">
          <cell r="A3863" t="str">
            <v>T66340.51</v>
          </cell>
        </row>
        <row r="3864">
          <cell r="A3864" t="str">
            <v>CS73500.05</v>
          </cell>
        </row>
        <row r="3865">
          <cell r="A3865" t="str">
            <v>CS73349.03</v>
          </cell>
        </row>
        <row r="3866">
          <cell r="A3866" t="str">
            <v>CS72450.13</v>
          </cell>
        </row>
        <row r="3867">
          <cell r="A3867" t="str">
            <v>OSSW0449</v>
          </cell>
        </row>
        <row r="3868">
          <cell r="A3868" t="str">
            <v>OSSW0459</v>
          </cell>
        </row>
        <row r="3869">
          <cell r="A3869" t="str">
            <v>OSSW0460</v>
          </cell>
        </row>
        <row r="3870">
          <cell r="A3870" t="str">
            <v>NMSFEAT131.2.7</v>
          </cell>
        </row>
        <row r="3871">
          <cell r="A3871" t="str">
            <v>NMSFEAT131.2.8</v>
          </cell>
        </row>
        <row r="3872">
          <cell r="A3872" t="str">
            <v>DA9492</v>
          </cell>
        </row>
        <row r="3873">
          <cell r="A3873" t="str">
            <v>CS73095.10</v>
          </cell>
        </row>
        <row r="3874">
          <cell r="A3874" t="str">
            <v>00035891</v>
          </cell>
        </row>
        <row r="3875">
          <cell r="A3875" t="str">
            <v>CS73426.08</v>
          </cell>
        </row>
        <row r="3876">
          <cell r="A3876" t="str">
            <v>BSC.144.T</v>
          </cell>
        </row>
        <row r="3877">
          <cell r="A3877" t="str">
            <v>BSC.430.T</v>
          </cell>
        </row>
        <row r="3878">
          <cell r="A3878" t="str">
            <v>BSC.144</v>
          </cell>
        </row>
        <row r="3879">
          <cell r="A3879" t="str">
            <v>BSC.430</v>
          </cell>
        </row>
        <row r="3880">
          <cell r="A3880" t="str">
            <v>T55257.02</v>
          </cell>
        </row>
        <row r="3881">
          <cell r="A3881" t="str">
            <v>468295A</v>
          </cell>
        </row>
        <row r="3882">
          <cell r="A3882" t="str">
            <v>468280A</v>
          </cell>
        </row>
        <row r="3883">
          <cell r="A3883" t="str">
            <v>T36607.02</v>
          </cell>
        </row>
        <row r="3884">
          <cell r="A3884" t="str">
            <v>469782A</v>
          </cell>
        </row>
        <row r="3885">
          <cell r="A3885" t="str">
            <v>469824A</v>
          </cell>
        </row>
        <row r="3886">
          <cell r="A3886" t="str">
            <v>469880A</v>
          </cell>
        </row>
        <row r="3887">
          <cell r="A3887" t="str">
            <v>469942A</v>
          </cell>
        </row>
        <row r="3888">
          <cell r="A3888" t="str">
            <v>470130A</v>
          </cell>
        </row>
        <row r="3889">
          <cell r="A3889" t="str">
            <v>470161A</v>
          </cell>
        </row>
        <row r="3890">
          <cell r="A3890" t="str">
            <v>470169A</v>
          </cell>
        </row>
        <row r="3891">
          <cell r="A3891" t="str">
            <v>468379A</v>
          </cell>
        </row>
        <row r="3892">
          <cell r="A3892" t="str">
            <v>469472A</v>
          </cell>
        </row>
        <row r="3893">
          <cell r="A3893" t="str">
            <v>469762A</v>
          </cell>
        </row>
        <row r="3894">
          <cell r="A3894" t="str">
            <v>469764A</v>
          </cell>
        </row>
        <row r="3895">
          <cell r="A3895" t="str">
            <v>469766A</v>
          </cell>
        </row>
        <row r="3896">
          <cell r="A3896" t="str">
            <v>469768A</v>
          </cell>
        </row>
        <row r="3897">
          <cell r="A3897" t="str">
            <v>469770A</v>
          </cell>
        </row>
        <row r="3898">
          <cell r="A3898" t="str">
            <v>468289A</v>
          </cell>
        </row>
        <row r="3899">
          <cell r="A3899" t="str">
            <v>468311A</v>
          </cell>
        </row>
        <row r="3900">
          <cell r="A3900" t="str">
            <v>468319A</v>
          </cell>
        </row>
        <row r="3901">
          <cell r="A3901" t="str">
            <v>468320A</v>
          </cell>
        </row>
        <row r="3902">
          <cell r="A3902" t="str">
            <v>468325A</v>
          </cell>
        </row>
        <row r="3903">
          <cell r="A3903" t="str">
            <v>468327A</v>
          </cell>
        </row>
        <row r="3904">
          <cell r="A3904" t="str">
            <v>468346A</v>
          </cell>
        </row>
        <row r="3905">
          <cell r="A3905" t="str">
            <v>468353A</v>
          </cell>
        </row>
        <row r="3906">
          <cell r="A3906" t="str">
            <v>468356A</v>
          </cell>
        </row>
        <row r="3907">
          <cell r="A3907" t="str">
            <v>468364A</v>
          </cell>
        </row>
        <row r="3908">
          <cell r="A3908" t="str">
            <v>468372A</v>
          </cell>
        </row>
        <row r="3909">
          <cell r="A3909" t="str">
            <v>468373A</v>
          </cell>
        </row>
        <row r="3910">
          <cell r="A3910" t="str">
            <v>469335A</v>
          </cell>
        </row>
        <row r="3911">
          <cell r="A3911" t="str">
            <v>469466A</v>
          </cell>
        </row>
        <row r="3912">
          <cell r="A3912" t="str">
            <v>T55280.01</v>
          </cell>
        </row>
        <row r="3913">
          <cell r="A3913" t="str">
            <v>470014A</v>
          </cell>
        </row>
        <row r="3914">
          <cell r="A3914" t="str">
            <v>T55281.01</v>
          </cell>
        </row>
        <row r="3915">
          <cell r="A3915" t="str">
            <v>469775A</v>
          </cell>
        </row>
        <row r="3916">
          <cell r="A3916" t="str">
            <v>469894A</v>
          </cell>
        </row>
        <row r="3917">
          <cell r="A3917" t="str">
            <v>469936A</v>
          </cell>
        </row>
        <row r="3918">
          <cell r="A3918" t="str">
            <v>469987A</v>
          </cell>
        </row>
        <row r="3919">
          <cell r="A3919" t="str">
            <v>470108A</v>
          </cell>
        </row>
        <row r="3920">
          <cell r="A3920" t="str">
            <v>470154A</v>
          </cell>
        </row>
        <row r="3921">
          <cell r="A3921" t="str">
            <v>469938A</v>
          </cell>
        </row>
        <row r="3922">
          <cell r="A3922" t="str">
            <v>469940A</v>
          </cell>
        </row>
        <row r="3923">
          <cell r="A3923" t="str">
            <v>470221A</v>
          </cell>
        </row>
        <row r="3924">
          <cell r="A3924" t="str">
            <v>469902A</v>
          </cell>
        </row>
        <row r="3925">
          <cell r="A3925" t="str">
            <v>469905A</v>
          </cell>
        </row>
        <row r="3926">
          <cell r="A3926" t="str">
            <v>470005A</v>
          </cell>
        </row>
        <row r="3927">
          <cell r="A3927" t="str">
            <v>470019A</v>
          </cell>
        </row>
        <row r="3928">
          <cell r="A3928" t="str">
            <v>470021A</v>
          </cell>
        </row>
        <row r="3929">
          <cell r="A3929" t="str">
            <v>468326A</v>
          </cell>
        </row>
        <row r="3930">
          <cell r="A3930" t="str">
            <v>468336A</v>
          </cell>
        </row>
        <row r="3931">
          <cell r="A3931" t="str">
            <v>469329A</v>
          </cell>
        </row>
        <row r="3932">
          <cell r="A3932" t="str">
            <v>470056A</v>
          </cell>
        </row>
        <row r="3933">
          <cell r="A3933" t="str">
            <v>469961A</v>
          </cell>
        </row>
        <row r="3934">
          <cell r="A3934" t="str">
            <v>470124A</v>
          </cell>
        </row>
        <row r="3935">
          <cell r="A3935" t="str">
            <v>470119A</v>
          </cell>
        </row>
        <row r="3936">
          <cell r="A3936" t="str">
            <v>470002A</v>
          </cell>
        </row>
        <row r="3937">
          <cell r="A3937" t="str">
            <v>470084A</v>
          </cell>
        </row>
        <row r="3938">
          <cell r="A3938" t="str">
            <v>468287A</v>
          </cell>
        </row>
        <row r="3939">
          <cell r="A3939" t="str">
            <v>T55051.03</v>
          </cell>
        </row>
        <row r="3940">
          <cell r="A3940" t="str">
            <v>468350A</v>
          </cell>
        </row>
        <row r="3941">
          <cell r="A3941" t="str">
            <v>468355A</v>
          </cell>
        </row>
        <row r="3942">
          <cell r="A3942" t="str">
            <v>468312A</v>
          </cell>
        </row>
        <row r="3943">
          <cell r="A3943" t="str">
            <v>468781A</v>
          </cell>
        </row>
        <row r="3944">
          <cell r="A3944" t="str">
            <v>469196A</v>
          </cell>
        </row>
        <row r="3945">
          <cell r="A3945" t="str">
            <v>469223A</v>
          </cell>
        </row>
        <row r="3946">
          <cell r="A3946" t="str">
            <v>469033A</v>
          </cell>
        </row>
        <row r="3947">
          <cell r="A3947" t="str">
            <v>469351A</v>
          </cell>
        </row>
        <row r="3948">
          <cell r="A3948" t="str">
            <v>469676A</v>
          </cell>
        </row>
        <row r="3949">
          <cell r="A3949" t="str">
            <v>468281A</v>
          </cell>
        </row>
        <row r="3950">
          <cell r="A3950" t="str">
            <v>468329A</v>
          </cell>
        </row>
        <row r="3951">
          <cell r="A3951" t="str">
            <v>469387A</v>
          </cell>
        </row>
        <row r="3952">
          <cell r="A3952" t="str">
            <v>468354A</v>
          </cell>
        </row>
        <row r="3953">
          <cell r="A3953" t="str">
            <v>468315A</v>
          </cell>
        </row>
        <row r="3954">
          <cell r="A3954" t="str">
            <v>468365A</v>
          </cell>
        </row>
        <row r="3955">
          <cell r="A3955" t="str">
            <v>468343A</v>
          </cell>
        </row>
        <row r="3956">
          <cell r="A3956" t="str">
            <v>468351A</v>
          </cell>
        </row>
        <row r="3957">
          <cell r="A3957" t="str">
            <v>469034A</v>
          </cell>
        </row>
        <row r="3958">
          <cell r="A3958" t="str">
            <v>469505A</v>
          </cell>
        </row>
        <row r="3959">
          <cell r="A3959" t="str">
            <v>468299A</v>
          </cell>
        </row>
        <row r="3960">
          <cell r="A3960" t="str">
            <v>468302A</v>
          </cell>
        </row>
        <row r="3961">
          <cell r="A3961" t="str">
            <v>468305A</v>
          </cell>
        </row>
        <row r="3962">
          <cell r="A3962" t="str">
            <v>468328A</v>
          </cell>
        </row>
        <row r="3963">
          <cell r="A3963" t="str">
            <v>468331A</v>
          </cell>
        </row>
        <row r="3964">
          <cell r="A3964" t="str">
            <v>468335A</v>
          </cell>
        </row>
        <row r="3965">
          <cell r="A3965" t="str">
            <v>468337A</v>
          </cell>
        </row>
        <row r="3966">
          <cell r="A3966" t="str">
            <v>468349A</v>
          </cell>
        </row>
        <row r="3967">
          <cell r="A3967" t="str">
            <v>468361A</v>
          </cell>
        </row>
        <row r="3968">
          <cell r="A3968" t="str">
            <v>468377A</v>
          </cell>
        </row>
        <row r="3969">
          <cell r="A3969" t="str">
            <v>468401A</v>
          </cell>
        </row>
        <row r="3970">
          <cell r="A3970" t="str">
            <v>468808A</v>
          </cell>
        </row>
        <row r="3971">
          <cell r="A3971" t="str">
            <v>469086A</v>
          </cell>
        </row>
        <row r="3972">
          <cell r="A3972" t="str">
            <v>469305A</v>
          </cell>
        </row>
        <row r="3973">
          <cell r="A3973" t="str">
            <v>469587A</v>
          </cell>
        </row>
        <row r="3974">
          <cell r="A3974" t="str">
            <v>468288A</v>
          </cell>
        </row>
        <row r="3975">
          <cell r="A3975" t="str">
            <v>469389A</v>
          </cell>
        </row>
        <row r="3976">
          <cell r="A3976" t="str">
            <v>468363A</v>
          </cell>
        </row>
        <row r="3977">
          <cell r="A3977" t="str">
            <v>469412A</v>
          </cell>
        </row>
        <row r="3978">
          <cell r="A3978" t="str">
            <v>469430A</v>
          </cell>
        </row>
        <row r="3979">
          <cell r="A3979" t="str">
            <v>469478A</v>
          </cell>
        </row>
        <row r="3980">
          <cell r="A3980" t="str">
            <v>468291A</v>
          </cell>
        </row>
        <row r="3981">
          <cell r="A3981" t="str">
            <v>468338A</v>
          </cell>
        </row>
        <row r="3982">
          <cell r="A3982" t="str">
            <v>469041A</v>
          </cell>
        </row>
        <row r="3983">
          <cell r="A3983" t="str">
            <v>469249A</v>
          </cell>
        </row>
        <row r="3984">
          <cell r="A3984" t="str">
            <v>469256A</v>
          </cell>
        </row>
        <row r="3985">
          <cell r="A3985" t="str">
            <v>469411A</v>
          </cell>
        </row>
        <row r="3986">
          <cell r="A3986" t="str">
            <v>469716A</v>
          </cell>
        </row>
        <row r="3987">
          <cell r="A3987" t="str">
            <v>469730A</v>
          </cell>
        </row>
        <row r="3988">
          <cell r="A3988" t="str">
            <v>469736A</v>
          </cell>
        </row>
        <row r="3989">
          <cell r="A3989" t="str">
            <v>469738A</v>
          </cell>
        </row>
        <row r="3990">
          <cell r="A3990" t="str">
            <v>469746A</v>
          </cell>
        </row>
        <row r="3991">
          <cell r="A3991" t="str">
            <v>469959A</v>
          </cell>
        </row>
        <row r="3992">
          <cell r="A3992" t="str">
            <v>470167A</v>
          </cell>
        </row>
        <row r="3993">
          <cell r="A3993" t="str">
            <v>470218A</v>
          </cell>
        </row>
        <row r="3994">
          <cell r="A3994" t="str">
            <v>468284A</v>
          </cell>
        </row>
        <row r="3995">
          <cell r="A3995" t="str">
            <v>468285A</v>
          </cell>
        </row>
        <row r="3996">
          <cell r="A3996" t="str">
            <v>468290A</v>
          </cell>
        </row>
        <row r="3997">
          <cell r="A3997" t="str">
            <v>468293A</v>
          </cell>
        </row>
        <row r="3998">
          <cell r="A3998" t="str">
            <v>468294A</v>
          </cell>
        </row>
        <row r="3999">
          <cell r="A3999" t="str">
            <v>468297A</v>
          </cell>
        </row>
        <row r="4000">
          <cell r="A4000" t="str">
            <v>468300A</v>
          </cell>
        </row>
        <row r="4001">
          <cell r="A4001" t="str">
            <v>468301A</v>
          </cell>
        </row>
        <row r="4002">
          <cell r="A4002" t="str">
            <v>468306A</v>
          </cell>
        </row>
        <row r="4003">
          <cell r="A4003" t="str">
            <v>468317A</v>
          </cell>
        </row>
        <row r="4004">
          <cell r="A4004" t="str">
            <v>468324A</v>
          </cell>
        </row>
        <row r="4005">
          <cell r="A4005" t="str">
            <v>468332A</v>
          </cell>
        </row>
        <row r="4006">
          <cell r="A4006" t="str">
            <v>468334A</v>
          </cell>
        </row>
        <row r="4007">
          <cell r="A4007" t="str">
            <v>468339A</v>
          </cell>
        </row>
        <row r="4008">
          <cell r="A4008" t="str">
            <v>468341A</v>
          </cell>
        </row>
        <row r="4009">
          <cell r="A4009" t="str">
            <v>468345A</v>
          </cell>
        </row>
        <row r="4010">
          <cell r="A4010" t="str">
            <v>468352A</v>
          </cell>
        </row>
        <row r="4011">
          <cell r="A4011" t="str">
            <v>468362A</v>
          </cell>
        </row>
        <row r="4012">
          <cell r="A4012" t="str">
            <v>468374A</v>
          </cell>
        </row>
        <row r="4013">
          <cell r="A4013" t="str">
            <v>468681A</v>
          </cell>
        </row>
        <row r="4014">
          <cell r="A4014" t="str">
            <v>469070A</v>
          </cell>
        </row>
        <row r="4015">
          <cell r="A4015" t="str">
            <v>468283A</v>
          </cell>
        </row>
        <row r="4016">
          <cell r="A4016" t="str">
            <v>468318A</v>
          </cell>
        </row>
        <row r="4017">
          <cell r="A4017" t="str">
            <v>468342A</v>
          </cell>
        </row>
        <row r="4018">
          <cell r="A4018" t="str">
            <v>468323A</v>
          </cell>
        </row>
        <row r="4019">
          <cell r="A4019" t="str">
            <v>469173A</v>
          </cell>
        </row>
        <row r="4020">
          <cell r="A4020" t="str">
            <v>468366A</v>
          </cell>
        </row>
        <row r="4021">
          <cell r="A4021" t="str">
            <v>468375A</v>
          </cell>
        </row>
        <row r="4022">
          <cell r="A4022" t="str">
            <v>469517A</v>
          </cell>
        </row>
        <row r="4023">
          <cell r="A4023" t="str">
            <v>469669A</v>
          </cell>
        </row>
        <row r="4024">
          <cell r="A4024" t="str">
            <v>469508A</v>
          </cell>
        </row>
        <row r="4025">
          <cell r="A4025" t="str">
            <v>469777A</v>
          </cell>
        </row>
        <row r="4026">
          <cell r="A4026" t="str">
            <v>466429A</v>
          </cell>
        </row>
        <row r="4027">
          <cell r="A4027" t="str">
            <v>470244A</v>
          </cell>
        </row>
        <row r="4028">
          <cell r="A4028" t="str">
            <v>468282A</v>
          </cell>
        </row>
        <row r="4029">
          <cell r="A4029" t="str">
            <v>468286A</v>
          </cell>
        </row>
        <row r="4030">
          <cell r="A4030" t="str">
            <v>468303A</v>
          </cell>
        </row>
        <row r="4031">
          <cell r="A4031" t="str">
            <v>468314A</v>
          </cell>
        </row>
        <row r="4032">
          <cell r="A4032" t="str">
            <v>468348A</v>
          </cell>
        </row>
        <row r="4033">
          <cell r="A4033" t="str">
            <v>468370A</v>
          </cell>
        </row>
        <row r="4034">
          <cell r="A4034" t="str">
            <v>468371A</v>
          </cell>
        </row>
        <row r="4035">
          <cell r="A4035" t="str">
            <v>469031A</v>
          </cell>
        </row>
        <row r="4036">
          <cell r="A4036" t="str">
            <v>469044A</v>
          </cell>
        </row>
        <row r="4037">
          <cell r="A4037" t="str">
            <v>469354A</v>
          </cell>
        </row>
        <row r="4038">
          <cell r="A4038" t="str">
            <v>468313A</v>
          </cell>
        </row>
        <row r="4039">
          <cell r="A4039" t="str">
            <v>468292A</v>
          </cell>
        </row>
        <row r="4040">
          <cell r="A4040" t="str">
            <v>468369A</v>
          </cell>
        </row>
        <row r="4041">
          <cell r="A4041" t="str">
            <v>470110A</v>
          </cell>
        </row>
        <row r="4042">
          <cell r="A4042" t="str">
            <v>468316A</v>
          </cell>
        </row>
        <row r="4043">
          <cell r="A4043" t="str">
            <v>468298A</v>
          </cell>
        </row>
        <row r="4044">
          <cell r="A4044" t="str">
            <v>470032A</v>
          </cell>
        </row>
        <row r="4045">
          <cell r="A4045" t="str">
            <v>470319A</v>
          </cell>
        </row>
        <row r="4046">
          <cell r="A4046" t="str">
            <v>468310A</v>
          </cell>
        </row>
        <row r="4047">
          <cell r="A4047" t="str">
            <v>468360A</v>
          </cell>
        </row>
        <row r="4048">
          <cell r="A4048" t="str">
            <v>468304A</v>
          </cell>
        </row>
        <row r="4049">
          <cell r="A4049" t="str">
            <v>469405A</v>
          </cell>
        </row>
        <row r="4050">
          <cell r="A4050" t="str">
            <v>470085A</v>
          </cell>
        </row>
        <row r="4051">
          <cell r="A4051" t="str">
            <v>470093A</v>
          </cell>
        </row>
        <row r="4052">
          <cell r="A4052" t="str">
            <v>471234A</v>
          </cell>
        </row>
        <row r="4053">
          <cell r="A4053" t="str">
            <v>471276A</v>
          </cell>
        </row>
        <row r="4054">
          <cell r="A4054" t="str">
            <v>471278A</v>
          </cell>
        </row>
        <row r="4055">
          <cell r="A4055" t="str">
            <v>471321A</v>
          </cell>
        </row>
        <row r="4056">
          <cell r="A4056" t="str">
            <v>469052A</v>
          </cell>
        </row>
        <row r="4057">
          <cell r="A4057" t="str">
            <v>469569A</v>
          </cell>
        </row>
        <row r="4058">
          <cell r="A4058" t="str">
            <v>470273A</v>
          </cell>
        </row>
        <row r="4059">
          <cell r="A4059" t="str">
            <v>468378A</v>
          </cell>
        </row>
        <row r="4060">
          <cell r="A4060" t="str">
            <v>469474A</v>
          </cell>
        </row>
        <row r="4061">
          <cell r="A4061" t="str">
            <v>468333A</v>
          </cell>
        </row>
        <row r="4062">
          <cell r="A4062" t="str">
            <v>470295A</v>
          </cell>
        </row>
        <row r="4063">
          <cell r="A4063" t="str">
            <v>470307A</v>
          </cell>
        </row>
        <row r="4064">
          <cell r="A4064" t="str">
            <v>470333A</v>
          </cell>
        </row>
        <row r="4065">
          <cell r="A4065" t="str">
            <v>471005A</v>
          </cell>
        </row>
        <row r="4066">
          <cell r="A4066" t="str">
            <v>471018A</v>
          </cell>
        </row>
        <row r="4067">
          <cell r="A4067" t="str">
            <v>471021A</v>
          </cell>
        </row>
        <row r="4068">
          <cell r="A4068" t="str">
            <v>471097A</v>
          </cell>
        </row>
        <row r="4069">
          <cell r="A4069" t="str">
            <v>471227A</v>
          </cell>
        </row>
        <row r="4070">
          <cell r="A4070" t="str">
            <v>468321A</v>
          </cell>
        </row>
        <row r="4071">
          <cell r="A4071" t="str">
            <v>470082A</v>
          </cell>
        </row>
        <row r="4072">
          <cell r="A4072" t="str">
            <v>468307A</v>
          </cell>
        </row>
        <row r="4073">
          <cell r="A4073" t="str">
            <v>468308A</v>
          </cell>
        </row>
        <row r="4074">
          <cell r="A4074" t="str">
            <v>468309A</v>
          </cell>
        </row>
        <row r="4075">
          <cell r="A4075" t="str">
            <v>468330A</v>
          </cell>
        </row>
        <row r="4076">
          <cell r="A4076" t="str">
            <v>468347A</v>
          </cell>
        </row>
        <row r="4077">
          <cell r="A4077" t="str">
            <v>468357A</v>
          </cell>
        </row>
        <row r="4078">
          <cell r="A4078" t="str">
            <v>468359A</v>
          </cell>
        </row>
        <row r="4079">
          <cell r="A4079" t="str">
            <v>468367A</v>
          </cell>
        </row>
        <row r="4080">
          <cell r="A4080" t="str">
            <v>468376A</v>
          </cell>
        </row>
        <row r="4081">
          <cell r="A4081" t="str">
            <v>468380A</v>
          </cell>
        </row>
        <row r="4082">
          <cell r="A4082" t="str">
            <v>468381A</v>
          </cell>
        </row>
        <row r="4083">
          <cell r="A4083" t="str">
            <v>469083A</v>
          </cell>
        </row>
        <row r="4084">
          <cell r="A4084" t="str">
            <v>471229A</v>
          </cell>
        </row>
        <row r="4085">
          <cell r="A4085" t="str">
            <v>471026A</v>
          </cell>
        </row>
        <row r="4086">
          <cell r="A4086" t="str">
            <v>471027A</v>
          </cell>
        </row>
        <row r="4087">
          <cell r="A4087" t="str">
            <v>471028A</v>
          </cell>
        </row>
        <row r="4088">
          <cell r="A4088" t="str">
            <v>471029A</v>
          </cell>
        </row>
        <row r="4089">
          <cell r="A4089" t="str">
            <v>471030A</v>
          </cell>
        </row>
        <row r="4090">
          <cell r="A4090" t="str">
            <v>471031A</v>
          </cell>
        </row>
        <row r="4091">
          <cell r="A4091" t="str">
            <v>471032A</v>
          </cell>
        </row>
        <row r="4092">
          <cell r="A4092" t="str">
            <v>471033A</v>
          </cell>
        </row>
        <row r="4093">
          <cell r="A4093" t="str">
            <v>471034A</v>
          </cell>
        </row>
        <row r="4094">
          <cell r="A4094" t="str">
            <v>471035A</v>
          </cell>
        </row>
        <row r="4095">
          <cell r="A4095" t="str">
            <v>471036A</v>
          </cell>
        </row>
        <row r="4096">
          <cell r="A4096" t="str">
            <v>471037A</v>
          </cell>
        </row>
        <row r="4097">
          <cell r="A4097" t="str">
            <v>471038A</v>
          </cell>
        </row>
        <row r="4098">
          <cell r="A4098" t="str">
            <v>471039A</v>
          </cell>
        </row>
        <row r="4099">
          <cell r="A4099" t="str">
            <v>471040A</v>
          </cell>
        </row>
        <row r="4100">
          <cell r="A4100" t="str">
            <v>471041A</v>
          </cell>
        </row>
        <row r="4101">
          <cell r="A4101" t="str">
            <v>471042A</v>
          </cell>
        </row>
        <row r="4102">
          <cell r="A4102" t="str">
            <v>471043A</v>
          </cell>
        </row>
        <row r="4103">
          <cell r="A4103" t="str">
            <v>471044A</v>
          </cell>
        </row>
        <row r="4104">
          <cell r="A4104" t="str">
            <v>471045A</v>
          </cell>
        </row>
        <row r="4105">
          <cell r="A4105" t="str">
            <v>471046A</v>
          </cell>
        </row>
        <row r="4106">
          <cell r="A4106" t="str">
            <v>471047A</v>
          </cell>
        </row>
        <row r="4107">
          <cell r="A4107" t="str">
            <v>471048A</v>
          </cell>
        </row>
        <row r="4108">
          <cell r="A4108" t="str">
            <v>471049A</v>
          </cell>
        </row>
        <row r="4109">
          <cell r="A4109" t="str">
            <v>471050A</v>
          </cell>
        </row>
        <row r="4110">
          <cell r="A4110" t="str">
            <v>471051A</v>
          </cell>
        </row>
        <row r="4111">
          <cell r="A4111" t="str">
            <v>471052A</v>
          </cell>
        </row>
        <row r="4112">
          <cell r="A4112" t="str">
            <v>471053A</v>
          </cell>
        </row>
        <row r="4113">
          <cell r="A4113" t="str">
            <v>471054A</v>
          </cell>
        </row>
        <row r="4114">
          <cell r="A4114" t="str">
            <v>471055A</v>
          </cell>
        </row>
        <row r="4115">
          <cell r="A4115" t="str">
            <v>471056A</v>
          </cell>
        </row>
        <row r="4116">
          <cell r="A4116" t="str">
            <v>471057A</v>
          </cell>
        </row>
        <row r="4117">
          <cell r="A4117" t="str">
            <v>471058A</v>
          </cell>
        </row>
        <row r="4118">
          <cell r="A4118" t="str">
            <v>471059A</v>
          </cell>
        </row>
        <row r="4119">
          <cell r="A4119" t="str">
            <v>471060A</v>
          </cell>
        </row>
        <row r="4120">
          <cell r="A4120" t="str">
            <v>471061A</v>
          </cell>
        </row>
        <row r="4121">
          <cell r="A4121" t="str">
            <v>471062A</v>
          </cell>
        </row>
        <row r="4122">
          <cell r="A4122" t="str">
            <v>471063A</v>
          </cell>
        </row>
        <row r="4123">
          <cell r="A4123" t="str">
            <v>471064A</v>
          </cell>
        </row>
        <row r="4124">
          <cell r="A4124" t="str">
            <v>471065A</v>
          </cell>
        </row>
        <row r="4125">
          <cell r="A4125" t="str">
            <v>471066A</v>
          </cell>
        </row>
        <row r="4126">
          <cell r="A4126" t="str">
            <v>471067A</v>
          </cell>
        </row>
        <row r="4127">
          <cell r="A4127" t="str">
            <v>471068A</v>
          </cell>
        </row>
        <row r="4128">
          <cell r="A4128" t="str">
            <v>471069A</v>
          </cell>
        </row>
        <row r="4129">
          <cell r="A4129" t="str">
            <v>471070A</v>
          </cell>
        </row>
        <row r="4130">
          <cell r="A4130" t="str">
            <v>471071A</v>
          </cell>
        </row>
        <row r="4131">
          <cell r="A4131" t="str">
            <v>471072A</v>
          </cell>
        </row>
        <row r="4132">
          <cell r="A4132" t="str">
            <v>471073A</v>
          </cell>
        </row>
        <row r="4133">
          <cell r="A4133" t="str">
            <v>471074A</v>
          </cell>
        </row>
        <row r="4134">
          <cell r="A4134" t="str">
            <v>471075A</v>
          </cell>
        </row>
        <row r="4135">
          <cell r="A4135" t="str">
            <v>471076A</v>
          </cell>
        </row>
        <row r="4136">
          <cell r="A4136" t="str">
            <v>471077A</v>
          </cell>
        </row>
        <row r="4137">
          <cell r="A4137" t="str">
            <v>471078A</v>
          </cell>
        </row>
        <row r="4138">
          <cell r="A4138" t="str">
            <v>471079A</v>
          </cell>
        </row>
        <row r="4139">
          <cell r="A4139" t="str">
            <v>471080A</v>
          </cell>
        </row>
        <row r="4140">
          <cell r="A4140" t="str">
            <v>471081A</v>
          </cell>
        </row>
        <row r="4141">
          <cell r="A4141" t="str">
            <v>471082A</v>
          </cell>
        </row>
        <row r="4142">
          <cell r="A4142" t="str">
            <v>471083A</v>
          </cell>
        </row>
        <row r="4143">
          <cell r="A4143" t="str">
            <v>471084A</v>
          </cell>
        </row>
        <row r="4144">
          <cell r="A4144" t="str">
            <v>471085A</v>
          </cell>
        </row>
        <row r="4145">
          <cell r="A4145" t="str">
            <v>471086A</v>
          </cell>
        </row>
        <row r="4146">
          <cell r="A4146" t="str">
            <v>471087A</v>
          </cell>
        </row>
        <row r="4147">
          <cell r="A4147" t="str">
            <v>471088A</v>
          </cell>
        </row>
        <row r="4148">
          <cell r="A4148" t="str">
            <v>471089A</v>
          </cell>
        </row>
        <row r="4149">
          <cell r="A4149" t="str">
            <v>471090A</v>
          </cell>
        </row>
        <row r="4150">
          <cell r="A4150" t="str">
            <v>471091A</v>
          </cell>
        </row>
        <row r="4151">
          <cell r="A4151" t="str">
            <v>471092A</v>
          </cell>
        </row>
        <row r="4152">
          <cell r="A4152" t="str">
            <v>471093A</v>
          </cell>
        </row>
        <row r="4153">
          <cell r="A4153" t="str">
            <v>471094A</v>
          </cell>
        </row>
        <row r="4154">
          <cell r="A4154" t="str">
            <v>471095A</v>
          </cell>
        </row>
        <row r="4155">
          <cell r="A4155" t="str">
            <v>471096A</v>
          </cell>
        </row>
        <row r="4156">
          <cell r="A4156" t="str">
            <v>471098A</v>
          </cell>
        </row>
        <row r="4157">
          <cell r="A4157" t="str">
            <v>471099A</v>
          </cell>
        </row>
        <row r="4158">
          <cell r="A4158" t="str">
            <v>471100A</v>
          </cell>
        </row>
        <row r="4159">
          <cell r="A4159" t="str">
            <v>471101A</v>
          </cell>
        </row>
        <row r="4160">
          <cell r="A4160" t="str">
            <v>471102A</v>
          </cell>
        </row>
        <row r="4161">
          <cell r="A4161" t="str">
            <v>471103A</v>
          </cell>
        </row>
        <row r="4162">
          <cell r="A4162" t="str">
            <v>471104A</v>
          </cell>
        </row>
        <row r="4163">
          <cell r="A4163" t="str">
            <v>471105A</v>
          </cell>
        </row>
        <row r="4164">
          <cell r="A4164" t="str">
            <v>471106A</v>
          </cell>
        </row>
        <row r="4165">
          <cell r="A4165" t="str">
            <v>471107A</v>
          </cell>
        </row>
        <row r="4166">
          <cell r="A4166" t="str">
            <v>471108A</v>
          </cell>
        </row>
        <row r="4167">
          <cell r="A4167" t="str">
            <v>471109A</v>
          </cell>
        </row>
        <row r="4168">
          <cell r="A4168" t="str">
            <v>471110A</v>
          </cell>
        </row>
        <row r="4169">
          <cell r="A4169" t="str">
            <v>471111A</v>
          </cell>
        </row>
        <row r="4170">
          <cell r="A4170" t="str">
            <v>471112A</v>
          </cell>
        </row>
        <row r="4171">
          <cell r="A4171" t="str">
            <v>471113A</v>
          </cell>
        </row>
        <row r="4172">
          <cell r="A4172" t="str">
            <v>471114A</v>
          </cell>
        </row>
        <row r="4173">
          <cell r="A4173" t="str">
            <v>471115A</v>
          </cell>
        </row>
        <row r="4174">
          <cell r="A4174" t="str">
            <v>471116A</v>
          </cell>
        </row>
        <row r="4175">
          <cell r="A4175" t="str">
            <v>471117A</v>
          </cell>
        </row>
        <row r="4176">
          <cell r="A4176" t="str">
            <v>471118A</v>
          </cell>
        </row>
        <row r="4177">
          <cell r="A4177" t="str">
            <v>471119A</v>
          </cell>
        </row>
        <row r="4178">
          <cell r="A4178" t="str">
            <v>471120A</v>
          </cell>
        </row>
        <row r="4179">
          <cell r="A4179" t="str">
            <v>471121A</v>
          </cell>
        </row>
        <row r="4180">
          <cell r="A4180" t="str">
            <v>471122A</v>
          </cell>
        </row>
        <row r="4181">
          <cell r="A4181" t="str">
            <v>471123A</v>
          </cell>
        </row>
        <row r="4182">
          <cell r="A4182" t="str">
            <v>471124A</v>
          </cell>
        </row>
        <row r="4183">
          <cell r="A4183" t="str">
            <v>471125A</v>
          </cell>
        </row>
        <row r="4184">
          <cell r="A4184" t="str">
            <v>471126A</v>
          </cell>
        </row>
        <row r="4185">
          <cell r="A4185" t="str">
            <v>471127A</v>
          </cell>
        </row>
        <row r="4186">
          <cell r="A4186" t="str">
            <v>471128A</v>
          </cell>
        </row>
        <row r="4187">
          <cell r="A4187" t="str">
            <v>471129A</v>
          </cell>
        </row>
        <row r="4188">
          <cell r="A4188" t="str">
            <v>471130A</v>
          </cell>
        </row>
        <row r="4189">
          <cell r="A4189" t="str">
            <v>471131A</v>
          </cell>
        </row>
        <row r="4190">
          <cell r="A4190" t="str">
            <v>471132A</v>
          </cell>
        </row>
        <row r="4191">
          <cell r="A4191" t="str">
            <v>471133A</v>
          </cell>
        </row>
        <row r="4192">
          <cell r="A4192" t="str">
            <v>471134A</v>
          </cell>
        </row>
        <row r="4193">
          <cell r="A4193" t="str">
            <v>471135A</v>
          </cell>
        </row>
        <row r="4194">
          <cell r="A4194" t="str">
            <v>471136A</v>
          </cell>
        </row>
        <row r="4195">
          <cell r="A4195" t="str">
            <v>471137A</v>
          </cell>
        </row>
        <row r="4196">
          <cell r="A4196" t="str">
            <v>471138A</v>
          </cell>
        </row>
        <row r="4197">
          <cell r="A4197" t="str">
            <v>471139A</v>
          </cell>
        </row>
        <row r="4198">
          <cell r="A4198" t="str">
            <v>471140A</v>
          </cell>
        </row>
        <row r="4199">
          <cell r="A4199" t="str">
            <v>471141A</v>
          </cell>
        </row>
        <row r="4200">
          <cell r="A4200" t="str">
            <v>471142A</v>
          </cell>
        </row>
        <row r="4201">
          <cell r="A4201" t="str">
            <v>471143A</v>
          </cell>
        </row>
        <row r="4202">
          <cell r="A4202" t="str">
            <v>471144A</v>
          </cell>
        </row>
        <row r="4203">
          <cell r="A4203" t="str">
            <v>471145A</v>
          </cell>
        </row>
        <row r="4204">
          <cell r="A4204" t="str">
            <v>471146A</v>
          </cell>
        </row>
        <row r="4205">
          <cell r="A4205" t="str">
            <v>471147A</v>
          </cell>
        </row>
        <row r="4206">
          <cell r="A4206" t="str">
            <v>471148A</v>
          </cell>
        </row>
        <row r="4207">
          <cell r="A4207" t="str">
            <v>471149A</v>
          </cell>
        </row>
        <row r="4208">
          <cell r="A4208" t="str">
            <v>471150A</v>
          </cell>
        </row>
        <row r="4209">
          <cell r="A4209" t="str">
            <v>471151A</v>
          </cell>
        </row>
        <row r="4210">
          <cell r="A4210" t="str">
            <v>471152A</v>
          </cell>
        </row>
        <row r="4211">
          <cell r="A4211" t="str">
            <v>471153A</v>
          </cell>
        </row>
        <row r="4212">
          <cell r="A4212" t="str">
            <v>471154A</v>
          </cell>
        </row>
        <row r="4213">
          <cell r="A4213" t="str">
            <v>471155A</v>
          </cell>
        </row>
        <row r="4214">
          <cell r="A4214" t="str">
            <v>471156A</v>
          </cell>
        </row>
        <row r="4215">
          <cell r="A4215" t="str">
            <v>471157A</v>
          </cell>
        </row>
        <row r="4216">
          <cell r="A4216" t="str">
            <v>471158A</v>
          </cell>
        </row>
        <row r="4217">
          <cell r="A4217" t="str">
            <v>471159A</v>
          </cell>
        </row>
        <row r="4218">
          <cell r="A4218" t="str">
            <v>471160A</v>
          </cell>
        </row>
        <row r="4219">
          <cell r="A4219" t="str">
            <v>471161A</v>
          </cell>
        </row>
        <row r="4220">
          <cell r="A4220" t="str">
            <v>471162A</v>
          </cell>
        </row>
        <row r="4221">
          <cell r="A4221" t="str">
            <v>471163A</v>
          </cell>
        </row>
        <row r="4222">
          <cell r="A4222" t="str">
            <v>471164A</v>
          </cell>
        </row>
        <row r="4223">
          <cell r="A4223" t="str">
            <v>471165A</v>
          </cell>
        </row>
        <row r="4224">
          <cell r="A4224" t="str">
            <v>471166A</v>
          </cell>
        </row>
        <row r="4225">
          <cell r="A4225" t="str">
            <v>471167A</v>
          </cell>
        </row>
        <row r="4226">
          <cell r="A4226" t="str">
            <v>471168A</v>
          </cell>
        </row>
        <row r="4227">
          <cell r="A4227" t="str">
            <v>471169A</v>
          </cell>
        </row>
        <row r="4228">
          <cell r="A4228" t="str">
            <v>471170A</v>
          </cell>
        </row>
        <row r="4229">
          <cell r="A4229" t="str">
            <v>471171A</v>
          </cell>
        </row>
        <row r="4230">
          <cell r="A4230" t="str">
            <v>471172A</v>
          </cell>
        </row>
        <row r="4231">
          <cell r="A4231" t="str">
            <v>471173A</v>
          </cell>
        </row>
        <row r="4232">
          <cell r="A4232" t="str">
            <v>471174A</v>
          </cell>
        </row>
        <row r="4233">
          <cell r="A4233" t="str">
            <v>471175A</v>
          </cell>
        </row>
        <row r="4234">
          <cell r="A4234" t="str">
            <v>471176A</v>
          </cell>
        </row>
        <row r="4235">
          <cell r="A4235" t="str">
            <v>471177A</v>
          </cell>
        </row>
        <row r="4236">
          <cell r="A4236" t="str">
            <v>471178A</v>
          </cell>
        </row>
        <row r="4237">
          <cell r="A4237" t="str">
            <v>471179A</v>
          </cell>
        </row>
        <row r="4238">
          <cell r="A4238" t="str">
            <v>471180A</v>
          </cell>
        </row>
        <row r="4239">
          <cell r="A4239" t="str">
            <v>471181A</v>
          </cell>
        </row>
        <row r="4240">
          <cell r="A4240" t="str">
            <v>471182A</v>
          </cell>
        </row>
        <row r="4241">
          <cell r="A4241" t="str">
            <v>471183A</v>
          </cell>
        </row>
        <row r="4242">
          <cell r="A4242" t="str">
            <v>471184A</v>
          </cell>
        </row>
        <row r="4243">
          <cell r="A4243" t="str">
            <v>471185A</v>
          </cell>
        </row>
        <row r="4244">
          <cell r="A4244" t="str">
            <v>471186A</v>
          </cell>
        </row>
        <row r="4245">
          <cell r="A4245" t="str">
            <v>471187A</v>
          </cell>
        </row>
        <row r="4246">
          <cell r="A4246" t="str">
            <v>471188A</v>
          </cell>
        </row>
        <row r="4247">
          <cell r="A4247" t="str">
            <v>471189A</v>
          </cell>
        </row>
        <row r="4248">
          <cell r="A4248" t="str">
            <v>471190A</v>
          </cell>
        </row>
        <row r="4249">
          <cell r="A4249" t="str">
            <v>471191A</v>
          </cell>
        </row>
        <row r="4250">
          <cell r="A4250" t="str">
            <v>471192A</v>
          </cell>
        </row>
        <row r="4251">
          <cell r="A4251" t="str">
            <v>471193A</v>
          </cell>
        </row>
        <row r="4252">
          <cell r="A4252" t="str">
            <v>471194A</v>
          </cell>
        </row>
        <row r="4253">
          <cell r="A4253" t="str">
            <v>471195A</v>
          </cell>
        </row>
        <row r="4254">
          <cell r="A4254" t="str">
            <v>471196A</v>
          </cell>
        </row>
        <row r="4255">
          <cell r="A4255" t="str">
            <v>471197A</v>
          </cell>
        </row>
        <row r="4256">
          <cell r="A4256" t="str">
            <v>471198A</v>
          </cell>
        </row>
        <row r="4257">
          <cell r="A4257" t="str">
            <v>471199A</v>
          </cell>
        </row>
        <row r="4258">
          <cell r="A4258" t="str">
            <v>471200A</v>
          </cell>
        </row>
        <row r="4259">
          <cell r="A4259" t="str">
            <v>471201A</v>
          </cell>
        </row>
        <row r="4260">
          <cell r="A4260" t="str">
            <v>471202A</v>
          </cell>
        </row>
        <row r="4261">
          <cell r="A4261" t="str">
            <v>471203A</v>
          </cell>
        </row>
        <row r="4262">
          <cell r="A4262" t="str">
            <v>471204A</v>
          </cell>
        </row>
        <row r="4263">
          <cell r="A4263" t="str">
            <v>471205A</v>
          </cell>
        </row>
        <row r="4264">
          <cell r="A4264" t="str">
            <v>471206A</v>
          </cell>
        </row>
        <row r="4265">
          <cell r="A4265" t="str">
            <v>471207A</v>
          </cell>
        </row>
        <row r="4266">
          <cell r="A4266" t="str">
            <v>471208A</v>
          </cell>
        </row>
        <row r="4267">
          <cell r="A4267" t="str">
            <v>471209A</v>
          </cell>
        </row>
        <row r="4268">
          <cell r="A4268" t="str">
            <v>471210A</v>
          </cell>
        </row>
        <row r="4269">
          <cell r="A4269" t="str">
            <v>471233A</v>
          </cell>
        </row>
        <row r="4270">
          <cell r="A4270" t="str">
            <v>471323A</v>
          </cell>
        </row>
        <row r="4271">
          <cell r="A4271" t="str">
            <v>469256B</v>
          </cell>
        </row>
        <row r="4272">
          <cell r="A4272" t="str">
            <v>21020</v>
          </cell>
        </row>
        <row r="4273">
          <cell r="A4273" t="str">
            <v>T66340.52</v>
          </cell>
        </row>
        <row r="4274">
          <cell r="A4274" t="str">
            <v>469437A</v>
          </cell>
        </row>
        <row r="4275">
          <cell r="A4275" t="str">
            <v>00040513</v>
          </cell>
        </row>
        <row r="4276">
          <cell r="A4276" t="str">
            <v>E30553.01</v>
          </cell>
        </row>
        <row r="4277">
          <cell r="A4277" t="str">
            <v>CS71366.16</v>
          </cell>
        </row>
        <row r="4278">
          <cell r="A4278" t="str">
            <v>IMC00120</v>
          </cell>
        </row>
        <row r="4279">
          <cell r="A4279" t="str">
            <v>467505A</v>
          </cell>
        </row>
        <row r="4280">
          <cell r="A4280" t="str">
            <v>467099A</v>
          </cell>
        </row>
        <row r="4281">
          <cell r="A4281" t="str">
            <v>21027.20</v>
          </cell>
        </row>
        <row r="4282">
          <cell r="A4282" t="str">
            <v>466102A</v>
          </cell>
        </row>
        <row r="4283">
          <cell r="A4283" t="str">
            <v>466113A</v>
          </cell>
        </row>
        <row r="4284">
          <cell r="A4284" t="str">
            <v>466122A</v>
          </cell>
        </row>
        <row r="4285">
          <cell r="A4285" t="str">
            <v>466132A</v>
          </cell>
        </row>
        <row r="4286">
          <cell r="A4286" t="str">
            <v>466200A</v>
          </cell>
        </row>
        <row r="4287">
          <cell r="A4287" t="str">
            <v>466420A</v>
          </cell>
        </row>
        <row r="4288">
          <cell r="A4288" t="str">
            <v>466472A</v>
          </cell>
        </row>
        <row r="4289">
          <cell r="A4289" t="str">
            <v>466581A</v>
          </cell>
        </row>
        <row r="4290">
          <cell r="A4290" t="str">
            <v>466596A</v>
          </cell>
        </row>
        <row r="4291">
          <cell r="A4291" t="str">
            <v>467337A</v>
          </cell>
        </row>
        <row r="4292">
          <cell r="A4292" t="str">
            <v>469085A</v>
          </cell>
        </row>
        <row r="4293">
          <cell r="A4293" t="str">
            <v>467349A</v>
          </cell>
        </row>
        <row r="4294">
          <cell r="A4294" t="str">
            <v>468769A</v>
          </cell>
        </row>
        <row r="4295">
          <cell r="A4295" t="str">
            <v>466907A</v>
          </cell>
        </row>
        <row r="4296">
          <cell r="A4296" t="str">
            <v>DA7866</v>
          </cell>
        </row>
        <row r="4297">
          <cell r="A4297" t="str">
            <v>466128A</v>
          </cell>
        </row>
        <row r="4298">
          <cell r="A4298" t="str">
            <v>466109A</v>
          </cell>
        </row>
        <row r="4299">
          <cell r="A4299" t="str">
            <v>467023A</v>
          </cell>
        </row>
        <row r="4300">
          <cell r="A4300" t="str">
            <v>466445A</v>
          </cell>
        </row>
        <row r="4301">
          <cell r="A4301" t="str">
            <v>B34705.06</v>
          </cell>
        </row>
        <row r="4302">
          <cell r="A4302" t="str">
            <v>BSC.1200.T</v>
          </cell>
        </row>
        <row r="4303">
          <cell r="A4303" t="str">
            <v>BSC.1205.T</v>
          </cell>
        </row>
        <row r="4304">
          <cell r="A4304" t="str">
            <v>BSC.1290.T</v>
          </cell>
        </row>
        <row r="4305">
          <cell r="A4305" t="str">
            <v>BSC.1390.T</v>
          </cell>
        </row>
        <row r="4306">
          <cell r="A4306" t="str">
            <v>BSC.1425.T</v>
          </cell>
        </row>
        <row r="4307">
          <cell r="A4307" t="str">
            <v>BSC.1435.T</v>
          </cell>
        </row>
        <row r="4308">
          <cell r="A4308" t="str">
            <v>BSC.1455.T</v>
          </cell>
        </row>
        <row r="4309">
          <cell r="A4309" t="str">
            <v>CS72683.21</v>
          </cell>
        </row>
        <row r="4310">
          <cell r="A4310" t="str">
            <v>DA9148</v>
          </cell>
        </row>
        <row r="4311">
          <cell r="A4311" t="str">
            <v>CS73105.30</v>
          </cell>
        </row>
        <row r="4312">
          <cell r="A4312" t="str">
            <v>OSS02163</v>
          </cell>
        </row>
        <row r="4313">
          <cell r="A4313" t="str">
            <v>OSS02164</v>
          </cell>
        </row>
        <row r="4314">
          <cell r="A4314" t="str">
            <v>OSS02165</v>
          </cell>
        </row>
        <row r="4315">
          <cell r="A4315" t="str">
            <v>OSS02166</v>
          </cell>
        </row>
        <row r="4316">
          <cell r="A4316" t="str">
            <v>CS73104.15</v>
          </cell>
        </row>
        <row r="4317">
          <cell r="A4317" t="str">
            <v>CS73217.01</v>
          </cell>
        </row>
        <row r="4318">
          <cell r="A4318" t="str">
            <v>00006021</v>
          </cell>
        </row>
        <row r="4319">
          <cell r="A4319" t="str">
            <v>DA9225</v>
          </cell>
        </row>
        <row r="4320">
          <cell r="A4320" t="str">
            <v>467609A</v>
          </cell>
        </row>
        <row r="4321">
          <cell r="A4321" t="str">
            <v>DA9650</v>
          </cell>
        </row>
        <row r="4322">
          <cell r="A4322" t="str">
            <v>469670A</v>
          </cell>
        </row>
        <row r="4323">
          <cell r="A4323" t="str">
            <v>E30804.14</v>
          </cell>
        </row>
        <row r="4324">
          <cell r="A4324" t="str">
            <v>469790A</v>
          </cell>
        </row>
        <row r="4325">
          <cell r="A4325" t="str">
            <v>CS71366.18</v>
          </cell>
        </row>
        <row r="4326">
          <cell r="A4326" t="str">
            <v>21450.09</v>
          </cell>
        </row>
        <row r="4327">
          <cell r="A4327" t="str">
            <v>21090.02</v>
          </cell>
        </row>
        <row r="4328">
          <cell r="A4328" t="str">
            <v>CS71605.06</v>
          </cell>
        </row>
        <row r="4329">
          <cell r="A4329" t="str">
            <v>469996A</v>
          </cell>
        </row>
        <row r="4330">
          <cell r="A4330" t="str">
            <v>CS73340.01</v>
          </cell>
        </row>
        <row r="4331">
          <cell r="A4331" t="str">
            <v>CS72813.14</v>
          </cell>
        </row>
        <row r="4332">
          <cell r="A4332" t="str">
            <v>OSSW0467</v>
          </cell>
        </row>
        <row r="4333">
          <cell r="A4333" t="str">
            <v>CS72813</v>
          </cell>
        </row>
        <row r="4334">
          <cell r="A4334" t="str">
            <v>CS72813.01</v>
          </cell>
        </row>
        <row r="4335">
          <cell r="A4335" t="str">
            <v>CS72680.13</v>
          </cell>
        </row>
        <row r="4336">
          <cell r="A4336" t="str">
            <v>CS73340.04</v>
          </cell>
        </row>
        <row r="4337">
          <cell r="A4337" t="str">
            <v>CS73094.15</v>
          </cell>
        </row>
        <row r="4338">
          <cell r="A4338" t="str">
            <v>DA9503</v>
          </cell>
        </row>
        <row r="4339">
          <cell r="A4339" t="str">
            <v>CS73107.20</v>
          </cell>
        </row>
        <row r="4340">
          <cell r="A4340" t="str">
            <v>DA3295</v>
          </cell>
        </row>
        <row r="4341">
          <cell r="A4341" t="str">
            <v>CS71960.45</v>
          </cell>
        </row>
        <row r="4342">
          <cell r="A4342" t="str">
            <v>E32812.05</v>
          </cell>
        </row>
        <row r="4343">
          <cell r="A4343" t="str">
            <v>CS77537.04</v>
          </cell>
        </row>
        <row r="4344">
          <cell r="A4344" t="str">
            <v>21027.40</v>
          </cell>
        </row>
        <row r="4345">
          <cell r="A4345" t="str">
            <v>467503A</v>
          </cell>
        </row>
        <row r="4346">
          <cell r="A4346" t="str">
            <v>468094A</v>
          </cell>
        </row>
        <row r="4347">
          <cell r="A4347" t="str">
            <v>T66340.53</v>
          </cell>
        </row>
        <row r="4348">
          <cell r="A4348" t="str">
            <v>E35724.04</v>
          </cell>
        </row>
        <row r="4349">
          <cell r="A4349" t="str">
            <v>E35724.05</v>
          </cell>
        </row>
        <row r="4350">
          <cell r="A4350" t="str">
            <v>E35725.01</v>
          </cell>
        </row>
        <row r="4351">
          <cell r="A4351" t="str">
            <v>E35728.01</v>
          </cell>
        </row>
        <row r="4352">
          <cell r="A4352" t="str">
            <v>469372A</v>
          </cell>
        </row>
        <row r="4353">
          <cell r="A4353" t="str">
            <v>469534A</v>
          </cell>
        </row>
        <row r="4354">
          <cell r="A4354" t="str">
            <v>468233A</v>
          </cell>
        </row>
        <row r="4355">
          <cell r="A4355" t="str">
            <v>BSC00055.U</v>
          </cell>
        </row>
        <row r="4356">
          <cell r="A4356" t="str">
            <v>OSSW0517</v>
          </cell>
        </row>
        <row r="4357">
          <cell r="A4357" t="str">
            <v>T38330.20</v>
          </cell>
        </row>
        <row r="4358">
          <cell r="A4358" t="str">
            <v>CS80001.02</v>
          </cell>
        </row>
        <row r="4359">
          <cell r="A4359" t="str">
            <v>CS73296.04</v>
          </cell>
        </row>
        <row r="4360">
          <cell r="A4360" t="str">
            <v>T36625.03</v>
          </cell>
        </row>
        <row r="4361">
          <cell r="A4361" t="str">
            <v>OSS01725</v>
          </cell>
        </row>
        <row r="4362">
          <cell r="A4362" t="str">
            <v>OSHW0101</v>
          </cell>
        </row>
        <row r="4363">
          <cell r="A4363" t="str">
            <v>CS73103.05</v>
          </cell>
        </row>
        <row r="4364">
          <cell r="A4364" t="str">
            <v>CS73105.35</v>
          </cell>
        </row>
        <row r="4365">
          <cell r="A4365" t="str">
            <v>E32403.01</v>
          </cell>
        </row>
        <row r="4366">
          <cell r="A4366" t="str">
            <v>T36631.01</v>
          </cell>
        </row>
        <row r="4367">
          <cell r="A4367" t="str">
            <v>DS60155.11</v>
          </cell>
        </row>
        <row r="4368">
          <cell r="A4368" t="str">
            <v>E35481.10</v>
          </cell>
        </row>
        <row r="4369">
          <cell r="A4369" t="str">
            <v>DS2897.1</v>
          </cell>
        </row>
        <row r="4370">
          <cell r="A4370" t="str">
            <v>CS72452.52</v>
          </cell>
        </row>
        <row r="4371">
          <cell r="A4371" t="str">
            <v>E35728.02</v>
          </cell>
        </row>
        <row r="4372">
          <cell r="A4372" t="str">
            <v>B34875.01</v>
          </cell>
        </row>
        <row r="4373">
          <cell r="A4373" t="str">
            <v>BSC.227.U</v>
          </cell>
        </row>
        <row r="4374">
          <cell r="A4374" t="str">
            <v>CS73500.10</v>
          </cell>
        </row>
        <row r="4375">
          <cell r="A4375" t="str">
            <v>CS73426.09</v>
          </cell>
        </row>
        <row r="4376">
          <cell r="A4376" t="str">
            <v>NMSFEAT133.2.32</v>
          </cell>
        </row>
        <row r="4377">
          <cell r="A4377" t="str">
            <v>DA9488</v>
          </cell>
        </row>
        <row r="4378">
          <cell r="A4378" t="str">
            <v>CS72680.06</v>
          </cell>
        </row>
        <row r="4379">
          <cell r="A4379" t="str">
            <v>T36605.01</v>
          </cell>
        </row>
        <row r="4380">
          <cell r="A4380" t="str">
            <v>469080A</v>
          </cell>
        </row>
        <row r="4381">
          <cell r="A4381" t="str">
            <v>CS71605.04</v>
          </cell>
        </row>
        <row r="4382">
          <cell r="A4382" t="str">
            <v>CS7186000</v>
          </cell>
        </row>
        <row r="4383">
          <cell r="A4383" t="str">
            <v>22781</v>
          </cell>
        </row>
        <row r="4384">
          <cell r="A4384" t="str">
            <v>CS71157.30</v>
          </cell>
        </row>
        <row r="4385">
          <cell r="A4385" t="str">
            <v>CS71157.31</v>
          </cell>
        </row>
        <row r="4386">
          <cell r="A4386" t="str">
            <v>CS71157.32</v>
          </cell>
        </row>
        <row r="4387">
          <cell r="A4387" t="str">
            <v>CS71157.33</v>
          </cell>
        </row>
        <row r="4388">
          <cell r="A4388" t="str">
            <v>CS71157.34</v>
          </cell>
        </row>
        <row r="4389">
          <cell r="A4389" t="str">
            <v>DA9151</v>
          </cell>
        </row>
        <row r="4390">
          <cell r="A4390" t="str">
            <v>E30550.37</v>
          </cell>
        </row>
        <row r="4391">
          <cell r="A4391" t="str">
            <v>OSSW0450</v>
          </cell>
        </row>
        <row r="4392">
          <cell r="A4392" t="str">
            <v>OSSW0557</v>
          </cell>
        </row>
        <row r="4393">
          <cell r="A4393" t="str">
            <v>E32720.10</v>
          </cell>
        </row>
        <row r="4394">
          <cell r="A4394" t="str">
            <v>DA7619</v>
          </cell>
        </row>
        <row r="4395">
          <cell r="A4395" t="str">
            <v>DA7620</v>
          </cell>
        </row>
        <row r="4396">
          <cell r="A4396" t="str">
            <v>DA7595</v>
          </cell>
        </row>
        <row r="4397">
          <cell r="A4397" t="str">
            <v>DA7592</v>
          </cell>
        </row>
        <row r="4398">
          <cell r="A4398" t="str">
            <v>DA7593</v>
          </cell>
        </row>
        <row r="4399">
          <cell r="A4399" t="str">
            <v>E32898.20</v>
          </cell>
        </row>
        <row r="4400">
          <cell r="A4400" t="str">
            <v>BSC.530</v>
          </cell>
        </row>
        <row r="4401">
          <cell r="A4401" t="str">
            <v>DA5740</v>
          </cell>
        </row>
        <row r="4402">
          <cell r="A4402" t="str">
            <v>T55271.01</v>
          </cell>
        </row>
        <row r="4403">
          <cell r="A4403" t="str">
            <v>T55051.01</v>
          </cell>
        </row>
        <row r="4404">
          <cell r="A4404" t="str">
            <v>T30827.02</v>
          </cell>
        </row>
        <row r="4405">
          <cell r="A4405" t="str">
            <v>DA7457</v>
          </cell>
        </row>
        <row r="4406">
          <cell r="A4406" t="str">
            <v>DA7458</v>
          </cell>
        </row>
        <row r="4407">
          <cell r="A4407" t="str">
            <v>DA7459</v>
          </cell>
        </row>
        <row r="4408">
          <cell r="A4408" t="str">
            <v>DA7649</v>
          </cell>
        </row>
        <row r="4409">
          <cell r="A4409" t="str">
            <v>DA7650</v>
          </cell>
        </row>
        <row r="4410">
          <cell r="A4410" t="str">
            <v>DA7701</v>
          </cell>
        </row>
        <row r="4411">
          <cell r="A4411" t="str">
            <v>469791A</v>
          </cell>
        </row>
        <row r="4412">
          <cell r="A4412" t="str">
            <v>E62733.01</v>
          </cell>
        </row>
        <row r="4413">
          <cell r="A4413" t="str">
            <v>DA7702</v>
          </cell>
        </row>
        <row r="4414">
          <cell r="A4414" t="str">
            <v>DA7703</v>
          </cell>
        </row>
        <row r="4415">
          <cell r="A4415" t="str">
            <v>00004390</v>
          </cell>
        </row>
        <row r="4416">
          <cell r="A4416" t="str">
            <v>T66340.54</v>
          </cell>
        </row>
        <row r="4417">
          <cell r="A4417" t="str">
            <v>BSC.530.T</v>
          </cell>
        </row>
        <row r="4418">
          <cell r="A4418" t="str">
            <v>OSSW0338</v>
          </cell>
        </row>
        <row r="4419">
          <cell r="A4419" t="str">
            <v>DA9593</v>
          </cell>
        </row>
        <row r="4420">
          <cell r="A4420" t="str">
            <v>E32863.30</v>
          </cell>
        </row>
        <row r="4421">
          <cell r="A4421" t="str">
            <v>CS72672.02</v>
          </cell>
        </row>
        <row r="4422">
          <cell r="A4422" t="str">
            <v>BSC.252.T</v>
          </cell>
        </row>
        <row r="4423">
          <cell r="A4423" t="str">
            <v>CS73129.30</v>
          </cell>
        </row>
        <row r="4424">
          <cell r="A4424" t="str">
            <v>CS73097.03</v>
          </cell>
        </row>
        <row r="4425">
          <cell r="A4425" t="str">
            <v>T30185.71</v>
          </cell>
        </row>
        <row r="4426">
          <cell r="A4426" t="str">
            <v>CS72684.02</v>
          </cell>
        </row>
        <row r="4427">
          <cell r="A4427" t="str">
            <v>CS73122.10</v>
          </cell>
        </row>
        <row r="4428">
          <cell r="A4428" t="str">
            <v>CS73105.40</v>
          </cell>
        </row>
        <row r="4429">
          <cell r="A4429" t="str">
            <v>E30808.01</v>
          </cell>
        </row>
        <row r="4430">
          <cell r="A4430" t="str">
            <v>E37082.01</v>
          </cell>
        </row>
        <row r="4431">
          <cell r="A4431" t="str">
            <v>CS73230.01</v>
          </cell>
        </row>
        <row r="4432">
          <cell r="A4432" t="str">
            <v>DA9267</v>
          </cell>
        </row>
        <row r="4433">
          <cell r="A4433" t="str">
            <v>DA9269</v>
          </cell>
        </row>
        <row r="4434">
          <cell r="A4434" t="str">
            <v>CS72165</v>
          </cell>
        </row>
        <row r="4435">
          <cell r="A4435" t="str">
            <v>T30185.72</v>
          </cell>
        </row>
        <row r="4436">
          <cell r="A4436" t="str">
            <v>CS77544.51</v>
          </cell>
        </row>
        <row r="4437">
          <cell r="A4437" t="str">
            <v>CS73422.10</v>
          </cell>
        </row>
        <row r="4438">
          <cell r="A4438" t="str">
            <v>CS72813.10</v>
          </cell>
        </row>
        <row r="4439">
          <cell r="A4439" t="str">
            <v>CS72813.11</v>
          </cell>
        </row>
        <row r="4440">
          <cell r="A4440" t="str">
            <v>CS72680.07</v>
          </cell>
        </row>
        <row r="4441">
          <cell r="A4441" t="str">
            <v>DA5506</v>
          </cell>
        </row>
        <row r="4442">
          <cell r="A4442" t="str">
            <v>DA5507</v>
          </cell>
        </row>
        <row r="4443">
          <cell r="A4443" t="str">
            <v>CS72338.50</v>
          </cell>
        </row>
        <row r="4444">
          <cell r="A4444" t="str">
            <v>DA9688</v>
          </cell>
        </row>
        <row r="4445">
          <cell r="A4445" t="str">
            <v>DA9680</v>
          </cell>
        </row>
        <row r="4446">
          <cell r="A4446" t="str">
            <v>DA9609</v>
          </cell>
        </row>
        <row r="4447">
          <cell r="A4447" t="str">
            <v>BSC.390</v>
          </cell>
        </row>
        <row r="4448">
          <cell r="A4448" t="str">
            <v>468978A</v>
          </cell>
        </row>
        <row r="4449">
          <cell r="A4449" t="str">
            <v>BSC.390.T</v>
          </cell>
        </row>
        <row r="4450">
          <cell r="A4450" t="str">
            <v>CS72680.04</v>
          </cell>
        </row>
        <row r="4451">
          <cell r="A4451" t="str">
            <v>T36623.01</v>
          </cell>
        </row>
        <row r="4452">
          <cell r="A4452" t="str">
            <v>CS73208.51</v>
          </cell>
        </row>
        <row r="4453">
          <cell r="A4453" t="str">
            <v>CS73107.25</v>
          </cell>
        </row>
        <row r="4454">
          <cell r="A4454" t="str">
            <v>CS73104.20</v>
          </cell>
        </row>
        <row r="4455">
          <cell r="A4455" t="str">
            <v>CS73296.05</v>
          </cell>
        </row>
        <row r="4456">
          <cell r="A4456" t="str">
            <v>CS7219601</v>
          </cell>
        </row>
        <row r="4457">
          <cell r="A4457" t="str">
            <v>C33619.01</v>
          </cell>
        </row>
        <row r="4458">
          <cell r="A4458" t="str">
            <v>BSC.220</v>
          </cell>
        </row>
        <row r="4459">
          <cell r="A4459" t="str">
            <v>COM01H5011</v>
          </cell>
        </row>
        <row r="4460">
          <cell r="A4460" t="str">
            <v>21652.09</v>
          </cell>
        </row>
        <row r="4461">
          <cell r="A4461" t="str">
            <v>E32847.10</v>
          </cell>
        </row>
        <row r="4462">
          <cell r="A4462" t="str">
            <v>DA7739</v>
          </cell>
        </row>
        <row r="4463">
          <cell r="A4463" t="str">
            <v>E32848.10</v>
          </cell>
        </row>
        <row r="4464">
          <cell r="A4464" t="str">
            <v>467363A</v>
          </cell>
        </row>
        <row r="4465">
          <cell r="A4465" t="str">
            <v>BSC.220.T</v>
          </cell>
        </row>
        <row r="4466">
          <cell r="A4466" t="str">
            <v>CS72452.02</v>
          </cell>
        </row>
        <row r="4467">
          <cell r="A4467" t="str">
            <v>T30185.73</v>
          </cell>
        </row>
        <row r="4468">
          <cell r="A4468" t="str">
            <v>T30185.74</v>
          </cell>
        </row>
        <row r="4469">
          <cell r="A4469" t="str">
            <v>CS7213600</v>
          </cell>
        </row>
        <row r="4470">
          <cell r="A4470" t="str">
            <v>DA9509</v>
          </cell>
        </row>
        <row r="4471">
          <cell r="A4471" t="str">
            <v>CS73226.08</v>
          </cell>
        </row>
        <row r="4472">
          <cell r="A4472" t="str">
            <v>CS73226.07</v>
          </cell>
        </row>
        <row r="4473">
          <cell r="A4473" t="str">
            <v>DA9283</v>
          </cell>
        </row>
        <row r="4474">
          <cell r="A4474" t="str">
            <v>CS71159.56</v>
          </cell>
        </row>
        <row r="4475">
          <cell r="A4475" t="str">
            <v>DA9284</v>
          </cell>
        </row>
        <row r="4476">
          <cell r="A4476" t="str">
            <v>E32898.35</v>
          </cell>
        </row>
        <row r="4477">
          <cell r="A4477" t="str">
            <v>C33615.01</v>
          </cell>
        </row>
        <row r="4478">
          <cell r="A4478" t="str">
            <v>C33624.01</v>
          </cell>
        </row>
        <row r="4479">
          <cell r="A4479" t="str">
            <v>C33627.01</v>
          </cell>
        </row>
        <row r="4480">
          <cell r="A4480" t="str">
            <v>C33629.01</v>
          </cell>
        </row>
        <row r="4481">
          <cell r="A4481" t="str">
            <v>470058A</v>
          </cell>
        </row>
        <row r="4482">
          <cell r="A4482" t="str">
            <v>BSC.450</v>
          </cell>
        </row>
        <row r="4483">
          <cell r="A4483" t="str">
            <v>DZ62703.1</v>
          </cell>
        </row>
        <row r="4484">
          <cell r="A4484" t="str">
            <v>C33601.02</v>
          </cell>
        </row>
        <row r="4485">
          <cell r="A4485" t="str">
            <v>C33822.20</v>
          </cell>
        </row>
        <row r="4486">
          <cell r="A4486" t="str">
            <v>C33620.02</v>
          </cell>
        </row>
        <row r="4487">
          <cell r="A4487" t="str">
            <v>C33602.02</v>
          </cell>
        </row>
        <row r="4488">
          <cell r="A4488" t="str">
            <v>E62714.02</v>
          </cell>
        </row>
        <row r="4489">
          <cell r="A4489" t="str">
            <v>T30473.01</v>
          </cell>
        </row>
        <row r="4490">
          <cell r="A4490" t="str">
            <v>CS71504.03</v>
          </cell>
        </row>
        <row r="4491">
          <cell r="A4491" t="str">
            <v>CS71605.12</v>
          </cell>
        </row>
        <row r="4492">
          <cell r="A4492" t="str">
            <v>22781.10</v>
          </cell>
        </row>
        <row r="4493">
          <cell r="A4493" t="str">
            <v>BSC.450.T</v>
          </cell>
        </row>
        <row r="4494">
          <cell r="A4494" t="str">
            <v>CS71521.01</v>
          </cell>
        </row>
        <row r="4495">
          <cell r="A4495" t="str">
            <v>CS72813.23</v>
          </cell>
        </row>
        <row r="4496">
          <cell r="A4496" t="str">
            <v>T36628.01</v>
          </cell>
        </row>
        <row r="4497">
          <cell r="A4497" t="str">
            <v>T36632.01</v>
          </cell>
        </row>
        <row r="4498">
          <cell r="A4498" t="str">
            <v>CS72645</v>
          </cell>
        </row>
        <row r="4499">
          <cell r="A4499" t="str">
            <v>CS73330.08</v>
          </cell>
        </row>
        <row r="4500">
          <cell r="A4500" t="str">
            <v>C33325.90</v>
          </cell>
        </row>
        <row r="4501">
          <cell r="A4501" t="str">
            <v>P30908.02</v>
          </cell>
        </row>
        <row r="4502">
          <cell r="A4502" t="str">
            <v>P30913.01</v>
          </cell>
        </row>
        <row r="4503">
          <cell r="A4503" t="str">
            <v>P30916.01</v>
          </cell>
        </row>
        <row r="4504">
          <cell r="A4504" t="str">
            <v>P30918.01</v>
          </cell>
        </row>
        <row r="4505">
          <cell r="A4505" t="str">
            <v>P30938.01</v>
          </cell>
        </row>
        <row r="4506">
          <cell r="A4506" t="str">
            <v>P30974.02</v>
          </cell>
        </row>
        <row r="4507">
          <cell r="A4507" t="str">
            <v>P31730.01</v>
          </cell>
        </row>
        <row r="4508">
          <cell r="A4508" t="str">
            <v>MSCFEAT11749</v>
          </cell>
        </row>
        <row r="4509">
          <cell r="A4509" t="str">
            <v>25441</v>
          </cell>
        </row>
        <row r="4510">
          <cell r="A4510" t="str">
            <v>25460.10</v>
          </cell>
        </row>
        <row r="4511">
          <cell r="A4511" t="str">
            <v>C33976.20</v>
          </cell>
        </row>
        <row r="4512">
          <cell r="A4512" t="str">
            <v>21703.1</v>
          </cell>
        </row>
        <row r="4513">
          <cell r="A4513" t="str">
            <v>21147</v>
          </cell>
        </row>
        <row r="4514">
          <cell r="A4514" t="str">
            <v>21147.02</v>
          </cell>
        </row>
        <row r="4515">
          <cell r="A4515" t="str">
            <v>25360.00</v>
          </cell>
        </row>
        <row r="4516">
          <cell r="A4516" t="str">
            <v>21141</v>
          </cell>
        </row>
        <row r="4517">
          <cell r="A4517" t="str">
            <v>24161</v>
          </cell>
        </row>
        <row r="4518">
          <cell r="A4518" t="str">
            <v>24262</v>
          </cell>
        </row>
        <row r="4519">
          <cell r="A4519" t="str">
            <v>25160.01</v>
          </cell>
        </row>
        <row r="4520">
          <cell r="A4520" t="str">
            <v>25060.00</v>
          </cell>
        </row>
        <row r="4521">
          <cell r="A4521" t="str">
            <v>25060.01</v>
          </cell>
        </row>
        <row r="4522">
          <cell r="A4522" t="str">
            <v>25160.00</v>
          </cell>
        </row>
        <row r="4523">
          <cell r="A4523" t="str">
            <v>25160.02</v>
          </cell>
        </row>
        <row r="4524">
          <cell r="A4524" t="str">
            <v>P30905.01</v>
          </cell>
        </row>
        <row r="4525">
          <cell r="A4525" t="str">
            <v>P30905.02</v>
          </cell>
        </row>
        <row r="4526">
          <cell r="A4526" t="str">
            <v>25312.03</v>
          </cell>
        </row>
        <row r="4527">
          <cell r="A4527" t="str">
            <v>25442.02</v>
          </cell>
        </row>
        <row r="4528">
          <cell r="A4528" t="str">
            <v>25312.02</v>
          </cell>
        </row>
        <row r="4529">
          <cell r="A4529" t="str">
            <v>25440</v>
          </cell>
        </row>
        <row r="4530">
          <cell r="A4530" t="str">
            <v>21816.03</v>
          </cell>
        </row>
        <row r="4531">
          <cell r="A4531" t="str">
            <v>21816</v>
          </cell>
        </row>
        <row r="4532">
          <cell r="A4532" t="str">
            <v>21816.10</v>
          </cell>
        </row>
        <row r="4533">
          <cell r="A4533" t="str">
            <v>21816.20</v>
          </cell>
        </row>
        <row r="4534">
          <cell r="A4534" t="str">
            <v>24060</v>
          </cell>
        </row>
        <row r="4535">
          <cell r="A4535" t="str">
            <v>25340.00</v>
          </cell>
        </row>
        <row r="4536">
          <cell r="A4536" t="str">
            <v>25361.00</v>
          </cell>
        </row>
        <row r="4537">
          <cell r="A4537" t="str">
            <v>21141.12</v>
          </cell>
        </row>
        <row r="4538">
          <cell r="A4538" t="str">
            <v>25442.01</v>
          </cell>
        </row>
        <row r="4539">
          <cell r="A4539" t="str">
            <v>24261</v>
          </cell>
        </row>
        <row r="4540">
          <cell r="A4540" t="str">
            <v>25490</v>
          </cell>
        </row>
        <row r="4541">
          <cell r="A4541" t="str">
            <v>25502</v>
          </cell>
        </row>
        <row r="4542">
          <cell r="A4542" t="str">
            <v>21703</v>
          </cell>
        </row>
        <row r="4543">
          <cell r="A4543" t="str">
            <v>24060.2</v>
          </cell>
        </row>
        <row r="4544">
          <cell r="A4544" t="str">
            <v>24060.3</v>
          </cell>
        </row>
        <row r="4545">
          <cell r="A4545" t="str">
            <v>24061.2</v>
          </cell>
        </row>
        <row r="4546">
          <cell r="A4546" t="str">
            <v>24061.3</v>
          </cell>
        </row>
        <row r="4547">
          <cell r="A4547" t="str">
            <v>24063</v>
          </cell>
        </row>
        <row r="4548">
          <cell r="A4548" t="str">
            <v>24064</v>
          </cell>
        </row>
        <row r="4549">
          <cell r="A4549" t="str">
            <v>25400</v>
          </cell>
        </row>
        <row r="4550">
          <cell r="A4550" t="str">
            <v>25403</v>
          </cell>
        </row>
        <row r="4551">
          <cell r="A4551" t="str">
            <v>25425</v>
          </cell>
        </row>
        <row r="4552">
          <cell r="A4552" t="str">
            <v>25426</v>
          </cell>
        </row>
        <row r="4553">
          <cell r="A4553" t="str">
            <v>25450</v>
          </cell>
        </row>
        <row r="4554">
          <cell r="A4554" t="str">
            <v>25460</v>
          </cell>
        </row>
        <row r="4555">
          <cell r="A4555" t="str">
            <v>25470</v>
          </cell>
        </row>
        <row r="4556">
          <cell r="A4556" t="str">
            <v>24060.04</v>
          </cell>
        </row>
        <row r="4557">
          <cell r="A4557" t="str">
            <v>24061</v>
          </cell>
        </row>
        <row r="4558">
          <cell r="A4558" t="str">
            <v>24061.04</v>
          </cell>
        </row>
        <row r="4559">
          <cell r="A4559" t="str">
            <v>24062</v>
          </cell>
        </row>
        <row r="4560">
          <cell r="A4560" t="str">
            <v>25480</v>
          </cell>
        </row>
        <row r="4561">
          <cell r="A4561" t="str">
            <v>P30936.01</v>
          </cell>
        </row>
        <row r="4562">
          <cell r="A4562" t="str">
            <v>21816.01</v>
          </cell>
        </row>
        <row r="4563">
          <cell r="A4563" t="str">
            <v>21816.06</v>
          </cell>
        </row>
        <row r="4564">
          <cell r="A4564" t="str">
            <v>25055.03</v>
          </cell>
        </row>
        <row r="4565">
          <cell r="A4565" t="str">
            <v>24260</v>
          </cell>
        </row>
        <row r="4566">
          <cell r="A4566" t="str">
            <v>24260.10</v>
          </cell>
        </row>
        <row r="4567">
          <cell r="A4567" t="str">
            <v>25055.02</v>
          </cell>
        </row>
        <row r="4568">
          <cell r="A4568" t="str">
            <v>24160</v>
          </cell>
        </row>
        <row r="4569">
          <cell r="A4569" t="str">
            <v>C33997.90</v>
          </cell>
        </row>
        <row r="4570">
          <cell r="A4570" t="str">
            <v>25725.00</v>
          </cell>
        </row>
        <row r="4571">
          <cell r="A4571" t="str">
            <v>P30917.01</v>
          </cell>
        </row>
        <row r="4572">
          <cell r="A4572" t="str">
            <v>C33970.90</v>
          </cell>
        </row>
        <row r="4573">
          <cell r="A4573" t="str">
            <v>C33990.90</v>
          </cell>
        </row>
        <row r="4574">
          <cell r="A4574" t="str">
            <v>C33324.90</v>
          </cell>
        </row>
        <row r="4575">
          <cell r="A4575" t="str">
            <v>C33334.90</v>
          </cell>
        </row>
        <row r="4576">
          <cell r="A4576" t="str">
            <v>C33991.90</v>
          </cell>
        </row>
        <row r="4577">
          <cell r="A4577" t="str">
            <v>T55241.06</v>
          </cell>
        </row>
        <row r="4578">
          <cell r="A4578" t="str">
            <v>T55081.01</v>
          </cell>
        </row>
        <row r="4579">
          <cell r="A4579" t="str">
            <v>T55270.10</v>
          </cell>
        </row>
        <row r="4580">
          <cell r="A4580" t="str">
            <v>E65201.02</v>
          </cell>
        </row>
        <row r="4581">
          <cell r="A4581" t="str">
            <v>CS72196.01</v>
          </cell>
        </row>
        <row r="4582">
          <cell r="A4582" t="str">
            <v>00035700</v>
          </cell>
        </row>
        <row r="4583">
          <cell r="A4583" t="str">
            <v>00035701</v>
          </cell>
        </row>
        <row r="4584">
          <cell r="A4584" t="str">
            <v>E37590.01</v>
          </cell>
        </row>
        <row r="4585">
          <cell r="A4585" t="str">
            <v>BSC.1395.T</v>
          </cell>
        </row>
        <row r="4586">
          <cell r="A4586" t="str">
            <v>BSC.1445.T</v>
          </cell>
        </row>
        <row r="4587">
          <cell r="A4587" t="str">
            <v>CS72976.05</v>
          </cell>
        </row>
        <row r="4588">
          <cell r="A4588" t="str">
            <v>OSSW0331</v>
          </cell>
        </row>
        <row r="4589">
          <cell r="A4589" t="str">
            <v>C33326.90</v>
          </cell>
        </row>
        <row r="4590">
          <cell r="A4590" t="str">
            <v>468771A</v>
          </cell>
        </row>
        <row r="4591">
          <cell r="A4591" t="str">
            <v>CS73341.04</v>
          </cell>
        </row>
        <row r="4592">
          <cell r="A4592" t="str">
            <v>CS73322.20</v>
          </cell>
        </row>
        <row r="4593">
          <cell r="A4593" t="str">
            <v>CS77503.50</v>
          </cell>
        </row>
        <row r="4594">
          <cell r="A4594" t="str">
            <v>DA7386</v>
          </cell>
        </row>
        <row r="4595">
          <cell r="A4595" t="str">
            <v>BSC.290.U</v>
          </cell>
        </row>
        <row r="4596">
          <cell r="A4596" t="str">
            <v>CS72813.20</v>
          </cell>
        </row>
        <row r="4597">
          <cell r="A4597" t="str">
            <v>CS72813.21</v>
          </cell>
        </row>
        <row r="4598">
          <cell r="A4598" t="str">
            <v>CS72220.02</v>
          </cell>
        </row>
        <row r="4599">
          <cell r="A4599" t="str">
            <v>E32892.01</v>
          </cell>
        </row>
        <row r="4600">
          <cell r="A4600" t="str">
            <v>E32892.02</v>
          </cell>
        </row>
        <row r="4601">
          <cell r="A4601" t="str">
            <v>CS73129.35</v>
          </cell>
        </row>
        <row r="4602">
          <cell r="A4602" t="str">
            <v>DA9648</v>
          </cell>
        </row>
        <row r="4603">
          <cell r="A4603" t="str">
            <v>DA9679</v>
          </cell>
        </row>
        <row r="4604">
          <cell r="A4604" t="str">
            <v>NWG40FEAT3036</v>
          </cell>
        </row>
        <row r="4605">
          <cell r="A4605" t="str">
            <v>NWG40FEAT3046</v>
          </cell>
        </row>
        <row r="4606">
          <cell r="A4606" t="str">
            <v>NWG40FEAT3056</v>
          </cell>
        </row>
        <row r="4607">
          <cell r="A4607" t="str">
            <v>NWG40FEAT3066</v>
          </cell>
        </row>
        <row r="4608">
          <cell r="A4608" t="str">
            <v>DA0610014</v>
          </cell>
        </row>
        <row r="4609">
          <cell r="A4609" t="str">
            <v>470159A</v>
          </cell>
        </row>
        <row r="4610">
          <cell r="A4610" t="str">
            <v>OSS01724</v>
          </cell>
        </row>
        <row r="4611">
          <cell r="A4611" t="str">
            <v>21090.39</v>
          </cell>
        </row>
        <row r="4612">
          <cell r="A4612" t="str">
            <v>T30512.15</v>
          </cell>
        </row>
        <row r="4613">
          <cell r="A4613" t="str">
            <v>CS73105.50</v>
          </cell>
        </row>
        <row r="4614">
          <cell r="A4614" t="str">
            <v>470024A</v>
          </cell>
        </row>
        <row r="4615">
          <cell r="A4615" t="str">
            <v>469861A</v>
          </cell>
        </row>
        <row r="4616">
          <cell r="A4616" t="str">
            <v>468897A</v>
          </cell>
        </row>
        <row r="4617">
          <cell r="A4617" t="str">
            <v>469573A</v>
          </cell>
        </row>
        <row r="4618">
          <cell r="A4618" t="str">
            <v>E35721.02</v>
          </cell>
        </row>
        <row r="4619">
          <cell r="A4619" t="str">
            <v>CS72813.02</v>
          </cell>
        </row>
        <row r="4620">
          <cell r="A4620" t="str">
            <v>CS72813.03</v>
          </cell>
        </row>
        <row r="4621">
          <cell r="A4621" t="str">
            <v>CS72680.10</v>
          </cell>
        </row>
        <row r="4622">
          <cell r="A4622" t="str">
            <v>CS73226.28</v>
          </cell>
        </row>
        <row r="4623">
          <cell r="A4623" t="str">
            <v>BSC.133.T</v>
          </cell>
        </row>
        <row r="4624">
          <cell r="A4624" t="str">
            <v>BSC.133</v>
          </cell>
        </row>
        <row r="4625">
          <cell r="A4625" t="str">
            <v>BSC.370</v>
          </cell>
        </row>
        <row r="4626">
          <cell r="A4626" t="str">
            <v>21652.10</v>
          </cell>
        </row>
        <row r="4627">
          <cell r="A4627" t="str">
            <v>00040512</v>
          </cell>
        </row>
        <row r="4628">
          <cell r="A4628" t="str">
            <v>00040529</v>
          </cell>
        </row>
        <row r="4629">
          <cell r="A4629" t="str">
            <v>00037491</v>
          </cell>
        </row>
        <row r="4630">
          <cell r="A4630" t="str">
            <v>00037492</v>
          </cell>
        </row>
        <row r="4631">
          <cell r="A4631" t="str">
            <v>T36365.04</v>
          </cell>
        </row>
        <row r="4632">
          <cell r="A4632" t="str">
            <v>BSC.370.T</v>
          </cell>
        </row>
        <row r="4633">
          <cell r="A4633" t="str">
            <v>DA7151</v>
          </cell>
        </row>
        <row r="4634">
          <cell r="A4634" t="str">
            <v>E37550.15</v>
          </cell>
        </row>
        <row r="4635">
          <cell r="A4635" t="str">
            <v>E37550.01</v>
          </cell>
        </row>
        <row r="4636">
          <cell r="A4636" t="str">
            <v>NMSFEAT130.1.21</v>
          </cell>
        </row>
        <row r="4637">
          <cell r="A4637" t="str">
            <v>NMSFEAT130.2.4</v>
          </cell>
        </row>
        <row r="4638">
          <cell r="A4638" t="str">
            <v>DA7088</v>
          </cell>
        </row>
        <row r="4639">
          <cell r="A4639" t="str">
            <v>CS73103.15</v>
          </cell>
        </row>
        <row r="4640">
          <cell r="A4640" t="str">
            <v>BSC.840.U</v>
          </cell>
        </row>
        <row r="4641">
          <cell r="A4641" t="str">
            <v>469501A</v>
          </cell>
        </row>
        <row r="4642">
          <cell r="A4642" t="str">
            <v>00037489</v>
          </cell>
        </row>
        <row r="4643">
          <cell r="A4643" t="str">
            <v>00037490</v>
          </cell>
        </row>
        <row r="4644">
          <cell r="A4644" t="str">
            <v>00037487</v>
          </cell>
        </row>
        <row r="4645">
          <cell r="A4645" t="str">
            <v>00037488</v>
          </cell>
        </row>
        <row r="4646">
          <cell r="A4646" t="str">
            <v>00037485</v>
          </cell>
        </row>
        <row r="4647">
          <cell r="A4647" t="str">
            <v>00037486</v>
          </cell>
        </row>
        <row r="4648">
          <cell r="A4648" t="str">
            <v>CS71518.01</v>
          </cell>
        </row>
        <row r="4649">
          <cell r="A4649" t="str">
            <v>CS71524.01</v>
          </cell>
        </row>
        <row r="4650">
          <cell r="A4650" t="str">
            <v>469360A</v>
          </cell>
        </row>
        <row r="4651">
          <cell r="A4651" t="str">
            <v>E32827.05</v>
          </cell>
        </row>
        <row r="4652">
          <cell r="A4652" t="str">
            <v>T55413.01</v>
          </cell>
        </row>
        <row r="4653">
          <cell r="A4653" t="str">
            <v>CS72101</v>
          </cell>
        </row>
        <row r="4654">
          <cell r="A4654" t="str">
            <v>00036349</v>
          </cell>
        </row>
        <row r="4655">
          <cell r="A4655" t="str">
            <v>CS73123.10</v>
          </cell>
        </row>
        <row r="4656">
          <cell r="A4656" t="str">
            <v>T36632.02</v>
          </cell>
        </row>
        <row r="4657">
          <cell r="A4657" t="str">
            <v>CS73107.30</v>
          </cell>
        </row>
        <row r="4658">
          <cell r="A4658" t="str">
            <v>CS73108.60</v>
          </cell>
        </row>
        <row r="4659">
          <cell r="A4659" t="str">
            <v>CS73350.07</v>
          </cell>
        </row>
        <row r="4660">
          <cell r="A4660" t="str">
            <v>DA0610021</v>
          </cell>
        </row>
        <row r="4661">
          <cell r="A4661" t="str">
            <v>CS73105.55</v>
          </cell>
        </row>
        <row r="4662">
          <cell r="A4662" t="str">
            <v>470261A</v>
          </cell>
        </row>
        <row r="4663">
          <cell r="A4663" t="str">
            <v>CS7217300</v>
          </cell>
        </row>
        <row r="4664">
          <cell r="A4664" t="str">
            <v>470207A</v>
          </cell>
        </row>
        <row r="4665">
          <cell r="A4665" t="str">
            <v>DS62112.11</v>
          </cell>
        </row>
        <row r="4666">
          <cell r="A4666" t="str">
            <v>CS7216510</v>
          </cell>
        </row>
        <row r="4667">
          <cell r="A4667" t="str">
            <v>467614A</v>
          </cell>
        </row>
        <row r="4668">
          <cell r="A4668" t="str">
            <v>BSC00096.U</v>
          </cell>
        </row>
        <row r="4669">
          <cell r="A4669" t="str">
            <v>CS71131.05</v>
          </cell>
        </row>
        <row r="4670">
          <cell r="A4670" t="str">
            <v>CS73092.15</v>
          </cell>
        </row>
        <row r="4671">
          <cell r="A4671" t="str">
            <v>CS73216.11</v>
          </cell>
        </row>
        <row r="4672">
          <cell r="A4672" t="str">
            <v>DA0610029</v>
          </cell>
        </row>
        <row r="4673">
          <cell r="A4673" t="str">
            <v>MSCFEAT2922.4K</v>
          </cell>
        </row>
        <row r="4674">
          <cell r="A4674" t="str">
            <v>T38127.01</v>
          </cell>
        </row>
        <row r="4675">
          <cell r="A4675" t="str">
            <v>T55250.01</v>
          </cell>
        </row>
        <row r="4676">
          <cell r="A4676" t="str">
            <v>T55250.02</v>
          </cell>
        </row>
        <row r="4677">
          <cell r="A4677" t="str">
            <v>DS62113.11</v>
          </cell>
        </row>
        <row r="4678">
          <cell r="A4678" t="str">
            <v>466979A</v>
          </cell>
        </row>
        <row r="4679">
          <cell r="A4679" t="str">
            <v>T30185.41</v>
          </cell>
        </row>
        <row r="4680">
          <cell r="A4680" t="str">
            <v>469112A</v>
          </cell>
        </row>
        <row r="4681">
          <cell r="A4681" t="str">
            <v>468979A</v>
          </cell>
        </row>
        <row r="4682">
          <cell r="A4682" t="str">
            <v>T38348.25</v>
          </cell>
        </row>
        <row r="4683">
          <cell r="A4683" t="str">
            <v>OSSW0466</v>
          </cell>
        </row>
        <row r="4684">
          <cell r="A4684" t="str">
            <v>E32719.10</v>
          </cell>
        </row>
        <row r="4685">
          <cell r="A4685" t="str">
            <v>CS7216900</v>
          </cell>
        </row>
        <row r="4686">
          <cell r="A4686" t="str">
            <v>CS73096.10</v>
          </cell>
        </row>
        <row r="4687">
          <cell r="A4687" t="str">
            <v>E22685.05</v>
          </cell>
        </row>
        <row r="4688">
          <cell r="A4688" t="str">
            <v>CS73486.50</v>
          </cell>
        </row>
        <row r="4689">
          <cell r="A4689" t="str">
            <v>CS72225.02</v>
          </cell>
        </row>
        <row r="4690">
          <cell r="A4690" t="str">
            <v>21753</v>
          </cell>
        </row>
        <row r="4691">
          <cell r="A4691" t="str">
            <v>CS71615.10</v>
          </cell>
        </row>
        <row r="4692">
          <cell r="A4692" t="str">
            <v>E30446.02</v>
          </cell>
        </row>
        <row r="4693">
          <cell r="A4693" t="str">
            <v>T30185.42</v>
          </cell>
        </row>
        <row r="4694">
          <cell r="A4694" t="str">
            <v>T30185.51</v>
          </cell>
        </row>
        <row r="4695">
          <cell r="A4695" t="str">
            <v>E30562.04</v>
          </cell>
        </row>
        <row r="4696">
          <cell r="A4696" t="str">
            <v>21435.09</v>
          </cell>
        </row>
        <row r="4697">
          <cell r="A4697" t="str">
            <v>CS73129.40</v>
          </cell>
        </row>
        <row r="4698">
          <cell r="A4698" t="str">
            <v>CS73104.25</v>
          </cell>
        </row>
        <row r="4699">
          <cell r="A4699" t="str">
            <v>CS73800.18</v>
          </cell>
        </row>
        <row r="4700">
          <cell r="A4700" t="str">
            <v>CS73800.19</v>
          </cell>
        </row>
        <row r="4701">
          <cell r="A4701" t="str">
            <v>T55851.01</v>
          </cell>
        </row>
        <row r="4702">
          <cell r="A4702" t="str">
            <v>E32848.15</v>
          </cell>
        </row>
        <row r="4703">
          <cell r="A4703" t="str">
            <v>E32847.15</v>
          </cell>
        </row>
        <row r="4704">
          <cell r="A4704" t="str">
            <v>469733A</v>
          </cell>
        </row>
        <row r="4705">
          <cell r="A4705" t="str">
            <v>469719A</v>
          </cell>
        </row>
        <row r="4706">
          <cell r="A4706" t="str">
            <v>CS72324.01</v>
          </cell>
        </row>
        <row r="4707">
          <cell r="A4707" t="str">
            <v>E37501.15</v>
          </cell>
        </row>
        <row r="4708">
          <cell r="A4708" t="str">
            <v>CS73113.01</v>
          </cell>
        </row>
        <row r="4709">
          <cell r="A4709" t="str">
            <v>CS73344.10</v>
          </cell>
        </row>
        <row r="4710">
          <cell r="A4710" t="str">
            <v>OSSW0481</v>
          </cell>
        </row>
        <row r="4711">
          <cell r="A4711" t="str">
            <v>OSSW0483</v>
          </cell>
        </row>
        <row r="4712">
          <cell r="A4712" t="str">
            <v>OSSW0485</v>
          </cell>
        </row>
        <row r="4713">
          <cell r="A4713" t="str">
            <v>CS72813.13</v>
          </cell>
        </row>
        <row r="4714">
          <cell r="A4714" t="str">
            <v>P30979.01</v>
          </cell>
        </row>
        <row r="4715">
          <cell r="A4715" t="str">
            <v>MSCFEAT0745.D</v>
          </cell>
        </row>
        <row r="4716">
          <cell r="A4716" t="str">
            <v>P30934.01</v>
          </cell>
        </row>
        <row r="4717">
          <cell r="A4717" t="str">
            <v>P30902.02</v>
          </cell>
        </row>
        <row r="4718">
          <cell r="A4718" t="str">
            <v>21702</v>
          </cell>
        </row>
        <row r="4719">
          <cell r="A4719" t="str">
            <v>00040507</v>
          </cell>
        </row>
        <row r="4720">
          <cell r="A4720" t="str">
            <v>CS71517.01</v>
          </cell>
        </row>
        <row r="4721">
          <cell r="A4721" t="str">
            <v>T30185.52</v>
          </cell>
        </row>
        <row r="4722">
          <cell r="A4722" t="str">
            <v>21178</v>
          </cell>
        </row>
        <row r="4723">
          <cell r="A4723" t="str">
            <v>E35718.01</v>
          </cell>
        </row>
        <row r="4724">
          <cell r="A4724" t="str">
            <v>469645A</v>
          </cell>
        </row>
        <row r="4725">
          <cell r="A4725" t="str">
            <v>21279.6</v>
          </cell>
        </row>
        <row r="4726">
          <cell r="A4726" t="str">
            <v>21449.09</v>
          </cell>
        </row>
        <row r="4727">
          <cell r="A4727" t="str">
            <v>E35708.05</v>
          </cell>
        </row>
        <row r="4728">
          <cell r="A4728" t="str">
            <v>CS7113353</v>
          </cell>
        </row>
        <row r="4729">
          <cell r="A4729" t="str">
            <v>CS71906.00</v>
          </cell>
        </row>
        <row r="4730">
          <cell r="A4730" t="str">
            <v>CS77544.50</v>
          </cell>
        </row>
        <row r="4731">
          <cell r="A4731" t="str">
            <v>E37503.15</v>
          </cell>
        </row>
        <row r="4732">
          <cell r="A4732" t="str">
            <v>CS72221.02</v>
          </cell>
        </row>
        <row r="4733">
          <cell r="A4733" t="str">
            <v>DA0273900</v>
          </cell>
        </row>
        <row r="4734">
          <cell r="A4734" t="str">
            <v>CS73097.07</v>
          </cell>
        </row>
        <row r="4735">
          <cell r="A4735" t="str">
            <v>CS73107.35</v>
          </cell>
        </row>
        <row r="4736">
          <cell r="A4736" t="str">
            <v>E37100.15</v>
          </cell>
        </row>
        <row r="4737">
          <cell r="A4737" t="str">
            <v>OSSW0457</v>
          </cell>
        </row>
        <row r="4738">
          <cell r="A4738" t="str">
            <v>OSSW0458</v>
          </cell>
        </row>
        <row r="4739">
          <cell r="A4739" t="str">
            <v>BSC.440.T</v>
          </cell>
        </row>
        <row r="4740">
          <cell r="A4740" t="str">
            <v>BSC.440</v>
          </cell>
        </row>
        <row r="4741">
          <cell r="A4741" t="str">
            <v>BSC.470</v>
          </cell>
        </row>
        <row r="4742">
          <cell r="A4742" t="str">
            <v>468530A</v>
          </cell>
        </row>
        <row r="4743">
          <cell r="A4743" t="str">
            <v>DZ62702.1</v>
          </cell>
        </row>
        <row r="4744">
          <cell r="A4744" t="str">
            <v>468532A</v>
          </cell>
        </row>
        <row r="4745">
          <cell r="A4745" t="str">
            <v>469585A</v>
          </cell>
        </row>
        <row r="4746">
          <cell r="A4746" t="str">
            <v>469608A</v>
          </cell>
        </row>
        <row r="4747">
          <cell r="A4747" t="str">
            <v>469605A</v>
          </cell>
        </row>
        <row r="4748">
          <cell r="A4748" t="str">
            <v>BSC.470.T</v>
          </cell>
        </row>
        <row r="4749">
          <cell r="A4749" t="str">
            <v>CS73121.10</v>
          </cell>
        </row>
        <row r="4750">
          <cell r="A4750" t="str">
            <v>E22685.98</v>
          </cell>
        </row>
        <row r="4751">
          <cell r="A4751" t="str">
            <v>CS73349.04</v>
          </cell>
        </row>
        <row r="4752">
          <cell r="A4752" t="str">
            <v>OSS01723</v>
          </cell>
        </row>
        <row r="4753">
          <cell r="A4753" t="str">
            <v>DA7896</v>
          </cell>
        </row>
        <row r="4754">
          <cell r="A4754" t="str">
            <v>E30550.33</v>
          </cell>
        </row>
        <row r="4755">
          <cell r="A4755" t="str">
            <v>21706</v>
          </cell>
        </row>
        <row r="4756">
          <cell r="A4756" t="str">
            <v>BSC00013</v>
          </cell>
        </row>
        <row r="4757">
          <cell r="A4757" t="str">
            <v>BSC.820</v>
          </cell>
        </row>
        <row r="4758">
          <cell r="A4758" t="str">
            <v>BSC.880</v>
          </cell>
        </row>
        <row r="4759">
          <cell r="A4759" t="str">
            <v>E68728.02</v>
          </cell>
        </row>
        <row r="4760">
          <cell r="A4760" t="str">
            <v>FS000055</v>
          </cell>
        </row>
        <row r="4761">
          <cell r="A4761" t="str">
            <v>469547A</v>
          </cell>
        </row>
        <row r="4762">
          <cell r="A4762" t="str">
            <v>CS72194.01</v>
          </cell>
        </row>
        <row r="4763">
          <cell r="A4763" t="str">
            <v>T55270.01</v>
          </cell>
        </row>
        <row r="4764">
          <cell r="A4764" t="str">
            <v>00040668</v>
          </cell>
        </row>
        <row r="4765">
          <cell r="A4765" t="str">
            <v>DS62111.13</v>
          </cell>
        </row>
        <row r="4766">
          <cell r="A4766" t="str">
            <v>469792A</v>
          </cell>
        </row>
        <row r="4767">
          <cell r="A4767" t="str">
            <v>T55241.04</v>
          </cell>
        </row>
        <row r="4768">
          <cell r="A4768" t="str">
            <v>469516A</v>
          </cell>
        </row>
        <row r="4769">
          <cell r="A4769" t="str">
            <v>00040514</v>
          </cell>
        </row>
        <row r="4770">
          <cell r="A4770" t="str">
            <v>CS71912.07</v>
          </cell>
        </row>
        <row r="4771">
          <cell r="A4771" t="str">
            <v>T30185.43</v>
          </cell>
        </row>
        <row r="4772">
          <cell r="A4772" t="str">
            <v>CS71525.01</v>
          </cell>
        </row>
        <row r="4773">
          <cell r="A4773" t="str">
            <v>DA9512</v>
          </cell>
        </row>
        <row r="4774">
          <cell r="A4774" t="str">
            <v>E68722.02</v>
          </cell>
        </row>
        <row r="4775">
          <cell r="A4775" t="str">
            <v>E68726.52</v>
          </cell>
        </row>
        <row r="4776">
          <cell r="A4776" t="str">
            <v>DA7684</v>
          </cell>
        </row>
        <row r="4777">
          <cell r="A4777" t="str">
            <v>469543A</v>
          </cell>
        </row>
        <row r="4778">
          <cell r="A4778" t="str">
            <v>469546A</v>
          </cell>
        </row>
        <row r="4779">
          <cell r="A4779" t="str">
            <v>467127A</v>
          </cell>
        </row>
        <row r="4780">
          <cell r="A4780" t="str">
            <v>BSC.1195.T</v>
          </cell>
        </row>
        <row r="4781">
          <cell r="A4781" t="str">
            <v>BSC.1245.T</v>
          </cell>
        </row>
        <row r="4782">
          <cell r="A4782" t="str">
            <v>BSC.1270.T</v>
          </cell>
        </row>
        <row r="4783">
          <cell r="A4783" t="str">
            <v>BSC.1365.T</v>
          </cell>
        </row>
        <row r="4784">
          <cell r="A4784" t="str">
            <v>BSC.630.U</v>
          </cell>
        </row>
        <row r="4785">
          <cell r="A4785" t="str">
            <v>BSC.820.T</v>
          </cell>
        </row>
        <row r="4786">
          <cell r="A4786" t="str">
            <v>BSC.880.T</v>
          </cell>
        </row>
        <row r="4787">
          <cell r="A4787" t="str">
            <v>BSC00013.T</v>
          </cell>
        </row>
        <row r="4788">
          <cell r="A4788" t="str">
            <v>BSC00082.U</v>
          </cell>
        </row>
        <row r="4789">
          <cell r="A4789" t="str">
            <v>OSSW0441</v>
          </cell>
        </row>
        <row r="4790">
          <cell r="A4790" t="str">
            <v>468770A</v>
          </cell>
        </row>
        <row r="4791">
          <cell r="A4791" t="str">
            <v>CS73344.06</v>
          </cell>
        </row>
        <row r="4792">
          <cell r="A4792" t="str">
            <v>DA3283</v>
          </cell>
        </row>
        <row r="4793">
          <cell r="A4793" t="str">
            <v>CS71159.48</v>
          </cell>
        </row>
        <row r="4794">
          <cell r="A4794" t="str">
            <v>CS7269411</v>
          </cell>
        </row>
        <row r="4795">
          <cell r="A4795" t="str">
            <v>CS7269412</v>
          </cell>
        </row>
        <row r="4796">
          <cell r="A4796" t="str">
            <v>C33606.01</v>
          </cell>
        </row>
        <row r="4797">
          <cell r="A4797" t="str">
            <v>C33606.21</v>
          </cell>
        </row>
        <row r="4798">
          <cell r="A4798" t="str">
            <v>C33606.23</v>
          </cell>
        </row>
        <row r="4799">
          <cell r="A4799" t="str">
            <v>C33626.01</v>
          </cell>
        </row>
        <row r="4800">
          <cell r="A4800" t="str">
            <v>C33626.20</v>
          </cell>
        </row>
        <row r="4801">
          <cell r="A4801" t="str">
            <v>MSCFEAT0063.D</v>
          </cell>
        </row>
        <row r="4802">
          <cell r="A4802" t="str">
            <v>DZ62710.1</v>
          </cell>
        </row>
        <row r="4803">
          <cell r="A4803" t="str">
            <v>E68780.01</v>
          </cell>
        </row>
        <row r="4804">
          <cell r="A4804" t="str">
            <v>21963.2</v>
          </cell>
        </row>
        <row r="4805">
          <cell r="A4805" t="str">
            <v>E68781.01</v>
          </cell>
        </row>
        <row r="4806">
          <cell r="A4806" t="str">
            <v>DS62102.11</v>
          </cell>
        </row>
        <row r="4807">
          <cell r="A4807" t="str">
            <v>T30511.01</v>
          </cell>
        </row>
        <row r="4808">
          <cell r="A4808" t="str">
            <v>DZ62705.1</v>
          </cell>
        </row>
        <row r="4809">
          <cell r="A4809" t="str">
            <v>469275A</v>
          </cell>
        </row>
        <row r="4810">
          <cell r="A4810" t="str">
            <v>DZ62709.1</v>
          </cell>
        </row>
        <row r="4811">
          <cell r="A4811" t="str">
            <v>DZ62706.1</v>
          </cell>
        </row>
        <row r="4812">
          <cell r="A4812" t="str">
            <v>CS72997.01</v>
          </cell>
        </row>
        <row r="4813">
          <cell r="A4813" t="str">
            <v>T30185.53</v>
          </cell>
        </row>
        <row r="4814">
          <cell r="A4814" t="str">
            <v>469584A</v>
          </cell>
        </row>
        <row r="4815">
          <cell r="A4815" t="str">
            <v>T37884.01</v>
          </cell>
        </row>
        <row r="4816">
          <cell r="A4816" t="str">
            <v>T36612.01</v>
          </cell>
        </row>
        <row r="4817">
          <cell r="A4817" t="str">
            <v>OSSW0454</v>
          </cell>
        </row>
        <row r="4818">
          <cell r="A4818" t="str">
            <v>OSSW0455</v>
          </cell>
        </row>
        <row r="4819">
          <cell r="A4819" t="str">
            <v>E32868.15</v>
          </cell>
        </row>
        <row r="4820">
          <cell r="A4820" t="str">
            <v>DA9287</v>
          </cell>
        </row>
        <row r="4821">
          <cell r="A4821" t="str">
            <v>CS7219113</v>
          </cell>
        </row>
        <row r="4822">
          <cell r="A4822" t="str">
            <v>E30550.27</v>
          </cell>
        </row>
        <row r="4823">
          <cell r="A4823" t="str">
            <v>OSSW0490</v>
          </cell>
        </row>
        <row r="4824">
          <cell r="A4824" t="str">
            <v>OSSW0491</v>
          </cell>
        </row>
        <row r="4825">
          <cell r="A4825" t="str">
            <v>CS71304.02</v>
          </cell>
        </row>
        <row r="4826">
          <cell r="A4826" t="str">
            <v>CS71305.04</v>
          </cell>
        </row>
        <row r="4827">
          <cell r="A4827" t="str">
            <v>MSCFEAT0807.D</v>
          </cell>
        </row>
        <row r="4828">
          <cell r="A4828" t="str">
            <v>469048A</v>
          </cell>
        </row>
        <row r="4829">
          <cell r="A4829" t="str">
            <v>21652.40</v>
          </cell>
        </row>
        <row r="4830">
          <cell r="A4830" t="str">
            <v>CS71142.01</v>
          </cell>
        </row>
        <row r="4831">
          <cell r="A4831" t="str">
            <v>CS71155.81</v>
          </cell>
        </row>
        <row r="4832">
          <cell r="A4832" t="str">
            <v>CS71366.20</v>
          </cell>
        </row>
        <row r="4833">
          <cell r="A4833" t="str">
            <v>CS73216.06</v>
          </cell>
        </row>
        <row r="4834">
          <cell r="A4834" t="str">
            <v>CS71920.16</v>
          </cell>
        </row>
        <row r="4835">
          <cell r="A4835" t="str">
            <v>C33975.20</v>
          </cell>
        </row>
        <row r="4836">
          <cell r="A4836" t="str">
            <v>C33636.20</v>
          </cell>
        </row>
        <row r="4837">
          <cell r="A4837" t="str">
            <v>C33879.20</v>
          </cell>
        </row>
        <row r="4838">
          <cell r="A4838" t="str">
            <v>C33991.20</v>
          </cell>
        </row>
        <row r="4839">
          <cell r="A4839" t="str">
            <v>21656.01</v>
          </cell>
        </row>
        <row r="4840">
          <cell r="A4840" t="str">
            <v>CS71615.16</v>
          </cell>
        </row>
        <row r="4841">
          <cell r="A4841" t="str">
            <v>469109A</v>
          </cell>
        </row>
        <row r="4842">
          <cell r="A4842" t="str">
            <v>469978A</v>
          </cell>
        </row>
        <row r="4843">
          <cell r="A4843" t="str">
            <v>E35748.06</v>
          </cell>
        </row>
        <row r="4844">
          <cell r="A4844" t="str">
            <v>CS7217100</v>
          </cell>
        </row>
        <row r="4845">
          <cell r="A4845" t="str">
            <v>C33957.20</v>
          </cell>
        </row>
        <row r="4846">
          <cell r="A4846" t="str">
            <v>T36625.04</v>
          </cell>
        </row>
        <row r="4847">
          <cell r="A4847" t="str">
            <v>CS73134.15</v>
          </cell>
        </row>
        <row r="4848">
          <cell r="A4848" t="str">
            <v>CS73129.45</v>
          </cell>
        </row>
        <row r="4849">
          <cell r="A4849" t="str">
            <v>00036235</v>
          </cell>
        </row>
        <row r="4850">
          <cell r="A4850" t="str">
            <v>C33609.20</v>
          </cell>
        </row>
        <row r="4851">
          <cell r="A4851" t="str">
            <v>C33128.20</v>
          </cell>
        </row>
        <row r="4852">
          <cell r="A4852" t="str">
            <v>C33135.20</v>
          </cell>
        </row>
        <row r="4853">
          <cell r="A4853" t="str">
            <v>C33133.20</v>
          </cell>
        </row>
        <row r="4854">
          <cell r="A4854" t="str">
            <v>C33131.20</v>
          </cell>
        </row>
        <row r="4855">
          <cell r="A4855" t="str">
            <v>C33079.20</v>
          </cell>
        </row>
        <row r="4856">
          <cell r="A4856" t="str">
            <v>C33036.20</v>
          </cell>
        </row>
        <row r="4857">
          <cell r="A4857" t="str">
            <v>C33069.20</v>
          </cell>
        </row>
        <row r="4858">
          <cell r="A4858" t="str">
            <v>C33028.20</v>
          </cell>
        </row>
        <row r="4859">
          <cell r="A4859" t="str">
            <v>C33070.20</v>
          </cell>
        </row>
        <row r="4860">
          <cell r="A4860" t="str">
            <v>C33089.20</v>
          </cell>
        </row>
        <row r="4861">
          <cell r="A4861" t="str">
            <v>C33083.20</v>
          </cell>
        </row>
        <row r="4862">
          <cell r="A4862" t="str">
            <v>C33071.20</v>
          </cell>
        </row>
        <row r="4863">
          <cell r="A4863" t="str">
            <v>C33038.20</v>
          </cell>
        </row>
        <row r="4864">
          <cell r="A4864" t="str">
            <v>C33081.20</v>
          </cell>
        </row>
        <row r="4865">
          <cell r="A4865" t="str">
            <v>C33630.20</v>
          </cell>
        </row>
        <row r="4866">
          <cell r="A4866" t="str">
            <v>C33087.20</v>
          </cell>
        </row>
        <row r="4867">
          <cell r="A4867" t="str">
            <v>C33291.20</v>
          </cell>
        </row>
        <row r="4868">
          <cell r="A4868" t="str">
            <v>C33374.20</v>
          </cell>
        </row>
        <row r="4869">
          <cell r="A4869" t="str">
            <v>C33011.20</v>
          </cell>
        </row>
        <row r="4870">
          <cell r="A4870" t="str">
            <v>C33098.22</v>
          </cell>
        </row>
        <row r="4871">
          <cell r="A4871" t="str">
            <v>C33561.20</v>
          </cell>
        </row>
        <row r="4872">
          <cell r="A4872" t="str">
            <v>C33098.24</v>
          </cell>
        </row>
        <row r="4873">
          <cell r="A4873" t="str">
            <v>C33611.02</v>
          </cell>
        </row>
        <row r="4874">
          <cell r="A4874" t="str">
            <v>C33861.20</v>
          </cell>
        </row>
        <row r="4875">
          <cell r="A4875" t="str">
            <v>C33028.20I</v>
          </cell>
        </row>
        <row r="4876">
          <cell r="A4876" t="str">
            <v>C33462.20</v>
          </cell>
        </row>
        <row r="4877">
          <cell r="A4877" t="str">
            <v>C33503.20</v>
          </cell>
        </row>
        <row r="4878">
          <cell r="A4878" t="str">
            <v>C33459.20</v>
          </cell>
        </row>
        <row r="4879">
          <cell r="A4879" t="str">
            <v>E68730.01</v>
          </cell>
        </row>
        <row r="4880">
          <cell r="A4880" t="str">
            <v>CS7190000</v>
          </cell>
        </row>
        <row r="4881">
          <cell r="A4881" t="str">
            <v>CS71605.05</v>
          </cell>
        </row>
        <row r="4882">
          <cell r="A4882" t="str">
            <v>BSC.850.U</v>
          </cell>
        </row>
        <row r="4883">
          <cell r="A4883" t="str">
            <v>CS73120.01</v>
          </cell>
        </row>
        <row r="4884">
          <cell r="A4884" t="str">
            <v>CS73104.30</v>
          </cell>
        </row>
        <row r="4885">
          <cell r="A4885" t="str">
            <v>CS73107.40</v>
          </cell>
        </row>
        <row r="4886">
          <cell r="A4886" t="str">
            <v>DA7455</v>
          </cell>
        </row>
        <row r="4887">
          <cell r="A4887" t="str">
            <v>DA3310</v>
          </cell>
        </row>
        <row r="4888">
          <cell r="A4888" t="str">
            <v>BSC.PACK2.T</v>
          </cell>
        </row>
        <row r="4889">
          <cell r="A4889" t="str">
            <v>469057A</v>
          </cell>
        </row>
        <row r="4890">
          <cell r="A4890" t="str">
            <v>469895A</v>
          </cell>
        </row>
        <row r="4891">
          <cell r="A4891" t="str">
            <v>469896A</v>
          </cell>
        </row>
        <row r="4892">
          <cell r="A4892" t="str">
            <v>469897A</v>
          </cell>
        </row>
        <row r="4893">
          <cell r="A4893" t="str">
            <v>BSC.380</v>
          </cell>
        </row>
        <row r="4894">
          <cell r="A4894" t="str">
            <v>BSC.PACK2</v>
          </cell>
        </row>
        <row r="4895">
          <cell r="A4895" t="str">
            <v>468651A</v>
          </cell>
        </row>
        <row r="4896">
          <cell r="A4896" t="str">
            <v>468652A</v>
          </cell>
        </row>
        <row r="4897">
          <cell r="A4897" t="str">
            <v>468653A</v>
          </cell>
        </row>
        <row r="4898">
          <cell r="A4898" t="str">
            <v>470187A</v>
          </cell>
        </row>
        <row r="4899">
          <cell r="A4899" t="str">
            <v>470188A</v>
          </cell>
        </row>
        <row r="4900">
          <cell r="A4900" t="str">
            <v>470189A</v>
          </cell>
        </row>
        <row r="4901">
          <cell r="A4901" t="str">
            <v>C33048.20</v>
          </cell>
        </row>
        <row r="4902">
          <cell r="A4902" t="str">
            <v>P30933.01</v>
          </cell>
        </row>
        <row r="4903">
          <cell r="A4903" t="str">
            <v>C33562.20</v>
          </cell>
        </row>
        <row r="4904">
          <cell r="A4904" t="str">
            <v>C33990.20</v>
          </cell>
        </row>
        <row r="4905">
          <cell r="A4905" t="str">
            <v>469058A</v>
          </cell>
        </row>
        <row r="4906">
          <cell r="A4906" t="str">
            <v>469059A</v>
          </cell>
        </row>
        <row r="4907">
          <cell r="A4907" t="str">
            <v>469817A</v>
          </cell>
        </row>
        <row r="4908">
          <cell r="A4908" t="str">
            <v>468742A</v>
          </cell>
        </row>
        <row r="4909">
          <cell r="A4909" t="str">
            <v>468743A</v>
          </cell>
        </row>
        <row r="4910">
          <cell r="A4910" t="str">
            <v>468744A</v>
          </cell>
        </row>
        <row r="4911">
          <cell r="A4911" t="str">
            <v>T38122.10</v>
          </cell>
        </row>
        <row r="4912">
          <cell r="A4912" t="str">
            <v>470198A</v>
          </cell>
        </row>
        <row r="4913">
          <cell r="A4913" t="str">
            <v>470199A</v>
          </cell>
        </row>
        <row r="4914">
          <cell r="A4914" t="str">
            <v>470200A</v>
          </cell>
        </row>
        <row r="4915">
          <cell r="A4915" t="str">
            <v>468723A</v>
          </cell>
        </row>
        <row r="4916">
          <cell r="A4916" t="str">
            <v>468724A</v>
          </cell>
        </row>
        <row r="4917">
          <cell r="A4917" t="str">
            <v>468725A</v>
          </cell>
        </row>
        <row r="4918">
          <cell r="A4918" t="str">
            <v>470183A</v>
          </cell>
        </row>
        <row r="4919">
          <cell r="A4919" t="str">
            <v>470184A</v>
          </cell>
        </row>
        <row r="4920">
          <cell r="A4920" t="str">
            <v>470185A</v>
          </cell>
        </row>
        <row r="4921">
          <cell r="A4921" t="str">
            <v>470194A</v>
          </cell>
        </row>
        <row r="4922">
          <cell r="A4922" t="str">
            <v>470195A</v>
          </cell>
        </row>
        <row r="4923">
          <cell r="A4923" t="str">
            <v>470196A</v>
          </cell>
        </row>
        <row r="4924">
          <cell r="A4924" t="str">
            <v>465778A</v>
          </cell>
        </row>
        <row r="4925">
          <cell r="A4925" t="str">
            <v>470268A</v>
          </cell>
        </row>
        <row r="4926">
          <cell r="A4926" t="str">
            <v>470269A</v>
          </cell>
        </row>
        <row r="4927">
          <cell r="A4927" t="str">
            <v>470270A</v>
          </cell>
        </row>
        <row r="4928">
          <cell r="A4928" t="str">
            <v>470190A</v>
          </cell>
        </row>
        <row r="4929">
          <cell r="A4929" t="str">
            <v>470191A</v>
          </cell>
        </row>
        <row r="4930">
          <cell r="A4930" t="str">
            <v>470192A</v>
          </cell>
        </row>
        <row r="4931">
          <cell r="A4931" t="str">
            <v>DS62111.11</v>
          </cell>
        </row>
        <row r="4932">
          <cell r="A4932" t="str">
            <v>DA9689</v>
          </cell>
        </row>
        <row r="4933">
          <cell r="A4933" t="str">
            <v>T38094.01</v>
          </cell>
        </row>
        <row r="4934">
          <cell r="A4934" t="str">
            <v>CS72191.13</v>
          </cell>
        </row>
        <row r="4935">
          <cell r="A4935" t="str">
            <v>469976A</v>
          </cell>
        </row>
        <row r="4936">
          <cell r="A4936" t="str">
            <v>E35728.03</v>
          </cell>
        </row>
        <row r="4937">
          <cell r="A4937" t="str">
            <v>E35728.04</v>
          </cell>
        </row>
        <row r="4938">
          <cell r="A4938" t="str">
            <v>BSC.380.T</v>
          </cell>
        </row>
        <row r="4939">
          <cell r="A4939" t="str">
            <v>E32718.10</v>
          </cell>
        </row>
        <row r="4940">
          <cell r="A4940" t="str">
            <v>E32679.01</v>
          </cell>
        </row>
        <row r="4941">
          <cell r="A4941" t="str">
            <v>DA7152</v>
          </cell>
        </row>
        <row r="4942">
          <cell r="A4942" t="str">
            <v>CS73208.50</v>
          </cell>
        </row>
        <row r="4943">
          <cell r="A4943" t="str">
            <v>CS72199.50</v>
          </cell>
        </row>
        <row r="4944">
          <cell r="A4944" t="str">
            <v>FS000070</v>
          </cell>
        </row>
        <row r="4945">
          <cell r="A4945" t="str">
            <v>T55417.11</v>
          </cell>
        </row>
        <row r="4946">
          <cell r="A4946" t="str">
            <v>T36600.01</v>
          </cell>
        </row>
        <row r="4947">
          <cell r="A4947" t="str">
            <v>CS80001.01</v>
          </cell>
        </row>
        <row r="4948">
          <cell r="A4948" t="str">
            <v>DA7452</v>
          </cell>
        </row>
        <row r="4949">
          <cell r="A4949" t="str">
            <v>CS72222.02</v>
          </cell>
        </row>
        <row r="4950">
          <cell r="A4950" t="str">
            <v>CS73351.02</v>
          </cell>
        </row>
        <row r="4951">
          <cell r="A4951" t="str">
            <v>DA9146</v>
          </cell>
        </row>
        <row r="4952">
          <cell r="A4952" t="str">
            <v>CS72698.01</v>
          </cell>
        </row>
        <row r="4953">
          <cell r="A4953" t="str">
            <v>CS72698.02</v>
          </cell>
        </row>
        <row r="4954">
          <cell r="A4954" t="str">
            <v>CS73095.30</v>
          </cell>
        </row>
        <row r="4955">
          <cell r="A4955" t="str">
            <v>E32863.50</v>
          </cell>
        </row>
        <row r="4956">
          <cell r="A4956" t="str">
            <v>E32856.06</v>
          </cell>
        </row>
        <row r="4957">
          <cell r="A4957" t="str">
            <v>CS71615.11</v>
          </cell>
        </row>
        <row r="4958">
          <cell r="A4958" t="str">
            <v>469732A</v>
          </cell>
        </row>
        <row r="4959">
          <cell r="A4959" t="str">
            <v>CS71605.13</v>
          </cell>
        </row>
        <row r="4960">
          <cell r="A4960" t="str">
            <v>T30404.21</v>
          </cell>
        </row>
        <row r="4961">
          <cell r="A4961" t="str">
            <v>00038199</v>
          </cell>
        </row>
        <row r="4962">
          <cell r="A4962" t="str">
            <v>DA9515</v>
          </cell>
        </row>
        <row r="4963">
          <cell r="A4963" t="str">
            <v>DA9516</v>
          </cell>
        </row>
        <row r="4964">
          <cell r="A4964" t="str">
            <v>CS71154.04</v>
          </cell>
        </row>
        <row r="4965">
          <cell r="A4965" t="str">
            <v>CS73108.90</v>
          </cell>
        </row>
        <row r="4966">
          <cell r="A4966" t="str">
            <v>CS72813.12</v>
          </cell>
        </row>
        <row r="4967">
          <cell r="A4967" t="str">
            <v>CS73105.80</v>
          </cell>
        </row>
        <row r="4968">
          <cell r="A4968" t="str">
            <v>CS73226.29</v>
          </cell>
        </row>
        <row r="4969">
          <cell r="A4969" t="str">
            <v>OSS01722</v>
          </cell>
        </row>
        <row r="4970">
          <cell r="A4970" t="str">
            <v>E32812.15</v>
          </cell>
        </row>
        <row r="4971">
          <cell r="A4971" t="str">
            <v>T38347.19</v>
          </cell>
        </row>
        <row r="4972">
          <cell r="A4972" t="str">
            <v>E35706.18</v>
          </cell>
        </row>
        <row r="4973">
          <cell r="A4973" t="str">
            <v>E35721.01</v>
          </cell>
        </row>
        <row r="4974">
          <cell r="A4974" t="str">
            <v>NES1004T40</v>
          </cell>
        </row>
        <row r="4975">
          <cell r="A4975" t="str">
            <v>OSSW0350</v>
          </cell>
        </row>
        <row r="4976">
          <cell r="A4976" t="str">
            <v>00038008</v>
          </cell>
        </row>
        <row r="4977">
          <cell r="A4977" t="str">
            <v>CS73117.40</v>
          </cell>
        </row>
        <row r="4978">
          <cell r="A4978" t="str">
            <v>E32720.20</v>
          </cell>
        </row>
        <row r="4979">
          <cell r="A4979" t="str">
            <v>21447</v>
          </cell>
        </row>
        <row r="4980">
          <cell r="A4980" t="str">
            <v>FS000017</v>
          </cell>
        </row>
        <row r="4981">
          <cell r="A4981" t="str">
            <v>E30445.01</v>
          </cell>
        </row>
        <row r="4982">
          <cell r="A4982" t="str">
            <v>469110A</v>
          </cell>
        </row>
        <row r="4983">
          <cell r="A4983" t="str">
            <v>DC9131</v>
          </cell>
        </row>
        <row r="4984">
          <cell r="A4984" t="str">
            <v>CS73129.50</v>
          </cell>
        </row>
        <row r="4985">
          <cell r="A4985" t="str">
            <v>CS73097.10</v>
          </cell>
        </row>
        <row r="4986">
          <cell r="A4986" t="str">
            <v>CS72326.01</v>
          </cell>
        </row>
        <row r="4987">
          <cell r="A4987" t="str">
            <v>CS71141.01</v>
          </cell>
        </row>
        <row r="4988">
          <cell r="A4988" t="str">
            <v>CS73107.45</v>
          </cell>
        </row>
        <row r="4989">
          <cell r="A4989" t="str">
            <v>NMSFEAT133.2.49</v>
          </cell>
        </row>
        <row r="4990">
          <cell r="A4990" t="str">
            <v>NMSFEAT135.2.3</v>
          </cell>
        </row>
        <row r="4991">
          <cell r="A4991" t="str">
            <v>3GN05S0005</v>
          </cell>
        </row>
        <row r="4992">
          <cell r="A4992" t="str">
            <v>T38348.26</v>
          </cell>
        </row>
        <row r="4993">
          <cell r="A4993" t="str">
            <v>T38122.02</v>
          </cell>
        </row>
        <row r="4994">
          <cell r="A4994" t="str">
            <v>T55260.01</v>
          </cell>
        </row>
        <row r="4995">
          <cell r="A4995" t="str">
            <v>466739A</v>
          </cell>
        </row>
        <row r="4996">
          <cell r="A4996" t="str">
            <v>R38206.01</v>
          </cell>
        </row>
        <row r="4997">
          <cell r="A4997" t="str">
            <v>P38206.01</v>
          </cell>
        </row>
        <row r="4998">
          <cell r="A4998" t="str">
            <v>DA9697</v>
          </cell>
        </row>
        <row r="4999">
          <cell r="A4999" t="str">
            <v>00040527</v>
          </cell>
        </row>
        <row r="5000">
          <cell r="A5000" t="str">
            <v>21750</v>
          </cell>
        </row>
        <row r="5001">
          <cell r="A5001" t="str">
            <v>CS7188000</v>
          </cell>
        </row>
        <row r="5002">
          <cell r="A5002" t="str">
            <v>468768A</v>
          </cell>
        </row>
        <row r="5003">
          <cell r="A5003" t="str">
            <v>DA9475</v>
          </cell>
        </row>
        <row r="5004">
          <cell r="A5004" t="str">
            <v>DA7655</v>
          </cell>
        </row>
        <row r="5005">
          <cell r="A5005" t="str">
            <v>DA7806</v>
          </cell>
        </row>
        <row r="5006">
          <cell r="A5006" t="str">
            <v>OSSW0305</v>
          </cell>
        </row>
        <row r="5007">
          <cell r="A5007" t="str">
            <v>OSSW0503</v>
          </cell>
        </row>
        <row r="5008">
          <cell r="A5008" t="str">
            <v>CS71145.03</v>
          </cell>
        </row>
        <row r="5009">
          <cell r="A5009" t="str">
            <v>CS73099.50</v>
          </cell>
        </row>
        <row r="5010">
          <cell r="A5010" t="str">
            <v>CS73322.10</v>
          </cell>
        </row>
        <row r="5011">
          <cell r="A5011" t="str">
            <v>CS73105.85</v>
          </cell>
        </row>
        <row r="5012">
          <cell r="A5012" t="str">
            <v>CS73500.15</v>
          </cell>
        </row>
        <row r="5013">
          <cell r="A5013" t="str">
            <v>E30550.41</v>
          </cell>
        </row>
        <row r="5014">
          <cell r="A5014" t="str">
            <v>CS71153.01</v>
          </cell>
        </row>
        <row r="5015">
          <cell r="A5015" t="str">
            <v>RAN953</v>
          </cell>
        </row>
        <row r="5016">
          <cell r="A5016" t="str">
            <v>DS62603.13</v>
          </cell>
        </row>
        <row r="5017">
          <cell r="A5017" t="str">
            <v>DS62603.11</v>
          </cell>
        </row>
        <row r="5018">
          <cell r="A5018" t="str">
            <v>24240</v>
          </cell>
        </row>
        <row r="5019">
          <cell r="A5019" t="str">
            <v>DS62602.13</v>
          </cell>
        </row>
        <row r="5020">
          <cell r="A5020" t="str">
            <v>E68721.02</v>
          </cell>
        </row>
        <row r="5021">
          <cell r="A5021" t="str">
            <v>E32821.05</v>
          </cell>
        </row>
        <row r="5022">
          <cell r="A5022" t="str">
            <v>E68758.02</v>
          </cell>
        </row>
        <row r="5023">
          <cell r="A5023" t="str">
            <v>RAN953.T</v>
          </cell>
        </row>
        <row r="5024">
          <cell r="A5024" t="str">
            <v>CS7113800</v>
          </cell>
        </row>
        <row r="5025">
          <cell r="A5025" t="str">
            <v>E32892.20</v>
          </cell>
        </row>
        <row r="5026">
          <cell r="A5026" t="str">
            <v>CS73120.03</v>
          </cell>
        </row>
        <row r="5027">
          <cell r="A5027" t="str">
            <v>00035034</v>
          </cell>
        </row>
        <row r="5028">
          <cell r="A5028" t="str">
            <v>CS71137.13</v>
          </cell>
        </row>
        <row r="5029">
          <cell r="A5029" t="str">
            <v>CS73104.35</v>
          </cell>
        </row>
        <row r="5030">
          <cell r="A5030" t="str">
            <v>E35374.01</v>
          </cell>
        </row>
        <row r="5031">
          <cell r="A5031" t="str">
            <v>E32700.10</v>
          </cell>
        </row>
        <row r="5032">
          <cell r="A5032" t="str">
            <v>DA0477</v>
          </cell>
        </row>
        <row r="5033">
          <cell r="A5033" t="str">
            <v>DS62605.13</v>
          </cell>
        </row>
        <row r="5034">
          <cell r="A5034" t="str">
            <v>E35706.13</v>
          </cell>
        </row>
        <row r="5035">
          <cell r="A5035" t="str">
            <v>E35706.14</v>
          </cell>
        </row>
        <row r="5036">
          <cell r="A5036" t="str">
            <v>E35707.01</v>
          </cell>
        </row>
        <row r="5037">
          <cell r="A5037" t="str">
            <v>00040509</v>
          </cell>
        </row>
        <row r="5038">
          <cell r="A5038" t="str">
            <v>00040508</v>
          </cell>
        </row>
        <row r="5039">
          <cell r="A5039" t="str">
            <v>E32811.05</v>
          </cell>
        </row>
        <row r="5040">
          <cell r="A5040" t="str">
            <v>E35706.06</v>
          </cell>
        </row>
        <row r="5041">
          <cell r="A5041" t="str">
            <v>T55414.13</v>
          </cell>
        </row>
        <row r="5042">
          <cell r="A5042" t="str">
            <v>T55414.14</v>
          </cell>
        </row>
        <row r="5043">
          <cell r="A5043" t="str">
            <v>CS73501.10</v>
          </cell>
        </row>
        <row r="5044">
          <cell r="A5044" t="str">
            <v>DA9158</v>
          </cell>
        </row>
        <row r="5045">
          <cell r="A5045" t="str">
            <v>CS73115.01</v>
          </cell>
        </row>
        <row r="5046">
          <cell r="A5046" t="str">
            <v>C33610.21</v>
          </cell>
        </row>
        <row r="5047">
          <cell r="A5047" t="str">
            <v>MSCFEAT0820.D</v>
          </cell>
        </row>
        <row r="5048">
          <cell r="A5048" t="str">
            <v>C33810.21</v>
          </cell>
        </row>
        <row r="5049">
          <cell r="A5049" t="str">
            <v>E32843.15</v>
          </cell>
        </row>
        <row r="5050">
          <cell r="A5050" t="str">
            <v>CS70401.22</v>
          </cell>
        </row>
        <row r="5051">
          <cell r="A5051" t="str">
            <v>469731A</v>
          </cell>
        </row>
        <row r="5052">
          <cell r="A5052" t="str">
            <v>OSSW0336</v>
          </cell>
        </row>
        <row r="5053">
          <cell r="A5053" t="str">
            <v>DA9156</v>
          </cell>
        </row>
        <row r="5054">
          <cell r="A5054" t="str">
            <v>CS73500.20</v>
          </cell>
        </row>
        <row r="5055">
          <cell r="A5055" t="str">
            <v>E32402.01</v>
          </cell>
        </row>
        <row r="5056">
          <cell r="A5056" t="str">
            <v>CS71137.14</v>
          </cell>
        </row>
        <row r="5057">
          <cell r="A5057" t="str">
            <v>CS71133.67</v>
          </cell>
        </row>
        <row r="5058">
          <cell r="A5058" t="str">
            <v>T36600.02</v>
          </cell>
        </row>
        <row r="5059">
          <cell r="A5059" t="str">
            <v>T36612.02</v>
          </cell>
        </row>
        <row r="5060">
          <cell r="A5060" t="str">
            <v>T36617.01</v>
          </cell>
        </row>
        <row r="5061">
          <cell r="A5061" t="str">
            <v>DF62010.1</v>
          </cell>
        </row>
        <row r="5062">
          <cell r="A5062" t="str">
            <v>21182.42</v>
          </cell>
        </row>
        <row r="5063">
          <cell r="A5063" t="str">
            <v>CS7218801</v>
          </cell>
        </row>
        <row r="5064">
          <cell r="A5064" t="str">
            <v>CS72188.01</v>
          </cell>
        </row>
        <row r="5065">
          <cell r="A5065" t="str">
            <v>CS7269611</v>
          </cell>
        </row>
        <row r="5066">
          <cell r="A5066" t="str">
            <v>DA9439</v>
          </cell>
        </row>
        <row r="5067">
          <cell r="A5067" t="str">
            <v>CS72220.01</v>
          </cell>
        </row>
        <row r="5068">
          <cell r="A5068" t="str">
            <v>DA9543</v>
          </cell>
        </row>
        <row r="5069">
          <cell r="A5069" t="str">
            <v>CS77723.04</v>
          </cell>
        </row>
        <row r="5070">
          <cell r="A5070" t="str">
            <v>E30531.65</v>
          </cell>
        </row>
        <row r="5071">
          <cell r="A5071" t="str">
            <v>E32892.35</v>
          </cell>
        </row>
        <row r="5072">
          <cell r="A5072" t="str">
            <v>C33513.91</v>
          </cell>
        </row>
        <row r="5073">
          <cell r="A5073" t="str">
            <v>C33512.21</v>
          </cell>
        </row>
        <row r="5074">
          <cell r="A5074" t="str">
            <v>C33513.21</v>
          </cell>
        </row>
        <row r="5075">
          <cell r="A5075" t="str">
            <v>CS7181000</v>
          </cell>
        </row>
        <row r="5076">
          <cell r="A5076" t="str">
            <v>CS70401.21</v>
          </cell>
        </row>
        <row r="5077">
          <cell r="A5077" t="str">
            <v>CS71518.02</v>
          </cell>
        </row>
        <row r="5078">
          <cell r="A5078" t="str">
            <v>E30444.02</v>
          </cell>
        </row>
        <row r="5079">
          <cell r="A5079" t="str">
            <v>467595A</v>
          </cell>
        </row>
        <row r="5080">
          <cell r="A5080" t="str">
            <v>OSSW0341</v>
          </cell>
        </row>
        <row r="5081">
          <cell r="A5081" t="str">
            <v>OSSW0335</v>
          </cell>
        </row>
        <row r="5082">
          <cell r="A5082" t="str">
            <v>T55413.02</v>
          </cell>
        </row>
        <row r="5083">
          <cell r="A5083" t="str">
            <v>E32707.15</v>
          </cell>
        </row>
        <row r="5084">
          <cell r="A5084" t="str">
            <v>CS73501.15</v>
          </cell>
        </row>
        <row r="5085">
          <cell r="A5085" t="str">
            <v>CS73107.50</v>
          </cell>
        </row>
        <row r="5086">
          <cell r="A5086" t="str">
            <v>NWG40SW3017</v>
          </cell>
        </row>
        <row r="5087">
          <cell r="A5087" t="str">
            <v>CS72813.04</v>
          </cell>
        </row>
        <row r="5088">
          <cell r="A5088" t="str">
            <v>CS72813.05</v>
          </cell>
        </row>
        <row r="5089">
          <cell r="A5089" t="str">
            <v>T36604.01</v>
          </cell>
        </row>
        <row r="5090">
          <cell r="A5090" t="str">
            <v>OSSW0535</v>
          </cell>
        </row>
        <row r="5091">
          <cell r="A5091" t="str">
            <v>CS73129.55</v>
          </cell>
        </row>
        <row r="5092">
          <cell r="A5092" t="str">
            <v>E37502.15</v>
          </cell>
        </row>
        <row r="5093">
          <cell r="A5093" t="str">
            <v>MSCFEAT0810.D</v>
          </cell>
        </row>
        <row r="5094">
          <cell r="A5094" t="str">
            <v>DA9157</v>
          </cell>
        </row>
        <row r="5095">
          <cell r="A5095" t="str">
            <v>CS73226.30</v>
          </cell>
        </row>
        <row r="5096">
          <cell r="A5096" t="str">
            <v>E35709.06</v>
          </cell>
        </row>
        <row r="5097">
          <cell r="A5097" t="str">
            <v>CS71366.14</v>
          </cell>
        </row>
        <row r="5098">
          <cell r="A5098" t="str">
            <v>CS71605.11</v>
          </cell>
        </row>
        <row r="5099">
          <cell r="A5099" t="str">
            <v>OSS01721</v>
          </cell>
        </row>
        <row r="5100">
          <cell r="A5100" t="str">
            <v>CS7269612</v>
          </cell>
        </row>
        <row r="5101">
          <cell r="A5101" t="str">
            <v>DA5363</v>
          </cell>
        </row>
        <row r="5102">
          <cell r="A5102" t="str">
            <v>BSC.260.T</v>
          </cell>
        </row>
        <row r="5103">
          <cell r="A5103" t="str">
            <v>BSC.260</v>
          </cell>
        </row>
        <row r="5104">
          <cell r="A5104" t="str">
            <v>E32701.10</v>
          </cell>
        </row>
        <row r="5105">
          <cell r="A5105" t="str">
            <v>OSS02168</v>
          </cell>
        </row>
        <row r="5106">
          <cell r="A5106" t="str">
            <v>CS71615.09</v>
          </cell>
        </row>
        <row r="5107">
          <cell r="A5107" t="str">
            <v>22848.01</v>
          </cell>
        </row>
        <row r="5108">
          <cell r="A5108" t="str">
            <v>E32817.05</v>
          </cell>
        </row>
        <row r="5109">
          <cell r="A5109" t="str">
            <v>E32823.05</v>
          </cell>
        </row>
        <row r="5110">
          <cell r="A5110" t="str">
            <v>CS73349.05</v>
          </cell>
        </row>
        <row r="5111">
          <cell r="A5111" t="str">
            <v>CS7216500</v>
          </cell>
        </row>
        <row r="5112">
          <cell r="A5112" t="str">
            <v>MSCFEAT0745.B</v>
          </cell>
        </row>
        <row r="5113">
          <cell r="A5113" t="str">
            <v>E32824.05</v>
          </cell>
        </row>
        <row r="5114">
          <cell r="A5114" t="str">
            <v>E32826.05</v>
          </cell>
        </row>
        <row r="5115">
          <cell r="A5115" t="str">
            <v>NBSW009</v>
          </cell>
        </row>
        <row r="5116">
          <cell r="A5116" t="str">
            <v>468091A</v>
          </cell>
        </row>
        <row r="5117">
          <cell r="A5117" t="str">
            <v>468263A</v>
          </cell>
        </row>
        <row r="5118">
          <cell r="A5118" t="str">
            <v>NWG40FEAT3035</v>
          </cell>
        </row>
        <row r="5119">
          <cell r="A5119" t="str">
            <v>NWG40FEAT3045</v>
          </cell>
        </row>
        <row r="5120">
          <cell r="A5120" t="str">
            <v>NWG40FEAT3055</v>
          </cell>
        </row>
        <row r="5121">
          <cell r="A5121" t="str">
            <v>NWG40FEAT3065</v>
          </cell>
        </row>
        <row r="5122">
          <cell r="A5122" t="str">
            <v>CS73501.20</v>
          </cell>
        </row>
        <row r="5123">
          <cell r="A5123" t="str">
            <v>NMSFEAT133.2.29</v>
          </cell>
        </row>
        <row r="5124">
          <cell r="A5124" t="str">
            <v>NMSFEAT133.2.46</v>
          </cell>
        </row>
        <row r="5125">
          <cell r="A5125" t="str">
            <v>NMSFEAT133.2.47</v>
          </cell>
        </row>
        <row r="5126">
          <cell r="A5126" t="str">
            <v>NMSFEAT137.2.4</v>
          </cell>
        </row>
        <row r="5127">
          <cell r="A5127" t="str">
            <v>NMSFEAT232.2.7</v>
          </cell>
        </row>
        <row r="5128">
          <cell r="A5128" t="str">
            <v>CS73097.15</v>
          </cell>
        </row>
        <row r="5129">
          <cell r="A5129" t="str">
            <v>CS7115600</v>
          </cell>
        </row>
        <row r="5130">
          <cell r="A5130" t="str">
            <v>E30447.02</v>
          </cell>
        </row>
        <row r="5131">
          <cell r="A5131" t="str">
            <v>21831</v>
          </cell>
        </row>
        <row r="5132">
          <cell r="A5132" t="str">
            <v>P69075.01</v>
          </cell>
        </row>
        <row r="5133">
          <cell r="A5133" t="str">
            <v>E32820.05</v>
          </cell>
        </row>
        <row r="5134">
          <cell r="A5134" t="str">
            <v>CS71615.17</v>
          </cell>
        </row>
        <row r="5135">
          <cell r="A5135" t="str">
            <v>00035810</v>
          </cell>
        </row>
        <row r="5136">
          <cell r="A5136" t="str">
            <v>CS73500.30</v>
          </cell>
        </row>
        <row r="5137">
          <cell r="A5137" t="str">
            <v>CS73104.40</v>
          </cell>
        </row>
        <row r="5138">
          <cell r="A5138" t="str">
            <v>E32719.20</v>
          </cell>
        </row>
        <row r="5139">
          <cell r="A5139" t="str">
            <v>E30550.43</v>
          </cell>
        </row>
        <row r="5140">
          <cell r="A5140" t="str">
            <v>DA9261</v>
          </cell>
        </row>
        <row r="5141">
          <cell r="A5141" t="str">
            <v>3GN03S0001</v>
          </cell>
        </row>
        <row r="5142">
          <cell r="A5142" t="str">
            <v>3GN04S0001</v>
          </cell>
        </row>
        <row r="5143">
          <cell r="A5143" t="str">
            <v>3GN05S0001</v>
          </cell>
        </row>
        <row r="5144">
          <cell r="A5144" t="str">
            <v>T55257.01</v>
          </cell>
        </row>
        <row r="5145">
          <cell r="A5145" t="str">
            <v>E32446.01</v>
          </cell>
        </row>
        <row r="5146">
          <cell r="A5146" t="str">
            <v>E32447.01</v>
          </cell>
        </row>
        <row r="5147">
          <cell r="A5147" t="str">
            <v>T38127.02</v>
          </cell>
        </row>
        <row r="5148">
          <cell r="A5148" t="str">
            <v>E32813.05</v>
          </cell>
        </row>
        <row r="5149">
          <cell r="A5149" t="str">
            <v>E50025-03AA</v>
          </cell>
        </row>
        <row r="5150">
          <cell r="A5150" t="str">
            <v>CS72451.20</v>
          </cell>
        </row>
        <row r="5151">
          <cell r="A5151" t="str">
            <v>468767A</v>
          </cell>
        </row>
        <row r="5152">
          <cell r="A5152" t="str">
            <v>E32822.05</v>
          </cell>
        </row>
        <row r="5153">
          <cell r="A5153" t="str">
            <v>E32819.05</v>
          </cell>
        </row>
        <row r="5154">
          <cell r="A5154" t="str">
            <v>E35720.04</v>
          </cell>
        </row>
        <row r="5155">
          <cell r="A5155" t="str">
            <v>BSC.1160.T</v>
          </cell>
        </row>
        <row r="5156">
          <cell r="A5156" t="str">
            <v>BSC.1190.T</v>
          </cell>
        </row>
        <row r="5157">
          <cell r="A5157" t="str">
            <v>BSC.1250.T</v>
          </cell>
        </row>
        <row r="5158">
          <cell r="A5158" t="str">
            <v>BSC.1255.T</v>
          </cell>
        </row>
        <row r="5159">
          <cell r="A5159" t="str">
            <v>BSC.1280.T</v>
          </cell>
        </row>
        <row r="5160">
          <cell r="A5160" t="str">
            <v>BSC.1325.T</v>
          </cell>
        </row>
        <row r="5161">
          <cell r="A5161" t="str">
            <v>BSC.1355.T</v>
          </cell>
        </row>
        <row r="5162">
          <cell r="A5162" t="str">
            <v>BSC.1410.T</v>
          </cell>
        </row>
        <row r="5163">
          <cell r="A5163" t="str">
            <v>BSC.1420.T</v>
          </cell>
        </row>
        <row r="5164">
          <cell r="A5164" t="str">
            <v>CS73134.20</v>
          </cell>
        </row>
        <row r="5165">
          <cell r="A5165" t="str">
            <v>E30550.26</v>
          </cell>
        </row>
        <row r="5166">
          <cell r="A5166" t="str">
            <v>CS73226.09</v>
          </cell>
        </row>
        <row r="5167">
          <cell r="A5167" t="str">
            <v>CS73107.55</v>
          </cell>
        </row>
        <row r="5168">
          <cell r="A5168" t="str">
            <v>MSCFEAT0063.B</v>
          </cell>
        </row>
        <row r="5169">
          <cell r="A5169" t="str">
            <v>MSCFEAT0809.D</v>
          </cell>
        </row>
        <row r="5170">
          <cell r="A5170" t="str">
            <v>E62716.01</v>
          </cell>
        </row>
        <row r="5171">
          <cell r="A5171" t="str">
            <v>E32847.30</v>
          </cell>
        </row>
        <row r="5172">
          <cell r="A5172" t="str">
            <v>E32848.30</v>
          </cell>
        </row>
        <row r="5173">
          <cell r="A5173" t="str">
            <v>DA3306</v>
          </cell>
        </row>
        <row r="5174">
          <cell r="A5174" t="str">
            <v>21022.10</v>
          </cell>
        </row>
        <row r="5175">
          <cell r="A5175" t="str">
            <v>B34862.01</v>
          </cell>
        </row>
        <row r="5176">
          <cell r="A5176" t="str">
            <v>DA9262</v>
          </cell>
        </row>
        <row r="5177">
          <cell r="A5177" t="str">
            <v>CS72997.04</v>
          </cell>
        </row>
        <row r="5178">
          <cell r="A5178" t="str">
            <v>CS72813.16</v>
          </cell>
        </row>
        <row r="5179">
          <cell r="A5179" t="str">
            <v>CS72813.17</v>
          </cell>
        </row>
        <row r="5180">
          <cell r="A5180" t="str">
            <v>DZ3659.1</v>
          </cell>
        </row>
        <row r="5181">
          <cell r="A5181" t="str">
            <v>CS71605.03</v>
          </cell>
        </row>
        <row r="5182">
          <cell r="A5182" t="str">
            <v>E32818.05</v>
          </cell>
        </row>
        <row r="5183">
          <cell r="A5183" t="str">
            <v>E32897.20</v>
          </cell>
        </row>
        <row r="5184">
          <cell r="A5184" t="str">
            <v>OSSW0463</v>
          </cell>
        </row>
        <row r="5185">
          <cell r="A5185" t="str">
            <v>OSSW0465</v>
          </cell>
        </row>
        <row r="5186">
          <cell r="A5186" t="str">
            <v>469050A</v>
          </cell>
        </row>
        <row r="5187">
          <cell r="A5187" t="str">
            <v>E35704.07</v>
          </cell>
        </row>
        <row r="5188">
          <cell r="A5188" t="str">
            <v>E35728.09</v>
          </cell>
        </row>
        <row r="5189">
          <cell r="A5189" t="str">
            <v>F5OPTBIGLTMV91</v>
          </cell>
        </row>
        <row r="5190">
          <cell r="A5190" t="str">
            <v>NET9736000</v>
          </cell>
        </row>
        <row r="5191">
          <cell r="A5191" t="str">
            <v>E35710.02</v>
          </cell>
        </row>
        <row r="5192">
          <cell r="A5192" t="str">
            <v>DA9143</v>
          </cell>
        </row>
        <row r="5193">
          <cell r="A5193" t="str">
            <v>DA9289</v>
          </cell>
        </row>
        <row r="5194">
          <cell r="A5194" t="str">
            <v>DA9290</v>
          </cell>
        </row>
        <row r="5195">
          <cell r="A5195" t="str">
            <v>CS73103.35</v>
          </cell>
        </row>
        <row r="5196">
          <cell r="A5196" t="str">
            <v>468667A</v>
          </cell>
        </row>
        <row r="5197">
          <cell r="A5197" t="str">
            <v>DS62604.13</v>
          </cell>
        </row>
        <row r="5198">
          <cell r="A5198" t="str">
            <v>DS62605.11</v>
          </cell>
        </row>
        <row r="5199">
          <cell r="A5199" t="str">
            <v>DS62604.11</v>
          </cell>
        </row>
        <row r="5200">
          <cell r="A5200" t="str">
            <v>T30432.01</v>
          </cell>
        </row>
        <row r="5201">
          <cell r="A5201" t="str">
            <v>469797A</v>
          </cell>
        </row>
        <row r="5202">
          <cell r="A5202" t="str">
            <v>21466.09</v>
          </cell>
        </row>
        <row r="5203">
          <cell r="A5203" t="str">
            <v>21465.09</v>
          </cell>
        </row>
        <row r="5204">
          <cell r="A5204" t="str">
            <v>CS73501.30</v>
          </cell>
        </row>
        <row r="5205">
          <cell r="A5205" t="str">
            <v>E35706.08</v>
          </cell>
        </row>
        <row r="5206">
          <cell r="A5206" t="str">
            <v>E35723.03</v>
          </cell>
        </row>
        <row r="5207">
          <cell r="A5207" t="str">
            <v>E35736.02</v>
          </cell>
        </row>
        <row r="5208">
          <cell r="A5208" t="str">
            <v>E35735.02</v>
          </cell>
        </row>
        <row r="5209">
          <cell r="A5209" t="str">
            <v>E35723.01</v>
          </cell>
        </row>
        <row r="5210">
          <cell r="A5210" t="str">
            <v>E35737.01</v>
          </cell>
        </row>
        <row r="5211">
          <cell r="A5211" t="str">
            <v>467598A</v>
          </cell>
        </row>
        <row r="5212">
          <cell r="A5212" t="str">
            <v>BSC.760.U</v>
          </cell>
        </row>
        <row r="5213">
          <cell r="A5213" t="str">
            <v>BSC.890.U</v>
          </cell>
        </row>
        <row r="5214">
          <cell r="A5214" t="str">
            <v>DA3363</v>
          </cell>
        </row>
        <row r="5215">
          <cell r="A5215" t="str">
            <v>CS73226.25</v>
          </cell>
        </row>
        <row r="5216">
          <cell r="A5216" t="str">
            <v>CS71615.05</v>
          </cell>
        </row>
        <row r="5217">
          <cell r="A5217" t="str">
            <v>CS73222.21</v>
          </cell>
        </row>
        <row r="5218">
          <cell r="A5218" t="str">
            <v>E37803.25</v>
          </cell>
        </row>
        <row r="5219">
          <cell r="A5219" t="str">
            <v>OSS01720</v>
          </cell>
        </row>
        <row r="5220">
          <cell r="A5220" t="str">
            <v>E30528.04</v>
          </cell>
        </row>
        <row r="5221">
          <cell r="A5221" t="str">
            <v>E30804.25</v>
          </cell>
        </row>
        <row r="5222">
          <cell r="A5222" t="str">
            <v>E65694.05</v>
          </cell>
        </row>
        <row r="5223">
          <cell r="A5223" t="str">
            <v>469358A</v>
          </cell>
        </row>
        <row r="5224">
          <cell r="A5224" t="str">
            <v>E32827.15</v>
          </cell>
        </row>
        <row r="5225">
          <cell r="A5225" t="str">
            <v>E32404.01</v>
          </cell>
        </row>
        <row r="5226">
          <cell r="A5226" t="str">
            <v>E32445.01</v>
          </cell>
        </row>
        <row r="5227">
          <cell r="A5227" t="str">
            <v>CS7219115</v>
          </cell>
        </row>
        <row r="5228">
          <cell r="A5228" t="str">
            <v>CS46000</v>
          </cell>
        </row>
        <row r="5229">
          <cell r="A5229" t="str">
            <v>OSSW0453</v>
          </cell>
        </row>
        <row r="5230">
          <cell r="A5230" t="str">
            <v>24167</v>
          </cell>
        </row>
        <row r="5231">
          <cell r="A5231" t="str">
            <v>E30445.04</v>
          </cell>
        </row>
        <row r="5232">
          <cell r="A5232" t="str">
            <v>E36431.05</v>
          </cell>
        </row>
        <row r="5233">
          <cell r="A5233" t="str">
            <v>CS73222.22</v>
          </cell>
        </row>
        <row r="5234">
          <cell r="A5234" t="str">
            <v>CS73222.20</v>
          </cell>
        </row>
        <row r="5235">
          <cell r="A5235" t="str">
            <v>CS7219810</v>
          </cell>
        </row>
        <row r="5236">
          <cell r="A5236" t="str">
            <v>CS73208.40</v>
          </cell>
        </row>
        <row r="5237">
          <cell r="A5237" t="str">
            <v>E32897.35</v>
          </cell>
        </row>
        <row r="5238">
          <cell r="A5238" t="str">
            <v>MSCFEAT51362</v>
          </cell>
        </row>
        <row r="5239">
          <cell r="A5239" t="str">
            <v>E64323.01</v>
          </cell>
        </row>
        <row r="5240">
          <cell r="A5240" t="str">
            <v>E64313.01</v>
          </cell>
        </row>
        <row r="5241">
          <cell r="A5241" t="str">
            <v>469479A</v>
          </cell>
        </row>
        <row r="5242">
          <cell r="A5242" t="str">
            <v>E64313.02</v>
          </cell>
        </row>
        <row r="5243">
          <cell r="A5243" t="str">
            <v>E64323.02</v>
          </cell>
        </row>
        <row r="5244">
          <cell r="A5244" t="str">
            <v>T38331.07</v>
          </cell>
        </row>
        <row r="5245">
          <cell r="A5245" t="str">
            <v>468980A</v>
          </cell>
        </row>
        <row r="5246">
          <cell r="A5246" t="str">
            <v>T55412.02</v>
          </cell>
        </row>
        <row r="5247">
          <cell r="A5247" t="str">
            <v>T55412.04</v>
          </cell>
        </row>
        <row r="5248">
          <cell r="A5248" t="str">
            <v>DA5362</v>
          </cell>
        </row>
        <row r="5249">
          <cell r="A5249" t="str">
            <v>CS73104.45</v>
          </cell>
        </row>
        <row r="5250">
          <cell r="A5250" t="str">
            <v>CS7113546</v>
          </cell>
        </row>
        <row r="5251">
          <cell r="A5251" t="str">
            <v>CS72698.04</v>
          </cell>
        </row>
        <row r="5252">
          <cell r="A5252" t="str">
            <v>NMSFEAT136.2.53</v>
          </cell>
        </row>
        <row r="5253">
          <cell r="A5253" t="str">
            <v>NMSFEAT130.1.23</v>
          </cell>
        </row>
        <row r="5254">
          <cell r="A5254" t="str">
            <v>NMSFEAT130.2.6</v>
          </cell>
        </row>
        <row r="5255">
          <cell r="A5255" t="str">
            <v>NMSFEAT133.2.30</v>
          </cell>
        </row>
        <row r="5256">
          <cell r="A5256" t="str">
            <v>OSS01400</v>
          </cell>
        </row>
        <row r="5257">
          <cell r="A5257" t="str">
            <v>E32841.30</v>
          </cell>
        </row>
        <row r="5258">
          <cell r="A5258" t="str">
            <v>469025A</v>
          </cell>
        </row>
        <row r="5259">
          <cell r="A5259" t="str">
            <v>CS7216801</v>
          </cell>
        </row>
        <row r="5260">
          <cell r="A5260" t="str">
            <v>CS71142.03</v>
          </cell>
        </row>
        <row r="5261">
          <cell r="A5261" t="str">
            <v>FS000009</v>
          </cell>
        </row>
        <row r="5262">
          <cell r="A5262" t="str">
            <v>NES1004401</v>
          </cell>
        </row>
        <row r="5263">
          <cell r="A5263" t="str">
            <v>CS77559.02</v>
          </cell>
        </row>
        <row r="5264">
          <cell r="A5264" t="str">
            <v>OSSW0550</v>
          </cell>
        </row>
        <row r="5265">
          <cell r="A5265" t="str">
            <v>CS72221.01</v>
          </cell>
        </row>
        <row r="5266">
          <cell r="A5266" t="str">
            <v>CS73420.99</v>
          </cell>
        </row>
        <row r="5267">
          <cell r="A5267" t="str">
            <v>E32718.20</v>
          </cell>
        </row>
        <row r="5268">
          <cell r="A5268" t="str">
            <v>E30550.73</v>
          </cell>
        </row>
        <row r="5269">
          <cell r="A5269" t="str">
            <v>BSC.460</v>
          </cell>
        </row>
        <row r="5270">
          <cell r="A5270" t="str">
            <v>469946A</v>
          </cell>
        </row>
        <row r="5271">
          <cell r="A5271" t="str">
            <v>E36765.01</v>
          </cell>
        </row>
        <row r="5272">
          <cell r="A5272" t="str">
            <v>469724A</v>
          </cell>
        </row>
        <row r="5273">
          <cell r="A5273" t="str">
            <v>BSC.460.T</v>
          </cell>
        </row>
        <row r="5274">
          <cell r="A5274" t="str">
            <v>E32873.15</v>
          </cell>
        </row>
        <row r="5275">
          <cell r="A5275" t="str">
            <v>CS72813.06</v>
          </cell>
        </row>
        <row r="5276">
          <cell r="A5276" t="str">
            <v>CS72813.07</v>
          </cell>
        </row>
        <row r="5277">
          <cell r="A5277" t="str">
            <v>CS77507.20</v>
          </cell>
        </row>
        <row r="5278">
          <cell r="A5278" t="str">
            <v>AGDOC3001</v>
          </cell>
        </row>
        <row r="5279">
          <cell r="A5279" t="str">
            <v>DA0476</v>
          </cell>
        </row>
        <row r="5280">
          <cell r="A5280" t="str">
            <v>E50001-02AA</v>
          </cell>
        </row>
        <row r="5281">
          <cell r="A5281" t="str">
            <v>E50023-04AA</v>
          </cell>
        </row>
        <row r="5282">
          <cell r="A5282" t="str">
            <v>E50025-02AA</v>
          </cell>
        </row>
        <row r="5283">
          <cell r="A5283" t="str">
            <v>T30420.08</v>
          </cell>
        </row>
        <row r="5284">
          <cell r="A5284" t="str">
            <v>T30406.04</v>
          </cell>
        </row>
        <row r="5285">
          <cell r="A5285" t="str">
            <v>CS72191.15</v>
          </cell>
        </row>
        <row r="5286">
          <cell r="A5286" t="str">
            <v>469194A</v>
          </cell>
        </row>
        <row r="5287">
          <cell r="A5287" t="str">
            <v>469361A</v>
          </cell>
        </row>
        <row r="5288">
          <cell r="A5288" t="str">
            <v>E30489.02</v>
          </cell>
        </row>
        <row r="5289">
          <cell r="A5289" t="str">
            <v>468631A</v>
          </cell>
        </row>
        <row r="5290">
          <cell r="A5290" t="str">
            <v>00004391</v>
          </cell>
        </row>
        <row r="5291">
          <cell r="A5291" t="str">
            <v>MMSCHW2030</v>
          </cell>
        </row>
        <row r="5292">
          <cell r="A5292" t="str">
            <v>00002815</v>
          </cell>
        </row>
        <row r="5293">
          <cell r="A5293" t="str">
            <v>OSSW0343</v>
          </cell>
        </row>
        <row r="5294">
          <cell r="A5294" t="str">
            <v>E32437.01</v>
          </cell>
        </row>
        <row r="5295">
          <cell r="A5295" t="str">
            <v>00034390</v>
          </cell>
        </row>
        <row r="5296">
          <cell r="A5296" t="str">
            <v>E32813.10</v>
          </cell>
        </row>
        <row r="5297">
          <cell r="A5297" t="str">
            <v>E36650.02</v>
          </cell>
        </row>
        <row r="5298">
          <cell r="A5298" t="str">
            <v>E36650.03</v>
          </cell>
        </row>
        <row r="5299">
          <cell r="A5299" t="str">
            <v>E36650.08</v>
          </cell>
        </row>
        <row r="5300">
          <cell r="A5300" t="str">
            <v>DA3294</v>
          </cell>
        </row>
        <row r="5301">
          <cell r="A5301" t="str">
            <v>MINSMISW0007SU</v>
          </cell>
        </row>
        <row r="5302">
          <cell r="A5302" t="str">
            <v>CS72198.10</v>
          </cell>
        </row>
        <row r="5303">
          <cell r="A5303" t="str">
            <v>CS71518.03</v>
          </cell>
        </row>
        <row r="5304">
          <cell r="A5304" t="str">
            <v>T38331.03</v>
          </cell>
        </row>
        <row r="5305">
          <cell r="A5305" t="str">
            <v>466277A</v>
          </cell>
        </row>
        <row r="5306">
          <cell r="A5306" t="str">
            <v>DA9224</v>
          </cell>
        </row>
        <row r="5307">
          <cell r="A5307" t="str">
            <v>B34815.01</v>
          </cell>
        </row>
        <row r="5308">
          <cell r="A5308" t="str">
            <v>T38274.10</v>
          </cell>
        </row>
        <row r="5309">
          <cell r="A5309" t="str">
            <v>OSSW0489</v>
          </cell>
        </row>
        <row r="5310">
          <cell r="A5310" t="str">
            <v>E37100.30</v>
          </cell>
        </row>
        <row r="5311">
          <cell r="A5311" t="str">
            <v>469793A</v>
          </cell>
        </row>
        <row r="5312">
          <cell r="A5312" t="str">
            <v>E32720.30</v>
          </cell>
        </row>
        <row r="5313">
          <cell r="A5313" t="str">
            <v>E34761.01</v>
          </cell>
        </row>
        <row r="5314">
          <cell r="A5314" t="str">
            <v>E30528.05</v>
          </cell>
        </row>
        <row r="5315">
          <cell r="A5315" t="str">
            <v>CS73341.01</v>
          </cell>
        </row>
        <row r="5316">
          <cell r="A5316" t="str">
            <v>T36612.05</v>
          </cell>
        </row>
        <row r="5317">
          <cell r="A5317" t="str">
            <v>C33025.20</v>
          </cell>
        </row>
        <row r="5318">
          <cell r="A5318" t="str">
            <v>C33201.20</v>
          </cell>
        </row>
        <row r="5319">
          <cell r="A5319" t="str">
            <v>C33008.20</v>
          </cell>
        </row>
        <row r="5320">
          <cell r="A5320" t="str">
            <v>C33003.20</v>
          </cell>
        </row>
        <row r="5321">
          <cell r="A5321" t="str">
            <v>FS000005</v>
          </cell>
        </row>
        <row r="5322">
          <cell r="A5322" t="str">
            <v>CS71607.14</v>
          </cell>
        </row>
        <row r="5323">
          <cell r="A5323" t="str">
            <v>T55417.12</v>
          </cell>
        </row>
        <row r="5324">
          <cell r="A5324" t="str">
            <v>CS71159.46</v>
          </cell>
        </row>
        <row r="5325">
          <cell r="A5325" t="str">
            <v>E30446.03</v>
          </cell>
        </row>
        <row r="5326">
          <cell r="A5326" t="str">
            <v>NMSFEAT133.1.45</v>
          </cell>
        </row>
        <row r="5327">
          <cell r="A5327" t="str">
            <v>CS73129.70</v>
          </cell>
        </row>
        <row r="5328">
          <cell r="A5328" t="str">
            <v>E30550.30</v>
          </cell>
        </row>
        <row r="5329">
          <cell r="A5329" t="str">
            <v>FS000075</v>
          </cell>
        </row>
        <row r="5330">
          <cell r="A5330" t="str">
            <v>T55249.01</v>
          </cell>
        </row>
        <row r="5331">
          <cell r="A5331" t="str">
            <v>DS3603.10</v>
          </cell>
        </row>
        <row r="5332">
          <cell r="A5332" t="str">
            <v>CS72451.10</v>
          </cell>
        </row>
        <row r="5333">
          <cell r="A5333" t="str">
            <v>CS71607.01</v>
          </cell>
        </row>
        <row r="5334">
          <cell r="A5334" t="str">
            <v>GMLCSW0102</v>
          </cell>
        </row>
        <row r="5335">
          <cell r="A5335" t="str">
            <v>T38331.05</v>
          </cell>
        </row>
        <row r="5336">
          <cell r="A5336" t="str">
            <v>NES1004X40</v>
          </cell>
        </row>
        <row r="5337">
          <cell r="A5337" t="str">
            <v>CS71135.20</v>
          </cell>
        </row>
        <row r="5338">
          <cell r="A5338" t="str">
            <v>CS71153.10</v>
          </cell>
        </row>
        <row r="5339">
          <cell r="A5339" t="str">
            <v>CS73104.50</v>
          </cell>
        </row>
        <row r="5340">
          <cell r="A5340" t="str">
            <v>DA9147</v>
          </cell>
        </row>
        <row r="5341">
          <cell r="A5341" t="str">
            <v>CS73331.18</v>
          </cell>
        </row>
        <row r="5342">
          <cell r="A5342" t="str">
            <v>CS72222.06</v>
          </cell>
        </row>
        <row r="5343">
          <cell r="A5343" t="str">
            <v>CS72222.07</v>
          </cell>
        </row>
        <row r="5344">
          <cell r="A5344" t="str">
            <v>CS72222.08</v>
          </cell>
        </row>
        <row r="5345">
          <cell r="A5345" t="str">
            <v>CS73101.25</v>
          </cell>
        </row>
        <row r="5346">
          <cell r="A5346" t="str">
            <v>CS73102.25</v>
          </cell>
        </row>
        <row r="5347">
          <cell r="A5347" t="str">
            <v>E32847.20</v>
          </cell>
        </row>
        <row r="5348">
          <cell r="A5348" t="str">
            <v>E32848.20</v>
          </cell>
        </row>
        <row r="5349">
          <cell r="A5349" t="str">
            <v>P69116.01</v>
          </cell>
        </row>
        <row r="5350">
          <cell r="A5350" t="str">
            <v>FS000006</v>
          </cell>
        </row>
        <row r="5351">
          <cell r="A5351" t="str">
            <v>E37410.05</v>
          </cell>
        </row>
        <row r="5352">
          <cell r="A5352" t="str">
            <v>CS72997.02</v>
          </cell>
        </row>
        <row r="5353">
          <cell r="A5353" t="str">
            <v>T38348.20</v>
          </cell>
        </row>
        <row r="5354">
          <cell r="A5354" t="str">
            <v>T38331.09</v>
          </cell>
        </row>
        <row r="5355">
          <cell r="A5355" t="str">
            <v>470052A</v>
          </cell>
        </row>
        <row r="5356">
          <cell r="A5356" t="str">
            <v>E30445.41</v>
          </cell>
        </row>
        <row r="5357">
          <cell r="A5357" t="str">
            <v>CS73349.06</v>
          </cell>
        </row>
        <row r="5358">
          <cell r="A5358" t="str">
            <v>CS73134.25</v>
          </cell>
        </row>
        <row r="5359">
          <cell r="A5359" t="str">
            <v>E62715.01</v>
          </cell>
        </row>
        <row r="5360">
          <cell r="A5360" t="str">
            <v>469833A</v>
          </cell>
        </row>
        <row r="5361">
          <cell r="A5361" t="str">
            <v>CS73343.09</v>
          </cell>
        </row>
        <row r="5362">
          <cell r="A5362" t="str">
            <v>469049A</v>
          </cell>
        </row>
        <row r="5363">
          <cell r="A5363" t="str">
            <v>00035033</v>
          </cell>
        </row>
        <row r="5364">
          <cell r="A5364" t="str">
            <v>CS73410.53</v>
          </cell>
        </row>
        <row r="5365">
          <cell r="A5365" t="str">
            <v>OS_AS5X5ZZ_TS</v>
          </cell>
        </row>
        <row r="5366">
          <cell r="A5366" t="str">
            <v>CS7216700</v>
          </cell>
        </row>
        <row r="5367">
          <cell r="A5367" t="str">
            <v>CS72187.01</v>
          </cell>
        </row>
        <row r="5368">
          <cell r="A5368" t="str">
            <v>NBSW008</v>
          </cell>
        </row>
        <row r="5369">
          <cell r="A5369" t="str">
            <v>NWG40FEAT3034</v>
          </cell>
        </row>
        <row r="5370">
          <cell r="A5370" t="str">
            <v>NWG40FEAT3044</v>
          </cell>
        </row>
        <row r="5371">
          <cell r="A5371" t="str">
            <v>NWG40FEAT3054</v>
          </cell>
        </row>
        <row r="5372">
          <cell r="A5372" t="str">
            <v>NWG40FEAT3064</v>
          </cell>
        </row>
        <row r="5373">
          <cell r="A5373" t="str">
            <v>E32868.30</v>
          </cell>
        </row>
        <row r="5374">
          <cell r="A5374" t="str">
            <v>T36617.02</v>
          </cell>
        </row>
        <row r="5375">
          <cell r="A5375" t="str">
            <v>CS71145.11</v>
          </cell>
        </row>
        <row r="5376">
          <cell r="A5376" t="str">
            <v>469958A</v>
          </cell>
        </row>
        <row r="5377">
          <cell r="A5377" t="str">
            <v>MSCFEAT0745.A</v>
          </cell>
        </row>
        <row r="5378">
          <cell r="A5378" t="str">
            <v>E32815.05</v>
          </cell>
        </row>
        <row r="5379">
          <cell r="A5379" t="str">
            <v>E68750.02</v>
          </cell>
        </row>
        <row r="5380">
          <cell r="A5380" t="str">
            <v>DS62602.11</v>
          </cell>
        </row>
        <row r="5381">
          <cell r="A5381" t="str">
            <v>2003106</v>
          </cell>
        </row>
        <row r="5382">
          <cell r="A5382" t="str">
            <v>E62737.01</v>
          </cell>
        </row>
        <row r="5383">
          <cell r="A5383" t="str">
            <v>T38331.01</v>
          </cell>
        </row>
        <row r="5384">
          <cell r="A5384" t="str">
            <v>OSSW0456</v>
          </cell>
        </row>
        <row r="5385">
          <cell r="A5385" t="str">
            <v>NMSFEAT130.1.24</v>
          </cell>
        </row>
        <row r="5386">
          <cell r="A5386" t="str">
            <v>NMSFEAT130.1.25</v>
          </cell>
        </row>
        <row r="5387">
          <cell r="A5387" t="str">
            <v>NMSFEAT130.2.7</v>
          </cell>
        </row>
        <row r="5388">
          <cell r="A5388" t="str">
            <v>NMSFEAT130.2.8</v>
          </cell>
        </row>
        <row r="5389">
          <cell r="A5389" t="str">
            <v>E30528.03</v>
          </cell>
        </row>
        <row r="5390">
          <cell r="A5390" t="str">
            <v>CS7219010</v>
          </cell>
        </row>
        <row r="5391">
          <cell r="A5391" t="str">
            <v>ORA_EERT1USRTS</v>
          </cell>
        </row>
        <row r="5392">
          <cell r="A5392" t="str">
            <v>E68732.01</v>
          </cell>
        </row>
        <row r="5393">
          <cell r="A5393" t="str">
            <v>E35726.02</v>
          </cell>
        </row>
        <row r="5394">
          <cell r="A5394" t="str">
            <v>FS000007</v>
          </cell>
        </row>
        <row r="5395">
          <cell r="A5395" t="str">
            <v>21178.20</v>
          </cell>
        </row>
        <row r="5396">
          <cell r="A5396" t="str">
            <v>T30406.03</v>
          </cell>
        </row>
        <row r="5397">
          <cell r="A5397" t="str">
            <v>DA3308</v>
          </cell>
        </row>
        <row r="5398">
          <cell r="A5398" t="str">
            <v>E37078.02</v>
          </cell>
        </row>
        <row r="5399">
          <cell r="A5399" t="str">
            <v>E37078.01</v>
          </cell>
        </row>
        <row r="5400">
          <cell r="A5400" t="str">
            <v>21180.19</v>
          </cell>
        </row>
        <row r="5401">
          <cell r="A5401" t="str">
            <v>CS71159.41</v>
          </cell>
        </row>
        <row r="5402">
          <cell r="A5402" t="str">
            <v>OSSINS01</v>
          </cell>
        </row>
        <row r="5403">
          <cell r="A5403" t="str">
            <v>CS73116.01</v>
          </cell>
        </row>
        <row r="5404">
          <cell r="A5404" t="str">
            <v>E36431.10</v>
          </cell>
        </row>
        <row r="5405">
          <cell r="A5405" t="str">
            <v>00036020</v>
          </cell>
        </row>
        <row r="5406">
          <cell r="A5406" t="str">
            <v>SMSCFEAT7401</v>
          </cell>
        </row>
        <row r="5407">
          <cell r="A5407" t="str">
            <v>OSSW0039</v>
          </cell>
        </row>
        <row r="5408">
          <cell r="A5408" t="str">
            <v>OSSWM0004</v>
          </cell>
        </row>
        <row r="5409">
          <cell r="A5409" t="str">
            <v>C33513.22</v>
          </cell>
        </row>
        <row r="5410">
          <cell r="A5410" t="str">
            <v>C33513.87</v>
          </cell>
        </row>
        <row r="5411">
          <cell r="A5411" t="str">
            <v>C33513.90</v>
          </cell>
        </row>
        <row r="5412">
          <cell r="A5412" t="str">
            <v>OSS02449</v>
          </cell>
        </row>
        <row r="5413">
          <cell r="A5413" t="str">
            <v>468782A</v>
          </cell>
        </row>
        <row r="5414">
          <cell r="A5414" t="str">
            <v>MINDOC1019NT</v>
          </cell>
        </row>
        <row r="5415">
          <cell r="A5415" t="str">
            <v>C33512.90</v>
          </cell>
        </row>
        <row r="5416">
          <cell r="A5416" t="str">
            <v>VGWM001001</v>
          </cell>
        </row>
        <row r="5417">
          <cell r="A5417" t="str">
            <v>C33513.09</v>
          </cell>
        </row>
        <row r="5418">
          <cell r="A5418" t="str">
            <v>C33512.09</v>
          </cell>
        </row>
        <row r="5419">
          <cell r="A5419" t="str">
            <v>C34240.90</v>
          </cell>
        </row>
        <row r="5420">
          <cell r="A5420" t="str">
            <v>C33512.20</v>
          </cell>
        </row>
        <row r="5421">
          <cell r="A5421" t="str">
            <v>C33512.22</v>
          </cell>
        </row>
        <row r="5422">
          <cell r="A5422" t="str">
            <v>P38202.01</v>
          </cell>
        </row>
        <row r="5423">
          <cell r="A5423" t="str">
            <v>P38203.01</v>
          </cell>
        </row>
        <row r="5424">
          <cell r="A5424" t="str">
            <v>C33513.20</v>
          </cell>
        </row>
        <row r="5425">
          <cell r="A5425" t="str">
            <v>P30913.51</v>
          </cell>
        </row>
        <row r="5426">
          <cell r="A5426" t="str">
            <v>T55250.21</v>
          </cell>
        </row>
        <row r="5427">
          <cell r="A5427" t="str">
            <v>T55250.31</v>
          </cell>
        </row>
        <row r="5428">
          <cell r="A5428" t="str">
            <v>T55250.03</v>
          </cell>
        </row>
        <row r="5429">
          <cell r="A5429" t="str">
            <v>T30432.02</v>
          </cell>
        </row>
        <row r="5430">
          <cell r="A5430" t="str">
            <v>T55249.20</v>
          </cell>
        </row>
        <row r="5431">
          <cell r="A5431" t="str">
            <v>T55055.08</v>
          </cell>
        </row>
        <row r="5432">
          <cell r="A5432" t="str">
            <v>T55055.03</v>
          </cell>
        </row>
        <row r="5433">
          <cell r="A5433" t="str">
            <v>00040521</v>
          </cell>
        </row>
        <row r="5434">
          <cell r="A5434" t="str">
            <v>00040532</v>
          </cell>
        </row>
        <row r="5435">
          <cell r="A5435" t="str">
            <v>467370A</v>
          </cell>
        </row>
        <row r="5436">
          <cell r="A5436" t="str">
            <v>NWGSW1402</v>
          </cell>
        </row>
        <row r="5437">
          <cell r="A5437" t="str">
            <v>DA3429</v>
          </cell>
        </row>
        <row r="5438">
          <cell r="A5438" t="str">
            <v>OSSINS03</v>
          </cell>
        </row>
        <row r="5439">
          <cell r="A5439" t="str">
            <v>469974A</v>
          </cell>
        </row>
        <row r="5440">
          <cell r="A5440" t="str">
            <v>00002816</v>
          </cell>
        </row>
        <row r="5441">
          <cell r="A5441" t="str">
            <v>NTMSDC10L18E6</v>
          </cell>
        </row>
        <row r="5442">
          <cell r="A5442" t="str">
            <v>NTMSDC10L99E9</v>
          </cell>
        </row>
        <row r="5443">
          <cell r="A5443" t="str">
            <v>SMSCFEAT8008</v>
          </cell>
        </row>
        <row r="5444">
          <cell r="A5444" t="str">
            <v>OSSW0377</v>
          </cell>
        </row>
        <row r="5445">
          <cell r="A5445" t="str">
            <v>00034909</v>
          </cell>
        </row>
        <row r="5446">
          <cell r="A5446" t="str">
            <v>OSSW0041</v>
          </cell>
        </row>
        <row r="5447">
          <cell r="A5447" t="str">
            <v>OSSW0348</v>
          </cell>
        </row>
        <row r="5448">
          <cell r="A5448" t="str">
            <v>OSSW0340</v>
          </cell>
        </row>
        <row r="5449">
          <cell r="A5449" t="str">
            <v>C33512.02</v>
          </cell>
        </row>
        <row r="5450">
          <cell r="A5450" t="str">
            <v>DA7614</v>
          </cell>
        </row>
        <row r="5451">
          <cell r="A5451" t="str">
            <v>DA7615</v>
          </cell>
        </row>
        <row r="5452">
          <cell r="A5452" t="str">
            <v>DA7616</v>
          </cell>
        </row>
        <row r="5453">
          <cell r="A5453" t="str">
            <v>DA7621</v>
          </cell>
        </row>
        <row r="5454">
          <cell r="A5454" t="str">
            <v>DA7622</v>
          </cell>
        </row>
        <row r="5455">
          <cell r="A5455" t="str">
            <v>DA7623</v>
          </cell>
        </row>
        <row r="5456">
          <cell r="A5456" t="str">
            <v>DA7652</v>
          </cell>
        </row>
        <row r="5457">
          <cell r="A5457" t="str">
            <v>DA7653</v>
          </cell>
        </row>
        <row r="5458">
          <cell r="A5458" t="str">
            <v>DA7654</v>
          </cell>
        </row>
        <row r="5459">
          <cell r="A5459" t="str">
            <v>DA7735</v>
          </cell>
        </row>
        <row r="5460">
          <cell r="A5460" t="str">
            <v>DA7771</v>
          </cell>
        </row>
        <row r="5461">
          <cell r="A5461" t="str">
            <v>DA7772</v>
          </cell>
        </row>
        <row r="5462">
          <cell r="A5462" t="str">
            <v>DA7773</v>
          </cell>
        </row>
        <row r="5463">
          <cell r="A5463" t="str">
            <v>DA7774</v>
          </cell>
        </row>
        <row r="5464">
          <cell r="A5464" t="str">
            <v>DA7775</v>
          </cell>
        </row>
        <row r="5465">
          <cell r="A5465" t="str">
            <v>DA7785</v>
          </cell>
        </row>
        <row r="5466">
          <cell r="A5466" t="str">
            <v>DA7786</v>
          </cell>
        </row>
        <row r="5467">
          <cell r="A5467" t="str">
            <v>DA7789</v>
          </cell>
        </row>
        <row r="5468">
          <cell r="A5468" t="str">
            <v>DA7790</v>
          </cell>
        </row>
        <row r="5469">
          <cell r="A5469" t="str">
            <v>DA7801</v>
          </cell>
        </row>
        <row r="5470">
          <cell r="A5470" t="str">
            <v>DA7802</v>
          </cell>
        </row>
        <row r="5471">
          <cell r="A5471" t="str">
            <v>DA7803</v>
          </cell>
        </row>
        <row r="5472">
          <cell r="A5472" t="str">
            <v>DA7804</v>
          </cell>
        </row>
        <row r="5473">
          <cell r="A5473" t="str">
            <v>DA7820</v>
          </cell>
        </row>
        <row r="5474">
          <cell r="A5474" t="str">
            <v>DA7784</v>
          </cell>
        </row>
        <row r="5475">
          <cell r="A5475" t="str">
            <v>DA7788</v>
          </cell>
        </row>
        <row r="5476">
          <cell r="A5476" t="str">
            <v>BSC.740.U</v>
          </cell>
        </row>
        <row r="5477">
          <cell r="A5477" t="str">
            <v>CS71152.20</v>
          </cell>
        </row>
        <row r="5478">
          <cell r="A5478" t="str">
            <v>MSCFEAT0063.A</v>
          </cell>
        </row>
        <row r="5479">
          <cell r="A5479" t="str">
            <v>MSCFEAT0070.B</v>
          </cell>
        </row>
        <row r="5480">
          <cell r="A5480" t="str">
            <v>21178.1</v>
          </cell>
        </row>
        <row r="5481">
          <cell r="A5481" t="str">
            <v>21456.09</v>
          </cell>
        </row>
        <row r="5482">
          <cell r="A5482" t="str">
            <v>471002A</v>
          </cell>
        </row>
        <row r="5483">
          <cell r="A5483" t="str">
            <v>DA7454</v>
          </cell>
        </row>
        <row r="5484">
          <cell r="A5484" t="str">
            <v>NWG40SW3016</v>
          </cell>
        </row>
        <row r="5485">
          <cell r="A5485" t="str">
            <v>CS73097.20</v>
          </cell>
        </row>
        <row r="5486">
          <cell r="A5486" t="str">
            <v>OSS01719</v>
          </cell>
        </row>
        <row r="5487">
          <cell r="A5487" t="str">
            <v>E36654.01</v>
          </cell>
        </row>
        <row r="5488">
          <cell r="A5488" t="str">
            <v>B34700.08</v>
          </cell>
        </row>
        <row r="5489">
          <cell r="A5489" t="str">
            <v>CS72222.01</v>
          </cell>
        </row>
        <row r="5490">
          <cell r="A5490" t="str">
            <v>CS73341</v>
          </cell>
        </row>
        <row r="5491">
          <cell r="A5491" t="str">
            <v>DA7795</v>
          </cell>
        </row>
        <row r="5492">
          <cell r="A5492" t="str">
            <v>T37881.01</v>
          </cell>
        </row>
        <row r="5493">
          <cell r="A5493" t="str">
            <v>DA7793</v>
          </cell>
        </row>
        <row r="5494">
          <cell r="A5494" t="str">
            <v>DA7794</v>
          </cell>
        </row>
        <row r="5495">
          <cell r="A5495" t="str">
            <v>E30561.10</v>
          </cell>
        </row>
        <row r="5496">
          <cell r="A5496" t="str">
            <v>CS73500.50</v>
          </cell>
        </row>
        <row r="5497">
          <cell r="A5497" t="str">
            <v>CS73226.10</v>
          </cell>
        </row>
        <row r="5498">
          <cell r="A5498" t="str">
            <v>E32853.30</v>
          </cell>
        </row>
        <row r="5499">
          <cell r="A5499" t="str">
            <v>E32719.30</v>
          </cell>
        </row>
        <row r="5500">
          <cell r="A5500" t="str">
            <v>CS72190.10</v>
          </cell>
        </row>
        <row r="5501">
          <cell r="A5501" t="str">
            <v>NBSW007</v>
          </cell>
        </row>
        <row r="5502">
          <cell r="A5502" t="str">
            <v>2003240</v>
          </cell>
        </row>
        <row r="5503">
          <cell r="A5503" t="str">
            <v>NMSFEAT131.2.5</v>
          </cell>
        </row>
        <row r="5504">
          <cell r="A5504" t="str">
            <v>BSC.480</v>
          </cell>
        </row>
        <row r="5505">
          <cell r="A5505" t="str">
            <v>E32843.30</v>
          </cell>
        </row>
        <row r="5506">
          <cell r="A5506" t="str">
            <v>T55055.04</v>
          </cell>
        </row>
        <row r="5507">
          <cell r="A5507" t="str">
            <v>BSC.480.T</v>
          </cell>
        </row>
        <row r="5508">
          <cell r="A5508" t="str">
            <v>CS73226.32</v>
          </cell>
        </row>
        <row r="5509">
          <cell r="A5509" t="str">
            <v>CS73800.44</v>
          </cell>
        </row>
        <row r="5510">
          <cell r="A5510" t="str">
            <v>CS73800.43</v>
          </cell>
        </row>
        <row r="5511">
          <cell r="A5511" t="str">
            <v>E32812.30</v>
          </cell>
        </row>
        <row r="5512">
          <cell r="A5512" t="str">
            <v>21497.01</v>
          </cell>
        </row>
        <row r="5513">
          <cell r="A5513" t="str">
            <v>21421.09</v>
          </cell>
        </row>
        <row r="5514">
          <cell r="A5514" t="str">
            <v>OSSW0287</v>
          </cell>
        </row>
        <row r="5515">
          <cell r="A5515" t="str">
            <v>E30561.07</v>
          </cell>
        </row>
        <row r="5516">
          <cell r="A5516" t="str">
            <v>465218A</v>
          </cell>
        </row>
        <row r="5517">
          <cell r="A5517" t="str">
            <v>DA7812</v>
          </cell>
        </row>
        <row r="5518">
          <cell r="A5518" t="str">
            <v>CS77723.11</v>
          </cell>
        </row>
        <row r="5519">
          <cell r="A5519" t="str">
            <v>468232A</v>
          </cell>
        </row>
        <row r="5520">
          <cell r="A5520" t="str">
            <v>CS72171</v>
          </cell>
        </row>
        <row r="5521">
          <cell r="A5521" t="str">
            <v>CS73501.50</v>
          </cell>
        </row>
        <row r="5522">
          <cell r="A5522" t="str">
            <v>CS73227.01</v>
          </cell>
        </row>
        <row r="5523">
          <cell r="A5523" t="str">
            <v>CS72813.08</v>
          </cell>
        </row>
        <row r="5524">
          <cell r="A5524" t="str">
            <v>CS72813.09</v>
          </cell>
        </row>
        <row r="5525">
          <cell r="A5525" t="str">
            <v>CS71615.04</v>
          </cell>
        </row>
        <row r="5526">
          <cell r="A5526" t="str">
            <v>21960.2</v>
          </cell>
        </row>
        <row r="5527">
          <cell r="A5527" t="str">
            <v>E32815.10</v>
          </cell>
        </row>
        <row r="5528">
          <cell r="A5528" t="str">
            <v>CS71615.06</v>
          </cell>
        </row>
        <row r="5529">
          <cell r="A5529" t="str">
            <v>CS73101.35</v>
          </cell>
        </row>
        <row r="5530">
          <cell r="A5530" t="str">
            <v>CS73102.35</v>
          </cell>
        </row>
        <row r="5531">
          <cell r="A5531" t="str">
            <v>E32853.60</v>
          </cell>
        </row>
        <row r="5532">
          <cell r="A5532" t="str">
            <v>NMSFEAT131.2.9</v>
          </cell>
        </row>
        <row r="5533">
          <cell r="A5533" t="str">
            <v>466803A</v>
          </cell>
        </row>
        <row r="5534">
          <cell r="A5534" t="str">
            <v>DA7591</v>
          </cell>
        </row>
        <row r="5535">
          <cell r="A5535" t="str">
            <v>DA5357</v>
          </cell>
        </row>
        <row r="5536">
          <cell r="A5536" t="str">
            <v>T30406.15</v>
          </cell>
        </row>
        <row r="5537">
          <cell r="A5537" t="str">
            <v>T30406.16</v>
          </cell>
        </row>
        <row r="5538">
          <cell r="A5538" t="str">
            <v>T55055.02</v>
          </cell>
        </row>
        <row r="5539">
          <cell r="A5539" t="str">
            <v>22666</v>
          </cell>
        </row>
        <row r="5540">
          <cell r="A5540" t="str">
            <v>469166A</v>
          </cell>
        </row>
        <row r="5541">
          <cell r="A5541" t="str">
            <v>NTMSDC10L14E6</v>
          </cell>
        </row>
        <row r="5542">
          <cell r="A5542" t="str">
            <v>NTMSDC10L16E6</v>
          </cell>
        </row>
        <row r="5543">
          <cell r="A5543" t="str">
            <v>OSSW0334</v>
          </cell>
        </row>
        <row r="5544">
          <cell r="A5544" t="str">
            <v>OSSW0468</v>
          </cell>
        </row>
        <row r="5545">
          <cell r="A5545" t="str">
            <v>OSSW0477</v>
          </cell>
        </row>
        <row r="5546">
          <cell r="A5546" t="str">
            <v>OSSW0478</v>
          </cell>
        </row>
        <row r="5547">
          <cell r="A5547" t="str">
            <v>CS73104.60</v>
          </cell>
        </row>
        <row r="5548">
          <cell r="A5548" t="str">
            <v>469319A</v>
          </cell>
        </row>
        <row r="5549">
          <cell r="A5549" t="str">
            <v>T36613.01</v>
          </cell>
        </row>
        <row r="5550">
          <cell r="A5550" t="str">
            <v>CS73120.10</v>
          </cell>
        </row>
        <row r="5551">
          <cell r="A5551" t="str">
            <v>CS73098.10</v>
          </cell>
        </row>
        <row r="5552">
          <cell r="A5552" t="str">
            <v>CS73341.03</v>
          </cell>
        </row>
        <row r="5553">
          <cell r="A5553" t="str">
            <v>E37410.10</v>
          </cell>
        </row>
        <row r="5554">
          <cell r="A5554" t="str">
            <v>21441.09</v>
          </cell>
        </row>
        <row r="5555">
          <cell r="A5555" t="str">
            <v>E30444.01</v>
          </cell>
        </row>
        <row r="5556">
          <cell r="A5556" t="str">
            <v>T55412.01</v>
          </cell>
        </row>
        <row r="5557">
          <cell r="A5557" t="str">
            <v>T55412.03</v>
          </cell>
        </row>
        <row r="5558">
          <cell r="A5558" t="str">
            <v>T55413.03</v>
          </cell>
        </row>
        <row r="5559">
          <cell r="A5559" t="str">
            <v>E32718.30</v>
          </cell>
        </row>
        <row r="5560">
          <cell r="A5560" t="str">
            <v>470153A</v>
          </cell>
        </row>
        <row r="5561">
          <cell r="A5561" t="str">
            <v>468686A</v>
          </cell>
        </row>
        <row r="5562">
          <cell r="A5562" t="str">
            <v>E35748.03</v>
          </cell>
        </row>
        <row r="5563">
          <cell r="A5563" t="str">
            <v>NWG40SW3007</v>
          </cell>
        </row>
        <row r="5564">
          <cell r="A5564" t="str">
            <v>CS75064.01</v>
          </cell>
        </row>
        <row r="5565">
          <cell r="A5565" t="str">
            <v>RETHW0039</v>
          </cell>
        </row>
        <row r="5566">
          <cell r="A5566" t="str">
            <v>CS71146.01</v>
          </cell>
        </row>
        <row r="5567">
          <cell r="A5567" t="str">
            <v>CS71152.22</v>
          </cell>
        </row>
        <row r="5568">
          <cell r="A5568" t="str">
            <v>CS73134.30</v>
          </cell>
        </row>
        <row r="5569">
          <cell r="A5569" t="str">
            <v>CS71159.54</v>
          </cell>
        </row>
        <row r="5570">
          <cell r="A5570" t="str">
            <v>CS73095.70</v>
          </cell>
        </row>
        <row r="5571">
          <cell r="A5571" t="str">
            <v>CS73226.33</v>
          </cell>
        </row>
        <row r="5572">
          <cell r="A5572" t="str">
            <v>E37501.30</v>
          </cell>
        </row>
        <row r="5573">
          <cell r="A5573" t="str">
            <v>BSC.710</v>
          </cell>
        </row>
        <row r="5574">
          <cell r="A5574" t="str">
            <v>P30952.01</v>
          </cell>
        </row>
        <row r="5575">
          <cell r="A5575" t="str">
            <v>P30956.01</v>
          </cell>
        </row>
        <row r="5576">
          <cell r="A5576" t="str">
            <v>P30957.01</v>
          </cell>
        </row>
        <row r="5577">
          <cell r="A5577" t="str">
            <v>E56111.01</v>
          </cell>
        </row>
        <row r="5578">
          <cell r="A5578" t="str">
            <v>E56111.07</v>
          </cell>
        </row>
        <row r="5579">
          <cell r="A5579" t="str">
            <v>00035552</v>
          </cell>
        </row>
        <row r="5580">
          <cell r="A5580" t="str">
            <v>467208A</v>
          </cell>
        </row>
        <row r="5581">
          <cell r="A5581" t="str">
            <v>E35707.02</v>
          </cell>
        </row>
        <row r="5582">
          <cell r="A5582" t="str">
            <v>BSC.710.T</v>
          </cell>
        </row>
        <row r="5583">
          <cell r="A5583" t="str">
            <v>OSSW0303</v>
          </cell>
        </row>
        <row r="5584">
          <cell r="A5584" t="str">
            <v>ORA_SE_NU_S_CTB</v>
          </cell>
        </row>
        <row r="5585">
          <cell r="A5585" t="str">
            <v>E32853.07</v>
          </cell>
        </row>
        <row r="5586">
          <cell r="A5586" t="str">
            <v>21025.20</v>
          </cell>
        </row>
        <row r="5587">
          <cell r="A5587" t="str">
            <v>CS72989</v>
          </cell>
        </row>
        <row r="5588">
          <cell r="A5588" t="str">
            <v>E37503.30</v>
          </cell>
        </row>
        <row r="5589">
          <cell r="A5589" t="str">
            <v>MSCFEAT0038.D</v>
          </cell>
        </row>
        <row r="5590">
          <cell r="A5590" t="str">
            <v>MSCFEAT01165.D</v>
          </cell>
        </row>
        <row r="5591">
          <cell r="A5591" t="str">
            <v>E36659.01</v>
          </cell>
        </row>
        <row r="5592">
          <cell r="A5592" t="str">
            <v>22786</v>
          </cell>
        </row>
        <row r="5593">
          <cell r="A5593" t="str">
            <v>CS71605.08</v>
          </cell>
        </row>
        <row r="5594">
          <cell r="A5594" t="str">
            <v>E32853.10</v>
          </cell>
        </row>
        <row r="5595">
          <cell r="A5595" t="str">
            <v>00033818</v>
          </cell>
        </row>
        <row r="5596">
          <cell r="A5596" t="str">
            <v>E32853.08</v>
          </cell>
        </row>
        <row r="5597">
          <cell r="A5597" t="str">
            <v>DA7635</v>
          </cell>
        </row>
        <row r="5598">
          <cell r="A5598" t="str">
            <v>DA7637</v>
          </cell>
        </row>
        <row r="5599">
          <cell r="A5599" t="str">
            <v>E56111.11</v>
          </cell>
        </row>
        <row r="5600">
          <cell r="A5600" t="str">
            <v>CS71609.08</v>
          </cell>
        </row>
        <row r="5601">
          <cell r="A5601" t="str">
            <v>B34705.01</v>
          </cell>
        </row>
        <row r="5602">
          <cell r="A5602" t="str">
            <v>B34705.02</v>
          </cell>
        </row>
        <row r="5603">
          <cell r="A5603" t="str">
            <v>B34705.03</v>
          </cell>
        </row>
        <row r="5604">
          <cell r="A5604" t="str">
            <v>B34705.04</v>
          </cell>
        </row>
        <row r="5605">
          <cell r="A5605" t="str">
            <v>B34705.05</v>
          </cell>
        </row>
        <row r="5606">
          <cell r="A5606" t="str">
            <v>CS73331.15</v>
          </cell>
        </row>
        <row r="5607">
          <cell r="A5607" t="str">
            <v>E32870.15</v>
          </cell>
        </row>
        <row r="5608">
          <cell r="A5608" t="str">
            <v>OSS01718</v>
          </cell>
        </row>
        <row r="5609">
          <cell r="A5609" t="str">
            <v>P30958.01</v>
          </cell>
        </row>
        <row r="5610">
          <cell r="A5610" t="str">
            <v>21448</v>
          </cell>
        </row>
        <row r="5611">
          <cell r="A5611" t="str">
            <v>24250</v>
          </cell>
        </row>
        <row r="5612">
          <cell r="A5612" t="str">
            <v>21422.09</v>
          </cell>
        </row>
        <row r="5613">
          <cell r="A5613" t="str">
            <v>T55417.08</v>
          </cell>
        </row>
        <row r="5614">
          <cell r="A5614" t="str">
            <v>CS73097.25</v>
          </cell>
        </row>
        <row r="5615">
          <cell r="A5615" t="str">
            <v>E64314.02</v>
          </cell>
        </row>
        <row r="5616">
          <cell r="A5616" t="str">
            <v>FS000008</v>
          </cell>
        </row>
        <row r="5617">
          <cell r="A5617" t="str">
            <v>E32848.25</v>
          </cell>
        </row>
        <row r="5618">
          <cell r="A5618" t="str">
            <v>E32847.25</v>
          </cell>
        </row>
        <row r="5619">
          <cell r="A5619" t="str">
            <v>21751</v>
          </cell>
        </row>
        <row r="5620">
          <cell r="A5620" t="str">
            <v>T55055.01</v>
          </cell>
        </row>
        <row r="5621">
          <cell r="A5621" t="str">
            <v>CS71610.12</v>
          </cell>
        </row>
        <row r="5622">
          <cell r="A5622" t="str">
            <v>E65005.01</v>
          </cell>
        </row>
        <row r="5623">
          <cell r="A5623" t="str">
            <v>DA7453</v>
          </cell>
        </row>
        <row r="5624">
          <cell r="A5624" t="str">
            <v>NTMSDC10L12E6</v>
          </cell>
        </row>
        <row r="5625">
          <cell r="A5625" t="str">
            <v>BSC.1165.T</v>
          </cell>
        </row>
        <row r="5626">
          <cell r="A5626" t="str">
            <v>BSC.1170.T</v>
          </cell>
        </row>
        <row r="5627">
          <cell r="A5627" t="str">
            <v>BSC.1175.T</v>
          </cell>
        </row>
        <row r="5628">
          <cell r="A5628" t="str">
            <v>BSC.1185.T</v>
          </cell>
        </row>
        <row r="5629">
          <cell r="A5629" t="str">
            <v>BSC.1225.T</v>
          </cell>
        </row>
        <row r="5630">
          <cell r="A5630" t="str">
            <v>BSC.1265.T</v>
          </cell>
        </row>
        <row r="5631">
          <cell r="A5631" t="str">
            <v>BSC.1275.T</v>
          </cell>
        </row>
        <row r="5632">
          <cell r="A5632" t="str">
            <v>BSC.1360.T</v>
          </cell>
        </row>
        <row r="5633">
          <cell r="A5633" t="str">
            <v>BSC.1405.T</v>
          </cell>
        </row>
        <row r="5634">
          <cell r="A5634" t="str">
            <v>BSC.1430.T</v>
          </cell>
        </row>
        <row r="5635">
          <cell r="A5635" t="str">
            <v>OSSW0452</v>
          </cell>
        </row>
        <row r="5636">
          <cell r="A5636" t="str">
            <v>CS71912.08</v>
          </cell>
        </row>
        <row r="5637">
          <cell r="A5637" t="str">
            <v>CS73349.07</v>
          </cell>
        </row>
        <row r="5638">
          <cell r="A5638" t="str">
            <v>MSCFEAT0049.D</v>
          </cell>
        </row>
        <row r="5639">
          <cell r="A5639" t="str">
            <v>MSCFEAT0050.D</v>
          </cell>
        </row>
        <row r="5640">
          <cell r="A5640" t="str">
            <v>21022.02</v>
          </cell>
        </row>
        <row r="5641">
          <cell r="A5641" t="str">
            <v>CS71159.55</v>
          </cell>
        </row>
        <row r="5642">
          <cell r="A5642" t="str">
            <v>CS73800.41</v>
          </cell>
        </row>
        <row r="5643">
          <cell r="A5643" t="str">
            <v>CS73800.40</v>
          </cell>
        </row>
        <row r="5644">
          <cell r="A5644" t="str">
            <v>CS73800.45</v>
          </cell>
        </row>
        <row r="5645">
          <cell r="A5645" t="str">
            <v>DA9152</v>
          </cell>
        </row>
        <row r="5646">
          <cell r="A5646" t="str">
            <v>467980A</v>
          </cell>
        </row>
        <row r="5647">
          <cell r="A5647" t="str">
            <v>E35712.01</v>
          </cell>
        </row>
        <row r="5648">
          <cell r="A5648" t="str">
            <v>469975A</v>
          </cell>
        </row>
        <row r="5649">
          <cell r="A5649" t="str">
            <v>E32811.15</v>
          </cell>
        </row>
        <row r="5650">
          <cell r="A5650" t="str">
            <v>OSSW0558</v>
          </cell>
        </row>
        <row r="5651">
          <cell r="A5651" t="str">
            <v>MINSMAPSE005SU</v>
          </cell>
        </row>
        <row r="5652">
          <cell r="A5652" t="str">
            <v>C33056.20</v>
          </cell>
        </row>
        <row r="5653">
          <cell r="A5653" t="str">
            <v>CS73096.30</v>
          </cell>
        </row>
        <row r="5654">
          <cell r="A5654" t="str">
            <v>DA7727</v>
          </cell>
        </row>
        <row r="5655">
          <cell r="A5655" t="str">
            <v>21709.03</v>
          </cell>
        </row>
        <row r="5656">
          <cell r="A5656" t="str">
            <v>T36617.03</v>
          </cell>
        </row>
        <row r="5657">
          <cell r="A5657" t="str">
            <v>E50025-12AA</v>
          </cell>
        </row>
        <row r="5658">
          <cell r="A5658" t="str">
            <v>E50025-13AA</v>
          </cell>
        </row>
        <row r="5659">
          <cell r="A5659" t="str">
            <v>E32821.15</v>
          </cell>
        </row>
        <row r="5660">
          <cell r="A5660" t="str">
            <v>21457.09</v>
          </cell>
        </row>
        <row r="5661">
          <cell r="A5661" t="str">
            <v>F5OPTBIGMOUNT1U</v>
          </cell>
        </row>
        <row r="5662">
          <cell r="A5662" t="str">
            <v>F5OPTBIGMOUNT2U</v>
          </cell>
        </row>
        <row r="5663">
          <cell r="A5663" t="str">
            <v>NETY6300000</v>
          </cell>
        </row>
        <row r="5664">
          <cell r="A5664" t="str">
            <v>E35719.03</v>
          </cell>
        </row>
        <row r="5665">
          <cell r="A5665" t="str">
            <v>B34816.01</v>
          </cell>
        </row>
        <row r="5666">
          <cell r="A5666" t="str">
            <v>00004627</v>
          </cell>
        </row>
        <row r="5667">
          <cell r="A5667" t="str">
            <v>OSSW0339</v>
          </cell>
        </row>
        <row r="5668">
          <cell r="A5668" t="str">
            <v>CS7218702</v>
          </cell>
        </row>
        <row r="5669">
          <cell r="A5669" t="str">
            <v>CS73104.70</v>
          </cell>
        </row>
        <row r="5670">
          <cell r="A5670" t="str">
            <v>NMSFEAT129.1.1</v>
          </cell>
        </row>
        <row r="5671">
          <cell r="A5671" t="str">
            <v>E37800.25</v>
          </cell>
        </row>
        <row r="5672">
          <cell r="A5672" t="str">
            <v>BSC00046</v>
          </cell>
        </row>
        <row r="5673">
          <cell r="A5673" t="str">
            <v>MSCFEAT00929.D</v>
          </cell>
        </row>
        <row r="5674">
          <cell r="A5674" t="str">
            <v>MSCFEAT0827.D</v>
          </cell>
        </row>
        <row r="5675">
          <cell r="A5675" t="str">
            <v>BSC3018</v>
          </cell>
        </row>
        <row r="5676">
          <cell r="A5676" t="str">
            <v>BSC3034</v>
          </cell>
        </row>
        <row r="5677">
          <cell r="A5677" t="str">
            <v>5000815</v>
          </cell>
        </row>
        <row r="5678">
          <cell r="A5678" t="str">
            <v>5000830</v>
          </cell>
        </row>
        <row r="5679">
          <cell r="A5679" t="str">
            <v>2003242</v>
          </cell>
        </row>
        <row r="5680">
          <cell r="A5680" t="str">
            <v>E67103.02</v>
          </cell>
        </row>
        <row r="5681">
          <cell r="A5681" t="str">
            <v>2003281</v>
          </cell>
        </row>
        <row r="5682">
          <cell r="A5682" t="str">
            <v>OSSW0052</v>
          </cell>
        </row>
        <row r="5683">
          <cell r="A5683" t="str">
            <v>BSC00046.T</v>
          </cell>
        </row>
        <row r="5684">
          <cell r="A5684" t="str">
            <v>OSSW0074</v>
          </cell>
        </row>
        <row r="5685">
          <cell r="A5685" t="str">
            <v>T38330.33</v>
          </cell>
        </row>
        <row r="5686">
          <cell r="A5686" t="str">
            <v>5000831</v>
          </cell>
        </row>
        <row r="5687">
          <cell r="A5687" t="str">
            <v>BSC3068</v>
          </cell>
        </row>
        <row r="5688">
          <cell r="A5688" t="str">
            <v>MSCFEAT0810.A</v>
          </cell>
        </row>
        <row r="5689">
          <cell r="A5689" t="str">
            <v>C33173.20</v>
          </cell>
        </row>
        <row r="5690">
          <cell r="A5690" t="str">
            <v>C33171.20</v>
          </cell>
        </row>
        <row r="5691">
          <cell r="A5691" t="str">
            <v>C33169.20</v>
          </cell>
        </row>
        <row r="5692">
          <cell r="A5692" t="str">
            <v>DZ62704.1</v>
          </cell>
        </row>
        <row r="5693">
          <cell r="A5693" t="str">
            <v>DA7828</v>
          </cell>
        </row>
        <row r="5694">
          <cell r="A5694" t="str">
            <v>468383A</v>
          </cell>
        </row>
        <row r="5695">
          <cell r="A5695" t="str">
            <v>CS72168</v>
          </cell>
        </row>
        <row r="5696">
          <cell r="A5696" t="str">
            <v>CS72193.02</v>
          </cell>
        </row>
        <row r="5697">
          <cell r="A5697" t="str">
            <v>CS73498.06</v>
          </cell>
        </row>
        <row r="5698">
          <cell r="A5698" t="str">
            <v>T36604.02</v>
          </cell>
        </row>
        <row r="5699">
          <cell r="A5699" t="str">
            <v>CS71156.06</v>
          </cell>
        </row>
        <row r="5700">
          <cell r="A5700" t="str">
            <v>CS7213700</v>
          </cell>
        </row>
        <row r="5701">
          <cell r="A5701" t="str">
            <v>E56113.09</v>
          </cell>
        </row>
        <row r="5702">
          <cell r="A5702" t="str">
            <v>E56113.11</v>
          </cell>
        </row>
        <row r="5703">
          <cell r="A5703" t="str">
            <v>00037866</v>
          </cell>
        </row>
        <row r="5704">
          <cell r="A5704" t="str">
            <v>21022.01</v>
          </cell>
        </row>
        <row r="5705">
          <cell r="A5705" t="str">
            <v>T55406.07</v>
          </cell>
        </row>
        <row r="5706">
          <cell r="A5706" t="str">
            <v>T55407.08</v>
          </cell>
        </row>
        <row r="5707">
          <cell r="A5707" t="str">
            <v>T55408.09</v>
          </cell>
        </row>
        <row r="5708">
          <cell r="A5708" t="str">
            <v>T55417.05</v>
          </cell>
        </row>
        <row r="5709">
          <cell r="A5709" t="str">
            <v>2003107</v>
          </cell>
        </row>
        <row r="5710">
          <cell r="A5710" t="str">
            <v>DS62607.11</v>
          </cell>
        </row>
        <row r="5711">
          <cell r="A5711" t="str">
            <v>21022</v>
          </cell>
        </row>
        <row r="5712">
          <cell r="A5712" t="str">
            <v>21180.29</v>
          </cell>
        </row>
        <row r="5713">
          <cell r="A5713" t="str">
            <v>OSHWP0101</v>
          </cell>
        </row>
        <row r="5714">
          <cell r="A5714" t="str">
            <v>CS73227.03</v>
          </cell>
        </row>
        <row r="5715">
          <cell r="A5715" t="str">
            <v>DA9260</v>
          </cell>
        </row>
        <row r="5716">
          <cell r="A5716" t="str">
            <v>E30446.04</v>
          </cell>
        </row>
        <row r="5717">
          <cell r="A5717" t="str">
            <v>469026A</v>
          </cell>
        </row>
        <row r="5718">
          <cell r="A5718" t="str">
            <v>E68727.02</v>
          </cell>
        </row>
        <row r="5719">
          <cell r="A5719" t="str">
            <v>E68726.02</v>
          </cell>
        </row>
        <row r="5720">
          <cell r="A5720" t="str">
            <v>E68725.02</v>
          </cell>
        </row>
        <row r="5721">
          <cell r="A5721" t="str">
            <v>E50009-04AA</v>
          </cell>
        </row>
        <row r="5722">
          <cell r="A5722" t="str">
            <v>E50009-04AB</v>
          </cell>
        </row>
        <row r="5723">
          <cell r="A5723" t="str">
            <v>CS72090</v>
          </cell>
        </row>
        <row r="5724">
          <cell r="A5724" t="str">
            <v>CS71615.07</v>
          </cell>
        </row>
        <row r="5725">
          <cell r="A5725" t="str">
            <v>MMSCSW3006</v>
          </cell>
        </row>
        <row r="5726">
          <cell r="A5726" t="str">
            <v>T38311.01</v>
          </cell>
        </row>
        <row r="5727">
          <cell r="A5727" t="str">
            <v>00039806</v>
          </cell>
        </row>
        <row r="5728">
          <cell r="A5728" t="str">
            <v>00039819</v>
          </cell>
        </row>
        <row r="5729">
          <cell r="A5729" t="str">
            <v>B34869.01</v>
          </cell>
        </row>
        <row r="5730">
          <cell r="A5730" t="str">
            <v>NTMSDC10L10E6</v>
          </cell>
        </row>
        <row r="5731">
          <cell r="A5731" t="str">
            <v>469362A</v>
          </cell>
        </row>
        <row r="5732">
          <cell r="A5732" t="str">
            <v>CS73107.99</v>
          </cell>
        </row>
        <row r="5733">
          <cell r="A5733" t="str">
            <v>CS73217.14</v>
          </cell>
        </row>
        <row r="5734">
          <cell r="A5734" t="str">
            <v>BSC.540</v>
          </cell>
        </row>
        <row r="5735">
          <cell r="A5735" t="str">
            <v>CS72187.02</v>
          </cell>
        </row>
        <row r="5736">
          <cell r="A5736" t="str">
            <v>21025.80</v>
          </cell>
        </row>
        <row r="5737">
          <cell r="A5737" t="str">
            <v>BSC.540.T</v>
          </cell>
        </row>
        <row r="5738">
          <cell r="A5738" t="str">
            <v>T55417.02</v>
          </cell>
        </row>
        <row r="5739">
          <cell r="A5739" t="str">
            <v>NMSFEAT241.1</v>
          </cell>
        </row>
        <row r="5740">
          <cell r="A5740" t="str">
            <v>CS71159.45</v>
          </cell>
        </row>
        <row r="5741">
          <cell r="A5741" t="str">
            <v>CS7218000</v>
          </cell>
        </row>
        <row r="5742">
          <cell r="A5742" t="str">
            <v>CS73134.35</v>
          </cell>
        </row>
        <row r="5743">
          <cell r="A5743" t="str">
            <v>C33835.20</v>
          </cell>
        </row>
        <row r="5744">
          <cell r="A5744" t="str">
            <v>468789A</v>
          </cell>
        </row>
        <row r="5745">
          <cell r="A5745" t="str">
            <v>CS72997.03</v>
          </cell>
        </row>
        <row r="5746">
          <cell r="A5746" t="str">
            <v>2000002.U</v>
          </cell>
        </row>
        <row r="5747">
          <cell r="A5747" t="str">
            <v>E32841.50</v>
          </cell>
        </row>
        <row r="5748">
          <cell r="A5748" t="str">
            <v>T36612.03</v>
          </cell>
        </row>
        <row r="5749">
          <cell r="A5749" t="str">
            <v>CS73128.15</v>
          </cell>
        </row>
        <row r="5750">
          <cell r="A5750" t="str">
            <v>OSSW0555</v>
          </cell>
        </row>
        <row r="5751">
          <cell r="A5751" t="str">
            <v>OSSW0559</v>
          </cell>
        </row>
        <row r="5752">
          <cell r="A5752" t="str">
            <v>OSSW0561</v>
          </cell>
        </row>
        <row r="5753">
          <cell r="A5753" t="str">
            <v>CS72452.03</v>
          </cell>
        </row>
        <row r="5754">
          <cell r="A5754" t="str">
            <v>DA7885</v>
          </cell>
        </row>
        <row r="5755">
          <cell r="A5755" t="str">
            <v>469400A</v>
          </cell>
        </row>
        <row r="5756">
          <cell r="A5756" t="str">
            <v>00037939</v>
          </cell>
        </row>
        <row r="5757">
          <cell r="A5757" t="str">
            <v>E30550.36</v>
          </cell>
        </row>
        <row r="5758">
          <cell r="A5758" t="str">
            <v>CS72196.03</v>
          </cell>
        </row>
        <row r="5759">
          <cell r="A5759" t="str">
            <v>469794A</v>
          </cell>
        </row>
        <row r="5760">
          <cell r="A5760" t="str">
            <v>T55409.07</v>
          </cell>
        </row>
        <row r="5761">
          <cell r="A5761" t="str">
            <v>E32853.15</v>
          </cell>
        </row>
        <row r="5762">
          <cell r="A5762" t="str">
            <v>E22034.01</v>
          </cell>
        </row>
        <row r="5763">
          <cell r="A5763" t="str">
            <v>OSSW0486</v>
          </cell>
        </row>
        <row r="5764">
          <cell r="A5764" t="str">
            <v>CS71960.44</v>
          </cell>
        </row>
        <row r="5765">
          <cell r="A5765" t="str">
            <v>RAN2.0028</v>
          </cell>
        </row>
        <row r="5766">
          <cell r="A5766" t="str">
            <v>E35706.09</v>
          </cell>
        </row>
        <row r="5767">
          <cell r="A5767" t="str">
            <v>468238A</v>
          </cell>
        </row>
        <row r="5768">
          <cell r="A5768" t="str">
            <v>21441.19</v>
          </cell>
        </row>
        <row r="5769">
          <cell r="A5769" t="str">
            <v>E35706.10</v>
          </cell>
        </row>
        <row r="5770">
          <cell r="A5770" t="str">
            <v>468236A</v>
          </cell>
        </row>
        <row r="5771">
          <cell r="A5771" t="str">
            <v>RAN2.0028.T</v>
          </cell>
        </row>
        <row r="5772">
          <cell r="A5772" t="str">
            <v>RAN1.053.T</v>
          </cell>
        </row>
        <row r="5773">
          <cell r="A5773" t="str">
            <v>T38330.35</v>
          </cell>
        </row>
        <row r="5774">
          <cell r="A5774" t="str">
            <v>RAN1.053</v>
          </cell>
        </row>
        <row r="5775">
          <cell r="A5775" t="str">
            <v>E37100.50</v>
          </cell>
        </row>
        <row r="5776">
          <cell r="A5776" t="str">
            <v>BSC.650.U</v>
          </cell>
        </row>
        <row r="5777">
          <cell r="A5777" t="str">
            <v>CS73227.05</v>
          </cell>
        </row>
        <row r="5778">
          <cell r="A5778" t="str">
            <v>FS000065</v>
          </cell>
        </row>
        <row r="5779">
          <cell r="A5779" t="str">
            <v>MSCFEAT0032.D</v>
          </cell>
        </row>
        <row r="5780">
          <cell r="A5780" t="str">
            <v>OSS01717</v>
          </cell>
        </row>
        <row r="5781">
          <cell r="A5781" t="str">
            <v>E62713.01</v>
          </cell>
        </row>
        <row r="5782">
          <cell r="A5782" t="str">
            <v>CS71141.20</v>
          </cell>
        </row>
        <row r="5783">
          <cell r="A5783" t="str">
            <v>E32853.20</v>
          </cell>
        </row>
        <row r="5784">
          <cell r="A5784" t="str">
            <v>E32840.15</v>
          </cell>
        </row>
        <row r="5785">
          <cell r="A5785" t="str">
            <v>CS73498.10</v>
          </cell>
        </row>
        <row r="5786">
          <cell r="A5786" t="str">
            <v>CS73097.30</v>
          </cell>
        </row>
        <row r="5787">
          <cell r="A5787" t="str">
            <v>470225A</v>
          </cell>
        </row>
        <row r="5788">
          <cell r="A5788" t="str">
            <v>OSSW0451</v>
          </cell>
        </row>
        <row r="5789">
          <cell r="A5789" t="str">
            <v>NEM01SW0006OR</v>
          </cell>
        </row>
        <row r="5790">
          <cell r="A5790" t="str">
            <v>470074A</v>
          </cell>
        </row>
        <row r="5791">
          <cell r="A5791" t="str">
            <v>DA7590</v>
          </cell>
        </row>
        <row r="5792">
          <cell r="A5792" t="str">
            <v>E32822.15</v>
          </cell>
        </row>
        <row r="5793">
          <cell r="A5793" t="str">
            <v>469356A</v>
          </cell>
        </row>
        <row r="5794">
          <cell r="A5794" t="str">
            <v>MSCFEAT00908.D</v>
          </cell>
        </row>
        <row r="5795">
          <cell r="A5795" t="str">
            <v>MSCFEAT0911.D</v>
          </cell>
        </row>
        <row r="5796">
          <cell r="A5796" t="str">
            <v>DS62609.13</v>
          </cell>
        </row>
        <row r="5797">
          <cell r="A5797" t="str">
            <v>DS62607.28</v>
          </cell>
        </row>
        <row r="5798">
          <cell r="A5798" t="str">
            <v>CS71615.12</v>
          </cell>
        </row>
        <row r="5799">
          <cell r="A5799" t="str">
            <v>00032953</v>
          </cell>
        </row>
        <row r="5800">
          <cell r="A5800" t="str">
            <v>E32873.30</v>
          </cell>
        </row>
        <row r="5801">
          <cell r="A5801" t="str">
            <v>DA5377</v>
          </cell>
        </row>
        <row r="5802">
          <cell r="A5802" t="str">
            <v>DA7594</v>
          </cell>
        </row>
        <row r="5803">
          <cell r="A5803" t="str">
            <v>NMSFEAT137.2.1</v>
          </cell>
        </row>
        <row r="5804">
          <cell r="A5804" t="str">
            <v>NMSFEAT231.2.1</v>
          </cell>
        </row>
        <row r="5805">
          <cell r="A5805" t="str">
            <v>NMSFEAT232.2.1</v>
          </cell>
        </row>
        <row r="5806">
          <cell r="A5806" t="str">
            <v>2003374</v>
          </cell>
        </row>
        <row r="5807">
          <cell r="A5807" t="str">
            <v>MSCFEAT0825.D</v>
          </cell>
        </row>
        <row r="5808">
          <cell r="A5808" t="str">
            <v>RAN.018</v>
          </cell>
        </row>
        <row r="5809">
          <cell r="A5809" t="str">
            <v>DA3334</v>
          </cell>
        </row>
        <row r="5810">
          <cell r="A5810" t="str">
            <v>T50030-01AA</v>
          </cell>
        </row>
        <row r="5811">
          <cell r="A5811" t="str">
            <v>DA7636</v>
          </cell>
        </row>
        <row r="5812">
          <cell r="A5812" t="str">
            <v>21655</v>
          </cell>
        </row>
        <row r="5813">
          <cell r="A5813" t="str">
            <v>B34810.01</v>
          </cell>
        </row>
        <row r="5814">
          <cell r="A5814" t="str">
            <v>NTMSDC10L08E6</v>
          </cell>
        </row>
        <row r="5815">
          <cell r="A5815" t="str">
            <v>2003375</v>
          </cell>
        </row>
        <row r="5816">
          <cell r="A5816" t="str">
            <v>2003376</v>
          </cell>
        </row>
        <row r="5817">
          <cell r="A5817" t="str">
            <v>2003377</v>
          </cell>
        </row>
        <row r="5818">
          <cell r="A5818" t="str">
            <v>2003383</v>
          </cell>
        </row>
        <row r="5819">
          <cell r="A5819" t="str">
            <v>2003384</v>
          </cell>
        </row>
        <row r="5820">
          <cell r="A5820" t="str">
            <v>2003385</v>
          </cell>
        </row>
        <row r="5821">
          <cell r="A5821" t="str">
            <v>2003386</v>
          </cell>
        </row>
        <row r="5822">
          <cell r="A5822" t="str">
            <v>RAN.018.T</v>
          </cell>
        </row>
        <row r="5823">
          <cell r="A5823" t="str">
            <v>CS71141.10</v>
          </cell>
        </row>
        <row r="5824">
          <cell r="A5824" t="str">
            <v>T36624.01</v>
          </cell>
        </row>
        <row r="5825">
          <cell r="A5825" t="str">
            <v>E32868.50</v>
          </cell>
        </row>
        <row r="5826">
          <cell r="A5826" t="str">
            <v>HP_A3531A</v>
          </cell>
        </row>
        <row r="5827">
          <cell r="A5827" t="str">
            <v>CS73498.12</v>
          </cell>
        </row>
        <row r="5828">
          <cell r="A5828" t="str">
            <v>E66113.02</v>
          </cell>
        </row>
        <row r="5829">
          <cell r="A5829" t="str">
            <v>E32817.15</v>
          </cell>
        </row>
        <row r="5830">
          <cell r="A5830" t="str">
            <v>E32823.15</v>
          </cell>
        </row>
        <row r="5831">
          <cell r="A5831" t="str">
            <v>CS73098.15</v>
          </cell>
        </row>
        <row r="5832">
          <cell r="A5832" t="str">
            <v>CS71159.51</v>
          </cell>
        </row>
        <row r="5833">
          <cell r="A5833" t="str">
            <v>CS71615.03</v>
          </cell>
        </row>
        <row r="5834">
          <cell r="A5834" t="str">
            <v>E32843.50</v>
          </cell>
        </row>
        <row r="5835">
          <cell r="A5835" t="str">
            <v>E30606.01</v>
          </cell>
        </row>
        <row r="5836">
          <cell r="A5836" t="str">
            <v>E32824.15</v>
          </cell>
        </row>
        <row r="5837">
          <cell r="A5837" t="str">
            <v>E32826.15</v>
          </cell>
        </row>
        <row r="5838">
          <cell r="A5838" t="str">
            <v>BSC.PACK1</v>
          </cell>
        </row>
        <row r="5839">
          <cell r="A5839" t="str">
            <v>DAF10901</v>
          </cell>
        </row>
        <row r="5840">
          <cell r="A5840" t="str">
            <v>21462</v>
          </cell>
        </row>
        <row r="5841">
          <cell r="A5841" t="str">
            <v>E32820.15</v>
          </cell>
        </row>
        <row r="5842">
          <cell r="A5842" t="str">
            <v>BSC.PACK1.T</v>
          </cell>
        </row>
        <row r="5843">
          <cell r="A5843" t="str">
            <v>DAF10701</v>
          </cell>
        </row>
        <row r="5844">
          <cell r="A5844" t="str">
            <v>DAF10801</v>
          </cell>
        </row>
        <row r="5845">
          <cell r="A5845" t="str">
            <v>CS7217211</v>
          </cell>
        </row>
        <row r="5846">
          <cell r="A5846" t="str">
            <v>CS7217210</v>
          </cell>
        </row>
        <row r="5847">
          <cell r="A5847" t="str">
            <v>CS7213800</v>
          </cell>
        </row>
        <row r="5848">
          <cell r="A5848" t="str">
            <v>CS7213200</v>
          </cell>
        </row>
        <row r="5849">
          <cell r="A5849" t="str">
            <v>E39002.02</v>
          </cell>
        </row>
        <row r="5850">
          <cell r="A5850" t="str">
            <v>E32819.15</v>
          </cell>
        </row>
        <row r="5851">
          <cell r="A5851" t="str">
            <v>T55417.06</v>
          </cell>
        </row>
        <row r="5852">
          <cell r="A5852" t="str">
            <v>T55417.13</v>
          </cell>
        </row>
        <row r="5853">
          <cell r="A5853" t="str">
            <v>C33973.20</v>
          </cell>
        </row>
        <row r="5854">
          <cell r="A5854" t="str">
            <v>C33912.20</v>
          </cell>
        </row>
        <row r="5855">
          <cell r="A5855" t="str">
            <v>CS7115210</v>
          </cell>
        </row>
        <row r="5856">
          <cell r="A5856" t="str">
            <v>C33468.20</v>
          </cell>
        </row>
        <row r="5857">
          <cell r="A5857" t="str">
            <v>E68724.02</v>
          </cell>
        </row>
        <row r="5858">
          <cell r="A5858" t="str">
            <v>E68723.02</v>
          </cell>
        </row>
        <row r="5859">
          <cell r="A5859" t="str">
            <v>E68720.02</v>
          </cell>
        </row>
        <row r="5860">
          <cell r="A5860" t="str">
            <v>DS62604.53</v>
          </cell>
        </row>
        <row r="5861">
          <cell r="A5861" t="str">
            <v>DS62610.11</v>
          </cell>
        </row>
        <row r="5862">
          <cell r="A5862" t="str">
            <v>469454A</v>
          </cell>
        </row>
        <row r="5863">
          <cell r="A5863" t="str">
            <v>CS71915.00</v>
          </cell>
        </row>
        <row r="5864">
          <cell r="A5864" t="str">
            <v>CS73497.12</v>
          </cell>
        </row>
        <row r="5865">
          <cell r="A5865" t="str">
            <v>BSC.750.T</v>
          </cell>
        </row>
        <row r="5866">
          <cell r="A5866" t="str">
            <v>BSC.690</v>
          </cell>
        </row>
        <row r="5867">
          <cell r="A5867" t="str">
            <v>BSC.750</v>
          </cell>
        </row>
        <row r="5868">
          <cell r="A5868" t="str">
            <v>DS62609.11</v>
          </cell>
        </row>
        <row r="5869">
          <cell r="A5869" t="str">
            <v>E32818.15</v>
          </cell>
        </row>
        <row r="5870">
          <cell r="A5870" t="str">
            <v>00003373</v>
          </cell>
        </row>
        <row r="5871">
          <cell r="A5871" t="str">
            <v>00003374</v>
          </cell>
        </row>
        <row r="5872">
          <cell r="A5872" t="str">
            <v>00003377</v>
          </cell>
        </row>
        <row r="5873">
          <cell r="A5873" t="str">
            <v>00003378</v>
          </cell>
        </row>
        <row r="5874">
          <cell r="A5874" t="str">
            <v>BSC.690.T</v>
          </cell>
        </row>
        <row r="5875">
          <cell r="A5875" t="str">
            <v>E30528.06</v>
          </cell>
        </row>
        <row r="5876">
          <cell r="A5876" t="str">
            <v>T38330.27</v>
          </cell>
        </row>
        <row r="5877">
          <cell r="A5877" t="str">
            <v>MSCFEAT0705.D</v>
          </cell>
        </row>
        <row r="5878">
          <cell r="A5878" t="str">
            <v>MSCFEAT0716.D</v>
          </cell>
        </row>
        <row r="5879">
          <cell r="A5879" t="str">
            <v>21470.03</v>
          </cell>
        </row>
        <row r="5880">
          <cell r="A5880" t="str">
            <v>468239A</v>
          </cell>
        </row>
        <row r="5881">
          <cell r="A5881" t="str">
            <v>465942A</v>
          </cell>
        </row>
        <row r="5882">
          <cell r="A5882" t="str">
            <v>21462.09</v>
          </cell>
        </row>
        <row r="5883">
          <cell r="A5883" t="str">
            <v>E35709.04</v>
          </cell>
        </row>
        <row r="5884">
          <cell r="A5884" t="str">
            <v>E37221.16</v>
          </cell>
        </row>
        <row r="5885">
          <cell r="A5885" t="str">
            <v>466060A</v>
          </cell>
        </row>
        <row r="5886">
          <cell r="A5886" t="str">
            <v>T37886.01</v>
          </cell>
        </row>
        <row r="5887">
          <cell r="A5887" t="str">
            <v>2003108</v>
          </cell>
        </row>
        <row r="5888">
          <cell r="A5888" t="str">
            <v>COM01H5004</v>
          </cell>
        </row>
        <row r="5889">
          <cell r="A5889" t="str">
            <v>466061A</v>
          </cell>
        </row>
        <row r="5890">
          <cell r="A5890" t="str">
            <v>466058A</v>
          </cell>
        </row>
        <row r="5891">
          <cell r="A5891" t="str">
            <v>DA0610052</v>
          </cell>
        </row>
        <row r="5892">
          <cell r="A5892" t="str">
            <v>DA0610148</v>
          </cell>
        </row>
        <row r="5893">
          <cell r="A5893" t="str">
            <v>DA7096</v>
          </cell>
        </row>
        <row r="5894">
          <cell r="A5894" t="str">
            <v>DA7097</v>
          </cell>
        </row>
        <row r="5895">
          <cell r="A5895" t="str">
            <v>DA7102</v>
          </cell>
        </row>
        <row r="5896">
          <cell r="A5896" t="str">
            <v>DA7104</v>
          </cell>
        </row>
        <row r="5897">
          <cell r="A5897" t="str">
            <v>CS73134.40</v>
          </cell>
        </row>
        <row r="5898">
          <cell r="A5898" t="str">
            <v>OSS02120</v>
          </cell>
        </row>
        <row r="5899">
          <cell r="A5899" t="str">
            <v>OSS02121</v>
          </cell>
        </row>
        <row r="5900">
          <cell r="A5900" t="str">
            <v>BSC.360</v>
          </cell>
        </row>
        <row r="5901">
          <cell r="A5901" t="str">
            <v>FS000034</v>
          </cell>
        </row>
        <row r="5902">
          <cell r="A5902" t="str">
            <v>RAN178</v>
          </cell>
        </row>
        <row r="5903">
          <cell r="A5903" t="str">
            <v>RAN2.0023</v>
          </cell>
        </row>
        <row r="5904">
          <cell r="A5904" t="str">
            <v>RAN920</v>
          </cell>
        </row>
        <row r="5905">
          <cell r="A5905" t="str">
            <v>DA3440</v>
          </cell>
        </row>
        <row r="5906">
          <cell r="A5906" t="str">
            <v>T55210.01</v>
          </cell>
        </row>
        <row r="5907">
          <cell r="A5907" t="str">
            <v>MSCHW2172</v>
          </cell>
        </row>
        <row r="5908">
          <cell r="A5908" t="str">
            <v>T30550.02</v>
          </cell>
        </row>
        <row r="5909">
          <cell r="A5909" t="str">
            <v>CS7299613</v>
          </cell>
        </row>
        <row r="5910">
          <cell r="A5910" t="str">
            <v>CS7299411</v>
          </cell>
        </row>
        <row r="5911">
          <cell r="A5911" t="str">
            <v>E30446.01</v>
          </cell>
        </row>
        <row r="5912">
          <cell r="A5912" t="str">
            <v>469355A</v>
          </cell>
        </row>
        <row r="5913">
          <cell r="A5913" t="str">
            <v>469469A</v>
          </cell>
        </row>
        <row r="5914">
          <cell r="A5914" t="str">
            <v>21652.19</v>
          </cell>
        </row>
        <row r="5915">
          <cell r="A5915" t="str">
            <v>NTMSDC10L06E6</v>
          </cell>
        </row>
        <row r="5916">
          <cell r="A5916" t="str">
            <v>OSSW0554</v>
          </cell>
        </row>
        <row r="5917">
          <cell r="A5917" t="str">
            <v>BSC.1180.T</v>
          </cell>
        </row>
        <row r="5918">
          <cell r="A5918" t="str">
            <v>BSC.360.T</v>
          </cell>
        </row>
        <row r="5919">
          <cell r="A5919" t="str">
            <v>BSC00061</v>
          </cell>
        </row>
        <row r="5920">
          <cell r="A5920" t="str">
            <v>BSC00061.T</v>
          </cell>
        </row>
        <row r="5921">
          <cell r="A5921" t="str">
            <v>BSC00073</v>
          </cell>
        </row>
        <row r="5922">
          <cell r="A5922" t="str">
            <v>BSC00073.T</v>
          </cell>
        </row>
        <row r="5923">
          <cell r="A5923" t="str">
            <v>BSC00079</v>
          </cell>
        </row>
        <row r="5924">
          <cell r="A5924" t="str">
            <v>BSC00079.T</v>
          </cell>
        </row>
        <row r="5925">
          <cell r="A5925" t="str">
            <v>NES1004050</v>
          </cell>
        </row>
        <row r="5926">
          <cell r="A5926" t="str">
            <v>NES1004Y40</v>
          </cell>
        </row>
        <row r="5927">
          <cell r="A5927" t="str">
            <v>RAN178.T</v>
          </cell>
        </row>
        <row r="5928">
          <cell r="A5928" t="str">
            <v>RAN2.0023.T</v>
          </cell>
        </row>
        <row r="5929">
          <cell r="A5929" t="str">
            <v>RAN920.T</v>
          </cell>
        </row>
        <row r="5930">
          <cell r="A5930" t="str">
            <v>CS72454.01</v>
          </cell>
        </row>
        <row r="5931">
          <cell r="A5931" t="str">
            <v>L55341.02</v>
          </cell>
        </row>
        <row r="5932">
          <cell r="A5932" t="str">
            <v>OSSW0077</v>
          </cell>
        </row>
        <row r="5933">
          <cell r="A5933" t="str">
            <v>DA5378</v>
          </cell>
        </row>
        <row r="5934">
          <cell r="A5934" t="str">
            <v>E35747.01</v>
          </cell>
        </row>
        <row r="5935">
          <cell r="A5935" t="str">
            <v>E35711.03</v>
          </cell>
        </row>
        <row r="5936">
          <cell r="A5936" t="str">
            <v>E35713.01</v>
          </cell>
        </row>
        <row r="5937">
          <cell r="A5937" t="str">
            <v>E35748.01</v>
          </cell>
        </row>
        <row r="5938">
          <cell r="A5938" t="str">
            <v>E30531.15</v>
          </cell>
        </row>
        <row r="5939">
          <cell r="A5939" t="str">
            <v>CS73349.10</v>
          </cell>
        </row>
        <row r="5940">
          <cell r="A5940" t="str">
            <v>CS71152.21</v>
          </cell>
        </row>
        <row r="5941">
          <cell r="A5941" t="str">
            <v>469949A</v>
          </cell>
        </row>
        <row r="5942">
          <cell r="A5942" t="str">
            <v>469948A</v>
          </cell>
        </row>
        <row r="5943">
          <cell r="A5943" t="str">
            <v>469580A</v>
          </cell>
        </row>
        <row r="5944">
          <cell r="A5944" t="str">
            <v>NWG40SW3006</v>
          </cell>
        </row>
        <row r="5945">
          <cell r="A5945" t="str">
            <v>CS73497.15</v>
          </cell>
        </row>
        <row r="5946">
          <cell r="A5946" t="str">
            <v>OSS01716</v>
          </cell>
        </row>
        <row r="5947">
          <cell r="A5947" t="str">
            <v>T38112.01</v>
          </cell>
        </row>
        <row r="5948">
          <cell r="A5948" t="str">
            <v>2003241</v>
          </cell>
        </row>
        <row r="5949">
          <cell r="A5949" t="str">
            <v>E32853.25</v>
          </cell>
        </row>
        <row r="5950">
          <cell r="A5950" t="str">
            <v>22412</v>
          </cell>
        </row>
        <row r="5951">
          <cell r="A5951" t="str">
            <v>BSC00019</v>
          </cell>
        </row>
        <row r="5952">
          <cell r="A5952" t="str">
            <v>BSC00025</v>
          </cell>
        </row>
        <row r="5953">
          <cell r="A5953" t="str">
            <v>BSC00037</v>
          </cell>
        </row>
        <row r="5954">
          <cell r="A5954" t="str">
            <v>MSCFEAT0038.B</v>
          </cell>
        </row>
        <row r="5955">
          <cell r="A5955" t="str">
            <v>T30471.01</v>
          </cell>
        </row>
        <row r="5956">
          <cell r="A5956" t="str">
            <v>CS72172</v>
          </cell>
        </row>
        <row r="5957">
          <cell r="A5957" t="str">
            <v>B34861.01</v>
          </cell>
        </row>
        <row r="5958">
          <cell r="A5958" t="str">
            <v>BSC00019.T</v>
          </cell>
        </row>
        <row r="5959">
          <cell r="A5959" t="str">
            <v>BSC00025.T</v>
          </cell>
        </row>
        <row r="5960">
          <cell r="A5960" t="str">
            <v>BSC00037.T</v>
          </cell>
        </row>
        <row r="5961">
          <cell r="A5961" t="str">
            <v>CS72970</v>
          </cell>
        </row>
        <row r="5962">
          <cell r="A5962" t="str">
            <v>CS72971</v>
          </cell>
        </row>
        <row r="5963">
          <cell r="A5963" t="str">
            <v>NWG40SW3015</v>
          </cell>
        </row>
        <row r="5964">
          <cell r="A5964" t="str">
            <v>PSJDMK0001</v>
          </cell>
        </row>
        <row r="5965">
          <cell r="A5965" t="str">
            <v>E35708.01</v>
          </cell>
        </row>
        <row r="5966">
          <cell r="A5966" t="str">
            <v>OSS01715</v>
          </cell>
        </row>
        <row r="5967">
          <cell r="A5967" t="str">
            <v>466276A</v>
          </cell>
        </row>
        <row r="5968">
          <cell r="A5968" t="str">
            <v>E37502.30</v>
          </cell>
        </row>
        <row r="5969">
          <cell r="A5969" t="str">
            <v>NWGSW1212</v>
          </cell>
        </row>
        <row r="5970">
          <cell r="A5970" t="str">
            <v>NWGSW1208</v>
          </cell>
        </row>
        <row r="5971">
          <cell r="A5971" t="str">
            <v>NWGSW1210</v>
          </cell>
        </row>
        <row r="5972">
          <cell r="A5972" t="str">
            <v>NWGSW1214</v>
          </cell>
        </row>
        <row r="5973">
          <cell r="A5973" t="str">
            <v>NWGSW1216</v>
          </cell>
        </row>
        <row r="5974">
          <cell r="A5974" t="str">
            <v>NWGSW1218</v>
          </cell>
        </row>
        <row r="5975">
          <cell r="A5975" t="str">
            <v>NWGSW1220</v>
          </cell>
        </row>
        <row r="5976">
          <cell r="A5976" t="str">
            <v>E62612.02</v>
          </cell>
        </row>
        <row r="5977">
          <cell r="A5977" t="str">
            <v>CS73498.20</v>
          </cell>
        </row>
        <row r="5978">
          <cell r="A5978" t="str">
            <v>E50023-02AA</v>
          </cell>
        </row>
        <row r="5979">
          <cell r="A5979" t="str">
            <v>T50030-05AA</v>
          </cell>
        </row>
        <row r="5980">
          <cell r="A5980" t="str">
            <v>21652.20</v>
          </cell>
        </row>
        <row r="5981">
          <cell r="A5981" t="str">
            <v>E35704.03</v>
          </cell>
        </row>
        <row r="5982">
          <cell r="A5982" t="str">
            <v>BSC.1210.T</v>
          </cell>
        </row>
        <row r="5983">
          <cell r="A5983" t="str">
            <v>BSC.1415.T</v>
          </cell>
        </row>
        <row r="5984">
          <cell r="A5984" t="str">
            <v>T38330.26</v>
          </cell>
        </row>
        <row r="5985">
          <cell r="A5985" t="str">
            <v>RW_0001</v>
          </cell>
        </row>
        <row r="5986">
          <cell r="A5986" t="str">
            <v>MSCFEAT0050.B</v>
          </cell>
        </row>
        <row r="5987">
          <cell r="A5987" t="str">
            <v>CS7187000</v>
          </cell>
        </row>
        <row r="5988">
          <cell r="A5988" t="str">
            <v>467663A</v>
          </cell>
        </row>
        <row r="5989">
          <cell r="A5989" t="str">
            <v>NESM5001380</v>
          </cell>
        </row>
        <row r="5990">
          <cell r="A5990" t="str">
            <v>E32853.03</v>
          </cell>
        </row>
        <row r="5991">
          <cell r="A5991" t="str">
            <v>OSS01714</v>
          </cell>
        </row>
        <row r="5992">
          <cell r="A5992" t="str">
            <v>PRSSW12501</v>
          </cell>
        </row>
        <row r="5993">
          <cell r="A5993" t="str">
            <v>CS73227.02</v>
          </cell>
        </row>
        <row r="5994">
          <cell r="A5994" t="str">
            <v>PRSSW1006</v>
          </cell>
        </row>
        <row r="5995">
          <cell r="A5995" t="str">
            <v>BSC.620.T</v>
          </cell>
        </row>
        <row r="5996">
          <cell r="A5996" t="str">
            <v>BSC.620</v>
          </cell>
        </row>
        <row r="5997">
          <cell r="A5997" t="str">
            <v>MSCFEAT0049.B</v>
          </cell>
        </row>
        <row r="5998">
          <cell r="A5998" t="str">
            <v>21475.03</v>
          </cell>
        </row>
        <row r="5999">
          <cell r="A5999" t="str">
            <v>21180.11</v>
          </cell>
        </row>
        <row r="6000">
          <cell r="A6000" t="str">
            <v>E35708.13</v>
          </cell>
        </row>
        <row r="6001">
          <cell r="A6001" t="str">
            <v>00039815</v>
          </cell>
        </row>
        <row r="6002">
          <cell r="A6002" t="str">
            <v>NEM01SW0007OR</v>
          </cell>
        </row>
        <row r="6003">
          <cell r="A6003" t="str">
            <v>467833A</v>
          </cell>
        </row>
        <row r="6004">
          <cell r="A6004" t="str">
            <v>467835A</v>
          </cell>
        </row>
        <row r="6005">
          <cell r="A6005" t="str">
            <v>467834A</v>
          </cell>
        </row>
        <row r="6006">
          <cell r="A6006" t="str">
            <v>467599A</v>
          </cell>
        </row>
        <row r="6007">
          <cell r="A6007" t="str">
            <v>469973A</v>
          </cell>
        </row>
        <row r="6008">
          <cell r="A6008" t="str">
            <v>DA9453</v>
          </cell>
        </row>
        <row r="6009">
          <cell r="A6009" t="str">
            <v>DA9454</v>
          </cell>
        </row>
        <row r="6010">
          <cell r="A6010" t="str">
            <v>DA9457</v>
          </cell>
        </row>
        <row r="6011">
          <cell r="A6011" t="str">
            <v>DA9458</v>
          </cell>
        </row>
        <row r="6012">
          <cell r="A6012" t="str">
            <v>DA9461</v>
          </cell>
        </row>
        <row r="6013">
          <cell r="A6013" t="str">
            <v>DA9462</v>
          </cell>
        </row>
        <row r="6014">
          <cell r="A6014" t="str">
            <v>DA9465</v>
          </cell>
        </row>
        <row r="6015">
          <cell r="A6015" t="str">
            <v>DA9466</v>
          </cell>
        </row>
        <row r="6016">
          <cell r="A6016" t="str">
            <v>DA9652</v>
          </cell>
        </row>
        <row r="6017">
          <cell r="A6017" t="str">
            <v>DA9653</v>
          </cell>
        </row>
        <row r="6018">
          <cell r="A6018" t="str">
            <v>DA9654</v>
          </cell>
        </row>
        <row r="6019">
          <cell r="A6019" t="str">
            <v>DA9655</v>
          </cell>
        </row>
        <row r="6020">
          <cell r="A6020" t="str">
            <v>DA9656</v>
          </cell>
        </row>
        <row r="6021">
          <cell r="A6021" t="str">
            <v>DA9657</v>
          </cell>
        </row>
        <row r="6022">
          <cell r="A6022" t="str">
            <v>DA9658</v>
          </cell>
        </row>
        <row r="6023">
          <cell r="A6023" t="str">
            <v>DA9659</v>
          </cell>
        </row>
        <row r="6024">
          <cell r="A6024" t="str">
            <v>DA9698</v>
          </cell>
        </row>
        <row r="6025">
          <cell r="A6025" t="str">
            <v>DA9699</v>
          </cell>
        </row>
        <row r="6026">
          <cell r="A6026" t="str">
            <v>DA9700</v>
          </cell>
        </row>
        <row r="6027">
          <cell r="A6027" t="str">
            <v>DA9701</v>
          </cell>
        </row>
        <row r="6028">
          <cell r="A6028" t="str">
            <v>B34700.09</v>
          </cell>
        </row>
        <row r="6029">
          <cell r="A6029" t="str">
            <v>CS73128.20</v>
          </cell>
        </row>
        <row r="6030">
          <cell r="A6030" t="str">
            <v>NMSFEAT136.2.54</v>
          </cell>
        </row>
        <row r="6031">
          <cell r="A6031" t="str">
            <v>MSCFEAT0805.D</v>
          </cell>
        </row>
        <row r="6032">
          <cell r="A6032" t="str">
            <v>P31181.01</v>
          </cell>
        </row>
        <row r="6033">
          <cell r="A6033" t="str">
            <v>P31755.01</v>
          </cell>
        </row>
        <row r="6034">
          <cell r="A6034" t="str">
            <v>NES6300004</v>
          </cell>
        </row>
        <row r="6035">
          <cell r="A6035" t="str">
            <v>P35288.20</v>
          </cell>
        </row>
        <row r="6036">
          <cell r="A6036" t="str">
            <v>CS71145.12</v>
          </cell>
        </row>
        <row r="6037">
          <cell r="A6037" t="str">
            <v>CS73349.11</v>
          </cell>
        </row>
        <row r="6038">
          <cell r="A6038" t="str">
            <v>BSC.277.T</v>
          </cell>
        </row>
        <row r="6039">
          <cell r="A6039" t="str">
            <v>P35232.20</v>
          </cell>
        </row>
        <row r="6040">
          <cell r="A6040" t="str">
            <v>P35232.20G</v>
          </cell>
        </row>
        <row r="6041">
          <cell r="A6041" t="str">
            <v>P35232.20J</v>
          </cell>
        </row>
        <row r="6042">
          <cell r="A6042" t="str">
            <v>P35232.30</v>
          </cell>
        </row>
        <row r="6043">
          <cell r="A6043" t="str">
            <v>P35232.30G</v>
          </cell>
        </row>
        <row r="6044">
          <cell r="A6044" t="str">
            <v>P35232.30J</v>
          </cell>
        </row>
        <row r="6045">
          <cell r="A6045" t="str">
            <v>P35232.31</v>
          </cell>
        </row>
        <row r="6046">
          <cell r="A6046" t="str">
            <v>P35232.31G</v>
          </cell>
        </row>
        <row r="6047">
          <cell r="A6047" t="str">
            <v>P35232.31J</v>
          </cell>
        </row>
        <row r="6048">
          <cell r="A6048" t="str">
            <v>P35232.40</v>
          </cell>
        </row>
        <row r="6049">
          <cell r="A6049" t="str">
            <v>P35232.40G</v>
          </cell>
        </row>
        <row r="6050">
          <cell r="A6050" t="str">
            <v>P35232.40J</v>
          </cell>
        </row>
        <row r="6051">
          <cell r="A6051" t="str">
            <v>P35232.50</v>
          </cell>
        </row>
        <row r="6052">
          <cell r="A6052" t="str">
            <v>P35232.50G</v>
          </cell>
        </row>
        <row r="6053">
          <cell r="A6053" t="str">
            <v>P35232.50J</v>
          </cell>
        </row>
        <row r="6054">
          <cell r="A6054" t="str">
            <v>P35232.60</v>
          </cell>
        </row>
        <row r="6055">
          <cell r="A6055" t="str">
            <v>P35232.60G</v>
          </cell>
        </row>
        <row r="6056">
          <cell r="A6056" t="str">
            <v>P35232.60J</v>
          </cell>
        </row>
        <row r="6057">
          <cell r="A6057" t="str">
            <v>P35234.20B</v>
          </cell>
        </row>
        <row r="6058">
          <cell r="A6058" t="str">
            <v>P35234.20C</v>
          </cell>
        </row>
        <row r="6059">
          <cell r="A6059" t="str">
            <v>P35234.30B</v>
          </cell>
        </row>
        <row r="6060">
          <cell r="A6060" t="str">
            <v>P35234.30C</v>
          </cell>
        </row>
        <row r="6061">
          <cell r="A6061" t="str">
            <v>P35234.31B</v>
          </cell>
        </row>
        <row r="6062">
          <cell r="A6062" t="str">
            <v>P35234.31C</v>
          </cell>
        </row>
        <row r="6063">
          <cell r="A6063" t="str">
            <v>P35234.40B</v>
          </cell>
        </row>
        <row r="6064">
          <cell r="A6064" t="str">
            <v>P35234.40C</v>
          </cell>
        </row>
        <row r="6065">
          <cell r="A6065" t="str">
            <v>P35234.50B</v>
          </cell>
        </row>
        <row r="6066">
          <cell r="A6066" t="str">
            <v>P35234.50C</v>
          </cell>
        </row>
        <row r="6067">
          <cell r="A6067" t="str">
            <v>P35234.60B</v>
          </cell>
        </row>
        <row r="6068">
          <cell r="A6068" t="str">
            <v>P35234.60C</v>
          </cell>
        </row>
        <row r="6069">
          <cell r="A6069" t="str">
            <v>P35251.20J</v>
          </cell>
        </row>
        <row r="6070">
          <cell r="A6070" t="str">
            <v>P35280.20</v>
          </cell>
        </row>
        <row r="6071">
          <cell r="A6071" t="str">
            <v>P35280.20J</v>
          </cell>
        </row>
        <row r="6072">
          <cell r="A6072" t="str">
            <v>P35286.20G</v>
          </cell>
        </row>
        <row r="6073">
          <cell r="A6073" t="str">
            <v>P35288.20F</v>
          </cell>
        </row>
        <row r="6074">
          <cell r="A6074" t="str">
            <v>P35288.20J</v>
          </cell>
        </row>
        <row r="6075">
          <cell r="A6075" t="str">
            <v>P35290.20</v>
          </cell>
        </row>
        <row r="6076">
          <cell r="A6076" t="str">
            <v>P35290.20J</v>
          </cell>
        </row>
        <row r="6077">
          <cell r="A6077" t="str">
            <v>P35294.20B</v>
          </cell>
        </row>
        <row r="6078">
          <cell r="A6078" t="str">
            <v>P35294.20C</v>
          </cell>
        </row>
        <row r="6079">
          <cell r="A6079" t="str">
            <v>P35295.10</v>
          </cell>
        </row>
        <row r="6080">
          <cell r="A6080" t="str">
            <v>P35300.20G</v>
          </cell>
        </row>
        <row r="6081">
          <cell r="A6081" t="str">
            <v>P35300.20J</v>
          </cell>
        </row>
        <row r="6082">
          <cell r="A6082" t="str">
            <v>P35330.20J</v>
          </cell>
        </row>
        <row r="6083">
          <cell r="A6083" t="str">
            <v>BSC.277</v>
          </cell>
        </row>
        <row r="6084">
          <cell r="A6084" t="str">
            <v>MSCFEAT0725.D</v>
          </cell>
        </row>
        <row r="6085">
          <cell r="A6085" t="str">
            <v>MSCFEAT0727.D</v>
          </cell>
        </row>
        <row r="6086">
          <cell r="A6086" t="str">
            <v>P35251.20G</v>
          </cell>
        </row>
        <row r="6087">
          <cell r="A6087" t="str">
            <v>OSSW0475</v>
          </cell>
        </row>
        <row r="6088">
          <cell r="A6088" t="str">
            <v>OSSW0476</v>
          </cell>
        </row>
        <row r="6089">
          <cell r="A6089" t="str">
            <v>T38330.32</v>
          </cell>
        </row>
        <row r="6090">
          <cell r="A6090" t="str">
            <v>P35350.20J</v>
          </cell>
        </row>
        <row r="6091">
          <cell r="A6091" t="str">
            <v>OSSW0306</v>
          </cell>
        </row>
        <row r="6092">
          <cell r="A6092" t="str">
            <v>OSS01713</v>
          </cell>
        </row>
        <row r="6093">
          <cell r="A6093" t="str">
            <v>00035573</v>
          </cell>
        </row>
        <row r="6094">
          <cell r="A6094" t="str">
            <v>00038196</v>
          </cell>
        </row>
        <row r="6095">
          <cell r="A6095" t="str">
            <v>CS73131.35</v>
          </cell>
        </row>
        <row r="6096">
          <cell r="A6096" t="str">
            <v>RAN639</v>
          </cell>
        </row>
        <row r="6097">
          <cell r="A6097" t="str">
            <v>E32847.35</v>
          </cell>
        </row>
        <row r="6098">
          <cell r="A6098" t="str">
            <v>E32848.35</v>
          </cell>
        </row>
        <row r="6099">
          <cell r="A6099" t="str">
            <v>NET1502FRU</v>
          </cell>
        </row>
        <row r="6100">
          <cell r="A6100" t="str">
            <v>24084.09</v>
          </cell>
        </row>
        <row r="6101">
          <cell r="A6101" t="str">
            <v>CS71921.00</v>
          </cell>
        </row>
        <row r="6102">
          <cell r="A6102" t="str">
            <v>21706.01</v>
          </cell>
        </row>
        <row r="6103">
          <cell r="A6103" t="str">
            <v>BSC.741</v>
          </cell>
        </row>
        <row r="6104">
          <cell r="A6104" t="str">
            <v>MSCFEAT00929.B</v>
          </cell>
        </row>
        <row r="6105">
          <cell r="A6105" t="str">
            <v>DA7698</v>
          </cell>
        </row>
        <row r="6106">
          <cell r="A6106" t="str">
            <v>00006022</v>
          </cell>
        </row>
        <row r="6107">
          <cell r="A6107" t="str">
            <v>BSC.1305.T</v>
          </cell>
        </row>
        <row r="6108">
          <cell r="A6108" t="str">
            <v>BSC.1310.T</v>
          </cell>
        </row>
        <row r="6109">
          <cell r="A6109" t="str">
            <v>BSC.1315.T</v>
          </cell>
        </row>
        <row r="6110">
          <cell r="A6110" t="str">
            <v>BSC.1320.T</v>
          </cell>
        </row>
        <row r="6111">
          <cell r="A6111" t="str">
            <v>BSC.741.T</v>
          </cell>
        </row>
        <row r="6112">
          <cell r="A6112" t="str">
            <v>OSSW0349</v>
          </cell>
        </row>
        <row r="6113">
          <cell r="A6113" t="str">
            <v>DA9510</v>
          </cell>
        </row>
        <row r="6114">
          <cell r="A6114" t="str">
            <v>DA7039</v>
          </cell>
        </row>
        <row r="6115">
          <cell r="A6115" t="str">
            <v>DA7389</v>
          </cell>
        </row>
        <row r="6116">
          <cell r="A6116" t="str">
            <v>CS73130.55</v>
          </cell>
        </row>
        <row r="6117">
          <cell r="A6117" t="str">
            <v>BSC.660</v>
          </cell>
        </row>
        <row r="6118">
          <cell r="A6118" t="str">
            <v>24084</v>
          </cell>
        </row>
        <row r="6119">
          <cell r="A6119" t="str">
            <v>21181.19</v>
          </cell>
        </row>
        <row r="6120">
          <cell r="A6120" t="str">
            <v>CS73422.60</v>
          </cell>
        </row>
        <row r="6121">
          <cell r="A6121" t="str">
            <v>CS72996.03</v>
          </cell>
        </row>
        <row r="6122">
          <cell r="A6122" t="str">
            <v>BSC.660.T</v>
          </cell>
        </row>
        <row r="6123">
          <cell r="A6123" t="str">
            <v>CS73420.40</v>
          </cell>
        </row>
        <row r="6124">
          <cell r="A6124" t="str">
            <v>CS73134.45</v>
          </cell>
        </row>
        <row r="6125">
          <cell r="A6125" t="str">
            <v>CS73098.20</v>
          </cell>
        </row>
        <row r="6126">
          <cell r="A6126" t="str">
            <v>P31761.01</v>
          </cell>
        </row>
        <row r="6127">
          <cell r="A6127" t="str">
            <v>P31773.01</v>
          </cell>
        </row>
        <row r="6128">
          <cell r="A6128" t="str">
            <v>P31781.01</v>
          </cell>
        </row>
        <row r="6129">
          <cell r="A6129" t="str">
            <v>OSS01712</v>
          </cell>
        </row>
        <row r="6130">
          <cell r="A6130" t="str">
            <v>E35708.10</v>
          </cell>
        </row>
        <row r="6131">
          <cell r="A6131" t="str">
            <v>466747A</v>
          </cell>
        </row>
        <row r="6132">
          <cell r="A6132" t="str">
            <v>T55250.32</v>
          </cell>
        </row>
        <row r="6133">
          <cell r="A6133" t="str">
            <v>E62628.10</v>
          </cell>
        </row>
        <row r="6134">
          <cell r="A6134" t="str">
            <v>E62628.11</v>
          </cell>
        </row>
        <row r="6135">
          <cell r="A6135" t="str">
            <v>4165.1</v>
          </cell>
        </row>
        <row r="6136">
          <cell r="A6136" t="str">
            <v>T55050.02</v>
          </cell>
        </row>
        <row r="6137">
          <cell r="A6137" t="str">
            <v>T55050.03</v>
          </cell>
        </row>
        <row r="6138">
          <cell r="A6138" t="str">
            <v>471003A</v>
          </cell>
        </row>
        <row r="6139">
          <cell r="A6139" t="str">
            <v>T55050.01</v>
          </cell>
        </row>
        <row r="6140">
          <cell r="A6140" t="str">
            <v>CS73342.05</v>
          </cell>
        </row>
        <row r="6141">
          <cell r="A6141" t="str">
            <v>E35708.11</v>
          </cell>
        </row>
        <row r="6142">
          <cell r="A6142" t="str">
            <v>NTMSDC10L04E6</v>
          </cell>
        </row>
        <row r="6143">
          <cell r="A6143" t="str">
            <v>MINAPPLSE012NT</v>
          </cell>
        </row>
        <row r="6144">
          <cell r="A6144" t="str">
            <v>00004626</v>
          </cell>
        </row>
        <row r="6145">
          <cell r="A6145" t="str">
            <v>OSSER0090</v>
          </cell>
        </row>
        <row r="6146">
          <cell r="A6146" t="str">
            <v>469826A</v>
          </cell>
        </row>
        <row r="6147">
          <cell r="A6147" t="str">
            <v>466064A</v>
          </cell>
        </row>
        <row r="6148">
          <cell r="A6148" t="str">
            <v>DA3365</v>
          </cell>
        </row>
        <row r="6149">
          <cell r="A6149" t="str">
            <v>468158A</v>
          </cell>
        </row>
        <row r="6150">
          <cell r="A6150" t="str">
            <v>OSSW0472</v>
          </cell>
        </row>
        <row r="6151">
          <cell r="A6151" t="str">
            <v>OSSW0473</v>
          </cell>
        </row>
        <row r="6152">
          <cell r="A6152" t="str">
            <v>21470.13</v>
          </cell>
        </row>
        <row r="6153">
          <cell r="A6153" t="str">
            <v>466980A</v>
          </cell>
        </row>
        <row r="6154">
          <cell r="A6154" t="str">
            <v>E37501.50</v>
          </cell>
        </row>
        <row r="6155">
          <cell r="A6155" t="str">
            <v>00033270</v>
          </cell>
        </row>
        <row r="6156">
          <cell r="A6156" t="str">
            <v>24280</v>
          </cell>
        </row>
        <row r="6157">
          <cell r="A6157" t="str">
            <v>E35704.13</v>
          </cell>
        </row>
        <row r="6158">
          <cell r="A6158" t="str">
            <v>CS72930.02</v>
          </cell>
        </row>
        <row r="6159">
          <cell r="A6159" t="str">
            <v>OSHW0048</v>
          </cell>
        </row>
        <row r="6160">
          <cell r="A6160" t="str">
            <v>MSCFEAT0718.D</v>
          </cell>
        </row>
        <row r="6161">
          <cell r="A6161" t="str">
            <v>E64316.01</v>
          </cell>
        </row>
        <row r="6162">
          <cell r="A6162" t="str">
            <v>E64316.03</v>
          </cell>
        </row>
        <row r="6163">
          <cell r="A6163" t="str">
            <v>468028A</v>
          </cell>
        </row>
        <row r="6164">
          <cell r="A6164" t="str">
            <v>RETHW1001</v>
          </cell>
        </row>
        <row r="6165">
          <cell r="A6165" t="str">
            <v>RETHW0073</v>
          </cell>
        </row>
        <row r="6166">
          <cell r="A6166" t="str">
            <v>NMSFEAT136.2.9</v>
          </cell>
        </row>
        <row r="6167">
          <cell r="A6167" t="str">
            <v>NMSFEAT137.2.5</v>
          </cell>
        </row>
        <row r="6168">
          <cell r="A6168" t="str">
            <v>NMSFEAT137.2.6</v>
          </cell>
        </row>
        <row r="6169">
          <cell r="A6169" t="str">
            <v>NMSFEAT232.2.4</v>
          </cell>
        </row>
        <row r="6170">
          <cell r="A6170" t="str">
            <v>CS72930</v>
          </cell>
        </row>
        <row r="6171">
          <cell r="A6171" t="str">
            <v>E37503.50</v>
          </cell>
        </row>
        <row r="6172">
          <cell r="A6172" t="str">
            <v>00035171</v>
          </cell>
        </row>
        <row r="6173">
          <cell r="A6173" t="str">
            <v>21180.20</v>
          </cell>
        </row>
        <row r="6174">
          <cell r="A6174" t="str">
            <v>NTMS2SW1101</v>
          </cell>
        </row>
        <row r="6175">
          <cell r="A6175" t="str">
            <v>DA5315</v>
          </cell>
        </row>
        <row r="6176">
          <cell r="A6176" t="str">
            <v>S35486.01</v>
          </cell>
        </row>
        <row r="6177">
          <cell r="A6177" t="str">
            <v>NMSFEAT135.1.8</v>
          </cell>
        </row>
        <row r="6178">
          <cell r="A6178" t="str">
            <v>NMSFEAT136.1.41</v>
          </cell>
        </row>
        <row r="6179">
          <cell r="A6179" t="str">
            <v>21475.15</v>
          </cell>
        </row>
        <row r="6180">
          <cell r="A6180" t="str">
            <v>COM01H5010</v>
          </cell>
        </row>
        <row r="6181">
          <cell r="A6181" t="str">
            <v>00037482</v>
          </cell>
        </row>
        <row r="6182">
          <cell r="A6182" t="str">
            <v>T38330.19</v>
          </cell>
        </row>
        <row r="6183">
          <cell r="A6183" t="str">
            <v>T38330.57</v>
          </cell>
        </row>
        <row r="6184">
          <cell r="A6184" t="str">
            <v>21714.03</v>
          </cell>
        </row>
        <row r="6185">
          <cell r="A6185" t="str">
            <v>CS7276116</v>
          </cell>
        </row>
        <row r="6186">
          <cell r="A6186" t="str">
            <v>NWG40FEAT3033</v>
          </cell>
        </row>
        <row r="6187">
          <cell r="A6187" t="str">
            <v>NWG40FEAT3043</v>
          </cell>
        </row>
        <row r="6188">
          <cell r="A6188" t="str">
            <v>NWG40FEAT3053</v>
          </cell>
        </row>
        <row r="6189">
          <cell r="A6189" t="str">
            <v>NWG40FEAT3063</v>
          </cell>
        </row>
        <row r="6190">
          <cell r="A6190" t="str">
            <v>E32848.50</v>
          </cell>
        </row>
        <row r="6191">
          <cell r="A6191" t="str">
            <v>21401.09</v>
          </cell>
        </row>
        <row r="6192">
          <cell r="A6192" t="str">
            <v>T55060.01</v>
          </cell>
        </row>
        <row r="6193">
          <cell r="A6193" t="str">
            <v>E50004-85AA</v>
          </cell>
        </row>
        <row r="6194">
          <cell r="A6194" t="str">
            <v>E50004-85BA</v>
          </cell>
        </row>
        <row r="6195">
          <cell r="A6195" t="str">
            <v>E62606.32</v>
          </cell>
        </row>
        <row r="6196">
          <cell r="A6196" t="str">
            <v>DA0475</v>
          </cell>
        </row>
        <row r="6197">
          <cell r="A6197" t="str">
            <v>469170A</v>
          </cell>
        </row>
        <row r="6198">
          <cell r="A6198" t="str">
            <v>BSC.1220.T</v>
          </cell>
        </row>
        <row r="6199">
          <cell r="A6199" t="str">
            <v>BSC.1235.T</v>
          </cell>
        </row>
        <row r="6200">
          <cell r="A6200" t="str">
            <v>BSC.1400.T</v>
          </cell>
        </row>
        <row r="6201">
          <cell r="A6201" t="str">
            <v>CS71144.02</v>
          </cell>
        </row>
        <row r="6202">
          <cell r="A6202" t="str">
            <v>OSSW0471</v>
          </cell>
        </row>
        <row r="6203">
          <cell r="A6203" t="str">
            <v>MSCFEAT0732.D</v>
          </cell>
        </row>
        <row r="6204">
          <cell r="A6204" t="str">
            <v>24080.09</v>
          </cell>
        </row>
        <row r="6205">
          <cell r="A6205" t="str">
            <v>T36612.04</v>
          </cell>
        </row>
        <row r="6206">
          <cell r="A6206" t="str">
            <v>MSCFEAT0032.B</v>
          </cell>
        </row>
        <row r="6207">
          <cell r="A6207" t="str">
            <v>MSCFEAT0034.D</v>
          </cell>
        </row>
        <row r="6208">
          <cell r="A6208" t="str">
            <v>466519A</v>
          </cell>
        </row>
        <row r="6209">
          <cell r="A6209" t="str">
            <v>E32841.75</v>
          </cell>
        </row>
        <row r="6210">
          <cell r="A6210" t="str">
            <v>CS73420.44</v>
          </cell>
        </row>
        <row r="6211">
          <cell r="A6211" t="str">
            <v>CS7216800</v>
          </cell>
        </row>
        <row r="6212">
          <cell r="A6212" t="str">
            <v>HP_C7530A</v>
          </cell>
        </row>
        <row r="6213">
          <cell r="A6213" t="str">
            <v>CS7217000</v>
          </cell>
        </row>
        <row r="6214">
          <cell r="A6214" t="str">
            <v>CS72913</v>
          </cell>
        </row>
        <row r="6215">
          <cell r="A6215" t="str">
            <v>E36655.01</v>
          </cell>
        </row>
        <row r="6216">
          <cell r="A6216" t="str">
            <v>21184.09</v>
          </cell>
        </row>
        <row r="6217">
          <cell r="A6217" t="str">
            <v>21025</v>
          </cell>
        </row>
        <row r="6218">
          <cell r="A6218" t="str">
            <v>T30810.03</v>
          </cell>
        </row>
        <row r="6219">
          <cell r="A6219" t="str">
            <v>CS7113200</v>
          </cell>
        </row>
        <row r="6220">
          <cell r="A6220" t="str">
            <v>CS71610.13</v>
          </cell>
        </row>
        <row r="6221">
          <cell r="A6221" t="str">
            <v>MSCFEAT00908.B</v>
          </cell>
        </row>
        <row r="6222">
          <cell r="A6222" t="str">
            <v>MSCFEAT0911.B</v>
          </cell>
        </row>
        <row r="6223">
          <cell r="A6223" t="str">
            <v>E50009-09AA</v>
          </cell>
        </row>
        <row r="6224">
          <cell r="A6224" t="str">
            <v>21406.09</v>
          </cell>
        </row>
        <row r="6225">
          <cell r="A6225" t="str">
            <v>00006061</v>
          </cell>
        </row>
        <row r="6226">
          <cell r="A6226" t="str">
            <v>469357A</v>
          </cell>
        </row>
        <row r="6227">
          <cell r="A6227" t="str">
            <v>OSS02176</v>
          </cell>
        </row>
        <row r="6228">
          <cell r="A6228" t="str">
            <v>DA7154</v>
          </cell>
        </row>
        <row r="6229">
          <cell r="A6229" t="str">
            <v>CS73343.04</v>
          </cell>
        </row>
        <row r="6230">
          <cell r="A6230" t="str">
            <v>DA7662</v>
          </cell>
        </row>
        <row r="6231">
          <cell r="A6231" t="str">
            <v>E35708.16</v>
          </cell>
        </row>
        <row r="6232">
          <cell r="A6232" t="str">
            <v>E35708.17</v>
          </cell>
        </row>
        <row r="6233">
          <cell r="A6233" t="str">
            <v>BSC.335.T</v>
          </cell>
        </row>
        <row r="6234">
          <cell r="A6234" t="str">
            <v>CS72994.01</v>
          </cell>
        </row>
        <row r="6235">
          <cell r="A6235" t="str">
            <v>E32436.01</v>
          </cell>
        </row>
        <row r="6236">
          <cell r="A6236" t="str">
            <v>MSCFEAT0825.B</v>
          </cell>
        </row>
        <row r="6237">
          <cell r="A6237" t="str">
            <v>HP_C7525A</v>
          </cell>
        </row>
        <row r="6238">
          <cell r="A6238" t="str">
            <v>CS73497.30</v>
          </cell>
        </row>
        <row r="6239">
          <cell r="A6239" t="str">
            <v>E37100.75</v>
          </cell>
        </row>
        <row r="6240">
          <cell r="A6240" t="str">
            <v>C33322.22</v>
          </cell>
        </row>
        <row r="6241">
          <cell r="A6241" t="str">
            <v>C33050.20</v>
          </cell>
        </row>
        <row r="6242">
          <cell r="A6242" t="str">
            <v>C33052.20</v>
          </cell>
        </row>
        <row r="6243">
          <cell r="A6243" t="str">
            <v>C33054.20</v>
          </cell>
        </row>
        <row r="6244">
          <cell r="A6244" t="str">
            <v>C33024.20</v>
          </cell>
        </row>
        <row r="6245">
          <cell r="A6245" t="str">
            <v>C33007.20</v>
          </cell>
        </row>
        <row r="6246">
          <cell r="A6246" t="str">
            <v>C33417.21</v>
          </cell>
        </row>
        <row r="6247">
          <cell r="A6247" t="str">
            <v>C33393.20</v>
          </cell>
        </row>
        <row r="6248">
          <cell r="A6248" t="str">
            <v>C33191.20</v>
          </cell>
        </row>
        <row r="6249">
          <cell r="A6249" t="str">
            <v>C33258.20</v>
          </cell>
        </row>
        <row r="6250">
          <cell r="A6250" t="str">
            <v>C33029.20</v>
          </cell>
        </row>
        <row r="6251">
          <cell r="A6251" t="str">
            <v>C33228.20</v>
          </cell>
        </row>
        <row r="6252">
          <cell r="A6252" t="str">
            <v>C33041.20</v>
          </cell>
        </row>
        <row r="6253">
          <cell r="A6253" t="str">
            <v>C33484.20</v>
          </cell>
        </row>
        <row r="6254">
          <cell r="A6254" t="str">
            <v>C33178.20</v>
          </cell>
        </row>
        <row r="6255">
          <cell r="A6255" t="str">
            <v>C33549.20</v>
          </cell>
        </row>
        <row r="6256">
          <cell r="A6256" t="str">
            <v>C33502.20</v>
          </cell>
        </row>
        <row r="6257">
          <cell r="A6257" t="str">
            <v>C33542.20</v>
          </cell>
        </row>
        <row r="6258">
          <cell r="A6258" t="str">
            <v>C33570.20</v>
          </cell>
        </row>
        <row r="6259">
          <cell r="A6259" t="str">
            <v>C33832.20</v>
          </cell>
        </row>
        <row r="6260">
          <cell r="A6260" t="str">
            <v>C33578.20</v>
          </cell>
        </row>
        <row r="6261">
          <cell r="A6261" t="str">
            <v>C33389.20</v>
          </cell>
        </row>
        <row r="6262">
          <cell r="A6262" t="str">
            <v>C33322.20</v>
          </cell>
        </row>
        <row r="6263">
          <cell r="A6263" t="str">
            <v>C33366.20</v>
          </cell>
        </row>
        <row r="6264">
          <cell r="A6264" t="str">
            <v>C33579.20</v>
          </cell>
        </row>
        <row r="6265">
          <cell r="A6265" t="str">
            <v>C33388.20</v>
          </cell>
        </row>
        <row r="6266">
          <cell r="A6266" t="str">
            <v>NES1004X4X</v>
          </cell>
        </row>
        <row r="6267">
          <cell r="A6267" t="str">
            <v>C33435.20</v>
          </cell>
        </row>
        <row r="6268">
          <cell r="A6268" t="str">
            <v>OSSW0289</v>
          </cell>
        </row>
        <row r="6269">
          <cell r="A6269" t="str">
            <v>CS73134.50</v>
          </cell>
        </row>
        <row r="6270">
          <cell r="A6270" t="str">
            <v>OSHP_AF552A</v>
          </cell>
        </row>
        <row r="6271">
          <cell r="A6271" t="str">
            <v>OSSER0085</v>
          </cell>
        </row>
        <row r="6272">
          <cell r="A6272" t="str">
            <v>C33805.20</v>
          </cell>
        </row>
        <row r="6273">
          <cell r="A6273" t="str">
            <v>C33869.20</v>
          </cell>
        </row>
        <row r="6274">
          <cell r="A6274" t="str">
            <v>21025.10</v>
          </cell>
        </row>
        <row r="6275">
          <cell r="A6275" t="str">
            <v>CS72971.02</v>
          </cell>
        </row>
        <row r="6276">
          <cell r="A6276" t="str">
            <v>OSSER0077</v>
          </cell>
        </row>
        <row r="6277">
          <cell r="A6277" t="str">
            <v>OSSER0079</v>
          </cell>
        </row>
        <row r="6278">
          <cell r="A6278" t="str">
            <v>OSSER0084</v>
          </cell>
        </row>
        <row r="6279">
          <cell r="A6279" t="str">
            <v>CS7215400</v>
          </cell>
        </row>
        <row r="6280">
          <cell r="A6280" t="str">
            <v>CS73420.21</v>
          </cell>
        </row>
        <row r="6281">
          <cell r="A6281" t="str">
            <v>DA5273</v>
          </cell>
        </row>
        <row r="6282">
          <cell r="A6282" t="str">
            <v>T55223.01</v>
          </cell>
        </row>
        <row r="6283">
          <cell r="A6283" t="str">
            <v>T36604.03</v>
          </cell>
        </row>
        <row r="6284">
          <cell r="A6284" t="str">
            <v>E32870.30</v>
          </cell>
        </row>
        <row r="6285">
          <cell r="A6285" t="str">
            <v>E32848.40</v>
          </cell>
        </row>
        <row r="6286">
          <cell r="A6286" t="str">
            <v>E32847.40</v>
          </cell>
        </row>
        <row r="6287">
          <cell r="A6287" t="str">
            <v>21402.09</v>
          </cell>
        </row>
        <row r="6288">
          <cell r="A6288" t="str">
            <v>E35708.06</v>
          </cell>
        </row>
        <row r="6289">
          <cell r="A6289" t="str">
            <v>CS72912.01</v>
          </cell>
        </row>
        <row r="6290">
          <cell r="A6290" t="str">
            <v>E32868.75</v>
          </cell>
        </row>
        <row r="6291">
          <cell r="A6291" t="str">
            <v>21614.08</v>
          </cell>
        </row>
        <row r="6292">
          <cell r="A6292" t="str">
            <v>T38274.11</v>
          </cell>
        </row>
        <row r="6293">
          <cell r="A6293" t="str">
            <v>MSCFEAT0030.D</v>
          </cell>
        </row>
        <row r="6294">
          <cell r="A6294" t="str">
            <v>T30740.02</v>
          </cell>
        </row>
        <row r="6295">
          <cell r="A6295" t="str">
            <v>469795A</v>
          </cell>
        </row>
        <row r="6296">
          <cell r="A6296" t="str">
            <v>21820</v>
          </cell>
        </row>
        <row r="6297">
          <cell r="A6297" t="str">
            <v>IMC00187</v>
          </cell>
        </row>
        <row r="6298">
          <cell r="A6298" t="str">
            <v>CS71141.02</v>
          </cell>
        </row>
        <row r="6299">
          <cell r="A6299" t="str">
            <v>CS74303.04</v>
          </cell>
        </row>
        <row r="6300">
          <cell r="A6300" t="str">
            <v>470266A</v>
          </cell>
        </row>
        <row r="6301">
          <cell r="A6301" t="str">
            <v>BSC.720.T</v>
          </cell>
        </row>
        <row r="6302">
          <cell r="A6302" t="str">
            <v>OSSW0534</v>
          </cell>
        </row>
        <row r="6303">
          <cell r="A6303" t="str">
            <v>469641A</v>
          </cell>
        </row>
        <row r="6304">
          <cell r="A6304" t="str">
            <v>CS73128.25</v>
          </cell>
        </row>
        <row r="6305">
          <cell r="A6305" t="str">
            <v>C33908.21</v>
          </cell>
        </row>
        <row r="6306">
          <cell r="A6306" t="str">
            <v>C33967.20</v>
          </cell>
        </row>
        <row r="6307">
          <cell r="A6307" t="str">
            <v>BSC.330</v>
          </cell>
        </row>
        <row r="6308">
          <cell r="A6308" t="str">
            <v>C33585.20</v>
          </cell>
        </row>
        <row r="6309">
          <cell r="A6309" t="str">
            <v>C33979.90</v>
          </cell>
        </row>
        <row r="6310">
          <cell r="A6310" t="str">
            <v>C33837.20</v>
          </cell>
        </row>
        <row r="6311">
          <cell r="A6311" t="str">
            <v>C33968.20</v>
          </cell>
        </row>
        <row r="6312">
          <cell r="A6312" t="str">
            <v>C33993.20</v>
          </cell>
        </row>
        <row r="6313">
          <cell r="A6313" t="str">
            <v>C33995.20</v>
          </cell>
        </row>
        <row r="6314">
          <cell r="A6314" t="str">
            <v>C33994.20</v>
          </cell>
        </row>
        <row r="6315">
          <cell r="A6315" t="str">
            <v>C32586.20</v>
          </cell>
        </row>
        <row r="6316">
          <cell r="A6316" t="str">
            <v>C32676.20</v>
          </cell>
        </row>
        <row r="6317">
          <cell r="A6317" t="str">
            <v>C33836.20</v>
          </cell>
        </row>
        <row r="6318">
          <cell r="A6318" t="str">
            <v>21410</v>
          </cell>
        </row>
        <row r="6319">
          <cell r="A6319" t="str">
            <v>21266</v>
          </cell>
        </row>
        <row r="6320">
          <cell r="A6320" t="str">
            <v>NWGFEAT1076</v>
          </cell>
        </row>
        <row r="6321">
          <cell r="A6321" t="str">
            <v>BSC.330.T</v>
          </cell>
        </row>
        <row r="6322">
          <cell r="A6322" t="str">
            <v>NWG40SW3014</v>
          </cell>
        </row>
        <row r="6323">
          <cell r="A6323" t="str">
            <v>CS71605.02</v>
          </cell>
        </row>
        <row r="6324">
          <cell r="A6324" t="str">
            <v>MSCFEAT0038.A</v>
          </cell>
        </row>
        <row r="6325">
          <cell r="A6325" t="str">
            <v>MSCFEAT01165.A</v>
          </cell>
        </row>
        <row r="6326">
          <cell r="A6326" t="str">
            <v>24080</v>
          </cell>
        </row>
        <row r="6327">
          <cell r="A6327" t="str">
            <v>OEMBORLSW0002</v>
          </cell>
        </row>
        <row r="6328">
          <cell r="A6328" t="str">
            <v>OEMBORLSW0004</v>
          </cell>
        </row>
        <row r="6329">
          <cell r="A6329" t="str">
            <v>MSCFEAT0705.B</v>
          </cell>
        </row>
        <row r="6330">
          <cell r="A6330" t="str">
            <v>469865A</v>
          </cell>
        </row>
        <row r="6331">
          <cell r="A6331" t="str">
            <v>E32811.30</v>
          </cell>
        </row>
        <row r="6332">
          <cell r="A6332" t="str">
            <v>CS72977</v>
          </cell>
        </row>
        <row r="6333">
          <cell r="A6333" t="str">
            <v>CS71603.01</v>
          </cell>
        </row>
        <row r="6334">
          <cell r="A6334" t="str">
            <v>SG00327</v>
          </cell>
        </row>
        <row r="6335">
          <cell r="A6335" t="str">
            <v>MSCHW2113</v>
          </cell>
        </row>
        <row r="6336">
          <cell r="A6336" t="str">
            <v>E62606.22</v>
          </cell>
        </row>
        <row r="6337">
          <cell r="A6337" t="str">
            <v>T36444.01</v>
          </cell>
        </row>
        <row r="6338">
          <cell r="A6338" t="str">
            <v>E32431.01</v>
          </cell>
        </row>
        <row r="6339">
          <cell r="A6339" t="str">
            <v>BSC3107</v>
          </cell>
        </row>
        <row r="6340">
          <cell r="A6340" t="str">
            <v>CS72154</v>
          </cell>
        </row>
        <row r="6341">
          <cell r="A6341" t="str">
            <v>E32873.50</v>
          </cell>
        </row>
        <row r="6342">
          <cell r="A6342" t="str">
            <v>LIBSW4031</v>
          </cell>
        </row>
        <row r="6343">
          <cell r="A6343" t="str">
            <v>LICSW4031</v>
          </cell>
        </row>
        <row r="6344">
          <cell r="A6344" t="str">
            <v>NPSDOC0005</v>
          </cell>
        </row>
        <row r="6345">
          <cell r="A6345" t="str">
            <v>NPSSW70003</v>
          </cell>
        </row>
        <row r="6346">
          <cell r="A6346" t="str">
            <v>SG00332</v>
          </cell>
        </row>
        <row r="6347">
          <cell r="A6347" t="str">
            <v>SG00333</v>
          </cell>
        </row>
        <row r="6348">
          <cell r="A6348" t="str">
            <v>SG00432</v>
          </cell>
        </row>
        <row r="6349">
          <cell r="A6349" t="str">
            <v>SG00433</v>
          </cell>
        </row>
        <row r="6350">
          <cell r="A6350" t="str">
            <v>SG00532</v>
          </cell>
        </row>
        <row r="6351">
          <cell r="A6351" t="str">
            <v>SG00533</v>
          </cell>
        </row>
        <row r="6352">
          <cell r="A6352" t="str">
            <v>TA3SWDM</v>
          </cell>
        </row>
        <row r="6353">
          <cell r="A6353" t="str">
            <v>RAN.002</v>
          </cell>
        </row>
        <row r="6354">
          <cell r="A6354" t="str">
            <v>RAN2.0002</v>
          </cell>
        </row>
        <row r="6355">
          <cell r="A6355" t="str">
            <v>RAN2.0026</v>
          </cell>
        </row>
        <row r="6356">
          <cell r="A6356" t="str">
            <v>RAN2.0027</v>
          </cell>
        </row>
        <row r="6357">
          <cell r="A6357" t="str">
            <v>24060.1</v>
          </cell>
        </row>
        <row r="6358">
          <cell r="A6358" t="str">
            <v>24060.05</v>
          </cell>
        </row>
        <row r="6359">
          <cell r="A6359" t="str">
            <v>24061.05</v>
          </cell>
        </row>
        <row r="6360">
          <cell r="A6360" t="str">
            <v>24061.1</v>
          </cell>
        </row>
        <row r="6361">
          <cell r="A6361" t="str">
            <v>FISNMEDIACD</v>
          </cell>
        </row>
        <row r="6362">
          <cell r="A6362" t="str">
            <v>GGN5MEDIACD</v>
          </cell>
        </row>
        <row r="6363">
          <cell r="A6363" t="str">
            <v>GGSN4MEDIACD</v>
          </cell>
        </row>
        <row r="6364">
          <cell r="A6364" t="str">
            <v>SGNSW2010</v>
          </cell>
        </row>
        <row r="6365">
          <cell r="A6365" t="str">
            <v>SGNSW3029</v>
          </cell>
        </row>
        <row r="6366">
          <cell r="A6366" t="str">
            <v>TA1SWDM</v>
          </cell>
        </row>
        <row r="6367">
          <cell r="A6367" t="str">
            <v>TA2SWDM</v>
          </cell>
        </row>
        <row r="6368">
          <cell r="A6368" t="str">
            <v>C33843.20</v>
          </cell>
        </row>
        <row r="6369">
          <cell r="A6369" t="str">
            <v>C33831.20</v>
          </cell>
        </row>
        <row r="6370">
          <cell r="A6370" t="str">
            <v>T37421.01</v>
          </cell>
        </row>
        <row r="6371">
          <cell r="A6371" t="str">
            <v>E32847.50</v>
          </cell>
        </row>
        <row r="6372">
          <cell r="A6372" t="str">
            <v>T30740.03</v>
          </cell>
        </row>
        <row r="6373">
          <cell r="A6373" t="str">
            <v>NET4302FRU</v>
          </cell>
        </row>
        <row r="6374">
          <cell r="A6374" t="str">
            <v>NET4303FRU</v>
          </cell>
        </row>
        <row r="6375">
          <cell r="A6375" t="str">
            <v>DA3430</v>
          </cell>
        </row>
        <row r="6376">
          <cell r="A6376" t="str">
            <v>BSC00058</v>
          </cell>
        </row>
        <row r="6377">
          <cell r="A6377" t="str">
            <v>BSC00058.T</v>
          </cell>
        </row>
        <row r="6378">
          <cell r="A6378" t="str">
            <v>BSC00093.U</v>
          </cell>
        </row>
        <row r="6379">
          <cell r="A6379" t="str">
            <v>RAN.002.T</v>
          </cell>
        </row>
        <row r="6380">
          <cell r="A6380" t="str">
            <v>RAN2.0002.T</v>
          </cell>
        </row>
        <row r="6381">
          <cell r="A6381" t="str">
            <v>RAN2.0026.T</v>
          </cell>
        </row>
        <row r="6382">
          <cell r="A6382" t="str">
            <v>RAN2.0027.T</v>
          </cell>
        </row>
        <row r="6383">
          <cell r="A6383" t="str">
            <v>CS73098.25</v>
          </cell>
        </row>
        <row r="6384">
          <cell r="A6384" t="str">
            <v>DA7749</v>
          </cell>
        </row>
        <row r="6385">
          <cell r="A6385" t="str">
            <v>CS71903.10</v>
          </cell>
        </row>
        <row r="6386">
          <cell r="A6386" t="str">
            <v>DA7740</v>
          </cell>
        </row>
        <row r="6387">
          <cell r="A6387" t="str">
            <v>DA7751</v>
          </cell>
        </row>
        <row r="6388">
          <cell r="A6388" t="str">
            <v>DA7617</v>
          </cell>
        </row>
        <row r="6389">
          <cell r="A6389" t="str">
            <v>DA7745</v>
          </cell>
        </row>
        <row r="6390">
          <cell r="A6390" t="str">
            <v>DA7787</v>
          </cell>
        </row>
        <row r="6391">
          <cell r="A6391" t="str">
            <v>DA5354</v>
          </cell>
        </row>
        <row r="6392">
          <cell r="A6392" t="str">
            <v>CS73138.10</v>
          </cell>
        </row>
        <row r="6393">
          <cell r="A6393" t="str">
            <v>NMSFEAT212.2.2</v>
          </cell>
        </row>
        <row r="6394">
          <cell r="A6394" t="str">
            <v>NMSFEAT212.2.3</v>
          </cell>
        </row>
        <row r="6395">
          <cell r="A6395" t="str">
            <v>NMSFEAT212.2.4</v>
          </cell>
        </row>
        <row r="6396">
          <cell r="A6396" t="str">
            <v>NMSFEAT212.2.5</v>
          </cell>
        </row>
        <row r="6397">
          <cell r="A6397" t="str">
            <v>DA0515</v>
          </cell>
        </row>
        <row r="6398">
          <cell r="A6398" t="str">
            <v>DA0516</v>
          </cell>
        </row>
        <row r="6399">
          <cell r="A6399" t="str">
            <v>DA0517</v>
          </cell>
        </row>
        <row r="6400">
          <cell r="A6400" t="str">
            <v>DA0530</v>
          </cell>
        </row>
        <row r="6401">
          <cell r="A6401" t="str">
            <v>DA0531</v>
          </cell>
        </row>
        <row r="6402">
          <cell r="A6402" t="str">
            <v>DA0532</v>
          </cell>
        </row>
        <row r="6403">
          <cell r="A6403" t="str">
            <v>MSCFEAT0049.A</v>
          </cell>
        </row>
        <row r="6404">
          <cell r="A6404" t="str">
            <v>MSCFEAT0050.A</v>
          </cell>
        </row>
        <row r="6405">
          <cell r="A6405" t="str">
            <v>MSCFEAT0730.D</v>
          </cell>
        </row>
        <row r="6406">
          <cell r="A6406" t="str">
            <v>E35706.11</v>
          </cell>
        </row>
        <row r="6407">
          <cell r="A6407" t="str">
            <v>E35709.01</v>
          </cell>
        </row>
        <row r="6408">
          <cell r="A6408" t="str">
            <v>CS77507.25</v>
          </cell>
        </row>
        <row r="6409">
          <cell r="A6409" t="str">
            <v>NWG40FEAT1036</v>
          </cell>
        </row>
        <row r="6410">
          <cell r="A6410" t="str">
            <v>NWG40FEAT1046</v>
          </cell>
        </row>
        <row r="6411">
          <cell r="A6411" t="str">
            <v>NWG40FEAT1056</v>
          </cell>
        </row>
        <row r="6412">
          <cell r="A6412" t="str">
            <v>NWG40FEAT1066</v>
          </cell>
        </row>
        <row r="6413">
          <cell r="A6413" t="str">
            <v>NWG40SW1026</v>
          </cell>
        </row>
        <row r="6414">
          <cell r="A6414" t="str">
            <v>T38347.11</v>
          </cell>
        </row>
        <row r="6415">
          <cell r="A6415" t="str">
            <v>CS7191000</v>
          </cell>
        </row>
        <row r="6416">
          <cell r="A6416" t="str">
            <v>CS73119.20</v>
          </cell>
        </row>
        <row r="6417">
          <cell r="A6417" t="str">
            <v>CS73423.11</v>
          </cell>
        </row>
        <row r="6418">
          <cell r="A6418" t="str">
            <v>DA7832</v>
          </cell>
        </row>
        <row r="6419">
          <cell r="A6419" t="str">
            <v>NWGSW1999</v>
          </cell>
        </row>
        <row r="6420">
          <cell r="A6420" t="str">
            <v>T30740.04</v>
          </cell>
        </row>
        <row r="6421">
          <cell r="A6421" t="str">
            <v>467501A</v>
          </cell>
        </row>
        <row r="6422">
          <cell r="A6422" t="str">
            <v>21407.09</v>
          </cell>
        </row>
        <row r="6423">
          <cell r="A6423" t="str">
            <v>470149A</v>
          </cell>
        </row>
        <row r="6424">
          <cell r="A6424" t="str">
            <v>E32453.01</v>
          </cell>
        </row>
        <row r="6425">
          <cell r="A6425" t="str">
            <v>CS7216200</v>
          </cell>
        </row>
        <row r="6426">
          <cell r="A6426" t="str">
            <v>CS7276101</v>
          </cell>
        </row>
        <row r="6427">
          <cell r="A6427" t="str">
            <v>MSCFEAT0814.D</v>
          </cell>
        </row>
        <row r="6428">
          <cell r="A6428" t="str">
            <v>CS73134.55</v>
          </cell>
        </row>
        <row r="6429">
          <cell r="A6429" t="str">
            <v>CS73097.50</v>
          </cell>
        </row>
        <row r="6430">
          <cell r="A6430" t="str">
            <v>FS000058</v>
          </cell>
        </row>
        <row r="6431">
          <cell r="A6431" t="str">
            <v>SUNONESUP</v>
          </cell>
        </row>
        <row r="6432">
          <cell r="A6432" t="str">
            <v>CS77507.30</v>
          </cell>
        </row>
        <row r="6433">
          <cell r="A6433" t="str">
            <v>469779A</v>
          </cell>
        </row>
        <row r="6434">
          <cell r="A6434" t="str">
            <v>CS7113500</v>
          </cell>
        </row>
        <row r="6435">
          <cell r="A6435" t="str">
            <v>21824</v>
          </cell>
        </row>
        <row r="6436">
          <cell r="A6436" t="str">
            <v>21028.10</v>
          </cell>
        </row>
        <row r="6437">
          <cell r="A6437" t="str">
            <v>F5OPTBIGSFPOPTI</v>
          </cell>
        </row>
        <row r="6438">
          <cell r="A6438" t="str">
            <v>OEMBEASW0004</v>
          </cell>
        </row>
        <row r="6439">
          <cell r="A6439" t="str">
            <v>OSSW0442</v>
          </cell>
        </row>
        <row r="6440">
          <cell r="A6440" t="str">
            <v>MSCFEAT00929.A</v>
          </cell>
        </row>
        <row r="6441">
          <cell r="A6441" t="str">
            <v>MSCFEAT0827.A</v>
          </cell>
        </row>
        <row r="6442">
          <cell r="A6442" t="str">
            <v>T55220.03</v>
          </cell>
        </row>
        <row r="6443">
          <cell r="A6443" t="str">
            <v>T55220.02</v>
          </cell>
        </row>
        <row r="6444">
          <cell r="A6444" t="str">
            <v>DA7312</v>
          </cell>
        </row>
        <row r="6445">
          <cell r="A6445" t="str">
            <v>CS7115200</v>
          </cell>
        </row>
        <row r="6446">
          <cell r="A6446" t="str">
            <v>MSCFEAT2922.800</v>
          </cell>
        </row>
        <row r="6447">
          <cell r="A6447" t="str">
            <v>IPBBHW0142</v>
          </cell>
        </row>
        <row r="6448">
          <cell r="A6448" t="str">
            <v>DA7864</v>
          </cell>
        </row>
        <row r="6449">
          <cell r="A6449" t="str">
            <v>T30825.01</v>
          </cell>
        </row>
        <row r="6450">
          <cell r="A6450" t="str">
            <v>00039035</v>
          </cell>
        </row>
        <row r="6451">
          <cell r="A6451" t="str">
            <v>E36657.01</v>
          </cell>
        </row>
        <row r="6452">
          <cell r="A6452" t="str">
            <v>DA7676</v>
          </cell>
        </row>
        <row r="6453">
          <cell r="A6453" t="str">
            <v>E36330.01</v>
          </cell>
        </row>
        <row r="6454">
          <cell r="A6454" t="str">
            <v>CS7114500</v>
          </cell>
        </row>
        <row r="6455">
          <cell r="A6455" t="str">
            <v>CS72916</v>
          </cell>
        </row>
        <row r="6456">
          <cell r="A6456" t="str">
            <v>CS72917</v>
          </cell>
        </row>
        <row r="6457">
          <cell r="A6457" t="str">
            <v>T55414.18</v>
          </cell>
        </row>
        <row r="6458">
          <cell r="A6458" t="str">
            <v>E35708.15</v>
          </cell>
        </row>
        <row r="6459">
          <cell r="A6459" t="str">
            <v>NESM5001530</v>
          </cell>
        </row>
        <row r="6460">
          <cell r="A6460" t="str">
            <v>T38330.13</v>
          </cell>
        </row>
        <row r="6461">
          <cell r="A6461" t="str">
            <v>CS73800.42</v>
          </cell>
        </row>
        <row r="6462">
          <cell r="A6462" t="str">
            <v>DA9477</v>
          </cell>
        </row>
        <row r="6463">
          <cell r="A6463" t="str">
            <v>DA3403</v>
          </cell>
        </row>
        <row r="6464">
          <cell r="A6464" t="str">
            <v>DA3307</v>
          </cell>
        </row>
        <row r="6465">
          <cell r="A6465" t="str">
            <v>NMSFEAT242</v>
          </cell>
        </row>
        <row r="6466">
          <cell r="A6466" t="str">
            <v>NMSFEAT243</v>
          </cell>
        </row>
        <row r="6467">
          <cell r="A6467" t="str">
            <v>00037481</v>
          </cell>
        </row>
        <row r="6468">
          <cell r="A6468" t="str">
            <v>MSCFEAT0725.B</v>
          </cell>
        </row>
        <row r="6469">
          <cell r="A6469" t="str">
            <v>MSCFEAT0727.B</v>
          </cell>
        </row>
        <row r="6470">
          <cell r="A6470" t="str">
            <v>00040531</v>
          </cell>
        </row>
        <row r="6471">
          <cell r="A6471" t="str">
            <v>T55265.01</v>
          </cell>
        </row>
        <row r="6472">
          <cell r="A6472" t="str">
            <v>00040516</v>
          </cell>
        </row>
        <row r="6473">
          <cell r="A6473" t="str">
            <v>CS72761.01</v>
          </cell>
        </row>
        <row r="6474">
          <cell r="A6474" t="str">
            <v>DA7663</v>
          </cell>
        </row>
        <row r="6475">
          <cell r="A6475" t="str">
            <v>NTMSDC10L02E6</v>
          </cell>
        </row>
        <row r="6476">
          <cell r="A6476" t="str">
            <v>NTMSDC10L18E5</v>
          </cell>
        </row>
        <row r="6477">
          <cell r="A6477" t="str">
            <v>CS7213410</v>
          </cell>
        </row>
        <row r="6478">
          <cell r="A6478" t="str">
            <v>NWGFEAT1075</v>
          </cell>
        </row>
        <row r="6479">
          <cell r="A6479" t="str">
            <v>CS73131.50</v>
          </cell>
        </row>
        <row r="6480">
          <cell r="A6480" t="str">
            <v>MSCFEAT0736.D</v>
          </cell>
        </row>
        <row r="6481">
          <cell r="A6481" t="str">
            <v>24284.09</v>
          </cell>
        </row>
        <row r="6482">
          <cell r="A6482" t="str">
            <v>CS71136.43</v>
          </cell>
        </row>
        <row r="6483">
          <cell r="A6483" t="str">
            <v>CS71151.12</v>
          </cell>
        </row>
        <row r="6484">
          <cell r="A6484" t="str">
            <v>CS7210900</v>
          </cell>
        </row>
        <row r="6485">
          <cell r="A6485" t="str">
            <v>24184.09</v>
          </cell>
        </row>
        <row r="6486">
          <cell r="A6486" t="str">
            <v>PRSSW12051</v>
          </cell>
        </row>
        <row r="6487">
          <cell r="A6487" t="str">
            <v>BSC00016</v>
          </cell>
        </row>
        <row r="6488">
          <cell r="A6488" t="str">
            <v>RETHW0045</v>
          </cell>
        </row>
        <row r="6489">
          <cell r="A6489" t="str">
            <v>BSC00016.T</v>
          </cell>
        </row>
        <row r="6490">
          <cell r="A6490" t="str">
            <v>CS71692.01</v>
          </cell>
        </row>
        <row r="6491">
          <cell r="A6491" t="str">
            <v>B34700.10</v>
          </cell>
        </row>
        <row r="6492">
          <cell r="A6492" t="str">
            <v>DA3299</v>
          </cell>
        </row>
        <row r="6493">
          <cell r="A6493" t="str">
            <v>CS73128.30</v>
          </cell>
        </row>
        <row r="6494">
          <cell r="A6494" t="str">
            <v>MSCFEAT00938.D</v>
          </cell>
        </row>
        <row r="6495">
          <cell r="A6495" t="str">
            <v>RAN2.0096</v>
          </cell>
        </row>
        <row r="6496">
          <cell r="A6496" t="str">
            <v>RAN954</v>
          </cell>
        </row>
        <row r="6497">
          <cell r="A6497" t="str">
            <v>467922A</v>
          </cell>
        </row>
        <row r="6498">
          <cell r="A6498" t="str">
            <v>CS72223.10</v>
          </cell>
        </row>
        <row r="6499">
          <cell r="A6499" t="str">
            <v>CS7192000</v>
          </cell>
        </row>
        <row r="6500">
          <cell r="A6500" t="str">
            <v>B34813.01</v>
          </cell>
        </row>
        <row r="6501">
          <cell r="A6501" t="str">
            <v>NES5001X4X</v>
          </cell>
        </row>
        <row r="6502">
          <cell r="A6502" t="str">
            <v>RAN2.0096.T</v>
          </cell>
        </row>
        <row r="6503">
          <cell r="A6503" t="str">
            <v>RAN954.T</v>
          </cell>
        </row>
        <row r="6504">
          <cell r="A6504" t="str">
            <v>CS7209400</v>
          </cell>
        </row>
        <row r="6505">
          <cell r="A6505" t="str">
            <v>E32636.01</v>
          </cell>
        </row>
        <row r="6506">
          <cell r="A6506" t="str">
            <v>OSSW0549</v>
          </cell>
        </row>
        <row r="6507">
          <cell r="A6507" t="str">
            <v>E37502.50</v>
          </cell>
        </row>
        <row r="6508">
          <cell r="A6508" t="str">
            <v>MSCFEAT0032.A</v>
          </cell>
        </row>
        <row r="6509">
          <cell r="A6509" t="str">
            <v>MSCFEAT0043.D</v>
          </cell>
        </row>
        <row r="6510">
          <cell r="A6510" t="str">
            <v>467566A</v>
          </cell>
        </row>
        <row r="6511">
          <cell r="A6511" t="str">
            <v>FS000097</v>
          </cell>
        </row>
        <row r="6512">
          <cell r="A6512" t="str">
            <v>DS62000.1</v>
          </cell>
        </row>
        <row r="6513">
          <cell r="A6513" t="str">
            <v>CS71615.14</v>
          </cell>
        </row>
        <row r="6514">
          <cell r="A6514" t="str">
            <v>CS71610.09</v>
          </cell>
        </row>
        <row r="6515">
          <cell r="A6515" t="str">
            <v>467565A</v>
          </cell>
        </row>
        <row r="6516">
          <cell r="A6516" t="str">
            <v>24081.09</v>
          </cell>
        </row>
        <row r="6517">
          <cell r="A6517" t="str">
            <v>E35746.01</v>
          </cell>
        </row>
        <row r="6518">
          <cell r="A6518" t="str">
            <v>CS73500.70</v>
          </cell>
        </row>
        <row r="6519">
          <cell r="A6519" t="str">
            <v>OSS01786</v>
          </cell>
        </row>
        <row r="6520">
          <cell r="A6520" t="str">
            <v>MSCFEAT0801.D</v>
          </cell>
        </row>
        <row r="6521">
          <cell r="A6521" t="str">
            <v>CS7180000</v>
          </cell>
        </row>
        <row r="6522">
          <cell r="A6522" t="str">
            <v>CS71137.16</v>
          </cell>
        </row>
        <row r="6523">
          <cell r="A6523" t="str">
            <v>470070A</v>
          </cell>
        </row>
        <row r="6524">
          <cell r="A6524" t="str">
            <v>21561.3</v>
          </cell>
        </row>
        <row r="6525">
          <cell r="A6525" t="str">
            <v>CS72109</v>
          </cell>
        </row>
        <row r="6526">
          <cell r="A6526" t="str">
            <v>C33877.20</v>
          </cell>
        </row>
        <row r="6527">
          <cell r="A6527" t="str">
            <v>T50030-02AA</v>
          </cell>
        </row>
        <row r="6528">
          <cell r="A6528" t="str">
            <v>T55075.03</v>
          </cell>
        </row>
        <row r="6529">
          <cell r="A6529" t="str">
            <v>T55076.03</v>
          </cell>
        </row>
        <row r="6530">
          <cell r="A6530" t="str">
            <v>T55078.03</v>
          </cell>
        </row>
        <row r="6531">
          <cell r="A6531" t="str">
            <v>DA0090005</v>
          </cell>
        </row>
        <row r="6532">
          <cell r="A6532" t="str">
            <v>DA0094101</v>
          </cell>
        </row>
        <row r="6533">
          <cell r="A6533" t="str">
            <v>NTMSDC10L16E5</v>
          </cell>
        </row>
        <row r="6534">
          <cell r="A6534" t="str">
            <v>CS73098.30</v>
          </cell>
        </row>
        <row r="6535">
          <cell r="A6535" t="str">
            <v>MSCFEAT00908.A</v>
          </cell>
        </row>
        <row r="6536">
          <cell r="A6536" t="str">
            <v>MSCFEAT0704.D</v>
          </cell>
        </row>
        <row r="6537">
          <cell r="A6537" t="str">
            <v>MSCFEAT0911.A</v>
          </cell>
        </row>
        <row r="6538">
          <cell r="A6538" t="str">
            <v>E62628.02</v>
          </cell>
        </row>
        <row r="6539">
          <cell r="A6539" t="str">
            <v>PRSSW12512</v>
          </cell>
        </row>
        <row r="6540">
          <cell r="A6540" t="str">
            <v>21181.29</v>
          </cell>
        </row>
        <row r="6541">
          <cell r="A6541" t="str">
            <v>NWGSW1303</v>
          </cell>
        </row>
        <row r="6542">
          <cell r="A6542" t="str">
            <v>MSCFEAT0718.B</v>
          </cell>
        </row>
        <row r="6543">
          <cell r="A6543" t="str">
            <v>MSCFEAT0824.D</v>
          </cell>
        </row>
        <row r="6544">
          <cell r="A6544" t="str">
            <v>467655A</v>
          </cell>
        </row>
        <row r="6545">
          <cell r="A6545" t="str">
            <v>E32632.01</v>
          </cell>
        </row>
        <row r="6546">
          <cell r="A6546" t="str">
            <v>00035890</v>
          </cell>
        </row>
        <row r="6547">
          <cell r="A6547" t="str">
            <v>MSCFEAT0825.A</v>
          </cell>
        </row>
        <row r="6548">
          <cell r="A6548" t="str">
            <v>T36427.01</v>
          </cell>
        </row>
        <row r="6549">
          <cell r="A6549" t="str">
            <v>CS71903.00</v>
          </cell>
        </row>
        <row r="6550">
          <cell r="A6550" t="str">
            <v>NWG40FEAT3032</v>
          </cell>
        </row>
        <row r="6551">
          <cell r="A6551" t="str">
            <v>NWG40FEAT3042</v>
          </cell>
        </row>
        <row r="6552">
          <cell r="A6552" t="str">
            <v>NWG40FEAT3052</v>
          </cell>
        </row>
        <row r="6553">
          <cell r="A6553" t="str">
            <v>NWG40FEAT3062</v>
          </cell>
        </row>
        <row r="6554">
          <cell r="A6554" t="str">
            <v>E35704.04</v>
          </cell>
        </row>
        <row r="6555">
          <cell r="A6555" t="str">
            <v>NWG40SW3005</v>
          </cell>
        </row>
        <row r="6556">
          <cell r="A6556" t="str">
            <v>DA7814</v>
          </cell>
        </row>
        <row r="6557">
          <cell r="A6557" t="str">
            <v>OSSER0052</v>
          </cell>
        </row>
        <row r="6558">
          <cell r="A6558" t="str">
            <v>E64317.02</v>
          </cell>
        </row>
        <row r="6559">
          <cell r="A6559" t="str">
            <v>DA7696</v>
          </cell>
        </row>
        <row r="6560">
          <cell r="A6560" t="str">
            <v>OSHW0103</v>
          </cell>
        </row>
        <row r="6561">
          <cell r="A6561" t="str">
            <v>E35706.04</v>
          </cell>
        </row>
        <row r="6562">
          <cell r="A6562" t="str">
            <v>OSS01845</v>
          </cell>
        </row>
        <row r="6563">
          <cell r="A6563" t="str">
            <v>HU_0001</v>
          </cell>
        </row>
        <row r="6564">
          <cell r="A6564" t="str">
            <v>MSCFEAT0741.D</v>
          </cell>
        </row>
        <row r="6565">
          <cell r="A6565" t="str">
            <v>466785A</v>
          </cell>
        </row>
        <row r="6566">
          <cell r="A6566" t="str">
            <v>467660A</v>
          </cell>
        </row>
        <row r="6567">
          <cell r="A6567" t="str">
            <v>467618A</v>
          </cell>
        </row>
        <row r="6568">
          <cell r="A6568" t="str">
            <v>467050A</v>
          </cell>
        </row>
        <row r="6569">
          <cell r="A6569" t="str">
            <v>466292A</v>
          </cell>
        </row>
        <row r="6570">
          <cell r="A6570" t="str">
            <v>466293A</v>
          </cell>
        </row>
        <row r="6571">
          <cell r="A6571" t="str">
            <v>467192A</v>
          </cell>
        </row>
        <row r="6572">
          <cell r="A6572" t="str">
            <v>467729A</v>
          </cell>
        </row>
        <row r="6573">
          <cell r="A6573" t="str">
            <v>471004A</v>
          </cell>
        </row>
        <row r="6574">
          <cell r="A6574" t="str">
            <v>CS72095</v>
          </cell>
        </row>
        <row r="6575">
          <cell r="A6575" t="str">
            <v>469446A</v>
          </cell>
        </row>
        <row r="6576">
          <cell r="A6576" t="str">
            <v>468720A</v>
          </cell>
        </row>
        <row r="6577">
          <cell r="A6577" t="str">
            <v>MSCFEAT0046.D</v>
          </cell>
        </row>
        <row r="6578">
          <cell r="A6578" t="str">
            <v>00039262</v>
          </cell>
        </row>
        <row r="6579">
          <cell r="A6579" t="str">
            <v>21401</v>
          </cell>
        </row>
        <row r="6580">
          <cell r="A6580" t="str">
            <v>T55411.01</v>
          </cell>
        </row>
        <row r="6581">
          <cell r="A6581" t="str">
            <v>FS000037</v>
          </cell>
        </row>
        <row r="6582">
          <cell r="A6582" t="str">
            <v>T50030-04AA</v>
          </cell>
        </row>
        <row r="6583">
          <cell r="A6583" t="str">
            <v>CS72113.01</v>
          </cell>
        </row>
        <row r="6584">
          <cell r="A6584" t="str">
            <v>00006746</v>
          </cell>
        </row>
        <row r="6585">
          <cell r="A6585" t="str">
            <v>NTMSDC10L14E5</v>
          </cell>
        </row>
        <row r="6586">
          <cell r="A6586" t="str">
            <v>NWG40FEAT3112</v>
          </cell>
        </row>
        <row r="6587">
          <cell r="A6587" t="str">
            <v>NWG40SW3912</v>
          </cell>
        </row>
        <row r="6588">
          <cell r="A6588" t="str">
            <v>NWGFEAT1074</v>
          </cell>
        </row>
        <row r="6589">
          <cell r="A6589" t="str">
            <v>E32899.10</v>
          </cell>
        </row>
        <row r="6590">
          <cell r="A6590" t="str">
            <v>MSCFEAT0034.B</v>
          </cell>
        </row>
        <row r="6591">
          <cell r="A6591" t="str">
            <v>MSCFEAT0732.B</v>
          </cell>
        </row>
        <row r="6592">
          <cell r="A6592" t="str">
            <v>E50023-03AA</v>
          </cell>
        </row>
        <row r="6593">
          <cell r="A6593" t="str">
            <v>467798A</v>
          </cell>
        </row>
        <row r="6594">
          <cell r="A6594" t="str">
            <v>469606A</v>
          </cell>
        </row>
        <row r="6595">
          <cell r="A6595" t="str">
            <v>CS74814</v>
          </cell>
        </row>
        <row r="6596">
          <cell r="A6596" t="str">
            <v>CS73420.43</v>
          </cell>
        </row>
        <row r="6597">
          <cell r="A6597" t="str">
            <v>00035536</v>
          </cell>
        </row>
        <row r="6598">
          <cell r="A6598" t="str">
            <v>00035537</v>
          </cell>
        </row>
        <row r="6599">
          <cell r="A6599" t="str">
            <v>CS72066</v>
          </cell>
        </row>
        <row r="6600">
          <cell r="A6600" t="str">
            <v>E32633.01</v>
          </cell>
        </row>
        <row r="6601">
          <cell r="A6601" t="str">
            <v>CS72990</v>
          </cell>
        </row>
        <row r="6602">
          <cell r="A6602" t="str">
            <v>NES1004130</v>
          </cell>
        </row>
        <row r="6603">
          <cell r="A6603" t="str">
            <v>NES1004Z40</v>
          </cell>
        </row>
        <row r="6604">
          <cell r="A6604" t="str">
            <v>MSCFEAT0039.D</v>
          </cell>
        </row>
        <row r="6605">
          <cell r="A6605" t="str">
            <v>MSCFEAT0705.A</v>
          </cell>
        </row>
        <row r="6606">
          <cell r="A6606" t="str">
            <v>469027A</v>
          </cell>
        </row>
        <row r="6607">
          <cell r="A6607" t="str">
            <v>T38330.15</v>
          </cell>
        </row>
        <row r="6608">
          <cell r="A6608" t="str">
            <v>CS71159.50</v>
          </cell>
        </row>
        <row r="6609">
          <cell r="A6609" t="str">
            <v>MSCFEAT2922.600</v>
          </cell>
        </row>
        <row r="6610">
          <cell r="A6610" t="str">
            <v>E35708.04</v>
          </cell>
        </row>
        <row r="6611">
          <cell r="A6611" t="str">
            <v>CS70403.01</v>
          </cell>
        </row>
        <row r="6612">
          <cell r="A6612" t="str">
            <v>COM01H5028</v>
          </cell>
        </row>
        <row r="6613">
          <cell r="A6613" t="str">
            <v>COM01H5017</v>
          </cell>
        </row>
        <row r="6614">
          <cell r="A6614" t="str">
            <v>2003316</v>
          </cell>
        </row>
        <row r="6615">
          <cell r="A6615" t="str">
            <v>2003318</v>
          </cell>
        </row>
        <row r="6616">
          <cell r="A6616" t="str">
            <v>2003440</v>
          </cell>
        </row>
        <row r="6617">
          <cell r="A6617" t="str">
            <v>468722A</v>
          </cell>
        </row>
        <row r="6618">
          <cell r="A6618" t="str">
            <v>469900A</v>
          </cell>
        </row>
        <row r="6619">
          <cell r="A6619" t="str">
            <v>HLRFEAT61311</v>
          </cell>
        </row>
        <row r="6620">
          <cell r="A6620" t="str">
            <v>HLRFEAT61377</v>
          </cell>
        </row>
        <row r="6621">
          <cell r="A6621" t="str">
            <v>HLRFEAT62312</v>
          </cell>
        </row>
        <row r="6622">
          <cell r="A6622" t="str">
            <v>MSCFEAT60013</v>
          </cell>
        </row>
        <row r="6623">
          <cell r="A6623" t="str">
            <v>MSCFEAT60039</v>
          </cell>
        </row>
        <row r="6624">
          <cell r="A6624" t="str">
            <v>MSCFEAT60705</v>
          </cell>
        </row>
        <row r="6625">
          <cell r="A6625" t="str">
            <v>MSCFEAT60718</v>
          </cell>
        </row>
        <row r="6626">
          <cell r="A6626" t="str">
            <v>MSCFEAT60730</v>
          </cell>
        </row>
        <row r="6627">
          <cell r="A6627" t="str">
            <v>MSCFEAT60745</v>
          </cell>
        </row>
        <row r="6628">
          <cell r="A6628" t="str">
            <v>MSCFEAT60805</v>
          </cell>
        </row>
        <row r="6629">
          <cell r="A6629" t="str">
            <v>MSCFEAT60807</v>
          </cell>
        </row>
        <row r="6630">
          <cell r="A6630" t="str">
            <v>MSCFEAT60814</v>
          </cell>
        </row>
        <row r="6631">
          <cell r="A6631" t="str">
            <v>MSCFEAT60820</v>
          </cell>
        </row>
        <row r="6632">
          <cell r="A6632" t="str">
            <v>MSCFEAT60824</v>
          </cell>
        </row>
        <row r="6633">
          <cell r="A6633" t="str">
            <v>MSCFEAT60825</v>
          </cell>
        </row>
        <row r="6634">
          <cell r="A6634" t="str">
            <v>MSCFEAT60827</v>
          </cell>
        </row>
        <row r="6635">
          <cell r="A6635" t="str">
            <v>MSCFEAT61047</v>
          </cell>
        </row>
        <row r="6636">
          <cell r="A6636" t="str">
            <v>MSCFEAT61179</v>
          </cell>
        </row>
        <row r="6637">
          <cell r="A6637" t="str">
            <v>MSCFEAT61207</v>
          </cell>
        </row>
        <row r="6638">
          <cell r="A6638" t="str">
            <v>MSCFEAT61217</v>
          </cell>
        </row>
        <row r="6639">
          <cell r="A6639" t="str">
            <v>MSCFEAT61226</v>
          </cell>
        </row>
        <row r="6640">
          <cell r="A6640" t="str">
            <v>MSCFEAT61229</v>
          </cell>
        </row>
        <row r="6641">
          <cell r="A6641" t="str">
            <v>MSCFEAT61240</v>
          </cell>
        </row>
        <row r="6642">
          <cell r="A6642" t="str">
            <v>MSCFEAT61263</v>
          </cell>
        </row>
        <row r="6643">
          <cell r="A6643" t="str">
            <v>MSCFEAT61284</v>
          </cell>
        </row>
        <row r="6644">
          <cell r="A6644" t="str">
            <v>MSCFEAT61308</v>
          </cell>
        </row>
        <row r="6645">
          <cell r="A6645" t="str">
            <v>MSCFEAT61369</v>
          </cell>
        </row>
        <row r="6646">
          <cell r="A6646" t="str">
            <v>MSCFEAT61388</v>
          </cell>
        </row>
        <row r="6647">
          <cell r="A6647" t="str">
            <v>MSCFEAT61389</v>
          </cell>
        </row>
        <row r="6648">
          <cell r="A6648" t="str">
            <v>MSCFEAT62311</v>
          </cell>
        </row>
        <row r="6649">
          <cell r="A6649" t="str">
            <v>MSCFEAT62326</v>
          </cell>
        </row>
        <row r="6650">
          <cell r="A6650" t="str">
            <v>MSCFEAT62327</v>
          </cell>
        </row>
        <row r="6651">
          <cell r="A6651" t="str">
            <v>MSCFEAT62335</v>
          </cell>
        </row>
        <row r="6652">
          <cell r="A6652" t="str">
            <v>MSCFEAT62337</v>
          </cell>
        </row>
        <row r="6653">
          <cell r="A6653" t="str">
            <v>MSCFEAT62338</v>
          </cell>
        </row>
        <row r="6654">
          <cell r="A6654" t="str">
            <v>MSCFEAT63301</v>
          </cell>
        </row>
        <row r="6655">
          <cell r="A6655" t="str">
            <v>MSCSW61172</v>
          </cell>
        </row>
        <row r="6656">
          <cell r="A6656" t="str">
            <v>MSCSW61173</v>
          </cell>
        </row>
        <row r="6657">
          <cell r="A6657" t="str">
            <v>MSCSW61174</v>
          </cell>
        </row>
        <row r="6658">
          <cell r="A6658" t="str">
            <v>MSCSW61175</v>
          </cell>
        </row>
        <row r="6659">
          <cell r="A6659" t="str">
            <v>MSCSW61176</v>
          </cell>
        </row>
        <row r="6660">
          <cell r="A6660" t="str">
            <v>468650A</v>
          </cell>
        </row>
        <row r="6661">
          <cell r="A6661" t="str">
            <v>469778A</v>
          </cell>
        </row>
        <row r="6662">
          <cell r="A6662" t="str">
            <v>470186A</v>
          </cell>
        </row>
        <row r="6663">
          <cell r="A6663" t="str">
            <v>RAN472</v>
          </cell>
        </row>
        <row r="6664">
          <cell r="A6664" t="str">
            <v>469056A</v>
          </cell>
        </row>
        <row r="6665">
          <cell r="A6665" t="str">
            <v>470201A</v>
          </cell>
        </row>
        <row r="6666">
          <cell r="A6666" t="str">
            <v>470267A</v>
          </cell>
        </row>
        <row r="6667">
          <cell r="A6667" t="str">
            <v>468752A</v>
          </cell>
        </row>
        <row r="6668">
          <cell r="A6668" t="str">
            <v>470182A</v>
          </cell>
        </row>
        <row r="6669">
          <cell r="A6669" t="str">
            <v>470193A</v>
          </cell>
        </row>
        <row r="6670">
          <cell r="A6670" t="str">
            <v>470197A</v>
          </cell>
        </row>
        <row r="6671">
          <cell r="A6671" t="str">
            <v>468481A</v>
          </cell>
        </row>
        <row r="6672">
          <cell r="A6672" t="str">
            <v>CS78540.02</v>
          </cell>
        </row>
        <row r="6673">
          <cell r="A6673" t="str">
            <v>E35005.02</v>
          </cell>
        </row>
        <row r="6674">
          <cell r="A6674" t="str">
            <v>T55079.03</v>
          </cell>
        </row>
        <row r="6675">
          <cell r="A6675" t="str">
            <v>21822</v>
          </cell>
        </row>
        <row r="6676">
          <cell r="A6676" t="str">
            <v>T55077.03</v>
          </cell>
        </row>
        <row r="6677">
          <cell r="A6677" t="str">
            <v>21822.01</v>
          </cell>
        </row>
        <row r="6678">
          <cell r="A6678" t="str">
            <v>CS71606.01</v>
          </cell>
        </row>
        <row r="6679">
          <cell r="A6679" t="str">
            <v>21748.01</v>
          </cell>
        </row>
        <row r="6680">
          <cell r="A6680" t="str">
            <v>21748.02</v>
          </cell>
        </row>
        <row r="6681">
          <cell r="A6681" t="str">
            <v>SG00560</v>
          </cell>
        </row>
        <row r="6682">
          <cell r="A6682" t="str">
            <v>SGNSW3046U</v>
          </cell>
        </row>
        <row r="6683">
          <cell r="A6683" t="str">
            <v>SGNSW3015U</v>
          </cell>
        </row>
        <row r="6684">
          <cell r="A6684" t="str">
            <v>2003408</v>
          </cell>
        </row>
        <row r="6685">
          <cell r="A6685" t="str">
            <v>2003409</v>
          </cell>
        </row>
        <row r="6686">
          <cell r="A6686" t="str">
            <v>2003410</v>
          </cell>
        </row>
        <row r="6687">
          <cell r="A6687" t="str">
            <v>2003411</v>
          </cell>
        </row>
        <row r="6688">
          <cell r="A6688" t="str">
            <v>2003412</v>
          </cell>
        </row>
        <row r="6689">
          <cell r="A6689" t="str">
            <v>BSC.1450.T</v>
          </cell>
        </row>
        <row r="6690">
          <cell r="A6690" t="str">
            <v>BSC00022.T</v>
          </cell>
        </row>
        <row r="6691">
          <cell r="A6691" t="str">
            <v>CS78540.01</v>
          </cell>
        </row>
        <row r="6692">
          <cell r="A6692" t="str">
            <v>RAN472.T</v>
          </cell>
        </row>
        <row r="6693">
          <cell r="A6693" t="str">
            <v>BSC00022</v>
          </cell>
        </row>
        <row r="6694">
          <cell r="A6694" t="str">
            <v>T55409.01</v>
          </cell>
        </row>
        <row r="6695">
          <cell r="A6695" t="str">
            <v>OSS02263</v>
          </cell>
        </row>
        <row r="6696">
          <cell r="A6696" t="str">
            <v>21443.09</v>
          </cell>
        </row>
        <row r="6697">
          <cell r="A6697" t="str">
            <v>T38330.18</v>
          </cell>
        </row>
        <row r="6698">
          <cell r="A6698" t="str">
            <v>MSCFEAT01023.D</v>
          </cell>
        </row>
        <row r="6699">
          <cell r="A6699" t="str">
            <v>E35705.03</v>
          </cell>
        </row>
        <row r="6700">
          <cell r="A6700" t="str">
            <v>E35748.02</v>
          </cell>
        </row>
        <row r="6701">
          <cell r="A6701" t="str">
            <v>E35748.05</v>
          </cell>
        </row>
        <row r="6702">
          <cell r="A6702" t="str">
            <v>OSSW0469</v>
          </cell>
        </row>
        <row r="6703">
          <cell r="A6703" t="str">
            <v>MSCFEAT01010.D</v>
          </cell>
        </row>
        <row r="6704">
          <cell r="A6704" t="str">
            <v>CS73096.70</v>
          </cell>
        </row>
        <row r="6705">
          <cell r="A6705" t="str">
            <v>CS77550.41</v>
          </cell>
        </row>
        <row r="6706">
          <cell r="A6706" t="str">
            <v>CS77550.42</v>
          </cell>
        </row>
        <row r="6707">
          <cell r="A6707" t="str">
            <v>E38391.01</v>
          </cell>
        </row>
        <row r="6708">
          <cell r="A6708" t="str">
            <v>T55409.03</v>
          </cell>
        </row>
        <row r="6709">
          <cell r="A6709" t="str">
            <v>E37501.75</v>
          </cell>
        </row>
        <row r="6710">
          <cell r="A6710" t="str">
            <v>469869A</v>
          </cell>
        </row>
        <row r="6711">
          <cell r="A6711" t="str">
            <v>469870A</v>
          </cell>
        </row>
        <row r="6712">
          <cell r="A6712" t="str">
            <v>E37076.01</v>
          </cell>
        </row>
        <row r="6713">
          <cell r="A6713" t="str">
            <v>CS73128.35</v>
          </cell>
        </row>
        <row r="6714">
          <cell r="A6714" t="str">
            <v>00035450</v>
          </cell>
        </row>
        <row r="6715">
          <cell r="A6715" t="str">
            <v>00035451</v>
          </cell>
        </row>
        <row r="6716">
          <cell r="A6716" t="str">
            <v>24171.10</v>
          </cell>
        </row>
        <row r="6717">
          <cell r="A6717" t="str">
            <v>MSCFEAT0013.D</v>
          </cell>
        </row>
        <row r="6718">
          <cell r="A6718" t="str">
            <v>MSCFEAT0030.B</v>
          </cell>
        </row>
        <row r="6719">
          <cell r="A6719" t="str">
            <v>GMLCSW0070</v>
          </cell>
        </row>
        <row r="6720">
          <cell r="A6720" t="str">
            <v>FS000057</v>
          </cell>
        </row>
        <row r="6721">
          <cell r="A6721" t="str">
            <v>CS71912.05</v>
          </cell>
        </row>
        <row r="6722">
          <cell r="A6722" t="str">
            <v>CS7113201</v>
          </cell>
        </row>
        <row r="6723">
          <cell r="A6723" t="str">
            <v>24166</v>
          </cell>
        </row>
        <row r="6724">
          <cell r="A6724" t="str">
            <v>469827A</v>
          </cell>
        </row>
        <row r="6725">
          <cell r="A6725" t="str">
            <v>465668A</v>
          </cell>
        </row>
        <row r="6726">
          <cell r="A6726" t="str">
            <v>E37503.75</v>
          </cell>
        </row>
        <row r="6727">
          <cell r="A6727" t="str">
            <v>CS72809.03</v>
          </cell>
        </row>
        <row r="6728">
          <cell r="A6728" t="str">
            <v>467982A</v>
          </cell>
        </row>
        <row r="6729">
          <cell r="A6729" t="str">
            <v>467852A</v>
          </cell>
        </row>
        <row r="6730">
          <cell r="A6730" t="str">
            <v>21025.05</v>
          </cell>
        </row>
        <row r="6731">
          <cell r="A6731" t="str">
            <v>468792A</v>
          </cell>
        </row>
        <row r="6732">
          <cell r="A6732" t="str">
            <v>T38347.08</v>
          </cell>
        </row>
        <row r="6733">
          <cell r="A6733" t="str">
            <v>CS73134.70</v>
          </cell>
        </row>
        <row r="6734">
          <cell r="A6734" t="str">
            <v>CS71912.04</v>
          </cell>
        </row>
        <row r="6735">
          <cell r="A6735" t="str">
            <v>C33851.20</v>
          </cell>
        </row>
        <row r="6736">
          <cell r="A6736" t="str">
            <v>FS000041</v>
          </cell>
        </row>
        <row r="6737">
          <cell r="A6737" t="str">
            <v>T55220.01</v>
          </cell>
        </row>
        <row r="6738">
          <cell r="A6738" t="str">
            <v>CS7299611</v>
          </cell>
        </row>
        <row r="6739">
          <cell r="A6739" t="str">
            <v>CS7299412</v>
          </cell>
        </row>
        <row r="6740">
          <cell r="A6740" t="str">
            <v>CS7299413</v>
          </cell>
        </row>
        <row r="6741">
          <cell r="A6741" t="str">
            <v>B34865.01</v>
          </cell>
        </row>
        <row r="6742">
          <cell r="A6742" t="str">
            <v>NTMSDC10L12E5</v>
          </cell>
        </row>
        <row r="6743">
          <cell r="A6743" t="str">
            <v>CS72106</v>
          </cell>
        </row>
        <row r="6744">
          <cell r="A6744" t="str">
            <v>HP_HA113A1_552</v>
          </cell>
        </row>
        <row r="6745">
          <cell r="A6745" t="str">
            <v>CS73098.35</v>
          </cell>
        </row>
        <row r="6746">
          <cell r="A6746" t="str">
            <v>21442.09</v>
          </cell>
        </row>
        <row r="6747">
          <cell r="A6747" t="str">
            <v>468803A</v>
          </cell>
        </row>
        <row r="6748">
          <cell r="A6748" t="str">
            <v>CS71130.05</v>
          </cell>
        </row>
        <row r="6749">
          <cell r="A6749" t="str">
            <v>21467.09</v>
          </cell>
        </row>
        <row r="6750">
          <cell r="A6750" t="str">
            <v>NMSFEAT130.1.22</v>
          </cell>
        </row>
        <row r="6751">
          <cell r="A6751" t="str">
            <v>NMSFEAT130.2.5</v>
          </cell>
        </row>
        <row r="6752">
          <cell r="A6752" t="str">
            <v>RAN2.0041</v>
          </cell>
        </row>
        <row r="6753">
          <cell r="A6753" t="str">
            <v>RAN2.0041.T</v>
          </cell>
        </row>
        <row r="6754">
          <cell r="A6754" t="str">
            <v>CS7276021</v>
          </cell>
        </row>
        <row r="6755">
          <cell r="A6755" t="str">
            <v>CS75054.31</v>
          </cell>
        </row>
        <row r="6756">
          <cell r="A6756" t="str">
            <v>CS71135.19</v>
          </cell>
        </row>
        <row r="6757">
          <cell r="A6757" t="str">
            <v>21402</v>
          </cell>
        </row>
        <row r="6758">
          <cell r="A6758" t="str">
            <v>CS73481.01</v>
          </cell>
        </row>
        <row r="6759">
          <cell r="A6759" t="str">
            <v>467898A</v>
          </cell>
        </row>
        <row r="6760">
          <cell r="A6760" t="str">
            <v>00038945</v>
          </cell>
        </row>
        <row r="6761">
          <cell r="A6761" t="str">
            <v>MSCFEAT0826.D</v>
          </cell>
        </row>
        <row r="6762">
          <cell r="A6762" t="str">
            <v>CS72996.01</v>
          </cell>
        </row>
        <row r="6763">
          <cell r="A6763" t="str">
            <v>CS71151.08</v>
          </cell>
        </row>
        <row r="6764">
          <cell r="A6764" t="str">
            <v>CS71151.15</v>
          </cell>
        </row>
        <row r="6765">
          <cell r="A6765" t="str">
            <v>E32873.75</v>
          </cell>
        </row>
        <row r="6766">
          <cell r="A6766" t="str">
            <v>NTMSDC10L10E5</v>
          </cell>
        </row>
        <row r="6767">
          <cell r="A6767" t="str">
            <v>MSCFEAT0730.B</v>
          </cell>
        </row>
        <row r="6768">
          <cell r="A6768" t="str">
            <v>E35004.02</v>
          </cell>
        </row>
        <row r="6769">
          <cell r="A6769" t="str">
            <v>T38122.04</v>
          </cell>
        </row>
        <row r="6770">
          <cell r="A6770" t="str">
            <v>21562</v>
          </cell>
        </row>
        <row r="6771">
          <cell r="A6771" t="str">
            <v>DA0600</v>
          </cell>
        </row>
        <row r="6772">
          <cell r="A6772" t="str">
            <v>CS77550.43</v>
          </cell>
        </row>
        <row r="6773">
          <cell r="A6773" t="str">
            <v>CS7136215</v>
          </cell>
        </row>
        <row r="6774">
          <cell r="A6774" t="str">
            <v>24021.2</v>
          </cell>
        </row>
        <row r="6775">
          <cell r="A6775" t="str">
            <v>21825</v>
          </cell>
        </row>
        <row r="6776">
          <cell r="A6776" t="str">
            <v>21825.01</v>
          </cell>
        </row>
        <row r="6777">
          <cell r="A6777" t="str">
            <v>21411</v>
          </cell>
        </row>
        <row r="6778">
          <cell r="A6778" t="str">
            <v>468854A</v>
          </cell>
        </row>
        <row r="6779">
          <cell r="A6779" t="str">
            <v>2003291</v>
          </cell>
        </row>
        <row r="6780">
          <cell r="A6780" t="str">
            <v>2003292</v>
          </cell>
        </row>
        <row r="6781">
          <cell r="A6781" t="str">
            <v>2003296</v>
          </cell>
        </row>
        <row r="6782">
          <cell r="A6782" t="str">
            <v>2003300</v>
          </cell>
        </row>
        <row r="6783">
          <cell r="A6783" t="str">
            <v>NMSFEAT130.1.26</v>
          </cell>
        </row>
        <row r="6784">
          <cell r="A6784" t="str">
            <v>NMSFEAT130.2.9</v>
          </cell>
        </row>
        <row r="6785">
          <cell r="A6785" t="str">
            <v>MSCFEAT0814.B</v>
          </cell>
        </row>
        <row r="6786">
          <cell r="A6786" t="str">
            <v>467531A</v>
          </cell>
        </row>
        <row r="6787">
          <cell r="A6787" t="str">
            <v>468235A</v>
          </cell>
        </row>
        <row r="6788">
          <cell r="A6788" t="str">
            <v>468237A</v>
          </cell>
        </row>
        <row r="6789">
          <cell r="A6789" t="str">
            <v>E35705.09</v>
          </cell>
        </row>
        <row r="6790">
          <cell r="A6790" t="str">
            <v>E35709.03</v>
          </cell>
        </row>
        <row r="6791">
          <cell r="A6791" t="str">
            <v>469951A</v>
          </cell>
        </row>
        <row r="6792">
          <cell r="A6792" t="str">
            <v>MSCFEAT0725.A</v>
          </cell>
        </row>
        <row r="6793">
          <cell r="A6793" t="str">
            <v>MSCFEAT0727.A</v>
          </cell>
        </row>
        <row r="6794">
          <cell r="A6794" t="str">
            <v>00003375</v>
          </cell>
        </row>
        <row r="6795">
          <cell r="A6795" t="str">
            <v>00003371</v>
          </cell>
        </row>
        <row r="6796">
          <cell r="A6796" t="str">
            <v>NES1004260</v>
          </cell>
        </row>
        <row r="6797">
          <cell r="A6797" t="str">
            <v>NES1004265</v>
          </cell>
        </row>
        <row r="6798">
          <cell r="A6798" t="str">
            <v>OSSW0474</v>
          </cell>
        </row>
        <row r="6799">
          <cell r="A6799" t="str">
            <v>IMC00177</v>
          </cell>
        </row>
        <row r="6800">
          <cell r="A6800" t="str">
            <v>MSCFEAT2922.500</v>
          </cell>
        </row>
        <row r="6801">
          <cell r="A6801" t="str">
            <v>OSS01711</v>
          </cell>
        </row>
        <row r="6802">
          <cell r="A6802" t="str">
            <v>T38900.01</v>
          </cell>
        </row>
        <row r="6803">
          <cell r="A6803" t="str">
            <v>T38901.01</v>
          </cell>
        </row>
        <row r="6804">
          <cell r="A6804" t="str">
            <v>DA3332</v>
          </cell>
        </row>
        <row r="6805">
          <cell r="A6805" t="str">
            <v>T38330.12</v>
          </cell>
        </row>
        <row r="6806">
          <cell r="A6806" t="str">
            <v>E32870.50</v>
          </cell>
        </row>
        <row r="6807">
          <cell r="A6807" t="str">
            <v>CS73097.70</v>
          </cell>
        </row>
        <row r="6808">
          <cell r="A6808" t="str">
            <v>T30826.04</v>
          </cell>
        </row>
        <row r="6809">
          <cell r="A6809" t="str">
            <v>00036310</v>
          </cell>
        </row>
        <row r="6810">
          <cell r="A6810" t="str">
            <v>NMSFEAT135.2.1</v>
          </cell>
        </row>
        <row r="6811">
          <cell r="A6811" t="str">
            <v>MSCFEAT00907.D</v>
          </cell>
        </row>
        <row r="6812">
          <cell r="A6812" t="str">
            <v>DADEN5104</v>
          </cell>
        </row>
        <row r="6813">
          <cell r="A6813" t="str">
            <v>DADEN5105</v>
          </cell>
        </row>
        <row r="6814">
          <cell r="A6814" t="str">
            <v>FS000087</v>
          </cell>
        </row>
        <row r="6815">
          <cell r="A6815" t="str">
            <v>469796A</v>
          </cell>
        </row>
        <row r="6816">
          <cell r="A6816" t="str">
            <v>00005623</v>
          </cell>
        </row>
        <row r="6817">
          <cell r="A6817" t="str">
            <v>E35708.14</v>
          </cell>
        </row>
        <row r="6818">
          <cell r="A6818" t="str">
            <v>OEMBORLSWTB06</v>
          </cell>
        </row>
        <row r="6819">
          <cell r="A6819" t="str">
            <v>OEMBORLSW0006</v>
          </cell>
        </row>
        <row r="6820">
          <cell r="A6820" t="str">
            <v>T38348.15</v>
          </cell>
        </row>
        <row r="6821">
          <cell r="A6821" t="str">
            <v>CS73119.40</v>
          </cell>
        </row>
        <row r="6822">
          <cell r="A6822" t="str">
            <v>OSSER0080</v>
          </cell>
        </row>
        <row r="6823">
          <cell r="A6823" t="str">
            <v>OSSHW004</v>
          </cell>
        </row>
        <row r="6824">
          <cell r="A6824" t="str">
            <v>OSS01785</v>
          </cell>
        </row>
        <row r="6825">
          <cell r="A6825" t="str">
            <v>NWGFEAT1073</v>
          </cell>
        </row>
        <row r="6826">
          <cell r="A6826" t="str">
            <v>00036085</v>
          </cell>
        </row>
        <row r="6827">
          <cell r="A6827" t="str">
            <v>CS73550.00</v>
          </cell>
        </row>
        <row r="6828">
          <cell r="A6828" t="str">
            <v>CS71155.13</v>
          </cell>
        </row>
        <row r="6829">
          <cell r="A6829" t="str">
            <v>DA0401</v>
          </cell>
        </row>
        <row r="6830">
          <cell r="A6830" t="str">
            <v>DA0485</v>
          </cell>
        </row>
        <row r="6831">
          <cell r="A6831" t="str">
            <v>OSSW0252</v>
          </cell>
        </row>
        <row r="6832">
          <cell r="A6832" t="str">
            <v>CS73128.40</v>
          </cell>
        </row>
        <row r="6833">
          <cell r="A6833" t="str">
            <v>DA3309</v>
          </cell>
        </row>
        <row r="6834">
          <cell r="A6834" t="str">
            <v>BSC.224</v>
          </cell>
        </row>
        <row r="6835">
          <cell r="A6835" t="str">
            <v>BSC.224.T</v>
          </cell>
        </row>
        <row r="6836">
          <cell r="A6836" t="str">
            <v>CS71130.07</v>
          </cell>
        </row>
        <row r="6837">
          <cell r="A6837" t="str">
            <v>MSCFEAT0007.D</v>
          </cell>
        </row>
        <row r="6838">
          <cell r="A6838" t="str">
            <v>MINSMISW0006SU</v>
          </cell>
        </row>
        <row r="6839">
          <cell r="A6839" t="str">
            <v>COM01H5013</v>
          </cell>
        </row>
        <row r="6840">
          <cell r="A6840" t="str">
            <v>470138A</v>
          </cell>
        </row>
        <row r="6841">
          <cell r="A6841" t="str">
            <v>00036177</v>
          </cell>
        </row>
        <row r="6842">
          <cell r="A6842" t="str">
            <v>NES1004Y4X</v>
          </cell>
        </row>
        <row r="6843">
          <cell r="A6843" t="str">
            <v>CS77723.05</v>
          </cell>
        </row>
        <row r="6844">
          <cell r="A6844" t="str">
            <v>OSSW0470</v>
          </cell>
        </row>
        <row r="6845">
          <cell r="A6845" t="str">
            <v>T55411.02</v>
          </cell>
        </row>
        <row r="6846">
          <cell r="A6846" t="str">
            <v>CS7115700</v>
          </cell>
        </row>
        <row r="6847">
          <cell r="A6847" t="str">
            <v>MSCFEAT0718.A</v>
          </cell>
        </row>
        <row r="6848">
          <cell r="A6848" t="str">
            <v>MSCFEAT0726.D</v>
          </cell>
        </row>
        <row r="6849">
          <cell r="A6849" t="str">
            <v>T55078.01</v>
          </cell>
        </row>
        <row r="6850">
          <cell r="A6850" t="str">
            <v>T55075.01</v>
          </cell>
        </row>
        <row r="6851">
          <cell r="A6851" t="str">
            <v>T55074.01</v>
          </cell>
        </row>
        <row r="6852">
          <cell r="A6852" t="str">
            <v>E50004-85AB</v>
          </cell>
        </row>
        <row r="6853">
          <cell r="A6853" t="str">
            <v>E50004-85BB</v>
          </cell>
        </row>
        <row r="6854">
          <cell r="A6854" t="str">
            <v>21403</v>
          </cell>
        </row>
        <row r="6855">
          <cell r="A6855" t="str">
            <v>NTMSDC10L08E5</v>
          </cell>
        </row>
        <row r="6856">
          <cell r="A6856" t="str">
            <v>T38330.61</v>
          </cell>
        </row>
        <row r="6857">
          <cell r="A6857" t="str">
            <v>PRSSW12231</v>
          </cell>
        </row>
        <row r="6858">
          <cell r="A6858" t="str">
            <v>CS73098.40</v>
          </cell>
        </row>
        <row r="6859">
          <cell r="A6859" t="str">
            <v>470071A</v>
          </cell>
        </row>
        <row r="6860">
          <cell r="A6860" t="str">
            <v>MSCFEAT0721.D</v>
          </cell>
        </row>
        <row r="6861">
          <cell r="A6861" t="str">
            <v>CS72973.01</v>
          </cell>
        </row>
        <row r="6862">
          <cell r="A6862" t="str">
            <v>OSSER0076</v>
          </cell>
        </row>
        <row r="6863">
          <cell r="A6863" t="str">
            <v>E35728.07</v>
          </cell>
        </row>
        <row r="6864">
          <cell r="A6864" t="str">
            <v>NWG40SW3004</v>
          </cell>
        </row>
        <row r="6865">
          <cell r="A6865" t="str">
            <v>CS72218.06</v>
          </cell>
        </row>
        <row r="6866">
          <cell r="A6866" t="str">
            <v>CS72218.08</v>
          </cell>
        </row>
        <row r="6867">
          <cell r="A6867" t="str">
            <v>CS72218.10</v>
          </cell>
        </row>
        <row r="6868">
          <cell r="A6868" t="str">
            <v>CS72218.13</v>
          </cell>
        </row>
        <row r="6869">
          <cell r="A6869" t="str">
            <v>CS72218.15</v>
          </cell>
        </row>
        <row r="6870">
          <cell r="A6870" t="str">
            <v>CS72218.20</v>
          </cell>
        </row>
        <row r="6871">
          <cell r="A6871" t="str">
            <v>OSSW0288</v>
          </cell>
        </row>
        <row r="6872">
          <cell r="A6872" t="str">
            <v>CS71919.17</v>
          </cell>
        </row>
        <row r="6873">
          <cell r="A6873" t="str">
            <v>E35727.02</v>
          </cell>
        </row>
        <row r="6874">
          <cell r="A6874" t="str">
            <v>CS72994.02</v>
          </cell>
        </row>
        <row r="6875">
          <cell r="A6875" t="str">
            <v>468022A</v>
          </cell>
        </row>
        <row r="6876">
          <cell r="A6876" t="str">
            <v>00036171</v>
          </cell>
        </row>
        <row r="6877">
          <cell r="A6877" t="str">
            <v>CS73131.70</v>
          </cell>
        </row>
        <row r="6878">
          <cell r="A6878" t="str">
            <v>NMSFEAT137.2.2</v>
          </cell>
        </row>
        <row r="6879">
          <cell r="A6879" t="str">
            <v>NMSFEAT231.2.2</v>
          </cell>
        </row>
        <row r="6880">
          <cell r="A6880" t="str">
            <v>NMSFEAT232.2.2</v>
          </cell>
        </row>
        <row r="6881">
          <cell r="A6881" t="str">
            <v>CS7213420</v>
          </cell>
        </row>
        <row r="6882">
          <cell r="A6882" t="str">
            <v>OSSER0082</v>
          </cell>
        </row>
        <row r="6883">
          <cell r="A6883" t="str">
            <v>COM01H5005</v>
          </cell>
        </row>
        <row r="6884">
          <cell r="A6884" t="str">
            <v>MSCHW2157</v>
          </cell>
        </row>
        <row r="6885">
          <cell r="A6885" t="str">
            <v>3GNCOM0001</v>
          </cell>
        </row>
        <row r="6886">
          <cell r="A6886" t="str">
            <v>CS75064.00</v>
          </cell>
        </row>
        <row r="6887">
          <cell r="A6887" t="str">
            <v>OSSW0003</v>
          </cell>
        </row>
        <row r="6888">
          <cell r="A6888" t="str">
            <v>OSSW0004</v>
          </cell>
        </row>
        <row r="6889">
          <cell r="A6889" t="str">
            <v>C34766.90</v>
          </cell>
        </row>
        <row r="6890">
          <cell r="A6890" t="str">
            <v>C36389.90</v>
          </cell>
        </row>
        <row r="6891">
          <cell r="A6891" t="str">
            <v>MSCFEAT00938.B</v>
          </cell>
        </row>
        <row r="6892">
          <cell r="A6892" t="str">
            <v>MSCFEAT61145.R</v>
          </cell>
        </row>
        <row r="6893">
          <cell r="A6893" t="str">
            <v>RAN.004</v>
          </cell>
        </row>
        <row r="6894">
          <cell r="A6894" t="str">
            <v>RAN395</v>
          </cell>
        </row>
        <row r="6895">
          <cell r="A6895" t="str">
            <v>T55210.02</v>
          </cell>
        </row>
        <row r="6896">
          <cell r="A6896" t="str">
            <v>FS000030</v>
          </cell>
        </row>
        <row r="6897">
          <cell r="A6897" t="str">
            <v>DA7796</v>
          </cell>
        </row>
        <row r="6898">
          <cell r="A6898" t="str">
            <v>CS7299420</v>
          </cell>
        </row>
        <row r="6899">
          <cell r="A6899" t="str">
            <v>T55076.01</v>
          </cell>
        </row>
        <row r="6900">
          <cell r="A6900" t="str">
            <v>CS7216300</v>
          </cell>
        </row>
        <row r="6901">
          <cell r="A6901" t="str">
            <v>T38085.01</v>
          </cell>
        </row>
        <row r="6902">
          <cell r="A6902" t="str">
            <v>OSSW0187</v>
          </cell>
        </row>
        <row r="6903">
          <cell r="A6903" t="str">
            <v>T66340.11</v>
          </cell>
        </row>
        <row r="6904">
          <cell r="A6904" t="str">
            <v>DA7631</v>
          </cell>
        </row>
        <row r="6905">
          <cell r="A6905" t="str">
            <v>NES1004402</v>
          </cell>
        </row>
        <row r="6906">
          <cell r="A6906" t="str">
            <v>RAN.004.T</v>
          </cell>
        </row>
        <row r="6907">
          <cell r="A6907" t="str">
            <v>RAN395.T</v>
          </cell>
        </row>
        <row r="6908">
          <cell r="A6908" t="str">
            <v>CS72994.03</v>
          </cell>
        </row>
        <row r="6909">
          <cell r="A6909" t="str">
            <v>L55341.03</v>
          </cell>
        </row>
        <row r="6910">
          <cell r="A6910" t="str">
            <v>OSSW0005</v>
          </cell>
        </row>
        <row r="6911">
          <cell r="A6911" t="str">
            <v>OSSW0007</v>
          </cell>
        </row>
        <row r="6912">
          <cell r="A6912" t="str">
            <v>OSSW0317</v>
          </cell>
        </row>
        <row r="6913">
          <cell r="A6913" t="str">
            <v>RAN1121.T</v>
          </cell>
        </row>
        <row r="6914">
          <cell r="A6914" t="str">
            <v>RAN764</v>
          </cell>
        </row>
        <row r="6915">
          <cell r="A6915" t="str">
            <v>RAN1121</v>
          </cell>
        </row>
        <row r="6916">
          <cell r="A6916" t="str">
            <v>T38904.01</v>
          </cell>
        </row>
        <row r="6917">
          <cell r="A6917" t="str">
            <v>T38905.01</v>
          </cell>
        </row>
        <row r="6918">
          <cell r="A6918" t="str">
            <v>21670</v>
          </cell>
        </row>
        <row r="6919">
          <cell r="A6919" t="str">
            <v>020586A</v>
          </cell>
        </row>
        <row r="6920">
          <cell r="A6920" t="str">
            <v>MSCFEAT0732.A</v>
          </cell>
        </row>
        <row r="6921">
          <cell r="A6921" t="str">
            <v>MSCFEAT0026.D</v>
          </cell>
        </row>
        <row r="6922">
          <cell r="A6922" t="str">
            <v>MSCFEAT0034.A</v>
          </cell>
        </row>
        <row r="6923">
          <cell r="A6923" t="str">
            <v>MSCFEAT0042.D</v>
          </cell>
        </row>
        <row r="6924">
          <cell r="A6924" t="str">
            <v>MSCFEAT0043.B</v>
          </cell>
        </row>
        <row r="6925">
          <cell r="A6925" t="str">
            <v>MSCFEAT0052.D</v>
          </cell>
        </row>
        <row r="6926">
          <cell r="A6926" t="str">
            <v>CS71135.21</v>
          </cell>
        </row>
        <row r="6927">
          <cell r="A6927" t="str">
            <v>HP_HA113A1_509</v>
          </cell>
        </row>
        <row r="6928">
          <cell r="A6928" t="str">
            <v>21561.1</v>
          </cell>
        </row>
        <row r="6929">
          <cell r="A6929" t="str">
            <v>21679</v>
          </cell>
        </row>
        <row r="6930">
          <cell r="A6930" t="str">
            <v>OSHWP0149</v>
          </cell>
        </row>
        <row r="6931">
          <cell r="A6931" t="str">
            <v>MSCFEAT0801.B</v>
          </cell>
        </row>
        <row r="6932">
          <cell r="A6932" t="str">
            <v>CS72102.06</v>
          </cell>
        </row>
        <row r="6933">
          <cell r="A6933" t="str">
            <v>FS000077</v>
          </cell>
        </row>
        <row r="6934">
          <cell r="A6934" t="str">
            <v>21090.19</v>
          </cell>
        </row>
        <row r="6935">
          <cell r="A6935" t="str">
            <v>CS71608.01</v>
          </cell>
        </row>
        <row r="6936">
          <cell r="A6936" t="str">
            <v>B34700.13</v>
          </cell>
        </row>
        <row r="6937">
          <cell r="A6937" t="str">
            <v>CS71905.00</v>
          </cell>
        </row>
        <row r="6938">
          <cell r="A6938" t="str">
            <v>C33465.20</v>
          </cell>
        </row>
        <row r="6939">
          <cell r="A6939" t="str">
            <v>C33580.20</v>
          </cell>
        </row>
        <row r="6940">
          <cell r="A6940" t="str">
            <v>C33970.22</v>
          </cell>
        </row>
        <row r="6941">
          <cell r="A6941" t="str">
            <v>C33970.23</v>
          </cell>
        </row>
        <row r="6942">
          <cell r="A6942" t="str">
            <v>CS71136.09</v>
          </cell>
        </row>
        <row r="6943">
          <cell r="A6943" t="str">
            <v>465938A</v>
          </cell>
        </row>
        <row r="6944">
          <cell r="A6944" t="str">
            <v>CS7115100</v>
          </cell>
        </row>
        <row r="6945">
          <cell r="A6945" t="str">
            <v>MSCFEAT0704.B</v>
          </cell>
        </row>
        <row r="6946">
          <cell r="A6946" t="str">
            <v>E36658.01</v>
          </cell>
        </row>
        <row r="6947">
          <cell r="A6947" t="str">
            <v>00041008</v>
          </cell>
        </row>
        <row r="6948">
          <cell r="A6948" t="str">
            <v>MSCFEAT0738.D</v>
          </cell>
        </row>
        <row r="6949">
          <cell r="A6949" t="str">
            <v>467799A</v>
          </cell>
        </row>
        <row r="6950">
          <cell r="A6950" t="str">
            <v>21181.20</v>
          </cell>
        </row>
        <row r="6951">
          <cell r="A6951" t="str">
            <v>MSCFEAT00838.D</v>
          </cell>
        </row>
        <row r="6952">
          <cell r="A6952" t="str">
            <v>MSCFEAT0815.D</v>
          </cell>
        </row>
        <row r="6953">
          <cell r="A6953" t="str">
            <v>MSCFEAT0824.B</v>
          </cell>
        </row>
        <row r="6954">
          <cell r="A6954" t="str">
            <v>T55073.01</v>
          </cell>
        </row>
        <row r="6955">
          <cell r="A6955" t="str">
            <v>CS73330.06</v>
          </cell>
        </row>
        <row r="6956">
          <cell r="A6956" t="str">
            <v>CS71200.07</v>
          </cell>
        </row>
        <row r="6957">
          <cell r="A6957" t="str">
            <v>CS7210901</v>
          </cell>
        </row>
        <row r="6958">
          <cell r="A6958" t="str">
            <v>T55414.19</v>
          </cell>
        </row>
        <row r="6959">
          <cell r="A6959" t="str">
            <v>SRR01H1158</v>
          </cell>
        </row>
        <row r="6960">
          <cell r="A6960" t="str">
            <v>SRR01H1159</v>
          </cell>
        </row>
        <row r="6961">
          <cell r="A6961" t="str">
            <v>B34834.01</v>
          </cell>
        </row>
        <row r="6962">
          <cell r="A6962" t="str">
            <v>NWG40FEAT1035</v>
          </cell>
        </row>
        <row r="6963">
          <cell r="A6963" t="str">
            <v>NWG40FEAT1045</v>
          </cell>
        </row>
        <row r="6964">
          <cell r="A6964" t="str">
            <v>NWG40FEAT1055</v>
          </cell>
        </row>
        <row r="6965">
          <cell r="A6965" t="str">
            <v>NWG40FEAT1065</v>
          </cell>
        </row>
        <row r="6966">
          <cell r="A6966" t="str">
            <v>NWG40SW1025</v>
          </cell>
        </row>
        <row r="6967">
          <cell r="A6967" t="str">
            <v>00036348</v>
          </cell>
        </row>
        <row r="6968">
          <cell r="A6968" t="str">
            <v>21680.01</v>
          </cell>
        </row>
        <row r="6969">
          <cell r="A6969" t="str">
            <v>NESM5001650</v>
          </cell>
        </row>
        <row r="6970">
          <cell r="A6970" t="str">
            <v>BSC.300.U</v>
          </cell>
        </row>
        <row r="6971">
          <cell r="A6971" t="str">
            <v>BSC.790.U</v>
          </cell>
        </row>
        <row r="6972">
          <cell r="A6972" t="str">
            <v>MSCFEAT0045.D</v>
          </cell>
        </row>
        <row r="6973">
          <cell r="A6973" t="str">
            <v>21561.2</v>
          </cell>
        </row>
        <row r="6974">
          <cell r="A6974" t="str">
            <v>CS71904.00</v>
          </cell>
        </row>
        <row r="6975">
          <cell r="A6975" t="str">
            <v>MSCFEAT0739.D</v>
          </cell>
        </row>
        <row r="6976">
          <cell r="A6976" t="str">
            <v>T30851.03</v>
          </cell>
        </row>
        <row r="6977">
          <cell r="A6977" t="str">
            <v>470139A</v>
          </cell>
        </row>
        <row r="6978">
          <cell r="A6978" t="str">
            <v>FS000036</v>
          </cell>
        </row>
        <row r="6979">
          <cell r="A6979" t="str">
            <v>00040660</v>
          </cell>
        </row>
        <row r="6980">
          <cell r="A6980" t="str">
            <v>469760A</v>
          </cell>
        </row>
        <row r="6981">
          <cell r="A6981" t="str">
            <v>E35706.02</v>
          </cell>
        </row>
        <row r="6982">
          <cell r="A6982" t="str">
            <v>CS73128.45</v>
          </cell>
        </row>
        <row r="6983">
          <cell r="A6983" t="str">
            <v>CS71526.01</v>
          </cell>
        </row>
        <row r="6984">
          <cell r="A6984" t="str">
            <v>T30820.02</v>
          </cell>
        </row>
        <row r="6985">
          <cell r="A6985" t="str">
            <v>467290A</v>
          </cell>
        </row>
        <row r="6986">
          <cell r="A6986" t="str">
            <v>MSCFEAT0046.B</v>
          </cell>
        </row>
        <row r="6987">
          <cell r="A6987" t="str">
            <v>MSCFEAT0002.D</v>
          </cell>
        </row>
        <row r="6988">
          <cell r="A6988" t="str">
            <v>HLR01H1382</v>
          </cell>
        </row>
        <row r="6989">
          <cell r="A6989" t="str">
            <v>MSS01H6006</v>
          </cell>
        </row>
        <row r="6990">
          <cell r="A6990" t="str">
            <v>E64321.02</v>
          </cell>
        </row>
        <row r="6991">
          <cell r="A6991" t="str">
            <v>MSC02H1351</v>
          </cell>
        </row>
        <row r="6992">
          <cell r="A6992" t="str">
            <v>HLR01H1381</v>
          </cell>
        </row>
        <row r="6993">
          <cell r="A6993" t="str">
            <v>HLR01H1383</v>
          </cell>
        </row>
        <row r="6994">
          <cell r="A6994" t="str">
            <v>HLR01H1384</v>
          </cell>
        </row>
        <row r="6995">
          <cell r="A6995" t="str">
            <v>CS72109.01</v>
          </cell>
        </row>
        <row r="6996">
          <cell r="A6996" t="str">
            <v>469559A</v>
          </cell>
        </row>
        <row r="6997">
          <cell r="A6997" t="str">
            <v>CS72155</v>
          </cell>
        </row>
        <row r="6998">
          <cell r="A6998" t="str">
            <v>00006264</v>
          </cell>
        </row>
        <row r="6999">
          <cell r="A6999" t="str">
            <v>MSC02H1352</v>
          </cell>
        </row>
        <row r="7000">
          <cell r="A7000" t="str">
            <v>MSC02H1353</v>
          </cell>
        </row>
        <row r="7001">
          <cell r="A7001" t="str">
            <v>MSC02H1354</v>
          </cell>
        </row>
        <row r="7002">
          <cell r="A7002" t="str">
            <v>BSC.850</v>
          </cell>
        </row>
        <row r="7003">
          <cell r="A7003" t="str">
            <v>OSS02214</v>
          </cell>
        </row>
        <row r="7004">
          <cell r="A7004" t="str">
            <v>OS_IBM_WEBSPH_TS</v>
          </cell>
        </row>
        <row r="7005">
          <cell r="A7005" t="str">
            <v>NTMSDC10L06E5</v>
          </cell>
        </row>
        <row r="7006">
          <cell r="A7006" t="str">
            <v>BSC.850.T</v>
          </cell>
        </row>
        <row r="7007">
          <cell r="A7007" t="str">
            <v>BSC00007.T</v>
          </cell>
        </row>
        <row r="7008">
          <cell r="A7008" t="str">
            <v>CS73098.45</v>
          </cell>
        </row>
        <row r="7009">
          <cell r="A7009" t="str">
            <v>MSCFEAT0091.D</v>
          </cell>
        </row>
        <row r="7010">
          <cell r="A7010" t="str">
            <v>B34857.01</v>
          </cell>
        </row>
        <row r="7011">
          <cell r="A7011" t="str">
            <v>MSCFEAT0030.A</v>
          </cell>
        </row>
        <row r="7012">
          <cell r="A7012" t="str">
            <v>CS71610.15</v>
          </cell>
        </row>
        <row r="7013">
          <cell r="A7013" t="str">
            <v>FS000025</v>
          </cell>
        </row>
        <row r="7014">
          <cell r="A7014" t="str">
            <v>CS71603.02</v>
          </cell>
        </row>
        <row r="7015">
          <cell r="A7015" t="str">
            <v>T55402.01</v>
          </cell>
        </row>
        <row r="7016">
          <cell r="A7016" t="str">
            <v>T55402.02</v>
          </cell>
        </row>
        <row r="7017">
          <cell r="A7017" t="str">
            <v>T55402.03</v>
          </cell>
        </row>
        <row r="7018">
          <cell r="A7018" t="str">
            <v>T55402.04</v>
          </cell>
        </row>
        <row r="7019">
          <cell r="A7019" t="str">
            <v>T55402.05</v>
          </cell>
        </row>
        <row r="7020">
          <cell r="A7020" t="str">
            <v>T55402.06</v>
          </cell>
        </row>
        <row r="7021">
          <cell r="A7021" t="str">
            <v>T55402.07</v>
          </cell>
        </row>
        <row r="7022">
          <cell r="A7022" t="str">
            <v>T55402.08</v>
          </cell>
        </row>
        <row r="7023">
          <cell r="A7023" t="str">
            <v>T55402.09</v>
          </cell>
        </row>
        <row r="7024">
          <cell r="A7024" t="str">
            <v>T55402.10</v>
          </cell>
        </row>
        <row r="7025">
          <cell r="A7025" t="str">
            <v>T55402.11</v>
          </cell>
        </row>
        <row r="7026">
          <cell r="A7026" t="str">
            <v>T55402.12</v>
          </cell>
        </row>
        <row r="7027">
          <cell r="A7027" t="str">
            <v>T55402.13</v>
          </cell>
        </row>
        <row r="7028">
          <cell r="A7028" t="str">
            <v>T55402.14</v>
          </cell>
        </row>
        <row r="7029">
          <cell r="A7029" t="str">
            <v>T55402.15</v>
          </cell>
        </row>
        <row r="7030">
          <cell r="A7030" t="str">
            <v>T55402.16</v>
          </cell>
        </row>
        <row r="7031">
          <cell r="A7031" t="str">
            <v>T55402.17</v>
          </cell>
        </row>
        <row r="7032">
          <cell r="A7032" t="str">
            <v>T55402.18</v>
          </cell>
        </row>
        <row r="7033">
          <cell r="A7033" t="str">
            <v>T55402.19</v>
          </cell>
        </row>
        <row r="7034">
          <cell r="A7034" t="str">
            <v>T55402.20</v>
          </cell>
        </row>
        <row r="7035">
          <cell r="A7035" t="str">
            <v>T55402.21</v>
          </cell>
        </row>
        <row r="7036">
          <cell r="A7036" t="str">
            <v>T55402.22</v>
          </cell>
        </row>
        <row r="7037">
          <cell r="A7037" t="str">
            <v>T55402.23</v>
          </cell>
        </row>
        <row r="7038">
          <cell r="A7038" t="str">
            <v>T55402.24</v>
          </cell>
        </row>
        <row r="7039">
          <cell r="A7039" t="str">
            <v>T55402.25</v>
          </cell>
        </row>
        <row r="7040">
          <cell r="A7040" t="str">
            <v>T55402.26</v>
          </cell>
        </row>
        <row r="7041">
          <cell r="A7041" t="str">
            <v>T55402.27</v>
          </cell>
        </row>
        <row r="7042">
          <cell r="A7042" t="str">
            <v>T55402.28</v>
          </cell>
        </row>
        <row r="7043">
          <cell r="A7043" t="str">
            <v>T55402.29</v>
          </cell>
        </row>
        <row r="7044">
          <cell r="A7044" t="str">
            <v>T55402.30</v>
          </cell>
        </row>
        <row r="7045">
          <cell r="A7045" t="str">
            <v>T55402.31</v>
          </cell>
        </row>
        <row r="7046">
          <cell r="A7046" t="str">
            <v>T55402.32</v>
          </cell>
        </row>
        <row r="7047">
          <cell r="A7047" t="str">
            <v>T55402.33</v>
          </cell>
        </row>
        <row r="7048">
          <cell r="A7048" t="str">
            <v>T55402.34</v>
          </cell>
        </row>
        <row r="7049">
          <cell r="A7049" t="str">
            <v>T55402.35</v>
          </cell>
        </row>
        <row r="7050">
          <cell r="A7050" t="str">
            <v>T55402.36</v>
          </cell>
        </row>
        <row r="7051">
          <cell r="A7051" t="str">
            <v>T55402.37</v>
          </cell>
        </row>
        <row r="7052">
          <cell r="A7052" t="str">
            <v>T55402.38</v>
          </cell>
        </row>
        <row r="7053">
          <cell r="A7053" t="str">
            <v>T55402.39</v>
          </cell>
        </row>
        <row r="7054">
          <cell r="A7054" t="str">
            <v>T55402.40</v>
          </cell>
        </row>
        <row r="7055">
          <cell r="A7055" t="str">
            <v>T55402.41</v>
          </cell>
        </row>
        <row r="7056">
          <cell r="A7056" t="str">
            <v>T55402.42</v>
          </cell>
        </row>
        <row r="7057">
          <cell r="A7057" t="str">
            <v>T55402.43</v>
          </cell>
        </row>
        <row r="7058">
          <cell r="A7058" t="str">
            <v>T55402.44</v>
          </cell>
        </row>
        <row r="7059">
          <cell r="A7059" t="str">
            <v>T55402.45</v>
          </cell>
        </row>
        <row r="7060">
          <cell r="A7060" t="str">
            <v>T55402.46</v>
          </cell>
        </row>
        <row r="7061">
          <cell r="A7061" t="str">
            <v>T55402.47</v>
          </cell>
        </row>
        <row r="7062">
          <cell r="A7062" t="str">
            <v>T55402.48</v>
          </cell>
        </row>
        <row r="7063">
          <cell r="A7063" t="str">
            <v>T55402.49</v>
          </cell>
        </row>
        <row r="7064">
          <cell r="A7064" t="str">
            <v>T55402.50</v>
          </cell>
        </row>
        <row r="7065">
          <cell r="A7065" t="str">
            <v>T55402.51</v>
          </cell>
        </row>
        <row r="7066">
          <cell r="A7066" t="str">
            <v>T55402.52</v>
          </cell>
        </row>
        <row r="7067">
          <cell r="A7067" t="str">
            <v>T55402.53</v>
          </cell>
        </row>
        <row r="7068">
          <cell r="A7068" t="str">
            <v>T55402.54</v>
          </cell>
        </row>
        <row r="7069">
          <cell r="A7069" t="str">
            <v>T55402.55</v>
          </cell>
        </row>
        <row r="7070">
          <cell r="A7070" t="str">
            <v>T55402.56</v>
          </cell>
        </row>
        <row r="7071">
          <cell r="A7071" t="str">
            <v>T55402.57</v>
          </cell>
        </row>
        <row r="7072">
          <cell r="A7072" t="str">
            <v>T55402.58</v>
          </cell>
        </row>
        <row r="7073">
          <cell r="A7073" t="str">
            <v>T55402.59</v>
          </cell>
        </row>
        <row r="7074">
          <cell r="A7074" t="str">
            <v>T55402.60</v>
          </cell>
        </row>
        <row r="7075">
          <cell r="A7075" t="str">
            <v>T55402.61</v>
          </cell>
        </row>
        <row r="7076">
          <cell r="A7076" t="str">
            <v>T55402.62</v>
          </cell>
        </row>
        <row r="7077">
          <cell r="A7077" t="str">
            <v>T55402.63</v>
          </cell>
        </row>
        <row r="7078">
          <cell r="A7078" t="str">
            <v>T55402.64</v>
          </cell>
        </row>
        <row r="7079">
          <cell r="A7079" t="str">
            <v>T55402.65</v>
          </cell>
        </row>
        <row r="7080">
          <cell r="A7080" t="str">
            <v>T55402.66</v>
          </cell>
        </row>
        <row r="7081">
          <cell r="A7081" t="str">
            <v>T55402.67</v>
          </cell>
        </row>
        <row r="7082">
          <cell r="A7082" t="str">
            <v>T55402.68</v>
          </cell>
        </row>
        <row r="7083">
          <cell r="A7083" t="str">
            <v>T55402.69</v>
          </cell>
        </row>
        <row r="7084">
          <cell r="A7084" t="str">
            <v>T55402.70</v>
          </cell>
        </row>
        <row r="7085">
          <cell r="A7085" t="str">
            <v>T55402.71</v>
          </cell>
        </row>
        <row r="7086">
          <cell r="A7086" t="str">
            <v>T55402.72</v>
          </cell>
        </row>
        <row r="7087">
          <cell r="A7087" t="str">
            <v>T55402.73</v>
          </cell>
        </row>
        <row r="7088">
          <cell r="A7088" t="str">
            <v>T55402.74</v>
          </cell>
        </row>
        <row r="7089">
          <cell r="A7089" t="str">
            <v>T55402.75</v>
          </cell>
        </row>
        <row r="7090">
          <cell r="A7090" t="str">
            <v>T55402.76</v>
          </cell>
        </row>
        <row r="7091">
          <cell r="A7091" t="str">
            <v>T55402.77</v>
          </cell>
        </row>
        <row r="7092">
          <cell r="A7092" t="str">
            <v>T55402.78</v>
          </cell>
        </row>
        <row r="7093">
          <cell r="A7093" t="str">
            <v>T55402.79</v>
          </cell>
        </row>
        <row r="7094">
          <cell r="A7094" t="str">
            <v>T55402.80</v>
          </cell>
        </row>
        <row r="7095">
          <cell r="A7095" t="str">
            <v>T55402.81</v>
          </cell>
        </row>
        <row r="7096">
          <cell r="A7096" t="str">
            <v>T55402.82</v>
          </cell>
        </row>
        <row r="7097">
          <cell r="A7097" t="str">
            <v>T55402.83</v>
          </cell>
        </row>
        <row r="7098">
          <cell r="A7098" t="str">
            <v>T55402.84</v>
          </cell>
        </row>
        <row r="7099">
          <cell r="A7099" t="str">
            <v>T55402.85</v>
          </cell>
        </row>
        <row r="7100">
          <cell r="A7100" t="str">
            <v>T55402.86</v>
          </cell>
        </row>
        <row r="7101">
          <cell r="A7101" t="str">
            <v>T55402.87</v>
          </cell>
        </row>
        <row r="7102">
          <cell r="A7102" t="str">
            <v>T55402.88</v>
          </cell>
        </row>
        <row r="7103">
          <cell r="A7103" t="str">
            <v>T55402.89</v>
          </cell>
        </row>
        <row r="7104">
          <cell r="A7104" t="str">
            <v>T55402.90</v>
          </cell>
        </row>
        <row r="7105">
          <cell r="A7105" t="str">
            <v>T55402.91</v>
          </cell>
        </row>
        <row r="7106">
          <cell r="A7106" t="str">
            <v>T55402.92</v>
          </cell>
        </row>
        <row r="7107">
          <cell r="A7107" t="str">
            <v>T55403.01</v>
          </cell>
        </row>
        <row r="7108">
          <cell r="A7108" t="str">
            <v>T55403.02</v>
          </cell>
        </row>
        <row r="7109">
          <cell r="A7109" t="str">
            <v>T55403.03</v>
          </cell>
        </row>
        <row r="7110">
          <cell r="A7110" t="str">
            <v>T55403.04</v>
          </cell>
        </row>
        <row r="7111">
          <cell r="A7111" t="str">
            <v>T55403.05</v>
          </cell>
        </row>
        <row r="7112">
          <cell r="A7112" t="str">
            <v>T55403.06</v>
          </cell>
        </row>
        <row r="7113">
          <cell r="A7113" t="str">
            <v>T55404.01</v>
          </cell>
        </row>
        <row r="7114">
          <cell r="A7114" t="str">
            <v>T55404.02</v>
          </cell>
        </row>
        <row r="7115">
          <cell r="A7115" t="str">
            <v>T55404.03</v>
          </cell>
        </row>
        <row r="7116">
          <cell r="A7116" t="str">
            <v>T55404.04</v>
          </cell>
        </row>
        <row r="7117">
          <cell r="A7117" t="str">
            <v>T55404.05</v>
          </cell>
        </row>
        <row r="7118">
          <cell r="A7118" t="str">
            <v>T55404.06</v>
          </cell>
        </row>
        <row r="7119">
          <cell r="A7119" t="str">
            <v>T55404.07</v>
          </cell>
        </row>
        <row r="7120">
          <cell r="A7120" t="str">
            <v>T55404.08</v>
          </cell>
        </row>
        <row r="7121">
          <cell r="A7121" t="str">
            <v>T55404.09</v>
          </cell>
        </row>
        <row r="7122">
          <cell r="A7122" t="str">
            <v>T55404.10</v>
          </cell>
        </row>
        <row r="7123">
          <cell r="A7123" t="str">
            <v>T55404.11</v>
          </cell>
        </row>
        <row r="7124">
          <cell r="A7124" t="str">
            <v>T55404.12</v>
          </cell>
        </row>
        <row r="7125">
          <cell r="A7125" t="str">
            <v>T55404.13</v>
          </cell>
        </row>
        <row r="7126">
          <cell r="A7126" t="str">
            <v>T55404.14</v>
          </cell>
        </row>
        <row r="7127">
          <cell r="A7127" t="str">
            <v>T55404.15</v>
          </cell>
        </row>
        <row r="7128">
          <cell r="A7128" t="str">
            <v>T55404.16</v>
          </cell>
        </row>
        <row r="7129">
          <cell r="A7129" t="str">
            <v>T55404.17</v>
          </cell>
        </row>
        <row r="7130">
          <cell r="A7130" t="str">
            <v>T55404.18</v>
          </cell>
        </row>
        <row r="7131">
          <cell r="A7131" t="str">
            <v>T55404.19</v>
          </cell>
        </row>
        <row r="7132">
          <cell r="A7132" t="str">
            <v>T55404.20</v>
          </cell>
        </row>
        <row r="7133">
          <cell r="A7133" t="str">
            <v>T55404.21</v>
          </cell>
        </row>
        <row r="7134">
          <cell r="A7134" t="str">
            <v>T55404.22</v>
          </cell>
        </row>
        <row r="7135">
          <cell r="A7135" t="str">
            <v>T55404.23</v>
          </cell>
        </row>
        <row r="7136">
          <cell r="A7136" t="str">
            <v>T55404.24</v>
          </cell>
        </row>
        <row r="7137">
          <cell r="A7137" t="str">
            <v>T55404.25</v>
          </cell>
        </row>
        <row r="7138">
          <cell r="A7138" t="str">
            <v>T55404.26</v>
          </cell>
        </row>
        <row r="7139">
          <cell r="A7139" t="str">
            <v>T55404.27</v>
          </cell>
        </row>
        <row r="7140">
          <cell r="A7140" t="str">
            <v>T55404.28</v>
          </cell>
        </row>
        <row r="7141">
          <cell r="A7141" t="str">
            <v>T55404.29</v>
          </cell>
        </row>
        <row r="7142">
          <cell r="A7142" t="str">
            <v>T55404.30</v>
          </cell>
        </row>
        <row r="7143">
          <cell r="A7143" t="str">
            <v>T55404.31</v>
          </cell>
        </row>
        <row r="7144">
          <cell r="A7144" t="str">
            <v>T55404.32</v>
          </cell>
        </row>
        <row r="7145">
          <cell r="A7145" t="str">
            <v>T55404.33</v>
          </cell>
        </row>
        <row r="7146">
          <cell r="A7146" t="str">
            <v>T55404.34</v>
          </cell>
        </row>
        <row r="7147">
          <cell r="A7147" t="str">
            <v>T55404.35</v>
          </cell>
        </row>
        <row r="7148">
          <cell r="A7148" t="str">
            <v>T55404.36</v>
          </cell>
        </row>
        <row r="7149">
          <cell r="A7149" t="str">
            <v>T55404.37</v>
          </cell>
        </row>
        <row r="7150">
          <cell r="A7150" t="str">
            <v>T55404.38</v>
          </cell>
        </row>
        <row r="7151">
          <cell r="A7151" t="str">
            <v>T55404.39</v>
          </cell>
        </row>
        <row r="7152">
          <cell r="A7152" t="str">
            <v>T55404.40</v>
          </cell>
        </row>
        <row r="7153">
          <cell r="A7153" t="str">
            <v>T55404.41</v>
          </cell>
        </row>
        <row r="7154">
          <cell r="A7154" t="str">
            <v>T55404.42</v>
          </cell>
        </row>
        <row r="7155">
          <cell r="A7155" t="str">
            <v>T55404.43</v>
          </cell>
        </row>
        <row r="7156">
          <cell r="A7156" t="str">
            <v>T55404.44</v>
          </cell>
        </row>
        <row r="7157">
          <cell r="A7157" t="str">
            <v>OSS02582</v>
          </cell>
        </row>
        <row r="7158">
          <cell r="A7158" t="str">
            <v>21474.5</v>
          </cell>
        </row>
        <row r="7159">
          <cell r="A7159" t="str">
            <v>NESM5001710</v>
          </cell>
        </row>
        <row r="7160">
          <cell r="A7160" t="str">
            <v>OSSW0073</v>
          </cell>
        </row>
        <row r="7161">
          <cell r="A7161" t="str">
            <v>MSCFEAT0724.D</v>
          </cell>
        </row>
        <row r="7162">
          <cell r="A7162" t="str">
            <v>E32450.01</v>
          </cell>
        </row>
        <row r="7163">
          <cell r="A7163" t="str">
            <v>RAN190</v>
          </cell>
        </row>
        <row r="7164">
          <cell r="A7164" t="str">
            <v>E32449.01</v>
          </cell>
        </row>
        <row r="7165">
          <cell r="A7165" t="str">
            <v>DA7658</v>
          </cell>
        </row>
        <row r="7166">
          <cell r="A7166" t="str">
            <v>RAN190.T</v>
          </cell>
        </row>
        <row r="7167">
          <cell r="A7167" t="str">
            <v>DA7390</v>
          </cell>
        </row>
        <row r="7168">
          <cell r="A7168" t="str">
            <v>DA7391</v>
          </cell>
        </row>
        <row r="7169">
          <cell r="A7169" t="str">
            <v>CS71137.17</v>
          </cell>
        </row>
        <row r="7170">
          <cell r="A7170" t="str">
            <v>OSSW0439</v>
          </cell>
        </row>
        <row r="7171">
          <cell r="A7171" t="str">
            <v>NMSFEAT133.2.55</v>
          </cell>
        </row>
        <row r="7172">
          <cell r="A7172" t="str">
            <v>NMSFEAT067.1</v>
          </cell>
        </row>
        <row r="7173">
          <cell r="A7173" t="str">
            <v>NMSFEAT067.2</v>
          </cell>
        </row>
        <row r="7174">
          <cell r="A7174" t="str">
            <v>DA9479</v>
          </cell>
        </row>
        <row r="7175">
          <cell r="A7175" t="str">
            <v>MSCFEAT00923.D</v>
          </cell>
        </row>
        <row r="7176">
          <cell r="A7176" t="str">
            <v>NWGFEAT1072</v>
          </cell>
        </row>
        <row r="7177">
          <cell r="A7177" t="str">
            <v>24021.3</v>
          </cell>
        </row>
        <row r="7178">
          <cell r="A7178" t="str">
            <v>E36652.01</v>
          </cell>
        </row>
        <row r="7179">
          <cell r="A7179" t="str">
            <v>00036181</v>
          </cell>
        </row>
        <row r="7180">
          <cell r="A7180" t="str">
            <v>22964.02</v>
          </cell>
        </row>
        <row r="7181">
          <cell r="A7181" t="str">
            <v>22964.01</v>
          </cell>
        </row>
        <row r="7182">
          <cell r="A7182" t="str">
            <v>T55417.16</v>
          </cell>
        </row>
        <row r="7183">
          <cell r="A7183" t="str">
            <v>466072A</v>
          </cell>
        </row>
        <row r="7184">
          <cell r="A7184" t="str">
            <v>466227A</v>
          </cell>
        </row>
        <row r="7185">
          <cell r="A7185" t="str">
            <v>466273A</v>
          </cell>
        </row>
        <row r="7186">
          <cell r="A7186" t="str">
            <v>466301A</v>
          </cell>
        </row>
        <row r="7187">
          <cell r="A7187" t="str">
            <v>RAN2.0051</v>
          </cell>
        </row>
        <row r="7188">
          <cell r="A7188" t="str">
            <v>C33992.20</v>
          </cell>
        </row>
        <row r="7189">
          <cell r="A7189" t="str">
            <v>C33971.21</v>
          </cell>
        </row>
        <row r="7190">
          <cell r="A7190" t="str">
            <v>466278A</v>
          </cell>
        </row>
        <row r="7191">
          <cell r="A7191" t="str">
            <v>T55072.01</v>
          </cell>
        </row>
        <row r="7192">
          <cell r="A7192" t="str">
            <v>4165.3</v>
          </cell>
        </row>
        <row r="7193">
          <cell r="A7193" t="str">
            <v>466226A</v>
          </cell>
        </row>
        <row r="7194">
          <cell r="A7194" t="str">
            <v>T30810.02</v>
          </cell>
        </row>
        <row r="7195">
          <cell r="A7195" t="str">
            <v>RAN2.0051.T</v>
          </cell>
        </row>
        <row r="7196">
          <cell r="A7196" t="str">
            <v>470031A</v>
          </cell>
        </row>
        <row r="7197">
          <cell r="A7197" t="str">
            <v>OSSER0078</v>
          </cell>
        </row>
        <row r="7198">
          <cell r="A7198" t="str">
            <v>OSSER0081</v>
          </cell>
        </row>
        <row r="7199">
          <cell r="A7199" t="str">
            <v>OSSER0089</v>
          </cell>
        </row>
        <row r="7200">
          <cell r="A7200" t="str">
            <v>T30851.02</v>
          </cell>
        </row>
        <row r="7201">
          <cell r="A7201" t="str">
            <v>21701.09</v>
          </cell>
        </row>
        <row r="7202">
          <cell r="A7202" t="str">
            <v>T55410.01</v>
          </cell>
        </row>
        <row r="7203">
          <cell r="A7203" t="str">
            <v>T55410.02</v>
          </cell>
        </row>
        <row r="7204">
          <cell r="A7204" t="str">
            <v>T55410.03</v>
          </cell>
        </row>
        <row r="7205">
          <cell r="A7205" t="str">
            <v>468531A</v>
          </cell>
        </row>
        <row r="7206">
          <cell r="A7206" t="str">
            <v>468533A</v>
          </cell>
        </row>
        <row r="7207">
          <cell r="A7207" t="str">
            <v>467868A</v>
          </cell>
        </row>
        <row r="7208">
          <cell r="A7208" t="str">
            <v>PRSSW12523</v>
          </cell>
        </row>
        <row r="7209">
          <cell r="A7209" t="str">
            <v>PRSSW12525</v>
          </cell>
        </row>
        <row r="7210">
          <cell r="A7210" t="str">
            <v>PRSSW12527</v>
          </cell>
        </row>
        <row r="7211">
          <cell r="A7211" t="str">
            <v>PRSSW12529</v>
          </cell>
        </row>
        <row r="7212">
          <cell r="A7212" t="str">
            <v>PRSSW12547</v>
          </cell>
        </row>
        <row r="7213">
          <cell r="A7213" t="str">
            <v>465940A</v>
          </cell>
        </row>
        <row r="7214">
          <cell r="A7214" t="str">
            <v>DS62115.5</v>
          </cell>
        </row>
        <row r="7215">
          <cell r="A7215" t="str">
            <v>E35708.19</v>
          </cell>
        </row>
        <row r="7216">
          <cell r="A7216" t="str">
            <v>OSHP_HA113A1_560</v>
          </cell>
        </row>
        <row r="7217">
          <cell r="A7217" t="str">
            <v>MSCFEAT0039.B</v>
          </cell>
        </row>
        <row r="7218">
          <cell r="A7218" t="str">
            <v>E32848.70</v>
          </cell>
        </row>
        <row r="7219">
          <cell r="A7219" t="str">
            <v>E32847.70</v>
          </cell>
        </row>
        <row r="7220">
          <cell r="A7220" t="str">
            <v>469570A</v>
          </cell>
        </row>
        <row r="7221">
          <cell r="A7221" t="str">
            <v>469572A</v>
          </cell>
        </row>
        <row r="7222">
          <cell r="A7222" t="str">
            <v>468661A</v>
          </cell>
        </row>
        <row r="7223">
          <cell r="A7223" t="str">
            <v>E37502.75</v>
          </cell>
        </row>
        <row r="7224">
          <cell r="A7224" t="str">
            <v>MSCFEAT01010.B</v>
          </cell>
        </row>
        <row r="7225">
          <cell r="A7225" t="str">
            <v>MSCFEAT01023.B</v>
          </cell>
        </row>
        <row r="7226">
          <cell r="A7226" t="str">
            <v>MSCFEAT0730.A</v>
          </cell>
        </row>
        <row r="7227">
          <cell r="A7227" t="str">
            <v>T30820.01</v>
          </cell>
        </row>
        <row r="7228">
          <cell r="A7228" t="str">
            <v>T55414.15</v>
          </cell>
        </row>
        <row r="7229">
          <cell r="A7229" t="str">
            <v>CS7209600</v>
          </cell>
        </row>
        <row r="7230">
          <cell r="A7230" t="str">
            <v>CS7275901</v>
          </cell>
        </row>
        <row r="7231">
          <cell r="A7231" t="str">
            <v>CS72759.01</v>
          </cell>
        </row>
        <row r="7232">
          <cell r="A7232" t="str">
            <v>CS72759.04</v>
          </cell>
        </row>
        <row r="7233">
          <cell r="A7233" t="str">
            <v>HP_HA113A1_527</v>
          </cell>
        </row>
        <row r="7234">
          <cell r="A7234" t="str">
            <v>CS71137.18</v>
          </cell>
        </row>
        <row r="7235">
          <cell r="A7235" t="str">
            <v>DA7659</v>
          </cell>
        </row>
        <row r="7236">
          <cell r="A7236" t="str">
            <v>E32448.01</v>
          </cell>
        </row>
        <row r="7237">
          <cell r="A7237" t="str">
            <v>E66210.32</v>
          </cell>
        </row>
        <row r="7238">
          <cell r="A7238" t="str">
            <v>E66210.33</v>
          </cell>
        </row>
        <row r="7239">
          <cell r="A7239" t="str">
            <v>T55855.01</v>
          </cell>
        </row>
        <row r="7240">
          <cell r="A7240" t="str">
            <v>T30550.01</v>
          </cell>
        </row>
        <row r="7241">
          <cell r="A7241" t="str">
            <v>465884A</v>
          </cell>
        </row>
        <row r="7242">
          <cell r="A7242" t="str">
            <v>468666A</v>
          </cell>
        </row>
        <row r="7243">
          <cell r="A7243" t="str">
            <v>RAN1124</v>
          </cell>
        </row>
        <row r="7244">
          <cell r="A7244" t="str">
            <v>MSCFEAT00917.D</v>
          </cell>
        </row>
        <row r="7245">
          <cell r="A7245" t="str">
            <v>T55417.09</v>
          </cell>
        </row>
        <row r="7246">
          <cell r="A7246" t="str">
            <v>OSS01784</v>
          </cell>
        </row>
        <row r="7247">
          <cell r="A7247" t="str">
            <v>MSCFEAT0806.D</v>
          </cell>
        </row>
        <row r="7248">
          <cell r="A7248" t="str">
            <v>E35708.02</v>
          </cell>
        </row>
        <row r="7249">
          <cell r="A7249" t="str">
            <v>E35711.02</v>
          </cell>
        </row>
        <row r="7250">
          <cell r="A7250" t="str">
            <v>E35713.02</v>
          </cell>
        </row>
        <row r="7251">
          <cell r="A7251" t="str">
            <v>E35709.02</v>
          </cell>
        </row>
        <row r="7252">
          <cell r="A7252" t="str">
            <v>CS72996.02</v>
          </cell>
        </row>
        <row r="7253">
          <cell r="A7253" t="str">
            <v>CS7196003</v>
          </cell>
        </row>
        <row r="7254">
          <cell r="A7254" t="str">
            <v>MSCFEAT0013.B</v>
          </cell>
        </row>
        <row r="7255">
          <cell r="A7255" t="str">
            <v>MSCFEAT0814.A</v>
          </cell>
        </row>
        <row r="7256">
          <cell r="A7256" t="str">
            <v>CS72973.02</v>
          </cell>
        </row>
        <row r="7257">
          <cell r="A7257" t="str">
            <v>OSS01710</v>
          </cell>
        </row>
        <row r="7258">
          <cell r="A7258" t="str">
            <v>E37070.03</v>
          </cell>
        </row>
        <row r="7259">
          <cell r="A7259" t="str">
            <v>468029A</v>
          </cell>
        </row>
        <row r="7260">
          <cell r="A7260" t="str">
            <v>CS73128.50</v>
          </cell>
        </row>
        <row r="7261">
          <cell r="A7261" t="str">
            <v>4169</v>
          </cell>
        </row>
        <row r="7262">
          <cell r="A7262" t="str">
            <v>NMSFEAT133.2.54</v>
          </cell>
        </row>
        <row r="7263">
          <cell r="A7263" t="str">
            <v>E30847.03</v>
          </cell>
        </row>
        <row r="7264">
          <cell r="A7264" t="str">
            <v>CS71610.20</v>
          </cell>
        </row>
        <row r="7265">
          <cell r="A7265" t="str">
            <v>OSSW0195</v>
          </cell>
        </row>
        <row r="7266">
          <cell r="A7266" t="str">
            <v>BSC00055</v>
          </cell>
        </row>
        <row r="7267">
          <cell r="A7267" t="str">
            <v>BSC00055.T</v>
          </cell>
        </row>
        <row r="7268">
          <cell r="A7268" t="str">
            <v>NES5001130</v>
          </cell>
        </row>
        <row r="7269">
          <cell r="A7269" t="str">
            <v>RAN1117.T</v>
          </cell>
        </row>
        <row r="7270">
          <cell r="A7270" t="str">
            <v>RAN1117</v>
          </cell>
        </row>
        <row r="7271">
          <cell r="A7271" t="str">
            <v>469759A</v>
          </cell>
        </row>
        <row r="7272">
          <cell r="A7272" t="str">
            <v>T38330.07</v>
          </cell>
        </row>
        <row r="7273">
          <cell r="A7273" t="str">
            <v>CS77721.00</v>
          </cell>
        </row>
        <row r="7274">
          <cell r="A7274" t="str">
            <v>HP_HA113A1_554</v>
          </cell>
        </row>
        <row r="7275">
          <cell r="A7275" t="str">
            <v>CS73098.50</v>
          </cell>
        </row>
        <row r="7276">
          <cell r="A7276" t="str">
            <v>21185.09</v>
          </cell>
        </row>
        <row r="7277">
          <cell r="A7277" t="str">
            <v>00036174</v>
          </cell>
        </row>
        <row r="7278">
          <cell r="A7278" t="str">
            <v>DA7174</v>
          </cell>
        </row>
        <row r="7279">
          <cell r="A7279" t="str">
            <v>CS7205501</v>
          </cell>
        </row>
        <row r="7280">
          <cell r="A7280" t="str">
            <v>E50004-24AA</v>
          </cell>
        </row>
        <row r="7281">
          <cell r="A7281" t="str">
            <v>CS72096</v>
          </cell>
        </row>
        <row r="7282">
          <cell r="A7282" t="str">
            <v>CS72102.01</v>
          </cell>
        </row>
        <row r="7283">
          <cell r="A7283" t="str">
            <v>DS62115.1</v>
          </cell>
        </row>
        <row r="7284">
          <cell r="A7284" t="str">
            <v>00035920</v>
          </cell>
        </row>
        <row r="7285">
          <cell r="A7285" t="str">
            <v>IPBBHW0088</v>
          </cell>
        </row>
        <row r="7286">
          <cell r="A7286" t="str">
            <v>IPBBHW0107</v>
          </cell>
        </row>
        <row r="7287">
          <cell r="A7287" t="str">
            <v>DA0545</v>
          </cell>
        </row>
        <row r="7288">
          <cell r="A7288" t="str">
            <v>B34700.14</v>
          </cell>
        </row>
        <row r="7289">
          <cell r="A7289" t="str">
            <v>CS73420.41</v>
          </cell>
        </row>
        <row r="7290">
          <cell r="A7290" t="str">
            <v>NWG40SW3013</v>
          </cell>
        </row>
        <row r="7291">
          <cell r="A7291" t="str">
            <v>DA0640113</v>
          </cell>
        </row>
        <row r="7292">
          <cell r="A7292" t="str">
            <v>DA0610113</v>
          </cell>
        </row>
        <row r="7293">
          <cell r="A7293" t="str">
            <v>MSCFEAT0826.B</v>
          </cell>
        </row>
        <row r="7294">
          <cell r="A7294" t="str">
            <v>468172A</v>
          </cell>
        </row>
        <row r="7295">
          <cell r="A7295" t="str">
            <v>T55079.01</v>
          </cell>
        </row>
        <row r="7296">
          <cell r="A7296" t="str">
            <v>P56025-02AA</v>
          </cell>
        </row>
        <row r="7297">
          <cell r="A7297" t="str">
            <v>CS7209902</v>
          </cell>
        </row>
        <row r="7298">
          <cell r="A7298" t="str">
            <v>CS72099.02</v>
          </cell>
        </row>
        <row r="7299">
          <cell r="A7299" t="str">
            <v>IPBBHWFCUS</v>
          </cell>
        </row>
        <row r="7300">
          <cell r="A7300" t="str">
            <v>IPBBHWS5FUS</v>
          </cell>
        </row>
        <row r="7301">
          <cell r="A7301" t="str">
            <v>E35710.03</v>
          </cell>
        </row>
        <row r="7302">
          <cell r="A7302" t="str">
            <v>E35738.02</v>
          </cell>
        </row>
        <row r="7303">
          <cell r="A7303" t="str">
            <v>T38347.31</v>
          </cell>
        </row>
        <row r="7304">
          <cell r="A7304" t="str">
            <v>00039034</v>
          </cell>
        </row>
        <row r="7305">
          <cell r="A7305" t="str">
            <v>E30550.35</v>
          </cell>
        </row>
        <row r="7306">
          <cell r="A7306" t="str">
            <v>CS73420.20</v>
          </cell>
        </row>
        <row r="7307">
          <cell r="A7307" t="str">
            <v>BSC.227</v>
          </cell>
        </row>
        <row r="7308">
          <cell r="A7308" t="str">
            <v>DS3600.2</v>
          </cell>
        </row>
        <row r="7309">
          <cell r="A7309" t="str">
            <v>DS3600.1</v>
          </cell>
        </row>
        <row r="7310">
          <cell r="A7310" t="str">
            <v>BSC.227.T</v>
          </cell>
        </row>
        <row r="7311">
          <cell r="A7311" t="str">
            <v>T30812.01</v>
          </cell>
        </row>
        <row r="7312">
          <cell r="A7312" t="str">
            <v>E32451.01</v>
          </cell>
        </row>
        <row r="7313">
          <cell r="A7313" t="str">
            <v>NMSFEAT136.2.52</v>
          </cell>
        </row>
        <row r="7314">
          <cell r="A7314" t="str">
            <v>24085.09</v>
          </cell>
        </row>
        <row r="7315">
          <cell r="A7315" t="str">
            <v>T37872.01</v>
          </cell>
        </row>
        <row r="7316">
          <cell r="A7316" t="str">
            <v>00040667</v>
          </cell>
        </row>
        <row r="7317">
          <cell r="A7317" t="str">
            <v>NET2381FRU</v>
          </cell>
        </row>
        <row r="7318">
          <cell r="A7318" t="str">
            <v>E50004-54AA</v>
          </cell>
        </row>
        <row r="7319">
          <cell r="A7319" t="str">
            <v>E50023-10AA</v>
          </cell>
        </row>
        <row r="7320">
          <cell r="A7320" t="str">
            <v>P56004-02AA</v>
          </cell>
        </row>
        <row r="7321">
          <cell r="A7321" t="str">
            <v>VGWS004021</v>
          </cell>
        </row>
        <row r="7322">
          <cell r="A7322" t="str">
            <v>NWG40FEAT3031</v>
          </cell>
        </row>
        <row r="7323">
          <cell r="A7323" t="str">
            <v>NWG40FEAT3041</v>
          </cell>
        </row>
        <row r="7324">
          <cell r="A7324" t="str">
            <v>NWG40FEAT3051</v>
          </cell>
        </row>
        <row r="7325">
          <cell r="A7325" t="str">
            <v>NWG40FEAT3061</v>
          </cell>
        </row>
        <row r="7326">
          <cell r="A7326" t="str">
            <v>CS71151.04</v>
          </cell>
        </row>
        <row r="7327">
          <cell r="A7327" t="str">
            <v>CS72222.21</v>
          </cell>
        </row>
        <row r="7328">
          <cell r="A7328" t="str">
            <v>OSSW0556</v>
          </cell>
        </row>
        <row r="7329">
          <cell r="A7329" t="str">
            <v>OSSW0560</v>
          </cell>
        </row>
        <row r="7330">
          <cell r="A7330" t="str">
            <v>OSSW0562</v>
          </cell>
        </row>
        <row r="7331">
          <cell r="A7331" t="str">
            <v>467937A</v>
          </cell>
        </row>
        <row r="7332">
          <cell r="A7332" t="str">
            <v>CS7206102</v>
          </cell>
        </row>
        <row r="7333">
          <cell r="A7333" t="str">
            <v>CS7113700</v>
          </cell>
        </row>
        <row r="7334">
          <cell r="A7334" t="str">
            <v>21543</v>
          </cell>
        </row>
        <row r="7335">
          <cell r="A7335" t="str">
            <v>P56017-02AA</v>
          </cell>
        </row>
        <row r="7336">
          <cell r="A7336" t="str">
            <v>E50009-08AA</v>
          </cell>
        </row>
        <row r="7337">
          <cell r="A7337" t="str">
            <v>467812A</v>
          </cell>
        </row>
        <row r="7338">
          <cell r="A7338" t="str">
            <v>NTMSDC10L04E5</v>
          </cell>
        </row>
        <row r="7339">
          <cell r="A7339" t="str">
            <v>CS73331.10</v>
          </cell>
        </row>
        <row r="7340">
          <cell r="A7340" t="str">
            <v>CS7222312</v>
          </cell>
        </row>
        <row r="7341">
          <cell r="A7341" t="str">
            <v>T37880.01</v>
          </cell>
        </row>
        <row r="7342">
          <cell r="A7342" t="str">
            <v>T30502.09</v>
          </cell>
        </row>
        <row r="7343">
          <cell r="A7343" t="str">
            <v>OSSW0138</v>
          </cell>
        </row>
        <row r="7344">
          <cell r="A7344" t="str">
            <v>IMC00188</v>
          </cell>
        </row>
        <row r="7345">
          <cell r="A7345" t="str">
            <v>MSCFEAT00907.B</v>
          </cell>
        </row>
        <row r="7346">
          <cell r="A7346" t="str">
            <v>MSC02H1132</v>
          </cell>
        </row>
        <row r="7347">
          <cell r="A7347" t="str">
            <v>MSC02H1131</v>
          </cell>
        </row>
        <row r="7348">
          <cell r="A7348" t="str">
            <v>SRR01H1160</v>
          </cell>
        </row>
        <row r="7349">
          <cell r="A7349" t="str">
            <v>DA7922</v>
          </cell>
        </row>
        <row r="7350">
          <cell r="A7350" t="str">
            <v>MSCFEAT00938.A</v>
          </cell>
        </row>
        <row r="7351">
          <cell r="A7351" t="str">
            <v>SGNSW3014U</v>
          </cell>
        </row>
        <row r="7352">
          <cell r="A7352" t="str">
            <v>L54004.08</v>
          </cell>
        </row>
        <row r="7353">
          <cell r="A7353" t="str">
            <v>L54008.16</v>
          </cell>
        </row>
        <row r="7354">
          <cell r="A7354" t="str">
            <v>NES5001120</v>
          </cell>
        </row>
        <row r="7355">
          <cell r="A7355" t="str">
            <v>00036234</v>
          </cell>
        </row>
        <row r="7356">
          <cell r="A7356" t="str">
            <v>00040528</v>
          </cell>
        </row>
        <row r="7357">
          <cell r="A7357" t="str">
            <v>00037478</v>
          </cell>
        </row>
        <row r="7358">
          <cell r="A7358" t="str">
            <v>MMSCHW2018</v>
          </cell>
        </row>
        <row r="7359">
          <cell r="A7359" t="str">
            <v>CS71136.41</v>
          </cell>
        </row>
        <row r="7360">
          <cell r="A7360" t="str">
            <v>E32870.75</v>
          </cell>
        </row>
        <row r="7361">
          <cell r="A7361" t="str">
            <v>DA7003</v>
          </cell>
        </row>
        <row r="7362">
          <cell r="A7362" t="str">
            <v>MSCFEAT0043.A</v>
          </cell>
        </row>
        <row r="7363">
          <cell r="A7363" t="str">
            <v>MSCFEAT01013.D</v>
          </cell>
        </row>
        <row r="7364">
          <cell r="A7364" t="str">
            <v>MSCFEAT0740.D</v>
          </cell>
        </row>
        <row r="7365">
          <cell r="A7365" t="str">
            <v>CS7221611</v>
          </cell>
        </row>
        <row r="7366">
          <cell r="A7366" t="str">
            <v>CS7221612</v>
          </cell>
        </row>
        <row r="7367">
          <cell r="A7367" t="str">
            <v>CS73128.55</v>
          </cell>
        </row>
        <row r="7368">
          <cell r="A7368" t="str">
            <v>CS79212.01</v>
          </cell>
        </row>
        <row r="7369">
          <cell r="A7369" t="str">
            <v>CS79212.03</v>
          </cell>
        </row>
        <row r="7370">
          <cell r="A7370" t="str">
            <v>MSCFEAT01108.D</v>
          </cell>
        </row>
        <row r="7371">
          <cell r="A7371" t="str">
            <v>OSSW0552</v>
          </cell>
        </row>
        <row r="7372">
          <cell r="A7372" t="str">
            <v>21650.20</v>
          </cell>
        </row>
        <row r="7373">
          <cell r="A7373" t="str">
            <v>OSSW0430</v>
          </cell>
        </row>
        <row r="7374">
          <cell r="A7374" t="str">
            <v>CS7206700</v>
          </cell>
        </row>
        <row r="7375">
          <cell r="A7375" t="str">
            <v>E30804.12</v>
          </cell>
        </row>
        <row r="7376">
          <cell r="A7376" t="str">
            <v>CS7113400</v>
          </cell>
        </row>
        <row r="7377">
          <cell r="A7377" t="str">
            <v>MSCFEAT0801.A</v>
          </cell>
        </row>
        <row r="7378">
          <cell r="A7378" t="str">
            <v>CS72761.10</v>
          </cell>
        </row>
        <row r="7379">
          <cell r="A7379" t="str">
            <v>CS7276110</v>
          </cell>
        </row>
        <row r="7380">
          <cell r="A7380" t="str">
            <v>RAN120</v>
          </cell>
        </row>
        <row r="7381">
          <cell r="A7381" t="str">
            <v>MSCFEAT0709.D</v>
          </cell>
        </row>
        <row r="7382">
          <cell r="A7382" t="str">
            <v>E37077.01</v>
          </cell>
        </row>
        <row r="7383">
          <cell r="A7383" t="str">
            <v>T38348.21</v>
          </cell>
        </row>
        <row r="7384">
          <cell r="A7384" t="str">
            <v>T38348.22</v>
          </cell>
        </row>
        <row r="7385">
          <cell r="A7385" t="str">
            <v>E35704.14</v>
          </cell>
        </row>
        <row r="7386">
          <cell r="A7386" t="str">
            <v>MSCFEAT0007.B</v>
          </cell>
        </row>
        <row r="7387">
          <cell r="A7387" t="str">
            <v>CS73098.55</v>
          </cell>
        </row>
        <row r="7388">
          <cell r="A7388" t="str">
            <v>00040510</v>
          </cell>
        </row>
        <row r="7389">
          <cell r="A7389" t="str">
            <v>21182.40</v>
          </cell>
        </row>
        <row r="7390">
          <cell r="A7390" t="str">
            <v>21660.01</v>
          </cell>
        </row>
        <row r="7391">
          <cell r="A7391" t="str">
            <v>00040347</v>
          </cell>
        </row>
        <row r="7392">
          <cell r="A7392" t="str">
            <v>MSCFEAT0704.A</v>
          </cell>
        </row>
        <row r="7393">
          <cell r="A7393" t="str">
            <v>DS3600.6</v>
          </cell>
        </row>
        <row r="7394">
          <cell r="A7394" t="str">
            <v>E36656.01</v>
          </cell>
        </row>
        <row r="7395">
          <cell r="A7395" t="str">
            <v>DS3600.5</v>
          </cell>
        </row>
        <row r="7396">
          <cell r="A7396" t="str">
            <v>T38330.16</v>
          </cell>
        </row>
        <row r="7397">
          <cell r="A7397" t="str">
            <v>MSCFEAT0082.D</v>
          </cell>
        </row>
        <row r="7398">
          <cell r="A7398" t="str">
            <v>P31134.51</v>
          </cell>
        </row>
        <row r="7399">
          <cell r="A7399" t="str">
            <v>DA0304</v>
          </cell>
        </row>
        <row r="7400">
          <cell r="A7400" t="str">
            <v>MSCFEAT0726.B</v>
          </cell>
        </row>
        <row r="7401">
          <cell r="A7401" t="str">
            <v>MSCFEAT0824.A</v>
          </cell>
        </row>
        <row r="7402">
          <cell r="A7402" t="str">
            <v>T37882.01</v>
          </cell>
        </row>
        <row r="7403">
          <cell r="A7403" t="str">
            <v>21640.08</v>
          </cell>
        </row>
        <row r="7404">
          <cell r="A7404" t="str">
            <v>468790A</v>
          </cell>
        </row>
        <row r="7405">
          <cell r="A7405" t="str">
            <v>T38330.14</v>
          </cell>
        </row>
        <row r="7406">
          <cell r="A7406" t="str">
            <v>E30486.02</v>
          </cell>
        </row>
        <row r="7407">
          <cell r="A7407" t="str">
            <v>CS71137.15</v>
          </cell>
        </row>
        <row r="7408">
          <cell r="A7408" t="str">
            <v>E32452.01</v>
          </cell>
        </row>
        <row r="7409">
          <cell r="A7409" t="str">
            <v>00006065</v>
          </cell>
        </row>
        <row r="7410">
          <cell r="A7410" t="str">
            <v>FS000035</v>
          </cell>
        </row>
        <row r="7411">
          <cell r="A7411" t="str">
            <v>T55221.01</v>
          </cell>
        </row>
        <row r="7412">
          <cell r="A7412" t="str">
            <v>T55074.02</v>
          </cell>
        </row>
        <row r="7413">
          <cell r="A7413" t="str">
            <v>21650.10</v>
          </cell>
        </row>
        <row r="7414">
          <cell r="A7414" t="str">
            <v>NWG40FEAT1034</v>
          </cell>
        </row>
        <row r="7415">
          <cell r="A7415" t="str">
            <v>NWG40FEAT1044</v>
          </cell>
        </row>
        <row r="7416">
          <cell r="A7416" t="str">
            <v>NWG40FEAT1054</v>
          </cell>
        </row>
        <row r="7417">
          <cell r="A7417" t="str">
            <v>NWG40FEAT1064</v>
          </cell>
        </row>
        <row r="7418">
          <cell r="A7418" t="str">
            <v>NWG40SW1024</v>
          </cell>
        </row>
        <row r="7419">
          <cell r="A7419" t="str">
            <v>NWGFEAT1116</v>
          </cell>
        </row>
        <row r="7420">
          <cell r="A7420" t="str">
            <v>020587A</v>
          </cell>
        </row>
        <row r="7421">
          <cell r="A7421" t="str">
            <v>CS72994.06</v>
          </cell>
        </row>
        <row r="7422">
          <cell r="A7422" t="str">
            <v>OSHW0067</v>
          </cell>
        </row>
        <row r="7423">
          <cell r="A7423" t="str">
            <v>PRSSW12221</v>
          </cell>
        </row>
        <row r="7424">
          <cell r="A7424" t="str">
            <v>CS7211632</v>
          </cell>
        </row>
        <row r="7425">
          <cell r="A7425" t="str">
            <v>MSCFEAT0741.A</v>
          </cell>
        </row>
        <row r="7426">
          <cell r="A7426" t="str">
            <v>MSCFEAT0742.D</v>
          </cell>
        </row>
        <row r="7427">
          <cell r="A7427" t="str">
            <v>T38347.12</v>
          </cell>
        </row>
        <row r="7428">
          <cell r="A7428" t="str">
            <v>OSS01702</v>
          </cell>
        </row>
        <row r="7429">
          <cell r="A7429" t="str">
            <v>OSS02169</v>
          </cell>
        </row>
        <row r="7430">
          <cell r="A7430" t="str">
            <v>DA7538</v>
          </cell>
        </row>
        <row r="7431">
          <cell r="A7431" t="str">
            <v>DA9481</v>
          </cell>
        </row>
        <row r="7432">
          <cell r="A7432" t="str">
            <v>CS72116.32</v>
          </cell>
        </row>
        <row r="7433">
          <cell r="A7433" t="str">
            <v>CS72097</v>
          </cell>
        </row>
        <row r="7434">
          <cell r="A7434" t="str">
            <v>MSCFEAT0046.A</v>
          </cell>
        </row>
        <row r="7435">
          <cell r="A7435" t="str">
            <v>CS7113600</v>
          </cell>
        </row>
        <row r="7436">
          <cell r="A7436" t="str">
            <v>OSS01783</v>
          </cell>
        </row>
        <row r="7437">
          <cell r="A7437" t="str">
            <v>MSC01H1166</v>
          </cell>
        </row>
        <row r="7438">
          <cell r="A7438" t="str">
            <v>MSC01H1165</v>
          </cell>
        </row>
        <row r="7439">
          <cell r="A7439" t="str">
            <v>DA7153</v>
          </cell>
        </row>
        <row r="7440">
          <cell r="A7440" t="str">
            <v>CS7210202</v>
          </cell>
        </row>
        <row r="7441">
          <cell r="A7441" t="str">
            <v>CS7209800</v>
          </cell>
        </row>
        <row r="7442">
          <cell r="A7442" t="str">
            <v>MSCFEAT61145.Q</v>
          </cell>
        </row>
        <row r="7443">
          <cell r="A7443" t="str">
            <v>T37422.01</v>
          </cell>
        </row>
        <row r="7444">
          <cell r="A7444" t="str">
            <v>T30840.40</v>
          </cell>
        </row>
        <row r="7445">
          <cell r="A7445" t="str">
            <v>T55076.02</v>
          </cell>
        </row>
        <row r="7446">
          <cell r="A7446" t="str">
            <v>T55078.02</v>
          </cell>
        </row>
        <row r="7447">
          <cell r="A7447" t="str">
            <v>T55075.02</v>
          </cell>
        </row>
        <row r="7448">
          <cell r="A7448" t="str">
            <v>T55077.01</v>
          </cell>
        </row>
        <row r="7449">
          <cell r="A7449" t="str">
            <v>CS72106.02</v>
          </cell>
        </row>
        <row r="7450">
          <cell r="A7450" t="str">
            <v>467489A</v>
          </cell>
        </row>
        <row r="7451">
          <cell r="A7451" t="str">
            <v>467122A</v>
          </cell>
        </row>
        <row r="7452">
          <cell r="A7452" t="str">
            <v>NWGFEAT1077</v>
          </cell>
        </row>
        <row r="7453">
          <cell r="A7453" t="str">
            <v>00033700</v>
          </cell>
        </row>
        <row r="7454">
          <cell r="A7454" t="str">
            <v>RAN1120.T</v>
          </cell>
        </row>
        <row r="7455">
          <cell r="A7455" t="str">
            <v>RAN1120</v>
          </cell>
        </row>
        <row r="7456">
          <cell r="A7456" t="str">
            <v>NWGFEAT1071</v>
          </cell>
        </row>
        <row r="7457">
          <cell r="A7457" t="str">
            <v>DA7791</v>
          </cell>
        </row>
        <row r="7458">
          <cell r="A7458" t="str">
            <v>CS7172000</v>
          </cell>
        </row>
        <row r="7459">
          <cell r="A7459" t="str">
            <v>MSCFEAT0026.B</v>
          </cell>
        </row>
        <row r="7460">
          <cell r="A7460" t="str">
            <v>MSCFEAT0052.B</v>
          </cell>
        </row>
        <row r="7461">
          <cell r="A7461" t="str">
            <v>NMSFEAT149.1</v>
          </cell>
        </row>
        <row r="7462">
          <cell r="A7462" t="str">
            <v>FS000056</v>
          </cell>
        </row>
        <row r="7463">
          <cell r="A7463" t="str">
            <v>E50004-06AA</v>
          </cell>
        </row>
        <row r="7464">
          <cell r="A7464" t="str">
            <v>NWG40SW1016</v>
          </cell>
        </row>
        <row r="7465">
          <cell r="A7465" t="str">
            <v>NWG40SW1026P</v>
          </cell>
        </row>
        <row r="7466">
          <cell r="A7466" t="str">
            <v>DS60150.5</v>
          </cell>
        </row>
        <row r="7467">
          <cell r="A7467" t="str">
            <v>P35288.10</v>
          </cell>
        </row>
        <row r="7468">
          <cell r="A7468" t="str">
            <v>CS7213300</v>
          </cell>
        </row>
        <row r="7469">
          <cell r="A7469" t="str">
            <v>P35232.10G</v>
          </cell>
        </row>
        <row r="7470">
          <cell r="A7470" t="str">
            <v>P35232.10J</v>
          </cell>
        </row>
        <row r="7471">
          <cell r="A7471" t="str">
            <v>P35234.10B</v>
          </cell>
        </row>
        <row r="7472">
          <cell r="A7472" t="str">
            <v>P35234.10C</v>
          </cell>
        </row>
        <row r="7473">
          <cell r="A7473" t="str">
            <v>P35251.10J</v>
          </cell>
        </row>
        <row r="7474">
          <cell r="A7474" t="str">
            <v>P35280.10</v>
          </cell>
        </row>
        <row r="7475">
          <cell r="A7475" t="str">
            <v>P35280.10J</v>
          </cell>
        </row>
        <row r="7476">
          <cell r="A7476" t="str">
            <v>P35286.10G</v>
          </cell>
        </row>
        <row r="7477">
          <cell r="A7477" t="str">
            <v>P35286.10J</v>
          </cell>
        </row>
        <row r="7478">
          <cell r="A7478" t="str">
            <v>P35288.10F</v>
          </cell>
        </row>
        <row r="7479">
          <cell r="A7479" t="str">
            <v>P35288.10J</v>
          </cell>
        </row>
        <row r="7480">
          <cell r="A7480" t="str">
            <v>P35290.10</v>
          </cell>
        </row>
        <row r="7481">
          <cell r="A7481" t="str">
            <v>P35290.10J</v>
          </cell>
        </row>
        <row r="7482">
          <cell r="A7482" t="str">
            <v>P35294.10B</v>
          </cell>
        </row>
        <row r="7483">
          <cell r="A7483" t="str">
            <v>P35294.10C</v>
          </cell>
        </row>
        <row r="7484">
          <cell r="A7484" t="str">
            <v>P35300.10G</v>
          </cell>
        </row>
        <row r="7485">
          <cell r="A7485" t="str">
            <v>P35300.10J</v>
          </cell>
        </row>
        <row r="7486">
          <cell r="A7486" t="str">
            <v>P35330.10J</v>
          </cell>
        </row>
        <row r="7487">
          <cell r="A7487" t="str">
            <v>MSCFEAT01050.D</v>
          </cell>
        </row>
        <row r="7488">
          <cell r="A7488" t="str">
            <v>468034A</v>
          </cell>
        </row>
        <row r="7489">
          <cell r="A7489" t="str">
            <v>469753A</v>
          </cell>
        </row>
        <row r="7490">
          <cell r="A7490" t="str">
            <v>P35232.10</v>
          </cell>
        </row>
        <row r="7491">
          <cell r="A7491" t="str">
            <v>P35251.10G</v>
          </cell>
        </row>
        <row r="7492">
          <cell r="A7492" t="str">
            <v>P35350.10J</v>
          </cell>
        </row>
        <row r="7493">
          <cell r="A7493" t="str">
            <v>MINSCPSW4105HP</v>
          </cell>
        </row>
        <row r="7494">
          <cell r="A7494" t="str">
            <v>21182.41</v>
          </cell>
        </row>
        <row r="7495">
          <cell r="A7495" t="str">
            <v>NES6301004</v>
          </cell>
        </row>
        <row r="7496">
          <cell r="A7496" t="str">
            <v>MSCFEAT0039.A</v>
          </cell>
        </row>
        <row r="7497">
          <cell r="A7497" t="str">
            <v>MSCFEAT0092.D</v>
          </cell>
        </row>
        <row r="7498">
          <cell r="A7498" t="str">
            <v>T55073.02</v>
          </cell>
        </row>
        <row r="7499">
          <cell r="A7499" t="str">
            <v>T55054.42</v>
          </cell>
        </row>
        <row r="7500">
          <cell r="A7500" t="str">
            <v>T55054.52</v>
          </cell>
        </row>
        <row r="7501">
          <cell r="A7501" t="str">
            <v>T55054.72</v>
          </cell>
        </row>
        <row r="7502">
          <cell r="A7502" t="str">
            <v>T55054.62</v>
          </cell>
        </row>
        <row r="7503">
          <cell r="A7503" t="str">
            <v>T55054.92</v>
          </cell>
        </row>
        <row r="7504">
          <cell r="A7504" t="str">
            <v>E50004-25AA</v>
          </cell>
        </row>
        <row r="7505">
          <cell r="A7505" t="str">
            <v>E50004-25AB</v>
          </cell>
        </row>
        <row r="7506">
          <cell r="A7506" t="str">
            <v>T55054.82</v>
          </cell>
        </row>
        <row r="7507">
          <cell r="A7507" t="str">
            <v>T55054.22</v>
          </cell>
        </row>
        <row r="7508">
          <cell r="A7508" t="str">
            <v>T55054.32</v>
          </cell>
        </row>
        <row r="7509">
          <cell r="A7509" t="str">
            <v>OSSW0084</v>
          </cell>
        </row>
        <row r="7510">
          <cell r="A7510" t="str">
            <v>OSSW0184</v>
          </cell>
        </row>
        <row r="7511">
          <cell r="A7511" t="str">
            <v>MSCFEAT0738.B</v>
          </cell>
        </row>
        <row r="7512">
          <cell r="A7512" t="str">
            <v>CS72100.04</v>
          </cell>
        </row>
        <row r="7513">
          <cell r="A7513" t="str">
            <v>T38330.21</v>
          </cell>
        </row>
        <row r="7514">
          <cell r="A7514" t="str">
            <v>CS77564.20</v>
          </cell>
        </row>
        <row r="7515">
          <cell r="A7515" t="str">
            <v>MSCFEAT0081.D</v>
          </cell>
        </row>
        <row r="7516">
          <cell r="A7516" t="str">
            <v>469773A</v>
          </cell>
        </row>
        <row r="7517">
          <cell r="A7517" t="str">
            <v>469712A</v>
          </cell>
        </row>
        <row r="7518">
          <cell r="A7518" t="str">
            <v>469042A</v>
          </cell>
        </row>
        <row r="7519">
          <cell r="A7519" t="str">
            <v>468262A</v>
          </cell>
        </row>
        <row r="7520">
          <cell r="A7520" t="str">
            <v>468260A</v>
          </cell>
        </row>
        <row r="7521">
          <cell r="A7521" t="str">
            <v>468261A</v>
          </cell>
        </row>
        <row r="7522">
          <cell r="A7522" t="str">
            <v>OSS01709</v>
          </cell>
        </row>
        <row r="7523">
          <cell r="A7523" t="str">
            <v>COM01H5029</v>
          </cell>
        </row>
        <row r="7524">
          <cell r="A7524" t="str">
            <v>465981A</v>
          </cell>
        </row>
        <row r="7525">
          <cell r="A7525" t="str">
            <v>00035538</v>
          </cell>
        </row>
        <row r="7526">
          <cell r="A7526" t="str">
            <v>PRSSW12273</v>
          </cell>
        </row>
        <row r="7527">
          <cell r="A7527" t="str">
            <v>MSCFEAT2707.4K</v>
          </cell>
        </row>
        <row r="7528">
          <cell r="A7528" t="str">
            <v>00035564</v>
          </cell>
        </row>
        <row r="7529">
          <cell r="A7529" t="str">
            <v>00037043</v>
          </cell>
        </row>
        <row r="7530">
          <cell r="A7530" t="str">
            <v>CS77021.11</v>
          </cell>
        </row>
        <row r="7531">
          <cell r="A7531" t="str">
            <v>MSCFEAT00916.D</v>
          </cell>
        </row>
        <row r="7532">
          <cell r="A7532" t="str">
            <v>E35706.03</v>
          </cell>
        </row>
        <row r="7533">
          <cell r="A7533" t="str">
            <v>DA0640112</v>
          </cell>
        </row>
        <row r="7534">
          <cell r="A7534" t="str">
            <v>00037460</v>
          </cell>
        </row>
        <row r="7535">
          <cell r="A7535" t="str">
            <v>T32455.02</v>
          </cell>
        </row>
        <row r="7536">
          <cell r="A7536" t="str">
            <v>468105A</v>
          </cell>
        </row>
        <row r="7537">
          <cell r="A7537" t="str">
            <v>471235A</v>
          </cell>
        </row>
        <row r="7538">
          <cell r="A7538" t="str">
            <v>MSCFEAT0045.B</v>
          </cell>
        </row>
        <row r="7539">
          <cell r="A7539" t="str">
            <v>CS72102.05</v>
          </cell>
        </row>
        <row r="7540">
          <cell r="A7540" t="str">
            <v>00036146</v>
          </cell>
        </row>
        <row r="7541">
          <cell r="A7541" t="str">
            <v>BSC.760.T</v>
          </cell>
        </row>
        <row r="7542">
          <cell r="A7542" t="str">
            <v>BSC.290</v>
          </cell>
        </row>
        <row r="7543">
          <cell r="A7543" t="str">
            <v>BSC.760</v>
          </cell>
        </row>
        <row r="7544">
          <cell r="A7544" t="str">
            <v>BSC.890</v>
          </cell>
        </row>
        <row r="7545">
          <cell r="A7545" t="str">
            <v>MSCFEAT01010.A</v>
          </cell>
        </row>
        <row r="7546">
          <cell r="A7546" t="str">
            <v>MSCFEAT01023.A</v>
          </cell>
        </row>
        <row r="7547">
          <cell r="A7547" t="str">
            <v>MSCFEAT0739.B</v>
          </cell>
        </row>
        <row r="7548">
          <cell r="A7548" t="str">
            <v>DADEN5106</v>
          </cell>
        </row>
        <row r="7549">
          <cell r="A7549" t="str">
            <v>DADEN5107</v>
          </cell>
        </row>
        <row r="7550">
          <cell r="A7550" t="str">
            <v>P69109.01</v>
          </cell>
        </row>
        <row r="7551">
          <cell r="A7551" t="str">
            <v>T55072.02</v>
          </cell>
        </row>
        <row r="7552">
          <cell r="A7552" t="str">
            <v>BSC.1295.T</v>
          </cell>
        </row>
        <row r="7553">
          <cell r="A7553" t="str">
            <v>BSC.290.T</v>
          </cell>
        </row>
        <row r="7554">
          <cell r="A7554" t="str">
            <v>BSC.890.T</v>
          </cell>
        </row>
        <row r="7555">
          <cell r="A7555" t="str">
            <v>466062A</v>
          </cell>
        </row>
        <row r="7556">
          <cell r="A7556" t="str">
            <v>E30486.01</v>
          </cell>
        </row>
        <row r="7557">
          <cell r="A7557" t="str">
            <v>CS71505.02</v>
          </cell>
        </row>
        <row r="7558">
          <cell r="A7558" t="str">
            <v>CS72102.02</v>
          </cell>
        </row>
        <row r="7559">
          <cell r="A7559" t="str">
            <v>CS72098</v>
          </cell>
        </row>
        <row r="7560">
          <cell r="A7560" t="str">
            <v>471011A</v>
          </cell>
        </row>
        <row r="7561">
          <cell r="A7561" t="str">
            <v>00040662</v>
          </cell>
        </row>
        <row r="7562">
          <cell r="A7562" t="str">
            <v>466024A</v>
          </cell>
        </row>
        <row r="7563">
          <cell r="A7563" t="str">
            <v>CS77723.06</v>
          </cell>
        </row>
        <row r="7564">
          <cell r="A7564" t="str">
            <v>MSCFEAT0746.D</v>
          </cell>
        </row>
        <row r="7565">
          <cell r="A7565" t="str">
            <v>E36893.01</v>
          </cell>
        </row>
        <row r="7566">
          <cell r="A7566" t="str">
            <v>24185.09</v>
          </cell>
        </row>
        <row r="7567">
          <cell r="A7567" t="str">
            <v>CS72100</v>
          </cell>
        </row>
        <row r="7568">
          <cell r="A7568" t="str">
            <v>MSCFEAT0002.B</v>
          </cell>
        </row>
        <row r="7569">
          <cell r="A7569" t="str">
            <v>T67105.17</v>
          </cell>
        </row>
        <row r="7570">
          <cell r="A7570" t="str">
            <v>T67105.01</v>
          </cell>
        </row>
        <row r="7571">
          <cell r="A7571" t="str">
            <v>T67105.16</v>
          </cell>
        </row>
        <row r="7572">
          <cell r="A7572" t="str">
            <v>T67105.02</v>
          </cell>
        </row>
        <row r="7573">
          <cell r="A7573" t="str">
            <v>T32459.01</v>
          </cell>
        </row>
        <row r="7574">
          <cell r="A7574" t="str">
            <v>CS73420.25</v>
          </cell>
        </row>
        <row r="7575">
          <cell r="A7575" t="str">
            <v>MSCFEAT0091.B</v>
          </cell>
        </row>
        <row r="7576">
          <cell r="A7576" t="str">
            <v>21025.30</v>
          </cell>
        </row>
        <row r="7577">
          <cell r="A7577" t="str">
            <v>MSCFEAT0013.A</v>
          </cell>
        </row>
        <row r="7578">
          <cell r="A7578" t="str">
            <v>DA7011</v>
          </cell>
        </row>
        <row r="7579">
          <cell r="A7579" t="str">
            <v>OSS02170</v>
          </cell>
        </row>
        <row r="7580">
          <cell r="A7580" t="str">
            <v>CS72216.03</v>
          </cell>
        </row>
        <row r="7581">
          <cell r="A7581" t="str">
            <v>CS7215010</v>
          </cell>
        </row>
        <row r="7582">
          <cell r="A7582" t="str">
            <v>T36602.01</v>
          </cell>
        </row>
        <row r="7583">
          <cell r="A7583" t="str">
            <v>HP_A5230A</v>
          </cell>
        </row>
        <row r="7584">
          <cell r="A7584" t="str">
            <v>00006063</v>
          </cell>
        </row>
        <row r="7585">
          <cell r="A7585" t="str">
            <v>CS7211000</v>
          </cell>
        </row>
        <row r="7586">
          <cell r="A7586" t="str">
            <v>E30847.02</v>
          </cell>
        </row>
        <row r="7587">
          <cell r="A7587" t="str">
            <v>GMLCSW0099</v>
          </cell>
        </row>
        <row r="7588">
          <cell r="A7588" t="str">
            <v>T67120.01</v>
          </cell>
        </row>
        <row r="7589">
          <cell r="A7589" t="str">
            <v>T67120.11</v>
          </cell>
        </row>
        <row r="7590">
          <cell r="A7590" t="str">
            <v>OSSW0217</v>
          </cell>
        </row>
        <row r="7591">
          <cell r="A7591" t="str">
            <v>T67120.07</v>
          </cell>
        </row>
        <row r="7592">
          <cell r="A7592" t="str">
            <v>T67120.06</v>
          </cell>
        </row>
        <row r="7593">
          <cell r="A7593" t="str">
            <v>T67120.13</v>
          </cell>
        </row>
        <row r="7594">
          <cell r="A7594" t="str">
            <v>T67120.03</v>
          </cell>
        </row>
        <row r="7595">
          <cell r="A7595" t="str">
            <v>T67120.15</v>
          </cell>
        </row>
        <row r="7596">
          <cell r="A7596" t="str">
            <v>T67120.04</v>
          </cell>
        </row>
        <row r="7597">
          <cell r="A7597" t="str">
            <v>T67120.05</v>
          </cell>
        </row>
        <row r="7598">
          <cell r="A7598" t="str">
            <v>BEA_WLS_TST_S</v>
          </cell>
        </row>
        <row r="7599">
          <cell r="A7599" t="str">
            <v>469662A</v>
          </cell>
        </row>
        <row r="7600">
          <cell r="A7600" t="str">
            <v>469416A</v>
          </cell>
        </row>
        <row r="7601">
          <cell r="A7601" t="str">
            <v>CS77550.40</v>
          </cell>
        </row>
        <row r="7602">
          <cell r="A7602" t="str">
            <v>NMSFEAT246.11</v>
          </cell>
        </row>
        <row r="7603">
          <cell r="A7603" t="str">
            <v>NMSFEAT074.1</v>
          </cell>
        </row>
        <row r="7604">
          <cell r="A7604" t="str">
            <v>OSSW0512</v>
          </cell>
        </row>
        <row r="7605">
          <cell r="A7605" t="str">
            <v>CS72216.01</v>
          </cell>
        </row>
        <row r="7606">
          <cell r="A7606" t="str">
            <v>T30826.08</v>
          </cell>
        </row>
        <row r="7607">
          <cell r="A7607" t="str">
            <v>T55417.01</v>
          </cell>
        </row>
        <row r="7608">
          <cell r="A7608" t="str">
            <v>BSC.840</v>
          </cell>
        </row>
        <row r="7609">
          <cell r="A7609" t="str">
            <v>T32107.08</v>
          </cell>
        </row>
        <row r="7610">
          <cell r="A7610" t="str">
            <v>HLR01H0021</v>
          </cell>
        </row>
        <row r="7611">
          <cell r="A7611" t="str">
            <v>OSSW0355</v>
          </cell>
        </row>
        <row r="7612">
          <cell r="A7612" t="str">
            <v>OSSW0356</v>
          </cell>
        </row>
        <row r="7613">
          <cell r="A7613" t="str">
            <v>OSSW0357</v>
          </cell>
        </row>
        <row r="7614">
          <cell r="A7614" t="str">
            <v>HLR01H0019</v>
          </cell>
        </row>
        <row r="7615">
          <cell r="A7615" t="str">
            <v>00003090</v>
          </cell>
        </row>
        <row r="7616">
          <cell r="A7616" t="str">
            <v>OSSW0354</v>
          </cell>
        </row>
        <row r="7617">
          <cell r="A7617" t="str">
            <v>BSC.840.T</v>
          </cell>
        </row>
        <row r="7618">
          <cell r="A7618" t="str">
            <v>00003089</v>
          </cell>
        </row>
        <row r="7619">
          <cell r="A7619" t="str">
            <v>NWGFEAT1115</v>
          </cell>
        </row>
        <row r="7620">
          <cell r="A7620" t="str">
            <v>OSS02177</v>
          </cell>
        </row>
        <row r="7621">
          <cell r="A7621" t="str">
            <v>CS72223.11</v>
          </cell>
        </row>
        <row r="7622">
          <cell r="A7622" t="str">
            <v>CS72110</v>
          </cell>
        </row>
        <row r="7623">
          <cell r="A7623" t="str">
            <v>465941A</v>
          </cell>
        </row>
        <row r="7624">
          <cell r="A7624" t="str">
            <v>CS7222311</v>
          </cell>
        </row>
        <row r="7625">
          <cell r="A7625" t="str">
            <v>IPBBHW0170</v>
          </cell>
        </row>
        <row r="7626">
          <cell r="A7626" t="str">
            <v>BSC.310.T</v>
          </cell>
        </row>
        <row r="7627">
          <cell r="A7627" t="str">
            <v>MSCFEAT0826.A</v>
          </cell>
        </row>
        <row r="7628">
          <cell r="A7628" t="str">
            <v>CS72761.09</v>
          </cell>
        </row>
        <row r="7629">
          <cell r="A7629" t="str">
            <v>CS7211003</v>
          </cell>
        </row>
        <row r="7630">
          <cell r="A7630" t="str">
            <v>CS72110.02</v>
          </cell>
        </row>
        <row r="7631">
          <cell r="A7631" t="str">
            <v>CS72110.03</v>
          </cell>
        </row>
        <row r="7632">
          <cell r="A7632" t="str">
            <v>MSCFEAT0804.D</v>
          </cell>
        </row>
        <row r="7633">
          <cell r="A7633" t="str">
            <v>RAN.019</v>
          </cell>
        </row>
        <row r="7634">
          <cell r="A7634" t="str">
            <v>DA7831</v>
          </cell>
        </row>
        <row r="7635">
          <cell r="A7635" t="str">
            <v>IPBBHW0018</v>
          </cell>
        </row>
        <row r="7636">
          <cell r="A7636" t="str">
            <v>T50030-06AA</v>
          </cell>
        </row>
        <row r="7637">
          <cell r="A7637" t="str">
            <v>NET1201FRU</v>
          </cell>
        </row>
        <row r="7638">
          <cell r="A7638" t="str">
            <v>IPBBHW0105</v>
          </cell>
        </row>
        <row r="7639">
          <cell r="A7639" t="str">
            <v>T38348.13</v>
          </cell>
        </row>
        <row r="7640">
          <cell r="A7640" t="str">
            <v>DA3400</v>
          </cell>
        </row>
        <row r="7641">
          <cell r="A7641" t="str">
            <v>BSC00096</v>
          </cell>
        </row>
        <row r="7642">
          <cell r="A7642" t="str">
            <v>BSC00096.T</v>
          </cell>
        </row>
        <row r="7643">
          <cell r="A7643" t="str">
            <v>RAN.019.T</v>
          </cell>
        </row>
        <row r="7644">
          <cell r="A7644" t="str">
            <v>00039882</v>
          </cell>
        </row>
        <row r="7645">
          <cell r="A7645" t="str">
            <v>00039900</v>
          </cell>
        </row>
        <row r="7646">
          <cell r="A7646" t="str">
            <v>RAN1123</v>
          </cell>
        </row>
        <row r="7647">
          <cell r="A7647" t="str">
            <v>CS71151.05</v>
          </cell>
        </row>
        <row r="7648">
          <cell r="A7648" t="str">
            <v>00004583</v>
          </cell>
        </row>
        <row r="7649">
          <cell r="A7649" t="str">
            <v>00004584</v>
          </cell>
        </row>
        <row r="7650">
          <cell r="A7650" t="str">
            <v>00004957</v>
          </cell>
        </row>
        <row r="7651">
          <cell r="A7651" t="str">
            <v>00004958</v>
          </cell>
        </row>
        <row r="7652">
          <cell r="A7652" t="str">
            <v>FS000084</v>
          </cell>
        </row>
        <row r="7653">
          <cell r="A7653" t="str">
            <v>E35706.17</v>
          </cell>
        </row>
        <row r="7654">
          <cell r="A7654" t="str">
            <v>00005579</v>
          </cell>
        </row>
        <row r="7655">
          <cell r="A7655" t="str">
            <v>MSCFEAT00917.B</v>
          </cell>
        </row>
        <row r="7656">
          <cell r="A7656" t="str">
            <v>465943A</v>
          </cell>
        </row>
        <row r="7657">
          <cell r="A7657" t="str">
            <v>CS7215600</v>
          </cell>
        </row>
        <row r="7658">
          <cell r="A7658" t="str">
            <v>CS7215602</v>
          </cell>
        </row>
        <row r="7659">
          <cell r="A7659" t="str">
            <v>CS72156.02</v>
          </cell>
        </row>
        <row r="7660">
          <cell r="A7660" t="str">
            <v>CS72156</v>
          </cell>
        </row>
        <row r="7661">
          <cell r="A7661" t="str">
            <v>OSS02404</v>
          </cell>
        </row>
        <row r="7662">
          <cell r="A7662" t="str">
            <v>CS71618.03</v>
          </cell>
        </row>
        <row r="7663">
          <cell r="A7663" t="str">
            <v>465939A</v>
          </cell>
        </row>
        <row r="7664">
          <cell r="A7664" t="str">
            <v>OSSER0074</v>
          </cell>
        </row>
        <row r="7665">
          <cell r="A7665" t="str">
            <v>OSS01782</v>
          </cell>
        </row>
        <row r="7666">
          <cell r="A7666" t="str">
            <v>S35488.01</v>
          </cell>
        </row>
        <row r="7667">
          <cell r="A7667" t="str">
            <v>CS7276020</v>
          </cell>
        </row>
        <row r="7668">
          <cell r="A7668" t="str">
            <v>00038118</v>
          </cell>
        </row>
        <row r="7669">
          <cell r="A7669" t="str">
            <v>00038119</v>
          </cell>
        </row>
        <row r="7670">
          <cell r="A7670" t="str">
            <v>P35300.01G</v>
          </cell>
        </row>
        <row r="7671">
          <cell r="A7671" t="str">
            <v>P35288.01</v>
          </cell>
        </row>
        <row r="7672">
          <cell r="A7672" t="str">
            <v>GE_0037</v>
          </cell>
        </row>
        <row r="7673">
          <cell r="A7673" t="str">
            <v>P35286.20J</v>
          </cell>
        </row>
        <row r="7674">
          <cell r="A7674" t="str">
            <v>P35251.01J</v>
          </cell>
        </row>
        <row r="7675">
          <cell r="A7675" t="str">
            <v>P35286.01J</v>
          </cell>
        </row>
        <row r="7676">
          <cell r="A7676" t="str">
            <v>P35330.01J</v>
          </cell>
        </row>
        <row r="7677">
          <cell r="A7677" t="str">
            <v>P35232.01J</v>
          </cell>
        </row>
        <row r="7678">
          <cell r="A7678" t="str">
            <v>P35234.01C</v>
          </cell>
        </row>
        <row r="7679">
          <cell r="A7679" t="str">
            <v>P35280.01J</v>
          </cell>
        </row>
        <row r="7680">
          <cell r="A7680" t="str">
            <v>P35288.01J</v>
          </cell>
        </row>
        <row r="7681">
          <cell r="A7681" t="str">
            <v>P35294.01C</v>
          </cell>
        </row>
        <row r="7682">
          <cell r="A7682" t="str">
            <v>P35290.01J</v>
          </cell>
        </row>
        <row r="7683">
          <cell r="A7683" t="str">
            <v>P35232.01G</v>
          </cell>
        </row>
        <row r="7684">
          <cell r="A7684" t="str">
            <v>P35234.01B</v>
          </cell>
        </row>
        <row r="7685">
          <cell r="A7685" t="str">
            <v>P35286.01G</v>
          </cell>
        </row>
        <row r="7686">
          <cell r="A7686" t="str">
            <v>P35294.01B</v>
          </cell>
        </row>
        <row r="7687">
          <cell r="A7687" t="str">
            <v>P35300.01J</v>
          </cell>
        </row>
        <row r="7688">
          <cell r="A7688" t="str">
            <v>P35295.01</v>
          </cell>
        </row>
        <row r="7689">
          <cell r="A7689" t="str">
            <v>P35232.01</v>
          </cell>
        </row>
        <row r="7690">
          <cell r="A7690" t="str">
            <v>P35290.01</v>
          </cell>
        </row>
        <row r="7691">
          <cell r="A7691" t="str">
            <v>P35251.01G</v>
          </cell>
        </row>
        <row r="7692">
          <cell r="A7692" t="str">
            <v>P35280.01</v>
          </cell>
        </row>
        <row r="7693">
          <cell r="A7693" t="str">
            <v>P35288.01F</v>
          </cell>
        </row>
        <row r="7694">
          <cell r="A7694" t="str">
            <v>P35350.01J</v>
          </cell>
        </row>
        <row r="7695">
          <cell r="A7695" t="str">
            <v>E35700.04</v>
          </cell>
        </row>
        <row r="7696">
          <cell r="A7696" t="str">
            <v>B34700.17</v>
          </cell>
        </row>
        <row r="7697">
          <cell r="A7697" t="str">
            <v>CS7210603</v>
          </cell>
        </row>
        <row r="7698">
          <cell r="A7698" t="str">
            <v>CS71902.00</v>
          </cell>
        </row>
        <row r="7699">
          <cell r="A7699" t="str">
            <v>P55306.01</v>
          </cell>
        </row>
        <row r="7700">
          <cell r="A7700" t="str">
            <v>T65570.01</v>
          </cell>
        </row>
        <row r="7701">
          <cell r="A7701" t="str">
            <v>T65720.01</v>
          </cell>
        </row>
        <row r="7702">
          <cell r="A7702" t="str">
            <v>NTMSDC10L02E5</v>
          </cell>
        </row>
        <row r="7703">
          <cell r="A7703" t="str">
            <v>E32424.01</v>
          </cell>
        </row>
        <row r="7704">
          <cell r="A7704" t="str">
            <v>00035452</v>
          </cell>
        </row>
        <row r="7705">
          <cell r="A7705" t="str">
            <v>OSSW0479</v>
          </cell>
        </row>
        <row r="7706">
          <cell r="A7706" t="str">
            <v>DA7395</v>
          </cell>
        </row>
        <row r="7707">
          <cell r="A7707" t="str">
            <v>DA7798</v>
          </cell>
        </row>
        <row r="7708">
          <cell r="A7708" t="str">
            <v>DA7807</v>
          </cell>
        </row>
        <row r="7709">
          <cell r="A7709" t="str">
            <v>470140A</v>
          </cell>
        </row>
        <row r="7710">
          <cell r="A7710" t="str">
            <v>00037480</v>
          </cell>
        </row>
        <row r="7711">
          <cell r="A7711" t="str">
            <v>DA7862</v>
          </cell>
        </row>
        <row r="7712">
          <cell r="A7712" t="str">
            <v>466183A</v>
          </cell>
        </row>
        <row r="7713">
          <cell r="A7713" t="str">
            <v>00038092</v>
          </cell>
        </row>
        <row r="7714">
          <cell r="A7714" t="str">
            <v>CS72158.01</v>
          </cell>
        </row>
        <row r="7715">
          <cell r="A7715" t="str">
            <v>BSC.PACK6.T</v>
          </cell>
        </row>
        <row r="7716">
          <cell r="A7716" t="str">
            <v>00035809</v>
          </cell>
        </row>
        <row r="7717">
          <cell r="A7717" t="str">
            <v>MSCFEAT00907.A</v>
          </cell>
        </row>
        <row r="7718">
          <cell r="A7718" t="str">
            <v>NWG40SW3012</v>
          </cell>
        </row>
        <row r="7719">
          <cell r="A7719" t="str">
            <v>CS71608.02</v>
          </cell>
        </row>
        <row r="7720">
          <cell r="A7720" t="str">
            <v>DA0092014</v>
          </cell>
        </row>
        <row r="7721">
          <cell r="A7721" t="str">
            <v>OEMHPSW0003</v>
          </cell>
        </row>
        <row r="7722">
          <cell r="A7722" t="str">
            <v>SSHUXSRVSW</v>
          </cell>
        </row>
        <row r="7723">
          <cell r="A7723" t="str">
            <v>OSSW0302</v>
          </cell>
        </row>
        <row r="7724">
          <cell r="A7724" t="str">
            <v>CS73128.70</v>
          </cell>
        </row>
        <row r="7725">
          <cell r="A7725" t="str">
            <v>21821</v>
          </cell>
        </row>
        <row r="7726">
          <cell r="A7726" t="str">
            <v>OSSER0075</v>
          </cell>
        </row>
        <row r="7727">
          <cell r="A7727" t="str">
            <v>OSSER0072</v>
          </cell>
        </row>
        <row r="7728">
          <cell r="A7728" t="str">
            <v>CS73098.70</v>
          </cell>
        </row>
        <row r="7729">
          <cell r="A7729" t="str">
            <v>21182.30</v>
          </cell>
        </row>
        <row r="7730">
          <cell r="A7730" t="str">
            <v>T38347.09</v>
          </cell>
        </row>
        <row r="7731">
          <cell r="A7731" t="str">
            <v>00037694</v>
          </cell>
        </row>
        <row r="7732">
          <cell r="A7732" t="str">
            <v>T36424.01</v>
          </cell>
        </row>
        <row r="7733">
          <cell r="A7733" t="str">
            <v>RAN.009</v>
          </cell>
        </row>
        <row r="7734">
          <cell r="A7734" t="str">
            <v>470131A</v>
          </cell>
        </row>
        <row r="7735">
          <cell r="A7735" t="str">
            <v>NES1004Z4X</v>
          </cell>
        </row>
        <row r="7736">
          <cell r="A7736" t="str">
            <v>NES2101004</v>
          </cell>
        </row>
        <row r="7737">
          <cell r="A7737" t="str">
            <v>RAN.009.T</v>
          </cell>
        </row>
        <row r="7738">
          <cell r="A7738" t="str">
            <v>E66210.22</v>
          </cell>
        </row>
        <row r="7739">
          <cell r="A7739" t="str">
            <v>CS71615.08</v>
          </cell>
        </row>
        <row r="7740">
          <cell r="A7740" t="str">
            <v>BEA_0004</v>
          </cell>
        </row>
        <row r="7741">
          <cell r="A7741" t="str">
            <v>T55409.02</v>
          </cell>
        </row>
        <row r="7742">
          <cell r="A7742" t="str">
            <v>21300</v>
          </cell>
        </row>
        <row r="7743">
          <cell r="A7743" t="str">
            <v>CS7211623</v>
          </cell>
        </row>
        <row r="7744">
          <cell r="A7744" t="str">
            <v>MSCFEAT0007.A</v>
          </cell>
        </row>
        <row r="7745">
          <cell r="A7745" t="str">
            <v>469956A</v>
          </cell>
        </row>
        <row r="7746">
          <cell r="A7746" t="str">
            <v>469950A</v>
          </cell>
        </row>
        <row r="7747">
          <cell r="A7747" t="str">
            <v>CS72116.23</v>
          </cell>
        </row>
        <row r="7748">
          <cell r="A7748" t="str">
            <v>00006745</v>
          </cell>
        </row>
        <row r="7749">
          <cell r="A7749" t="str">
            <v>STRMSUPP06</v>
          </cell>
        </row>
        <row r="7750">
          <cell r="A7750" t="str">
            <v>NTMSDC10L18E4</v>
          </cell>
        </row>
        <row r="7751">
          <cell r="A7751" t="str">
            <v>NWG40FEAT3111</v>
          </cell>
        </row>
        <row r="7752">
          <cell r="A7752" t="str">
            <v>NWG40SW3911</v>
          </cell>
        </row>
        <row r="7753">
          <cell r="A7753" t="str">
            <v>CS71141.11</v>
          </cell>
        </row>
        <row r="7754">
          <cell r="A7754" t="str">
            <v>NWGFEAT1114</v>
          </cell>
        </row>
        <row r="7755">
          <cell r="A7755" t="str">
            <v>MSCFEAT0703.D</v>
          </cell>
        </row>
        <row r="7756">
          <cell r="A7756" t="str">
            <v>T65520.01</v>
          </cell>
        </row>
        <row r="7757">
          <cell r="A7757" t="str">
            <v>CS7211407</v>
          </cell>
        </row>
        <row r="7758">
          <cell r="A7758" t="str">
            <v>469046A</v>
          </cell>
        </row>
        <row r="7759">
          <cell r="A7759" t="str">
            <v>OSS01708</v>
          </cell>
        </row>
        <row r="7760">
          <cell r="A7760" t="str">
            <v>OSSW0248</v>
          </cell>
        </row>
        <row r="7761">
          <cell r="A7761" t="str">
            <v>468861A</v>
          </cell>
        </row>
        <row r="7762">
          <cell r="A7762" t="str">
            <v>MSCFEAT0719.D</v>
          </cell>
        </row>
        <row r="7763">
          <cell r="A7763" t="str">
            <v>MSCFEAT0726.A</v>
          </cell>
        </row>
        <row r="7764">
          <cell r="A7764" t="str">
            <v>DAF10501</v>
          </cell>
        </row>
        <row r="7765">
          <cell r="A7765" t="str">
            <v>DAF10601</v>
          </cell>
        </row>
        <row r="7766">
          <cell r="A7766" t="str">
            <v>NES5001740</v>
          </cell>
        </row>
        <row r="7767">
          <cell r="A7767" t="str">
            <v>469952A</v>
          </cell>
        </row>
        <row r="7768">
          <cell r="A7768" t="str">
            <v>00035534</v>
          </cell>
        </row>
        <row r="7769">
          <cell r="A7769" t="str">
            <v>CS7205502</v>
          </cell>
        </row>
        <row r="7770">
          <cell r="A7770" t="str">
            <v>MSCFEAT0721.A</v>
          </cell>
        </row>
        <row r="7771">
          <cell r="A7771" t="str">
            <v>21254</v>
          </cell>
        </row>
        <row r="7772">
          <cell r="A7772" t="str">
            <v>CS7200000</v>
          </cell>
        </row>
        <row r="7773">
          <cell r="A7773" t="str">
            <v>RETHW0036</v>
          </cell>
        </row>
        <row r="7774">
          <cell r="A7774" t="str">
            <v>RETHW0035</v>
          </cell>
        </row>
        <row r="7775">
          <cell r="A7775" t="str">
            <v>21301</v>
          </cell>
        </row>
        <row r="7776">
          <cell r="A7776" t="str">
            <v>CS7136708</v>
          </cell>
        </row>
        <row r="7777">
          <cell r="A7777" t="str">
            <v>T55079.02</v>
          </cell>
        </row>
        <row r="7778">
          <cell r="A7778" t="str">
            <v>T55054.12</v>
          </cell>
        </row>
        <row r="7779">
          <cell r="A7779" t="str">
            <v>CS7210000</v>
          </cell>
        </row>
        <row r="7780">
          <cell r="A7780" t="str">
            <v>E32870.99</v>
          </cell>
        </row>
        <row r="7781">
          <cell r="A7781" t="str">
            <v>MINSMAPSW005SU</v>
          </cell>
        </row>
        <row r="7782">
          <cell r="A7782" t="str">
            <v>E35720.05</v>
          </cell>
        </row>
        <row r="7783">
          <cell r="A7783" t="str">
            <v>CS72230.20</v>
          </cell>
        </row>
        <row r="7784">
          <cell r="A7784" t="str">
            <v>OSSW0307</v>
          </cell>
        </row>
        <row r="7785">
          <cell r="A7785" t="str">
            <v>T55417.04</v>
          </cell>
        </row>
        <row r="7786">
          <cell r="A7786" t="str">
            <v>P31757.51</v>
          </cell>
        </row>
        <row r="7787">
          <cell r="A7787" t="str">
            <v>469324A</v>
          </cell>
        </row>
        <row r="7788">
          <cell r="A7788" t="str">
            <v>CS72114.08</v>
          </cell>
        </row>
        <row r="7789">
          <cell r="A7789" t="str">
            <v>CS72114.07</v>
          </cell>
        </row>
        <row r="7790">
          <cell r="A7790" t="str">
            <v>465982A</v>
          </cell>
        </row>
        <row r="7791">
          <cell r="A7791" t="str">
            <v>466071A</v>
          </cell>
        </row>
        <row r="7792">
          <cell r="A7792" t="str">
            <v>DA9483</v>
          </cell>
        </row>
        <row r="7793">
          <cell r="A7793" t="str">
            <v>CS7211002</v>
          </cell>
        </row>
        <row r="7794">
          <cell r="A7794" t="str">
            <v>E30847.01</v>
          </cell>
        </row>
        <row r="7795">
          <cell r="A7795" t="str">
            <v>CS72761.13</v>
          </cell>
        </row>
        <row r="7796">
          <cell r="A7796" t="str">
            <v>T65250.01</v>
          </cell>
        </row>
        <row r="7797">
          <cell r="A7797" t="str">
            <v>T65250.62</v>
          </cell>
        </row>
        <row r="7798">
          <cell r="A7798" t="str">
            <v>T65250.08</v>
          </cell>
        </row>
        <row r="7799">
          <cell r="A7799" t="str">
            <v>CS71146.00</v>
          </cell>
        </row>
        <row r="7800">
          <cell r="A7800" t="str">
            <v>NMSFEAT133.1.43</v>
          </cell>
        </row>
        <row r="7801">
          <cell r="A7801" t="str">
            <v>MSC01H1150</v>
          </cell>
        </row>
        <row r="7802">
          <cell r="A7802" t="str">
            <v>MSC01H1151</v>
          </cell>
        </row>
        <row r="7803">
          <cell r="A7803" t="str">
            <v>MSS01H6005</v>
          </cell>
        </row>
        <row r="7804">
          <cell r="A7804" t="str">
            <v>469011A</v>
          </cell>
        </row>
        <row r="7805">
          <cell r="A7805" t="str">
            <v>SRR01H1157</v>
          </cell>
        </row>
        <row r="7806">
          <cell r="A7806" t="str">
            <v>NET2402000</v>
          </cell>
        </row>
        <row r="7807">
          <cell r="A7807" t="str">
            <v>468156A</v>
          </cell>
        </row>
        <row r="7808">
          <cell r="A7808" t="str">
            <v>BSC.630.T</v>
          </cell>
        </row>
        <row r="7809">
          <cell r="A7809" t="str">
            <v>SG00514U</v>
          </cell>
        </row>
        <row r="7810">
          <cell r="A7810" t="str">
            <v>BSC.630</v>
          </cell>
        </row>
        <row r="7811">
          <cell r="A7811" t="str">
            <v>HLRFEAT61253</v>
          </cell>
        </row>
        <row r="7812">
          <cell r="A7812" t="str">
            <v>HLRFEAT61305</v>
          </cell>
        </row>
        <row r="7813">
          <cell r="A7813" t="str">
            <v>HLRFEAT61343</v>
          </cell>
        </row>
        <row r="7814">
          <cell r="A7814" t="str">
            <v>HLRFEAT61353</v>
          </cell>
        </row>
        <row r="7815">
          <cell r="A7815" t="str">
            <v>HLRFEAT62314</v>
          </cell>
        </row>
        <row r="7816">
          <cell r="A7816" t="str">
            <v>HLRFEAT62316</v>
          </cell>
        </row>
        <row r="7817">
          <cell r="A7817" t="str">
            <v>MSCFEAT60026</v>
          </cell>
        </row>
        <row r="7818">
          <cell r="A7818" t="str">
            <v>MSCFEAT60042</v>
          </cell>
        </row>
        <row r="7819">
          <cell r="A7819" t="str">
            <v>MSCFEAT60046</v>
          </cell>
        </row>
        <row r="7820">
          <cell r="A7820" t="str">
            <v>MSCFEAT60091</v>
          </cell>
        </row>
        <row r="7821">
          <cell r="A7821" t="str">
            <v>MSCFEAT60709</v>
          </cell>
        </row>
        <row r="7822">
          <cell r="A7822" t="str">
            <v>MSCFEAT60719</v>
          </cell>
        </row>
        <row r="7823">
          <cell r="A7823" t="str">
            <v>MSCFEAT60724</v>
          </cell>
        </row>
        <row r="7824">
          <cell r="A7824" t="str">
            <v>MSCFEAT60725</v>
          </cell>
        </row>
        <row r="7825">
          <cell r="A7825" t="str">
            <v>MSCFEAT60726</v>
          </cell>
        </row>
        <row r="7826">
          <cell r="A7826" t="str">
            <v>MSCFEAT60746</v>
          </cell>
        </row>
        <row r="7827">
          <cell r="A7827" t="str">
            <v>MSCFEAT60804</v>
          </cell>
        </row>
        <row r="7828">
          <cell r="A7828" t="str">
            <v>MSCFEAT60833</v>
          </cell>
        </row>
        <row r="7829">
          <cell r="A7829" t="str">
            <v>MSCFEAT60906</v>
          </cell>
        </row>
        <row r="7830">
          <cell r="A7830" t="str">
            <v>MSCFEAT60907</v>
          </cell>
        </row>
        <row r="7831">
          <cell r="A7831" t="str">
            <v>MSCFEAT60933</v>
          </cell>
        </row>
        <row r="7832">
          <cell r="A7832" t="str">
            <v>MSCFEAT60938</v>
          </cell>
        </row>
        <row r="7833">
          <cell r="A7833" t="str">
            <v>MSCFEAT61002</v>
          </cell>
        </row>
        <row r="7834">
          <cell r="A7834" t="str">
            <v>MSCFEAT61033</v>
          </cell>
        </row>
        <row r="7835">
          <cell r="A7835" t="str">
            <v>MSCFEAT61040</v>
          </cell>
        </row>
        <row r="7836">
          <cell r="A7836" t="str">
            <v>MSCFEAT61050</v>
          </cell>
        </row>
        <row r="7837">
          <cell r="A7837" t="str">
            <v>MSCFEAT61108</v>
          </cell>
        </row>
        <row r="7838">
          <cell r="A7838" t="str">
            <v>MSCFEAT61145.P</v>
          </cell>
        </row>
        <row r="7839">
          <cell r="A7839" t="str">
            <v>MSCFEAT61164</v>
          </cell>
        </row>
        <row r="7840">
          <cell r="A7840" t="str">
            <v>MSCFEAT61201</v>
          </cell>
        </row>
        <row r="7841">
          <cell r="A7841" t="str">
            <v>MSCFEAT61202</v>
          </cell>
        </row>
        <row r="7842">
          <cell r="A7842" t="str">
            <v>MSCFEAT61205</v>
          </cell>
        </row>
        <row r="7843">
          <cell r="A7843" t="str">
            <v>MSCFEAT61219</v>
          </cell>
        </row>
        <row r="7844">
          <cell r="A7844" t="str">
            <v>MSCFEAT61230</v>
          </cell>
        </row>
        <row r="7845">
          <cell r="A7845" t="str">
            <v>MSCFEAT61244</v>
          </cell>
        </row>
        <row r="7846">
          <cell r="A7846" t="str">
            <v>MSCFEAT61269</v>
          </cell>
        </row>
        <row r="7847">
          <cell r="A7847" t="str">
            <v>MSCFEAT61275</v>
          </cell>
        </row>
        <row r="7848">
          <cell r="A7848" t="str">
            <v>MSCFEAT61285</v>
          </cell>
        </row>
        <row r="7849">
          <cell r="A7849" t="str">
            <v>MSCFEAT61286</v>
          </cell>
        </row>
        <row r="7850">
          <cell r="A7850" t="str">
            <v>MSCFEAT61296</v>
          </cell>
        </row>
        <row r="7851">
          <cell r="A7851" t="str">
            <v>MSCFEAT61304</v>
          </cell>
        </row>
        <row r="7852">
          <cell r="A7852" t="str">
            <v>MSCFEAT61309</v>
          </cell>
        </row>
        <row r="7853">
          <cell r="A7853" t="str">
            <v>MSCFEAT61329</v>
          </cell>
        </row>
        <row r="7854">
          <cell r="A7854" t="str">
            <v>MSCFEAT61344</v>
          </cell>
        </row>
        <row r="7855">
          <cell r="A7855" t="str">
            <v>MSCFEAT61345</v>
          </cell>
        </row>
        <row r="7856">
          <cell r="A7856" t="str">
            <v>MSCFEAT61385</v>
          </cell>
        </row>
        <row r="7857">
          <cell r="A7857" t="str">
            <v>MSCFEAT62313</v>
          </cell>
        </row>
        <row r="7858">
          <cell r="A7858" t="str">
            <v>MSCFEAT62315</v>
          </cell>
        </row>
        <row r="7859">
          <cell r="A7859" t="str">
            <v>MSCFEAT62317</v>
          </cell>
        </row>
        <row r="7860">
          <cell r="A7860" t="str">
            <v>MSCFEAT62325</v>
          </cell>
        </row>
        <row r="7861">
          <cell r="A7861" t="str">
            <v>MSCFEAT62328</v>
          </cell>
        </row>
        <row r="7862">
          <cell r="A7862" t="str">
            <v>MSCFEAT62330</v>
          </cell>
        </row>
        <row r="7863">
          <cell r="A7863" t="str">
            <v>MSCFEAT62332</v>
          </cell>
        </row>
        <row r="7864">
          <cell r="A7864" t="str">
            <v>MSCFEAT62333</v>
          </cell>
        </row>
        <row r="7865">
          <cell r="A7865" t="str">
            <v>MSCFEAT62334</v>
          </cell>
        </row>
        <row r="7866">
          <cell r="A7866" t="str">
            <v>MSCFEAT62336</v>
          </cell>
        </row>
        <row r="7867">
          <cell r="A7867" t="str">
            <v>MSCSW61171</v>
          </cell>
        </row>
        <row r="7868">
          <cell r="A7868" t="str">
            <v>469935A</v>
          </cell>
        </row>
        <row r="7869">
          <cell r="A7869" t="str">
            <v>470126A</v>
          </cell>
        </row>
        <row r="7870">
          <cell r="A7870" t="str">
            <v>C33525.90</v>
          </cell>
        </row>
        <row r="7871">
          <cell r="A7871" t="str">
            <v>468829A</v>
          </cell>
        </row>
        <row r="7872">
          <cell r="A7872" t="str">
            <v>468962A</v>
          </cell>
        </row>
        <row r="7873">
          <cell r="A7873" t="str">
            <v>468963A</v>
          </cell>
        </row>
        <row r="7874">
          <cell r="A7874" t="str">
            <v>BSC3127</v>
          </cell>
        </row>
        <row r="7875">
          <cell r="A7875" t="str">
            <v>T31093.01</v>
          </cell>
        </row>
        <row r="7876">
          <cell r="A7876" t="str">
            <v>21807</v>
          </cell>
        </row>
        <row r="7877">
          <cell r="A7877" t="str">
            <v>T36422.01</v>
          </cell>
        </row>
        <row r="7878">
          <cell r="A7878" t="str">
            <v>21807.01</v>
          </cell>
        </row>
        <row r="7879">
          <cell r="A7879" t="str">
            <v>T38085.02</v>
          </cell>
        </row>
        <row r="7880">
          <cell r="A7880" t="str">
            <v>NWGSW1401</v>
          </cell>
        </row>
        <row r="7881">
          <cell r="A7881" t="str">
            <v>00037396</v>
          </cell>
        </row>
        <row r="7882">
          <cell r="A7882" t="str">
            <v>DA0090275</v>
          </cell>
        </row>
        <row r="7883">
          <cell r="A7883" t="str">
            <v>SG00550</v>
          </cell>
        </row>
        <row r="7884">
          <cell r="A7884" t="str">
            <v>SG00552U</v>
          </cell>
        </row>
        <row r="7885">
          <cell r="A7885" t="str">
            <v>SG00554U</v>
          </cell>
        </row>
        <row r="7886">
          <cell r="A7886" t="str">
            <v>SG00556U</v>
          </cell>
        </row>
        <row r="7887">
          <cell r="A7887" t="str">
            <v>SG00559U</v>
          </cell>
        </row>
        <row r="7888">
          <cell r="A7888" t="str">
            <v>SG00562U</v>
          </cell>
        </row>
        <row r="7889">
          <cell r="A7889" t="str">
            <v>SGNSW3041U</v>
          </cell>
        </row>
        <row r="7890">
          <cell r="A7890" t="str">
            <v>SGNSW3045U</v>
          </cell>
        </row>
        <row r="7891">
          <cell r="A7891" t="str">
            <v>NTMSDC10L16E4</v>
          </cell>
        </row>
        <row r="7892">
          <cell r="A7892" t="str">
            <v>BSC00082</v>
          </cell>
        </row>
        <row r="7893">
          <cell r="A7893" t="str">
            <v>CS78540.03</v>
          </cell>
        </row>
        <row r="7894">
          <cell r="A7894" t="str">
            <v>CS78540.05</v>
          </cell>
        </row>
        <row r="7895">
          <cell r="A7895" t="str">
            <v>CS78560.02</v>
          </cell>
        </row>
        <row r="7896">
          <cell r="A7896" t="str">
            <v>OSSW0506</v>
          </cell>
        </row>
        <row r="7897">
          <cell r="A7897" t="str">
            <v>OSSW0153</v>
          </cell>
        </row>
        <row r="7898">
          <cell r="A7898" t="str">
            <v>OSSW0154</v>
          </cell>
        </row>
        <row r="7899">
          <cell r="A7899" t="str">
            <v>OSSW0155</v>
          </cell>
        </row>
        <row r="7900">
          <cell r="A7900" t="str">
            <v>OSSW0166</v>
          </cell>
        </row>
        <row r="7901">
          <cell r="A7901" t="str">
            <v>OSSW0375</v>
          </cell>
        </row>
        <row r="7902">
          <cell r="A7902" t="str">
            <v>OSSW0376</v>
          </cell>
        </row>
        <row r="7903">
          <cell r="A7903" t="str">
            <v>469739A</v>
          </cell>
        </row>
        <row r="7904">
          <cell r="A7904" t="str">
            <v>468717A</v>
          </cell>
        </row>
        <row r="7905">
          <cell r="A7905" t="str">
            <v>IMC00144</v>
          </cell>
        </row>
        <row r="7906">
          <cell r="A7906" t="str">
            <v>S36343.01</v>
          </cell>
        </row>
        <row r="7907">
          <cell r="A7907" t="str">
            <v>CS71366.02</v>
          </cell>
        </row>
        <row r="7908">
          <cell r="A7908" t="str">
            <v>GMLCSW0066</v>
          </cell>
        </row>
        <row r="7909">
          <cell r="A7909" t="str">
            <v>T38330.37</v>
          </cell>
        </row>
        <row r="7910">
          <cell r="A7910" t="str">
            <v>MSCFEAT0026.A</v>
          </cell>
        </row>
        <row r="7911">
          <cell r="A7911" t="str">
            <v>MSCFEAT0042.A</v>
          </cell>
        </row>
        <row r="7912">
          <cell r="A7912" t="str">
            <v>MSCFEAT0052.A</v>
          </cell>
        </row>
        <row r="7913">
          <cell r="A7913" t="str">
            <v>MSCFEAT00833.D</v>
          </cell>
        </row>
        <row r="7914">
          <cell r="A7914" t="str">
            <v>MSCFEAT00906.D</v>
          </cell>
        </row>
        <row r="7915">
          <cell r="A7915" t="str">
            <v>MSCFEAT00933.D</v>
          </cell>
        </row>
        <row r="7916">
          <cell r="A7916" t="str">
            <v>MSCFEAT01101.D</v>
          </cell>
        </row>
        <row r="7917">
          <cell r="A7917" t="str">
            <v>MSCFEAT0740.B</v>
          </cell>
        </row>
        <row r="7918">
          <cell r="A7918" t="str">
            <v>21671</v>
          </cell>
        </row>
        <row r="7919">
          <cell r="A7919" t="str">
            <v>21320</v>
          </cell>
        </row>
        <row r="7920">
          <cell r="A7920" t="str">
            <v>21610.09</v>
          </cell>
        </row>
        <row r="7921">
          <cell r="A7921" t="str">
            <v>T37883.01</v>
          </cell>
        </row>
        <row r="7922">
          <cell r="A7922" t="str">
            <v>T30821.01</v>
          </cell>
        </row>
        <row r="7923">
          <cell r="A7923" t="str">
            <v>DA7809</v>
          </cell>
        </row>
        <row r="7924">
          <cell r="A7924" t="str">
            <v>FS000028</v>
          </cell>
        </row>
        <row r="7925">
          <cell r="A7925" t="str">
            <v>T38347.13</v>
          </cell>
        </row>
        <row r="7926">
          <cell r="A7926" t="str">
            <v>T38330.38</v>
          </cell>
        </row>
        <row r="7927">
          <cell r="A7927" t="str">
            <v>CS7115400</v>
          </cell>
        </row>
        <row r="7928">
          <cell r="A7928" t="str">
            <v>24021</v>
          </cell>
        </row>
        <row r="7929">
          <cell r="A7929" t="str">
            <v>CS7210101</v>
          </cell>
        </row>
        <row r="7930">
          <cell r="A7930" t="str">
            <v>00037484</v>
          </cell>
        </row>
        <row r="7931">
          <cell r="A7931" t="str">
            <v>CS72101.01</v>
          </cell>
        </row>
        <row r="7932">
          <cell r="A7932" t="str">
            <v>OEMHPHW0002</v>
          </cell>
        </row>
        <row r="7933">
          <cell r="A7933" t="str">
            <v>OEMHPHW0014</v>
          </cell>
        </row>
        <row r="7934">
          <cell r="A7934" t="str">
            <v>S36418.01</v>
          </cell>
        </row>
        <row r="7935">
          <cell r="A7935" t="str">
            <v>DA0412</v>
          </cell>
        </row>
        <row r="7936">
          <cell r="A7936" t="str">
            <v>E50004-85AC</v>
          </cell>
        </row>
        <row r="7937">
          <cell r="A7937" t="str">
            <v>E50004-85BC</v>
          </cell>
        </row>
        <row r="7938">
          <cell r="A7938" t="str">
            <v>B34842.01</v>
          </cell>
        </row>
        <row r="7939">
          <cell r="A7939" t="str">
            <v>MSCFEAT0067.A</v>
          </cell>
        </row>
        <row r="7940">
          <cell r="A7940" t="str">
            <v>CS71135.10</v>
          </cell>
        </row>
        <row r="7941">
          <cell r="A7941" t="str">
            <v>CS7213400</v>
          </cell>
        </row>
        <row r="7942">
          <cell r="A7942" t="str">
            <v>CS7276113</v>
          </cell>
        </row>
        <row r="7943">
          <cell r="A7943" t="str">
            <v>467759A</v>
          </cell>
        </row>
        <row r="7944">
          <cell r="A7944" t="str">
            <v>OSS01781</v>
          </cell>
        </row>
        <row r="7945">
          <cell r="A7945" t="str">
            <v>CS7276118</v>
          </cell>
        </row>
        <row r="7946">
          <cell r="A7946" t="str">
            <v>MSCFEAT0816.D</v>
          </cell>
        </row>
        <row r="7947">
          <cell r="A7947" t="str">
            <v>DA7708</v>
          </cell>
        </row>
        <row r="7948">
          <cell r="A7948" t="str">
            <v>MSCFEAT0082.B</v>
          </cell>
        </row>
        <row r="7949">
          <cell r="A7949" t="str">
            <v>2003105</v>
          </cell>
        </row>
        <row r="7950">
          <cell r="A7950" t="str">
            <v>467866A</v>
          </cell>
        </row>
        <row r="7951">
          <cell r="A7951" t="str">
            <v>E35704.10</v>
          </cell>
        </row>
        <row r="7952">
          <cell r="A7952" t="str">
            <v>MSCFEAT0738.A</v>
          </cell>
        </row>
        <row r="7953">
          <cell r="A7953" t="str">
            <v>MSCFEAT0815.A</v>
          </cell>
        </row>
        <row r="7954">
          <cell r="A7954" t="str">
            <v>FS000064</v>
          </cell>
        </row>
        <row r="7955">
          <cell r="A7955" t="str">
            <v>00035540</v>
          </cell>
        </row>
        <row r="7956">
          <cell r="A7956" t="str">
            <v>CS72064</v>
          </cell>
        </row>
        <row r="7957">
          <cell r="A7957" t="str">
            <v>MSCFEAT0723.D</v>
          </cell>
        </row>
        <row r="7958">
          <cell r="A7958" t="str">
            <v>E35706.12</v>
          </cell>
        </row>
        <row r="7959">
          <cell r="A7959" t="str">
            <v>465561A</v>
          </cell>
        </row>
        <row r="7960">
          <cell r="A7960" t="str">
            <v>465799A</v>
          </cell>
        </row>
        <row r="7961">
          <cell r="A7961" t="str">
            <v>CS73330.07</v>
          </cell>
        </row>
        <row r="7962">
          <cell r="A7962" t="str">
            <v>HLR01H0025</v>
          </cell>
        </row>
        <row r="7963">
          <cell r="A7963" t="str">
            <v>HLR01H0023</v>
          </cell>
        </row>
        <row r="7964">
          <cell r="A7964" t="str">
            <v>DA7444</v>
          </cell>
        </row>
        <row r="7965">
          <cell r="A7965" t="str">
            <v>00035806</v>
          </cell>
        </row>
        <row r="7966">
          <cell r="A7966" t="str">
            <v>B34835.01</v>
          </cell>
        </row>
        <row r="7967">
          <cell r="A7967" t="str">
            <v>NTMSDC10L14E4</v>
          </cell>
        </row>
        <row r="7968">
          <cell r="A7968" t="str">
            <v>CS71618.02</v>
          </cell>
        </row>
        <row r="7969">
          <cell r="A7969" t="str">
            <v>21231.1</v>
          </cell>
        </row>
        <row r="7970">
          <cell r="A7970" t="str">
            <v>CS72156.01</v>
          </cell>
        </row>
        <row r="7971">
          <cell r="A7971" t="str">
            <v>CS71615.02</v>
          </cell>
        </row>
        <row r="7972">
          <cell r="A7972" t="str">
            <v>MSCFEAT0045.A</v>
          </cell>
        </row>
        <row r="7973">
          <cell r="A7973" t="str">
            <v>E35393.01</v>
          </cell>
        </row>
        <row r="7974">
          <cell r="A7974" t="str">
            <v>NMSFEAT129.1.2</v>
          </cell>
        </row>
        <row r="7975">
          <cell r="A7975" t="str">
            <v>T55212.01</v>
          </cell>
        </row>
        <row r="7976">
          <cell r="A7976" t="str">
            <v>T67100.17</v>
          </cell>
        </row>
        <row r="7977">
          <cell r="A7977" t="str">
            <v>T67100.01</v>
          </cell>
        </row>
        <row r="7978">
          <cell r="A7978" t="str">
            <v>T67100.06</v>
          </cell>
        </row>
        <row r="7979">
          <cell r="A7979" t="str">
            <v>T67100.16</v>
          </cell>
        </row>
        <row r="7980">
          <cell r="A7980" t="str">
            <v>T67100.02</v>
          </cell>
        </row>
        <row r="7981">
          <cell r="A7981" t="str">
            <v>T67100.04</v>
          </cell>
        </row>
        <row r="7982">
          <cell r="A7982" t="str">
            <v>T67100.05</v>
          </cell>
        </row>
        <row r="7983">
          <cell r="A7983" t="str">
            <v>T67100.03</v>
          </cell>
        </row>
        <row r="7984">
          <cell r="A7984" t="str">
            <v>NES5001260</v>
          </cell>
        </row>
        <row r="7985">
          <cell r="A7985" t="str">
            <v>NES5001265</v>
          </cell>
        </row>
        <row r="7986">
          <cell r="A7986" t="str">
            <v>CS71615.13</v>
          </cell>
        </row>
        <row r="7987">
          <cell r="A7987" t="str">
            <v>DA5295</v>
          </cell>
        </row>
        <row r="7988">
          <cell r="A7988" t="str">
            <v>MSCFEAT0739.A</v>
          </cell>
        </row>
        <row r="7989">
          <cell r="A7989" t="str">
            <v>E38373.07</v>
          </cell>
        </row>
        <row r="7990">
          <cell r="A7990" t="str">
            <v>E38373.08</v>
          </cell>
        </row>
        <row r="7991">
          <cell r="A7991" t="str">
            <v>MINSCPSW5695HP</v>
          </cell>
        </row>
        <row r="7992">
          <cell r="A7992" t="str">
            <v>E35733.01</v>
          </cell>
        </row>
        <row r="7993">
          <cell r="A7993" t="str">
            <v>CS7275902</v>
          </cell>
        </row>
        <row r="7994">
          <cell r="A7994" t="str">
            <v>HP_B9089AC</v>
          </cell>
        </row>
        <row r="7995">
          <cell r="A7995" t="str">
            <v>MSCFEAT2920.800</v>
          </cell>
        </row>
        <row r="7996">
          <cell r="A7996" t="str">
            <v>T55077.02</v>
          </cell>
        </row>
        <row r="7997">
          <cell r="A7997" t="str">
            <v>T55074.51</v>
          </cell>
        </row>
        <row r="7998">
          <cell r="A7998" t="str">
            <v>T37870.01</v>
          </cell>
        </row>
        <row r="7999">
          <cell r="A7999" t="str">
            <v>T30506.09</v>
          </cell>
        </row>
        <row r="8000">
          <cell r="A8000" t="str">
            <v>00035918</v>
          </cell>
        </row>
        <row r="8001">
          <cell r="A8001" t="str">
            <v>T65690.01</v>
          </cell>
        </row>
        <row r="8002">
          <cell r="A8002" t="str">
            <v>MSCFEAT0002.A</v>
          </cell>
        </row>
        <row r="8003">
          <cell r="A8003" t="str">
            <v>T55409.04</v>
          </cell>
        </row>
        <row r="8004">
          <cell r="A8004" t="str">
            <v>IMC00178</v>
          </cell>
        </row>
        <row r="8005">
          <cell r="A8005" t="str">
            <v>CS7215002</v>
          </cell>
        </row>
        <row r="8006">
          <cell r="A8006" t="str">
            <v>DS60170.21</v>
          </cell>
        </row>
        <row r="8007">
          <cell r="A8007" t="str">
            <v>NWG40SW3101</v>
          </cell>
        </row>
        <row r="8008">
          <cell r="A8008" t="str">
            <v>NWG40SW3102</v>
          </cell>
        </row>
        <row r="8009">
          <cell r="A8009" t="str">
            <v>NWG40SW3103</v>
          </cell>
        </row>
        <row r="8010">
          <cell r="A8010" t="str">
            <v>CS77550.04</v>
          </cell>
        </row>
        <row r="8011">
          <cell r="A8011" t="str">
            <v>MSCFEAT0091.A</v>
          </cell>
        </row>
        <row r="8012">
          <cell r="A8012" t="str">
            <v>NWG40SW3003</v>
          </cell>
        </row>
        <row r="8013">
          <cell r="A8013" t="str">
            <v>CS71610.14</v>
          </cell>
        </row>
        <row r="8014">
          <cell r="A8014" t="str">
            <v>CS77017.01</v>
          </cell>
        </row>
        <row r="8015">
          <cell r="A8015" t="str">
            <v>PRSSW12251</v>
          </cell>
        </row>
        <row r="8016">
          <cell r="A8016" t="str">
            <v>CS7211633</v>
          </cell>
        </row>
        <row r="8017">
          <cell r="A8017" t="str">
            <v>OSSW0102</v>
          </cell>
        </row>
        <row r="8018">
          <cell r="A8018" t="str">
            <v>MSCFEAT0724.A</v>
          </cell>
        </row>
        <row r="8019">
          <cell r="A8019" t="str">
            <v>T36614.01</v>
          </cell>
        </row>
        <row r="8020">
          <cell r="A8020" t="str">
            <v>T55075.51</v>
          </cell>
        </row>
        <row r="8021">
          <cell r="A8021" t="str">
            <v>DS60170.17</v>
          </cell>
        </row>
        <row r="8022">
          <cell r="A8022" t="str">
            <v>CS72116.33</v>
          </cell>
        </row>
        <row r="8023">
          <cell r="A8023" t="str">
            <v>E39002.01</v>
          </cell>
        </row>
        <row r="8024">
          <cell r="A8024" t="str">
            <v>CS70401.02</v>
          </cell>
        </row>
        <row r="8025">
          <cell r="A8025" t="str">
            <v>CS7206100</v>
          </cell>
        </row>
        <row r="8026">
          <cell r="A8026" t="str">
            <v>MSCFEAT0001.D</v>
          </cell>
        </row>
        <row r="8027">
          <cell r="A8027" t="str">
            <v>CS71960.02</v>
          </cell>
        </row>
        <row r="8028">
          <cell r="A8028" t="str">
            <v>468157A</v>
          </cell>
        </row>
        <row r="8029">
          <cell r="A8029" t="str">
            <v>OSS00152</v>
          </cell>
        </row>
        <row r="8030">
          <cell r="A8030" t="str">
            <v>E66210.02</v>
          </cell>
        </row>
        <row r="8031">
          <cell r="A8031" t="str">
            <v>DA0059062</v>
          </cell>
        </row>
        <row r="8032">
          <cell r="A8032" t="str">
            <v>NMSFEAT066.1</v>
          </cell>
        </row>
        <row r="8033">
          <cell r="A8033" t="str">
            <v>MSCFEAT0092.B</v>
          </cell>
        </row>
        <row r="8034">
          <cell r="A8034" t="str">
            <v>DAF20500</v>
          </cell>
        </row>
        <row r="8035">
          <cell r="A8035" t="str">
            <v>DAF20600</v>
          </cell>
        </row>
        <row r="8036">
          <cell r="A8036" t="str">
            <v>DAF20700</v>
          </cell>
        </row>
        <row r="8037">
          <cell r="A8037" t="str">
            <v>DAF20800</v>
          </cell>
        </row>
        <row r="8038">
          <cell r="A8038" t="str">
            <v>DAF20900</v>
          </cell>
        </row>
        <row r="8039">
          <cell r="A8039" t="str">
            <v>DS61610.75</v>
          </cell>
        </row>
        <row r="8040">
          <cell r="A8040" t="str">
            <v>DS61610.60</v>
          </cell>
        </row>
        <row r="8041">
          <cell r="A8041" t="str">
            <v>DS61610.62</v>
          </cell>
        </row>
        <row r="8042">
          <cell r="A8042" t="str">
            <v>DS61610.61</v>
          </cell>
        </row>
        <row r="8043">
          <cell r="A8043" t="str">
            <v>DS61610.74</v>
          </cell>
        </row>
        <row r="8044">
          <cell r="A8044" t="str">
            <v>DS61610.79</v>
          </cell>
        </row>
        <row r="8045">
          <cell r="A8045" t="str">
            <v>DS61610.65</v>
          </cell>
        </row>
        <row r="8046">
          <cell r="A8046" t="str">
            <v>E36435.01</v>
          </cell>
        </row>
        <row r="8047">
          <cell r="A8047" t="str">
            <v>CS7200002</v>
          </cell>
        </row>
        <row r="8048">
          <cell r="A8048" t="str">
            <v>MSCFEAT0060.D</v>
          </cell>
        </row>
        <row r="8049">
          <cell r="A8049" t="str">
            <v>MSCFEAT0066.D</v>
          </cell>
        </row>
        <row r="8050">
          <cell r="A8050" t="str">
            <v>BSC3122</v>
          </cell>
        </row>
        <row r="8051">
          <cell r="A8051" t="str">
            <v>CS77722.05</v>
          </cell>
        </row>
        <row r="8052">
          <cell r="A8052" t="str">
            <v>MSCFEAT0081.B</v>
          </cell>
        </row>
        <row r="8053">
          <cell r="A8053" t="str">
            <v>RAN140</v>
          </cell>
        </row>
        <row r="8054">
          <cell r="A8054" t="str">
            <v>RNC3142</v>
          </cell>
        </row>
        <row r="8055">
          <cell r="A8055" t="str">
            <v>RNC1023</v>
          </cell>
        </row>
        <row r="8056">
          <cell r="A8056" t="str">
            <v>T55078.51</v>
          </cell>
        </row>
        <row r="8057">
          <cell r="A8057" t="str">
            <v>T55079.51</v>
          </cell>
        </row>
        <row r="8058">
          <cell r="A8058" t="str">
            <v>DA0086398</v>
          </cell>
        </row>
        <row r="8059">
          <cell r="A8059" t="str">
            <v>DA0041889</v>
          </cell>
        </row>
        <row r="8060">
          <cell r="A8060" t="str">
            <v>NTMSDC10L12E4</v>
          </cell>
        </row>
        <row r="8061">
          <cell r="A8061" t="str">
            <v>NES250B402</v>
          </cell>
        </row>
        <row r="8062">
          <cell r="A8062" t="str">
            <v>NES5001Z4X</v>
          </cell>
        </row>
        <row r="8063">
          <cell r="A8063" t="str">
            <v>RAN140.T</v>
          </cell>
        </row>
        <row r="8064">
          <cell r="A8064" t="str">
            <v>RAN1122.T</v>
          </cell>
        </row>
        <row r="8065">
          <cell r="A8065" t="str">
            <v>RAN1122</v>
          </cell>
        </row>
        <row r="8066">
          <cell r="A8066" t="str">
            <v>CS71913.00</v>
          </cell>
        </row>
        <row r="8067">
          <cell r="A8067" t="str">
            <v>T38348.02</v>
          </cell>
        </row>
        <row r="8068">
          <cell r="A8068" t="str">
            <v>OSS01707</v>
          </cell>
        </row>
        <row r="8069">
          <cell r="A8069" t="str">
            <v>T65690.02</v>
          </cell>
        </row>
        <row r="8070">
          <cell r="A8070" t="str">
            <v>CS7276000</v>
          </cell>
        </row>
        <row r="8071">
          <cell r="A8071" t="str">
            <v>CS72760</v>
          </cell>
        </row>
        <row r="8072">
          <cell r="A8072" t="str">
            <v>468021A</v>
          </cell>
        </row>
        <row r="8073">
          <cell r="A8073" t="str">
            <v>T55414.16</v>
          </cell>
        </row>
        <row r="8074">
          <cell r="A8074" t="str">
            <v>CS73400.01</v>
          </cell>
        </row>
        <row r="8075">
          <cell r="A8075" t="str">
            <v>MSCFEAT00916.B</v>
          </cell>
        </row>
        <row r="8076">
          <cell r="A8076" t="str">
            <v>CS73410.51</v>
          </cell>
        </row>
        <row r="8077">
          <cell r="A8077" t="str">
            <v>471014A</v>
          </cell>
        </row>
        <row r="8078">
          <cell r="A8078" t="str">
            <v>T38273.02</v>
          </cell>
        </row>
        <row r="8079">
          <cell r="A8079" t="str">
            <v>T55291.01</v>
          </cell>
        </row>
        <row r="8080">
          <cell r="A8080" t="str">
            <v>CS72760.10</v>
          </cell>
        </row>
        <row r="8081">
          <cell r="A8081" t="str">
            <v>T38330.58</v>
          </cell>
        </row>
        <row r="8082">
          <cell r="A8082" t="str">
            <v>T38330.59</v>
          </cell>
        </row>
        <row r="8083">
          <cell r="A8083" t="str">
            <v>DA7759</v>
          </cell>
        </row>
        <row r="8084">
          <cell r="A8084" t="str">
            <v>T65590.01</v>
          </cell>
        </row>
        <row r="8085">
          <cell r="A8085" t="str">
            <v>T65580.01</v>
          </cell>
        </row>
        <row r="8086">
          <cell r="A8086" t="str">
            <v>T65580.02</v>
          </cell>
        </row>
        <row r="8087">
          <cell r="A8087" t="str">
            <v>T65730.01</v>
          </cell>
        </row>
        <row r="8088">
          <cell r="A8088" t="str">
            <v>T66110.02</v>
          </cell>
        </row>
        <row r="8089">
          <cell r="A8089" t="str">
            <v>T66110.01</v>
          </cell>
        </row>
        <row r="8090">
          <cell r="A8090" t="str">
            <v>T65250.40</v>
          </cell>
        </row>
        <row r="8091">
          <cell r="A8091" t="str">
            <v>T65730.02</v>
          </cell>
        </row>
        <row r="8092">
          <cell r="A8092" t="str">
            <v>CS72761.11</v>
          </cell>
        </row>
        <row r="8093">
          <cell r="A8093" t="str">
            <v>T67100.50</v>
          </cell>
        </row>
        <row r="8094">
          <cell r="A8094" t="str">
            <v>CS71018</v>
          </cell>
        </row>
        <row r="8095">
          <cell r="A8095" t="str">
            <v>T65540.01</v>
          </cell>
        </row>
        <row r="8096">
          <cell r="A8096" t="str">
            <v>T65530.01</v>
          </cell>
        </row>
        <row r="8097">
          <cell r="A8097" t="str">
            <v>T65530.02</v>
          </cell>
        </row>
        <row r="8098">
          <cell r="A8098" t="str">
            <v>T38274.01</v>
          </cell>
        </row>
        <row r="8099">
          <cell r="A8099" t="str">
            <v>T38274.03</v>
          </cell>
        </row>
        <row r="8100">
          <cell r="A8100" t="str">
            <v>T38274.04</v>
          </cell>
        </row>
        <row r="8101">
          <cell r="A8101" t="str">
            <v>T38274.05</v>
          </cell>
        </row>
        <row r="8102">
          <cell r="A8102" t="str">
            <v>MINSCPSW4115HP</v>
          </cell>
        </row>
        <row r="8103">
          <cell r="A8103" t="str">
            <v>OEMBORLSWTB05</v>
          </cell>
        </row>
        <row r="8104">
          <cell r="A8104" t="str">
            <v>2003263</v>
          </cell>
        </row>
        <row r="8105">
          <cell r="A8105" t="str">
            <v>2003262</v>
          </cell>
        </row>
        <row r="8106">
          <cell r="A8106" t="str">
            <v>COM01H4017</v>
          </cell>
        </row>
        <row r="8107">
          <cell r="A8107" t="str">
            <v>2003436</v>
          </cell>
        </row>
        <row r="8108">
          <cell r="A8108" t="str">
            <v>2003261</v>
          </cell>
        </row>
        <row r="8109">
          <cell r="A8109" t="str">
            <v>COM01H4016</v>
          </cell>
        </row>
        <row r="8110">
          <cell r="A8110" t="str">
            <v>2003437</v>
          </cell>
        </row>
        <row r="8111">
          <cell r="A8111" t="str">
            <v>COM01H4018</v>
          </cell>
        </row>
        <row r="8112">
          <cell r="A8112" t="str">
            <v>2003438</v>
          </cell>
        </row>
        <row r="8113">
          <cell r="A8113" t="str">
            <v>T38348.09</v>
          </cell>
        </row>
        <row r="8114">
          <cell r="A8114" t="str">
            <v>468171A</v>
          </cell>
        </row>
        <row r="8115">
          <cell r="A8115" t="str">
            <v>468719A</v>
          </cell>
        </row>
        <row r="8116">
          <cell r="A8116" t="str">
            <v>BSC00040.T</v>
          </cell>
        </row>
        <row r="8117">
          <cell r="A8117" t="str">
            <v>T30813.01</v>
          </cell>
        </row>
        <row r="8118">
          <cell r="A8118" t="str">
            <v>CS72975</v>
          </cell>
        </row>
        <row r="8119">
          <cell r="A8119" t="str">
            <v>GMLCSW0020</v>
          </cell>
        </row>
        <row r="8120">
          <cell r="A8120" t="str">
            <v>DA0080958</v>
          </cell>
        </row>
        <row r="8121">
          <cell r="A8121" t="str">
            <v>00035275</v>
          </cell>
        </row>
        <row r="8122">
          <cell r="A8122" t="str">
            <v>00039033</v>
          </cell>
        </row>
        <row r="8123">
          <cell r="A8123" t="str">
            <v>466257A</v>
          </cell>
        </row>
        <row r="8124">
          <cell r="A8124" t="str">
            <v>MSCFEAT0746.B</v>
          </cell>
        </row>
        <row r="8125">
          <cell r="A8125" t="str">
            <v>CS77021.12</v>
          </cell>
        </row>
        <row r="8126">
          <cell r="A8126" t="str">
            <v>MSCFEAT0077.D</v>
          </cell>
        </row>
        <row r="8127">
          <cell r="A8127" t="str">
            <v>MSCFEAT00917.A</v>
          </cell>
        </row>
        <row r="8128">
          <cell r="A8128" t="str">
            <v>MSCFEAT00936.D</v>
          </cell>
        </row>
        <row r="8129">
          <cell r="A8129" t="str">
            <v>BEA_WLS_S</v>
          </cell>
        </row>
        <row r="8130">
          <cell r="A8130" t="str">
            <v>E35710.13</v>
          </cell>
        </row>
        <row r="8131">
          <cell r="A8131" t="str">
            <v>B34819.01</v>
          </cell>
        </row>
        <row r="8132">
          <cell r="A8132" t="str">
            <v>DS60160.21</v>
          </cell>
        </row>
        <row r="8133">
          <cell r="A8133" t="str">
            <v>DS60160.14</v>
          </cell>
        </row>
        <row r="8134">
          <cell r="A8134" t="str">
            <v>DS60160.26</v>
          </cell>
        </row>
        <row r="8135">
          <cell r="A8135" t="str">
            <v>DS60160.36</v>
          </cell>
        </row>
        <row r="8136">
          <cell r="A8136" t="str">
            <v>DS60160.22</v>
          </cell>
        </row>
        <row r="8137">
          <cell r="A8137" t="str">
            <v>DS60160.23</v>
          </cell>
        </row>
        <row r="8138">
          <cell r="A8138" t="str">
            <v>465798A</v>
          </cell>
        </row>
        <row r="8139">
          <cell r="A8139" t="str">
            <v>T38330.23</v>
          </cell>
        </row>
        <row r="8140">
          <cell r="A8140" t="str">
            <v>OSHP_HA113A1_522</v>
          </cell>
        </row>
        <row r="8141">
          <cell r="A8141" t="str">
            <v>OSS01780</v>
          </cell>
        </row>
        <row r="8142">
          <cell r="A8142" t="str">
            <v>470059A</v>
          </cell>
        </row>
        <row r="8143">
          <cell r="A8143" t="str">
            <v>21823</v>
          </cell>
        </row>
        <row r="8144">
          <cell r="A8144" t="str">
            <v>21823.01</v>
          </cell>
        </row>
        <row r="8145">
          <cell r="A8145" t="str">
            <v>T55076.51</v>
          </cell>
        </row>
        <row r="8146">
          <cell r="A8146" t="str">
            <v>T55077.51</v>
          </cell>
        </row>
        <row r="8147">
          <cell r="A8147" t="str">
            <v>NWGFEAT1113</v>
          </cell>
        </row>
        <row r="8148">
          <cell r="A8148" t="str">
            <v>E30590.21</v>
          </cell>
        </row>
        <row r="8149">
          <cell r="A8149" t="str">
            <v>OSSW0250</v>
          </cell>
        </row>
        <row r="8150">
          <cell r="A8150" t="str">
            <v>469881A</v>
          </cell>
        </row>
        <row r="8151">
          <cell r="A8151" t="str">
            <v>CS7276111</v>
          </cell>
        </row>
        <row r="8152">
          <cell r="A8152" t="str">
            <v>OS_AS5X5ZZ</v>
          </cell>
        </row>
        <row r="8153">
          <cell r="A8153" t="str">
            <v>CS71609.03</v>
          </cell>
        </row>
        <row r="8154">
          <cell r="A8154" t="str">
            <v>00038328</v>
          </cell>
        </row>
        <row r="8155">
          <cell r="A8155" t="str">
            <v>RAN2.0045</v>
          </cell>
        </row>
        <row r="8156">
          <cell r="A8156" t="str">
            <v>00038850</v>
          </cell>
        </row>
        <row r="8157">
          <cell r="A8157" t="str">
            <v>T38348.17</v>
          </cell>
        </row>
        <row r="8158">
          <cell r="A8158" t="str">
            <v>RAN2.0045.T</v>
          </cell>
        </row>
        <row r="8159">
          <cell r="A8159" t="str">
            <v>OSHW0020</v>
          </cell>
        </row>
        <row r="8160">
          <cell r="A8160" t="str">
            <v>E35748.07</v>
          </cell>
        </row>
        <row r="8161">
          <cell r="A8161" t="str">
            <v>E35748.08</v>
          </cell>
        </row>
        <row r="8162">
          <cell r="A8162" t="str">
            <v>00035028</v>
          </cell>
        </row>
        <row r="8163">
          <cell r="A8163" t="str">
            <v>OSHP_A6272AR</v>
          </cell>
        </row>
        <row r="8164">
          <cell r="A8164" t="str">
            <v>MSCFEAT0037.D</v>
          </cell>
        </row>
        <row r="8165">
          <cell r="A8165" t="str">
            <v>T66140.01</v>
          </cell>
        </row>
        <row r="8166">
          <cell r="A8166" t="str">
            <v>OSHP_A6825A</v>
          </cell>
        </row>
        <row r="8167">
          <cell r="A8167" t="str">
            <v>A0360000</v>
          </cell>
        </row>
        <row r="8168">
          <cell r="A8168" t="str">
            <v>465586A</v>
          </cell>
        </row>
        <row r="8169">
          <cell r="A8169" t="str">
            <v>00037483</v>
          </cell>
        </row>
        <row r="8170">
          <cell r="A8170" t="str">
            <v>00035526</v>
          </cell>
        </row>
        <row r="8171">
          <cell r="A8171" t="str">
            <v>465291A</v>
          </cell>
        </row>
        <row r="8172">
          <cell r="A8172" t="str">
            <v>NTMSDC10L10E4</v>
          </cell>
        </row>
        <row r="8173">
          <cell r="A8173" t="str">
            <v>PRSSW12111</v>
          </cell>
        </row>
        <row r="8174">
          <cell r="A8174" t="str">
            <v>T30821.11</v>
          </cell>
        </row>
        <row r="8175">
          <cell r="A8175" t="str">
            <v>BSC.PACK5.T</v>
          </cell>
        </row>
        <row r="8176">
          <cell r="A8176" t="str">
            <v>DA7861</v>
          </cell>
        </row>
        <row r="8177">
          <cell r="A8177" t="str">
            <v>IPBBHW0155</v>
          </cell>
        </row>
        <row r="8178">
          <cell r="A8178" t="str">
            <v>IPBBHW0156</v>
          </cell>
        </row>
        <row r="8179">
          <cell r="A8179" t="str">
            <v>DA0488</v>
          </cell>
        </row>
        <row r="8180">
          <cell r="A8180" t="str">
            <v>DA3341</v>
          </cell>
        </row>
        <row r="8181">
          <cell r="A8181" t="str">
            <v>T67100.40</v>
          </cell>
        </row>
        <row r="8182">
          <cell r="A8182" t="str">
            <v>CS71381.05</v>
          </cell>
        </row>
        <row r="8183">
          <cell r="A8183" t="str">
            <v>CS7211630</v>
          </cell>
        </row>
        <row r="8184">
          <cell r="A8184" t="str">
            <v>21412</v>
          </cell>
        </row>
        <row r="8185">
          <cell r="A8185" t="str">
            <v>CS72761.08</v>
          </cell>
        </row>
        <row r="8186">
          <cell r="A8186" t="str">
            <v>21116</v>
          </cell>
        </row>
        <row r="8187">
          <cell r="A8187" t="str">
            <v>21117</v>
          </cell>
        </row>
        <row r="8188">
          <cell r="A8188" t="str">
            <v>21804.10</v>
          </cell>
        </row>
        <row r="8189">
          <cell r="A8189" t="str">
            <v>CS72116.30</v>
          </cell>
        </row>
        <row r="8190">
          <cell r="A8190" t="str">
            <v>T30406.02</v>
          </cell>
        </row>
        <row r="8191">
          <cell r="A8191" t="str">
            <v>NMSFEAT135.2.2</v>
          </cell>
        </row>
        <row r="8192">
          <cell r="A8192" t="str">
            <v>MSCFEAT00927.D</v>
          </cell>
        </row>
        <row r="8193">
          <cell r="A8193" t="str">
            <v>T38286.01</v>
          </cell>
        </row>
        <row r="8194">
          <cell r="A8194" t="str">
            <v>OSSHW013</v>
          </cell>
        </row>
        <row r="8195">
          <cell r="A8195" t="str">
            <v>HP_HA110A1_614</v>
          </cell>
        </row>
        <row r="8196">
          <cell r="A8196" t="str">
            <v>00003372</v>
          </cell>
        </row>
        <row r="8197">
          <cell r="A8197" t="str">
            <v>00003376</v>
          </cell>
        </row>
        <row r="8198">
          <cell r="A8198" t="str">
            <v>T30504.69</v>
          </cell>
        </row>
        <row r="8199">
          <cell r="A8199" t="str">
            <v>MSCFEAT61145.O</v>
          </cell>
        </row>
        <row r="8200">
          <cell r="A8200" t="str">
            <v>RAN.008</v>
          </cell>
        </row>
        <row r="8201">
          <cell r="A8201" t="str">
            <v>SG00102</v>
          </cell>
        </row>
        <row r="8202">
          <cell r="A8202" t="str">
            <v>T37885.01</v>
          </cell>
        </row>
        <row r="8203">
          <cell r="A8203" t="str">
            <v>T37885.02</v>
          </cell>
        </row>
        <row r="8204">
          <cell r="A8204" t="str">
            <v>HLR01H0029</v>
          </cell>
        </row>
        <row r="8205">
          <cell r="A8205" t="str">
            <v>HLR01H0027</v>
          </cell>
        </row>
        <row r="8206">
          <cell r="A8206" t="str">
            <v>T50030-03AA</v>
          </cell>
        </row>
        <row r="8207">
          <cell r="A8207" t="str">
            <v>NET3525000</v>
          </cell>
        </row>
        <row r="8208">
          <cell r="A8208" t="str">
            <v>T37423.01</v>
          </cell>
        </row>
        <row r="8209">
          <cell r="A8209" t="str">
            <v>NWG40FEAT3110</v>
          </cell>
        </row>
        <row r="8210">
          <cell r="A8210" t="str">
            <v>NWG40SW3910</v>
          </cell>
        </row>
        <row r="8211">
          <cell r="A8211" t="str">
            <v>OSSW0508</v>
          </cell>
        </row>
        <row r="8212">
          <cell r="A8212" t="str">
            <v>RAN.008.T</v>
          </cell>
        </row>
        <row r="8213">
          <cell r="A8213" t="str">
            <v>RAN1118.T</v>
          </cell>
        </row>
        <row r="8214">
          <cell r="A8214" t="str">
            <v>RAN1118</v>
          </cell>
        </row>
        <row r="8215">
          <cell r="A8215" t="str">
            <v>C34758.90</v>
          </cell>
        </row>
        <row r="8216">
          <cell r="A8216" t="str">
            <v>C36372.90</v>
          </cell>
        </row>
        <row r="8217">
          <cell r="A8217" t="str">
            <v>C32477.90</v>
          </cell>
        </row>
        <row r="8218">
          <cell r="A8218" t="str">
            <v>C32497.90</v>
          </cell>
        </row>
        <row r="8219">
          <cell r="A8219" t="str">
            <v>C36333.90</v>
          </cell>
        </row>
        <row r="8220">
          <cell r="A8220" t="str">
            <v>C36355.90</v>
          </cell>
        </row>
        <row r="8221">
          <cell r="A8221" t="str">
            <v>OSHW0032</v>
          </cell>
        </row>
        <row r="8222">
          <cell r="A8222" t="str">
            <v>470136A</v>
          </cell>
        </row>
        <row r="8223">
          <cell r="A8223" t="str">
            <v>MSCFEAT01051.D</v>
          </cell>
        </row>
        <row r="8224">
          <cell r="A8224" t="str">
            <v>MSCFEAT01054.D</v>
          </cell>
        </row>
        <row r="8225">
          <cell r="A8225" t="str">
            <v>CS7115500</v>
          </cell>
        </row>
        <row r="8226">
          <cell r="A8226" t="str">
            <v>MSCFEAT00836.D</v>
          </cell>
        </row>
        <row r="8227">
          <cell r="A8227" t="str">
            <v>MSCFEAT0708.D</v>
          </cell>
        </row>
        <row r="8228">
          <cell r="A8228" t="str">
            <v>21632</v>
          </cell>
        </row>
        <row r="8229">
          <cell r="A8229" t="str">
            <v>DS60160.50</v>
          </cell>
        </row>
        <row r="8230">
          <cell r="A8230" t="str">
            <v>E30550.31</v>
          </cell>
        </row>
        <row r="8231">
          <cell r="A8231" t="str">
            <v>00006260</v>
          </cell>
        </row>
        <row r="8232">
          <cell r="A8232" t="str">
            <v>CS7275404</v>
          </cell>
        </row>
        <row r="8233">
          <cell r="A8233" t="str">
            <v>T67105.52</v>
          </cell>
        </row>
        <row r="8234">
          <cell r="A8234" t="str">
            <v>MINSCPSW5690HP</v>
          </cell>
        </row>
        <row r="8235">
          <cell r="A8235" t="str">
            <v>ORA_SE_NU_CTB</v>
          </cell>
        </row>
        <row r="8236">
          <cell r="A8236" t="str">
            <v>NWG40SW1006</v>
          </cell>
        </row>
        <row r="8237">
          <cell r="A8237" t="str">
            <v>CS71152.12</v>
          </cell>
        </row>
        <row r="8238">
          <cell r="A8238" t="str">
            <v>CS72754.04</v>
          </cell>
        </row>
        <row r="8239">
          <cell r="A8239" t="str">
            <v>465646A</v>
          </cell>
        </row>
        <row r="8240">
          <cell r="A8240" t="str">
            <v>SMSCFEAT7005</v>
          </cell>
        </row>
        <row r="8241">
          <cell r="A8241" t="str">
            <v>SMSCFEAT7101</v>
          </cell>
        </row>
        <row r="8242">
          <cell r="A8242" t="str">
            <v>T65530.35</v>
          </cell>
        </row>
        <row r="8243">
          <cell r="A8243" t="str">
            <v>HP_A5796AR</v>
          </cell>
        </row>
        <row r="8244">
          <cell r="A8244" t="str">
            <v>NEM01SW0012</v>
          </cell>
        </row>
        <row r="8245">
          <cell r="A8245" t="str">
            <v>E30590.20</v>
          </cell>
        </row>
        <row r="8246">
          <cell r="A8246" t="str">
            <v>00037529</v>
          </cell>
        </row>
        <row r="8247">
          <cell r="A8247" t="str">
            <v>00038331</v>
          </cell>
        </row>
        <row r="8248">
          <cell r="A8248" t="str">
            <v>00038697</v>
          </cell>
        </row>
        <row r="8249">
          <cell r="A8249" t="str">
            <v>00038698</v>
          </cell>
        </row>
        <row r="8250">
          <cell r="A8250" t="str">
            <v>00035542</v>
          </cell>
        </row>
        <row r="8251">
          <cell r="A8251" t="str">
            <v>00035543</v>
          </cell>
        </row>
        <row r="8252">
          <cell r="A8252" t="str">
            <v>00035544</v>
          </cell>
        </row>
        <row r="8253">
          <cell r="A8253" t="str">
            <v>00035545</v>
          </cell>
        </row>
        <row r="8254">
          <cell r="A8254" t="str">
            <v>00035546</v>
          </cell>
        </row>
        <row r="8255">
          <cell r="A8255" t="str">
            <v>00035547</v>
          </cell>
        </row>
        <row r="8256">
          <cell r="A8256" t="str">
            <v>00035549</v>
          </cell>
        </row>
        <row r="8257">
          <cell r="A8257" t="str">
            <v>00035550</v>
          </cell>
        </row>
        <row r="8258">
          <cell r="A8258" t="str">
            <v>00035548</v>
          </cell>
        </row>
        <row r="8259">
          <cell r="A8259" t="str">
            <v>PE_0003</v>
          </cell>
        </row>
        <row r="8260">
          <cell r="A8260" t="str">
            <v>P55046.01</v>
          </cell>
        </row>
        <row r="8261">
          <cell r="A8261" t="str">
            <v>P58040.01</v>
          </cell>
        </row>
        <row r="8262">
          <cell r="A8262" t="str">
            <v>COM01H5034</v>
          </cell>
        </row>
        <row r="8263">
          <cell r="A8263" t="str">
            <v>T30715.01</v>
          </cell>
        </row>
        <row r="8264">
          <cell r="A8264" t="str">
            <v>ORA_EERT1USR</v>
          </cell>
        </row>
        <row r="8265">
          <cell r="A8265" t="str">
            <v>E35704.09</v>
          </cell>
        </row>
        <row r="8266">
          <cell r="A8266" t="str">
            <v>T67105.53</v>
          </cell>
        </row>
        <row r="8267">
          <cell r="A8267" t="str">
            <v>DS60160.40</v>
          </cell>
        </row>
        <row r="8268">
          <cell r="A8268" t="str">
            <v>CS7275903</v>
          </cell>
        </row>
        <row r="8269">
          <cell r="A8269" t="str">
            <v>CS7211100</v>
          </cell>
        </row>
        <row r="8270">
          <cell r="A8270" t="str">
            <v>OSS01706</v>
          </cell>
        </row>
        <row r="8271">
          <cell r="A8271" t="str">
            <v>AG30SW0201</v>
          </cell>
        </row>
        <row r="8272">
          <cell r="A8272" t="str">
            <v>T30838.10</v>
          </cell>
        </row>
        <row r="8273">
          <cell r="A8273" t="str">
            <v>MSCFEAT2920.600</v>
          </cell>
        </row>
        <row r="8274">
          <cell r="A8274" t="str">
            <v>465797A</v>
          </cell>
        </row>
        <row r="8275">
          <cell r="A8275" t="str">
            <v>NWG40SW1015</v>
          </cell>
        </row>
        <row r="8276">
          <cell r="A8276" t="str">
            <v>NWG40SW1025P</v>
          </cell>
        </row>
        <row r="8277">
          <cell r="A8277" t="str">
            <v>SG00513U</v>
          </cell>
        </row>
        <row r="8278">
          <cell r="A8278" t="str">
            <v>T55417.14</v>
          </cell>
        </row>
        <row r="8279">
          <cell r="A8279" t="str">
            <v>00035852</v>
          </cell>
        </row>
        <row r="8280">
          <cell r="A8280" t="str">
            <v>DA0090108</v>
          </cell>
        </row>
        <row r="8281">
          <cell r="A8281" t="str">
            <v>T30406.01</v>
          </cell>
        </row>
        <row r="8282">
          <cell r="A8282" t="str">
            <v>00035443</v>
          </cell>
        </row>
        <row r="8283">
          <cell r="A8283" t="str">
            <v>00035444</v>
          </cell>
        </row>
        <row r="8284">
          <cell r="A8284" t="str">
            <v>24170</v>
          </cell>
        </row>
        <row r="8285">
          <cell r="A8285" t="str">
            <v>NMSFEAT136.1.42</v>
          </cell>
        </row>
        <row r="8286">
          <cell r="A8286" t="str">
            <v>IPBBHWTF</v>
          </cell>
        </row>
        <row r="8287">
          <cell r="A8287" t="str">
            <v>CS72992.03</v>
          </cell>
        </row>
        <row r="8288">
          <cell r="A8288" t="str">
            <v>CS72992.02</v>
          </cell>
        </row>
        <row r="8289">
          <cell r="A8289" t="str">
            <v>CS7299310</v>
          </cell>
        </row>
        <row r="8290">
          <cell r="A8290" t="str">
            <v>DA0056725</v>
          </cell>
        </row>
        <row r="8291">
          <cell r="A8291" t="str">
            <v>NTMSDC10L08E4</v>
          </cell>
        </row>
        <row r="8292">
          <cell r="A8292" t="str">
            <v>BSC.1300.T</v>
          </cell>
        </row>
        <row r="8293">
          <cell r="A8293" t="str">
            <v>CS72976.04</v>
          </cell>
        </row>
        <row r="8294">
          <cell r="A8294" t="str">
            <v>MSCFEAT01011.D</v>
          </cell>
        </row>
        <row r="8295">
          <cell r="A8295" t="str">
            <v>MSCFEAT01022.D</v>
          </cell>
        </row>
        <row r="8296">
          <cell r="A8296" t="str">
            <v>MSCFEAT01108.A</v>
          </cell>
        </row>
        <row r="8297">
          <cell r="A8297" t="str">
            <v>MSCFEAT0740.A</v>
          </cell>
        </row>
        <row r="8298">
          <cell r="A8298" t="str">
            <v>T38348.23</v>
          </cell>
        </row>
        <row r="8299">
          <cell r="A8299" t="str">
            <v>T38348.24</v>
          </cell>
        </row>
        <row r="8300">
          <cell r="A8300" t="str">
            <v>OSS02118</v>
          </cell>
        </row>
        <row r="8301">
          <cell r="A8301" t="str">
            <v>OSS02448</v>
          </cell>
        </row>
        <row r="8302">
          <cell r="A8302" t="str">
            <v>465327A</v>
          </cell>
        </row>
        <row r="8303">
          <cell r="A8303" t="str">
            <v>OSSW0076</v>
          </cell>
        </row>
        <row r="8304">
          <cell r="A8304" t="str">
            <v>CS72100.03</v>
          </cell>
        </row>
        <row r="8305">
          <cell r="A8305" t="str">
            <v>CS72976</v>
          </cell>
        </row>
        <row r="8306">
          <cell r="A8306" t="str">
            <v>OSHW0066</v>
          </cell>
        </row>
        <row r="8307">
          <cell r="A8307" t="str">
            <v>468176A</v>
          </cell>
        </row>
        <row r="8308">
          <cell r="A8308" t="str">
            <v>E35706.07</v>
          </cell>
        </row>
        <row r="8309">
          <cell r="A8309" t="str">
            <v>E36894.01</v>
          </cell>
        </row>
        <row r="8310">
          <cell r="A8310" t="str">
            <v>E37070.01</v>
          </cell>
        </row>
        <row r="8311">
          <cell r="A8311" t="str">
            <v>MSCFEAT0709.A</v>
          </cell>
        </row>
        <row r="8312">
          <cell r="A8312" t="str">
            <v>DA0198</v>
          </cell>
        </row>
        <row r="8313">
          <cell r="A8313" t="str">
            <v>DA0428</v>
          </cell>
        </row>
        <row r="8314">
          <cell r="A8314" t="str">
            <v>DS60150.1</v>
          </cell>
        </row>
        <row r="8315">
          <cell r="A8315" t="str">
            <v>T65670.01</v>
          </cell>
        </row>
        <row r="8316">
          <cell r="A8316" t="str">
            <v>DS60150.3</v>
          </cell>
        </row>
        <row r="8317">
          <cell r="A8317" t="str">
            <v>00039881</v>
          </cell>
        </row>
        <row r="8318">
          <cell r="A8318" t="str">
            <v>00039899</v>
          </cell>
        </row>
        <row r="8319">
          <cell r="A8319" t="str">
            <v>T38330.34</v>
          </cell>
        </row>
        <row r="8320">
          <cell r="A8320" t="str">
            <v>OEMEMCHW52NA</v>
          </cell>
        </row>
        <row r="8321">
          <cell r="A8321" t="str">
            <v>CS7211102</v>
          </cell>
        </row>
        <row r="8322">
          <cell r="A8322" t="str">
            <v>CS72111</v>
          </cell>
        </row>
        <row r="8323">
          <cell r="A8323" t="str">
            <v>CS72111.02</v>
          </cell>
        </row>
        <row r="8324">
          <cell r="A8324" t="str">
            <v>DA7161</v>
          </cell>
        </row>
        <row r="8325">
          <cell r="A8325" t="str">
            <v>21710.01</v>
          </cell>
        </row>
        <row r="8326">
          <cell r="A8326" t="str">
            <v>HLR01H0020</v>
          </cell>
        </row>
        <row r="8327">
          <cell r="A8327" t="str">
            <v>T55074.52</v>
          </cell>
        </row>
        <row r="8328">
          <cell r="A8328" t="str">
            <v>T55073.52</v>
          </cell>
        </row>
        <row r="8329">
          <cell r="A8329" t="str">
            <v>BSC00007.U</v>
          </cell>
        </row>
        <row r="8330">
          <cell r="A8330" t="str">
            <v>NWGFEAT1171</v>
          </cell>
        </row>
        <row r="8331">
          <cell r="A8331" t="str">
            <v>MSCFEAT0703.B</v>
          </cell>
        </row>
        <row r="8332">
          <cell r="A8332" t="str">
            <v>PRSSW12241</v>
          </cell>
        </row>
        <row r="8333">
          <cell r="A8333" t="str">
            <v>MSCFEAT0082.A</v>
          </cell>
        </row>
        <row r="8334">
          <cell r="A8334" t="str">
            <v>00035517</v>
          </cell>
        </row>
        <row r="8335">
          <cell r="A8335" t="str">
            <v>CS71134.40</v>
          </cell>
        </row>
        <row r="8336">
          <cell r="A8336" t="str">
            <v>T67100.53</v>
          </cell>
        </row>
        <row r="8337">
          <cell r="A8337" t="str">
            <v>CS7206800</v>
          </cell>
        </row>
        <row r="8338">
          <cell r="A8338" t="str">
            <v>CS71019.01</v>
          </cell>
        </row>
        <row r="8339">
          <cell r="A8339" t="str">
            <v>MSCFEAT0719.B</v>
          </cell>
        </row>
        <row r="8340">
          <cell r="A8340" t="str">
            <v>21263</v>
          </cell>
        </row>
        <row r="8341">
          <cell r="A8341" t="str">
            <v>CS71618.01</v>
          </cell>
        </row>
        <row r="8342">
          <cell r="A8342" t="str">
            <v>CS7209901</v>
          </cell>
        </row>
        <row r="8343">
          <cell r="A8343" t="str">
            <v>CS7210204</v>
          </cell>
        </row>
        <row r="8344">
          <cell r="A8344" t="str">
            <v>DS60250.29</v>
          </cell>
        </row>
        <row r="8345">
          <cell r="A8345" t="str">
            <v>P31138.51</v>
          </cell>
        </row>
        <row r="8346">
          <cell r="A8346" t="str">
            <v>P31139.51</v>
          </cell>
        </row>
        <row r="8347">
          <cell r="A8347" t="str">
            <v>P31124.51</v>
          </cell>
        </row>
        <row r="8348">
          <cell r="A8348" t="str">
            <v>P31133.51</v>
          </cell>
        </row>
        <row r="8349">
          <cell r="A8349" t="str">
            <v>21100</v>
          </cell>
        </row>
        <row r="8350">
          <cell r="A8350" t="str">
            <v>21101</v>
          </cell>
        </row>
        <row r="8351">
          <cell r="A8351" t="str">
            <v>T55075.52</v>
          </cell>
        </row>
        <row r="8352">
          <cell r="A8352" t="str">
            <v>T55071.02</v>
          </cell>
        </row>
        <row r="8353">
          <cell r="A8353" t="str">
            <v>T65670.10</v>
          </cell>
        </row>
        <row r="8354">
          <cell r="A8354" t="str">
            <v>OSS02215</v>
          </cell>
        </row>
        <row r="8355">
          <cell r="A8355" t="str">
            <v>00035802</v>
          </cell>
        </row>
        <row r="8356">
          <cell r="A8356" t="str">
            <v>OEMEMCHW52A</v>
          </cell>
        </row>
        <row r="8357">
          <cell r="A8357" t="str">
            <v>SMSCFEAT8000</v>
          </cell>
        </row>
        <row r="8358">
          <cell r="A8358" t="str">
            <v>NES260B402</v>
          </cell>
        </row>
        <row r="8359">
          <cell r="A8359" t="str">
            <v>469929A</v>
          </cell>
        </row>
        <row r="8360">
          <cell r="A8360" t="str">
            <v>E22415.01</v>
          </cell>
        </row>
        <row r="8361">
          <cell r="A8361" t="str">
            <v>T30839.01</v>
          </cell>
        </row>
        <row r="8362">
          <cell r="A8362" t="str">
            <v>CS71136.40</v>
          </cell>
        </row>
        <row r="8363">
          <cell r="A8363" t="str">
            <v>NMSFEAT065.1</v>
          </cell>
        </row>
        <row r="8364">
          <cell r="A8364" t="str">
            <v>NMSFEAT140.1</v>
          </cell>
        </row>
        <row r="8365">
          <cell r="A8365" t="str">
            <v>CS72754.05</v>
          </cell>
        </row>
        <row r="8366">
          <cell r="A8366" t="str">
            <v>NWGFEAT1112</v>
          </cell>
        </row>
        <row r="8367">
          <cell r="A8367" t="str">
            <v>E30590.22</v>
          </cell>
        </row>
        <row r="8368">
          <cell r="A8368" t="str">
            <v>MSCFEAT0742.A</v>
          </cell>
        </row>
        <row r="8369">
          <cell r="A8369" t="str">
            <v>21263.01</v>
          </cell>
        </row>
        <row r="8370">
          <cell r="A8370" t="str">
            <v>T38330.40</v>
          </cell>
        </row>
        <row r="8371">
          <cell r="A8371" t="str">
            <v>00036173</v>
          </cell>
        </row>
        <row r="8372">
          <cell r="A8372" t="str">
            <v>CS7115310</v>
          </cell>
        </row>
        <row r="8373">
          <cell r="A8373" t="str">
            <v>CS7276105</v>
          </cell>
        </row>
        <row r="8374">
          <cell r="A8374" t="str">
            <v>00006256</v>
          </cell>
        </row>
        <row r="8375">
          <cell r="A8375" t="str">
            <v>A0360009</v>
          </cell>
        </row>
        <row r="8376">
          <cell r="A8376" t="str">
            <v>00037044</v>
          </cell>
        </row>
        <row r="8377">
          <cell r="A8377" t="str">
            <v>DA7108</v>
          </cell>
        </row>
        <row r="8378">
          <cell r="A8378" t="str">
            <v>CS72180</v>
          </cell>
        </row>
        <row r="8379">
          <cell r="A8379" t="str">
            <v>DA7706</v>
          </cell>
        </row>
        <row r="8380">
          <cell r="A8380" t="str">
            <v>MSCFEAT00922.D</v>
          </cell>
        </row>
        <row r="8381">
          <cell r="A8381" t="str">
            <v>COM01H4020</v>
          </cell>
        </row>
        <row r="8382">
          <cell r="A8382" t="str">
            <v>COM01H4019</v>
          </cell>
        </row>
        <row r="8383">
          <cell r="A8383" t="str">
            <v>465286A</v>
          </cell>
        </row>
        <row r="8384">
          <cell r="A8384" t="str">
            <v>COM01H4021</v>
          </cell>
        </row>
        <row r="8385">
          <cell r="A8385" t="str">
            <v>465219A</v>
          </cell>
        </row>
        <row r="8386">
          <cell r="A8386" t="str">
            <v>P31120.51</v>
          </cell>
        </row>
        <row r="8387">
          <cell r="A8387" t="str">
            <v>DA0059873</v>
          </cell>
        </row>
        <row r="8388">
          <cell r="A8388" t="str">
            <v>DA0094305</v>
          </cell>
        </row>
        <row r="8389">
          <cell r="A8389" t="str">
            <v>00034316</v>
          </cell>
        </row>
        <row r="8390">
          <cell r="A8390" t="str">
            <v>CS73410.50</v>
          </cell>
        </row>
        <row r="8391">
          <cell r="A8391" t="str">
            <v>21102.10</v>
          </cell>
        </row>
        <row r="8392">
          <cell r="A8392" t="str">
            <v>21102</v>
          </cell>
        </row>
        <row r="8393">
          <cell r="A8393" t="str">
            <v>T30705.03</v>
          </cell>
        </row>
        <row r="8394">
          <cell r="A8394" t="str">
            <v>PRSSW12521</v>
          </cell>
        </row>
        <row r="8395">
          <cell r="A8395" t="str">
            <v>PRSSW12531</v>
          </cell>
        </row>
        <row r="8396">
          <cell r="A8396" t="str">
            <v>PRSSW12533</v>
          </cell>
        </row>
        <row r="8397">
          <cell r="A8397" t="str">
            <v>PRSSW12535</v>
          </cell>
        </row>
        <row r="8398">
          <cell r="A8398" t="str">
            <v>PRSSW12537</v>
          </cell>
        </row>
        <row r="8399">
          <cell r="A8399" t="str">
            <v>PRSSW12539</v>
          </cell>
        </row>
        <row r="8400">
          <cell r="A8400" t="str">
            <v>PRSSW12541</v>
          </cell>
        </row>
        <row r="8401">
          <cell r="A8401" t="str">
            <v>PRSSW12543</v>
          </cell>
        </row>
        <row r="8402">
          <cell r="A8402" t="str">
            <v>MINSXPSW4126HP</v>
          </cell>
        </row>
        <row r="8403">
          <cell r="A8403" t="str">
            <v>IMC00137</v>
          </cell>
        </row>
        <row r="8404">
          <cell r="A8404" t="str">
            <v>PRSSW12364</v>
          </cell>
        </row>
        <row r="8405">
          <cell r="A8405" t="str">
            <v>COM01H5014</v>
          </cell>
        </row>
        <row r="8406">
          <cell r="A8406" t="str">
            <v>E35700.02</v>
          </cell>
        </row>
        <row r="8407">
          <cell r="A8407" t="str">
            <v>DA0411</v>
          </cell>
        </row>
        <row r="8408">
          <cell r="A8408" t="str">
            <v>E30590.23</v>
          </cell>
        </row>
        <row r="8409">
          <cell r="A8409" t="str">
            <v>T38347.10</v>
          </cell>
        </row>
        <row r="8410">
          <cell r="A8410" t="str">
            <v>MMSC21FEAT0009</v>
          </cell>
        </row>
        <row r="8411">
          <cell r="A8411" t="str">
            <v>MMSC21FEAT0023</v>
          </cell>
        </row>
        <row r="8412">
          <cell r="A8412" t="str">
            <v>MSCFEAT00833.B</v>
          </cell>
        </row>
        <row r="8413">
          <cell r="A8413" t="str">
            <v>E32188.01</v>
          </cell>
        </row>
        <row r="8414">
          <cell r="A8414" t="str">
            <v>OEMBEASW0002</v>
          </cell>
        </row>
        <row r="8415">
          <cell r="A8415" t="str">
            <v>E32189.01</v>
          </cell>
        </row>
        <row r="8416">
          <cell r="A8416" t="str">
            <v>DA9511</v>
          </cell>
        </row>
        <row r="8417">
          <cell r="A8417" t="str">
            <v>MSCFEAT00906.B</v>
          </cell>
        </row>
        <row r="8418">
          <cell r="A8418" t="str">
            <v>MSCFEAT00933.B</v>
          </cell>
        </row>
        <row r="8419">
          <cell r="A8419" t="str">
            <v>MSCFEAT01101.B</v>
          </cell>
        </row>
        <row r="8420">
          <cell r="A8420" t="str">
            <v>MSCFEAT0734.B</v>
          </cell>
        </row>
        <row r="8421">
          <cell r="A8421" t="str">
            <v>00039776</v>
          </cell>
        </row>
        <row r="8422">
          <cell r="A8422" t="str">
            <v>CS72184</v>
          </cell>
        </row>
        <row r="8423">
          <cell r="A8423" t="str">
            <v>CS7218400</v>
          </cell>
        </row>
        <row r="8424">
          <cell r="A8424" t="str">
            <v>00037041</v>
          </cell>
        </row>
        <row r="8425">
          <cell r="A8425" t="str">
            <v>T65620.14</v>
          </cell>
        </row>
        <row r="8426">
          <cell r="A8426" t="str">
            <v>T65620.31</v>
          </cell>
        </row>
        <row r="8427">
          <cell r="A8427" t="str">
            <v>T65620.01</v>
          </cell>
        </row>
        <row r="8428">
          <cell r="A8428" t="str">
            <v>T65620.29</v>
          </cell>
        </row>
        <row r="8429">
          <cell r="A8429" t="str">
            <v>T65620.06</v>
          </cell>
        </row>
        <row r="8430">
          <cell r="A8430" t="str">
            <v>T65620.88</v>
          </cell>
        </row>
        <row r="8431">
          <cell r="A8431" t="str">
            <v>T65620.10</v>
          </cell>
        </row>
        <row r="8432">
          <cell r="A8432" t="str">
            <v>T65620.50</v>
          </cell>
        </row>
        <row r="8433">
          <cell r="A8433" t="str">
            <v>T65620.66</v>
          </cell>
        </row>
        <row r="8434">
          <cell r="A8434" t="str">
            <v>T65620.53</v>
          </cell>
        </row>
        <row r="8435">
          <cell r="A8435" t="str">
            <v>CS72159.01</v>
          </cell>
        </row>
        <row r="8436">
          <cell r="A8436" t="str">
            <v>DS61660.74</v>
          </cell>
        </row>
        <row r="8437">
          <cell r="A8437" t="str">
            <v>21224.70</v>
          </cell>
        </row>
        <row r="8438">
          <cell r="A8438" t="str">
            <v>21261</v>
          </cell>
        </row>
        <row r="8439">
          <cell r="A8439" t="str">
            <v>21231</v>
          </cell>
        </row>
        <row r="8440">
          <cell r="A8440" t="str">
            <v>21700</v>
          </cell>
        </row>
        <row r="8441">
          <cell r="A8441" t="str">
            <v>HLR01H0033</v>
          </cell>
        </row>
        <row r="8442">
          <cell r="A8442" t="str">
            <v>T55072.52</v>
          </cell>
        </row>
        <row r="8443">
          <cell r="A8443" t="str">
            <v>HLR01H0031</v>
          </cell>
        </row>
        <row r="8444">
          <cell r="A8444" t="str">
            <v>NES250A130</v>
          </cell>
        </row>
        <row r="8445">
          <cell r="A8445" t="str">
            <v>CS72993.08</v>
          </cell>
        </row>
        <row r="8446">
          <cell r="A8446" t="str">
            <v>MSCFEAT0092.A</v>
          </cell>
        </row>
        <row r="8447">
          <cell r="A8447" t="str">
            <v>OSHW0051</v>
          </cell>
        </row>
        <row r="8448">
          <cell r="A8448" t="str">
            <v>OSS01779</v>
          </cell>
        </row>
        <row r="8449">
          <cell r="A8449" t="str">
            <v>CS7275401</v>
          </cell>
        </row>
        <row r="8450">
          <cell r="A8450" t="str">
            <v>MSCFEAT0040.D</v>
          </cell>
        </row>
        <row r="8451">
          <cell r="A8451" t="str">
            <v>DS60170.53</v>
          </cell>
        </row>
        <row r="8452">
          <cell r="A8452" t="str">
            <v>21231.2</v>
          </cell>
        </row>
        <row r="8453">
          <cell r="A8453" t="str">
            <v>468889A</v>
          </cell>
        </row>
        <row r="8454">
          <cell r="A8454" t="str">
            <v>T38348.01</v>
          </cell>
        </row>
        <row r="8455">
          <cell r="A8455" t="str">
            <v>21232.7</v>
          </cell>
        </row>
        <row r="8456">
          <cell r="A8456" t="str">
            <v>21109</v>
          </cell>
        </row>
        <row r="8457">
          <cell r="A8457" t="str">
            <v>21803</v>
          </cell>
        </row>
        <row r="8458">
          <cell r="A8458" t="str">
            <v>21803.01</v>
          </cell>
        </row>
        <row r="8459">
          <cell r="A8459" t="str">
            <v>MSCFEAT0081.A</v>
          </cell>
        </row>
        <row r="8460">
          <cell r="A8460" t="str">
            <v>CS72754.01</v>
          </cell>
        </row>
        <row r="8461">
          <cell r="A8461" t="str">
            <v>CS7275906</v>
          </cell>
        </row>
        <row r="8462">
          <cell r="A8462" t="str">
            <v>E38373.01</v>
          </cell>
        </row>
        <row r="8463">
          <cell r="A8463" t="str">
            <v>E38373.04</v>
          </cell>
        </row>
        <row r="8464">
          <cell r="A8464" t="str">
            <v>CS72089.01</v>
          </cell>
        </row>
        <row r="8465">
          <cell r="A8465" t="str">
            <v>CS7208901</v>
          </cell>
        </row>
        <row r="8466">
          <cell r="A8466" t="str">
            <v>OSS01705</v>
          </cell>
        </row>
        <row r="8467">
          <cell r="A8467" t="str">
            <v>DS60160.53</v>
          </cell>
        </row>
        <row r="8468">
          <cell r="A8468" t="str">
            <v>T55076.52</v>
          </cell>
        </row>
        <row r="8469">
          <cell r="A8469" t="str">
            <v>T55077.52</v>
          </cell>
        </row>
        <row r="8470">
          <cell r="A8470" t="str">
            <v>T55078.52</v>
          </cell>
        </row>
        <row r="8471">
          <cell r="A8471" t="str">
            <v>T55079.52</v>
          </cell>
        </row>
        <row r="8472">
          <cell r="A8472" t="str">
            <v>NTMSDC10L06E4</v>
          </cell>
        </row>
        <row r="8473">
          <cell r="A8473" t="str">
            <v>CS7208903</v>
          </cell>
        </row>
        <row r="8474">
          <cell r="A8474" t="str">
            <v>MSCFEAT0723.B</v>
          </cell>
        </row>
        <row r="8475">
          <cell r="A8475" t="str">
            <v>E35705.01</v>
          </cell>
        </row>
        <row r="8476">
          <cell r="A8476" t="str">
            <v>00032941</v>
          </cell>
        </row>
        <row r="8477">
          <cell r="A8477" t="str">
            <v>00033271</v>
          </cell>
        </row>
        <row r="8478">
          <cell r="A8478" t="str">
            <v>MSCFEAT2920.500</v>
          </cell>
        </row>
        <row r="8479">
          <cell r="A8479" t="str">
            <v>CS77021.14</v>
          </cell>
        </row>
        <row r="8480">
          <cell r="A8480" t="str">
            <v>CS7211303</v>
          </cell>
        </row>
        <row r="8481">
          <cell r="A8481" t="str">
            <v>00034455</v>
          </cell>
        </row>
        <row r="8482">
          <cell r="A8482" t="str">
            <v>CS71381.08</v>
          </cell>
        </row>
        <row r="8483">
          <cell r="A8483" t="str">
            <v>MMSCHW2017</v>
          </cell>
        </row>
        <row r="8484">
          <cell r="A8484" t="str">
            <v>MSCFEAT00916.A</v>
          </cell>
        </row>
        <row r="8485">
          <cell r="A8485" t="str">
            <v>T65650.02</v>
          </cell>
        </row>
        <row r="8486">
          <cell r="A8486" t="str">
            <v>00000733</v>
          </cell>
        </row>
        <row r="8487">
          <cell r="A8487" t="str">
            <v>DA7728</v>
          </cell>
        </row>
        <row r="8488">
          <cell r="A8488" t="str">
            <v>GMLCSW0101</v>
          </cell>
        </row>
        <row r="8489">
          <cell r="A8489" t="str">
            <v>E35705.04</v>
          </cell>
        </row>
        <row r="8490">
          <cell r="A8490" t="str">
            <v>NMSFEAT130.1.12</v>
          </cell>
        </row>
        <row r="8491">
          <cell r="A8491" t="str">
            <v>NMSFEAT133.2.9</v>
          </cell>
        </row>
        <row r="8492">
          <cell r="A8492" t="str">
            <v>MINDOC1018NT</v>
          </cell>
        </row>
        <row r="8493">
          <cell r="A8493" t="str">
            <v>MSCFEAT61145.N</v>
          </cell>
        </row>
        <row r="8494">
          <cell r="A8494" t="str">
            <v>MSCFEAT93457</v>
          </cell>
        </row>
        <row r="8495">
          <cell r="A8495" t="str">
            <v>RAN.005</v>
          </cell>
        </row>
        <row r="8496">
          <cell r="A8496" t="str">
            <v>RAN.006</v>
          </cell>
        </row>
        <row r="8497">
          <cell r="A8497" t="str">
            <v>21122.6</v>
          </cell>
        </row>
        <row r="8498">
          <cell r="A8498" t="str">
            <v>21261.10</v>
          </cell>
        </row>
        <row r="8499">
          <cell r="A8499" t="str">
            <v>T50030-07AA</v>
          </cell>
        </row>
        <row r="8500">
          <cell r="A8500" t="str">
            <v>T55875.01</v>
          </cell>
        </row>
        <row r="8501">
          <cell r="A8501" t="str">
            <v>RAN.005.T</v>
          </cell>
        </row>
        <row r="8502">
          <cell r="A8502" t="str">
            <v>RAN.006.T</v>
          </cell>
        </row>
        <row r="8503">
          <cell r="A8503" t="str">
            <v>NWG40SW3002</v>
          </cell>
        </row>
        <row r="8504">
          <cell r="A8504" t="str">
            <v>CS72761.05</v>
          </cell>
        </row>
        <row r="8505">
          <cell r="A8505" t="str">
            <v>T32455.01</v>
          </cell>
        </row>
        <row r="8506">
          <cell r="A8506" t="str">
            <v>T30406.14</v>
          </cell>
        </row>
        <row r="8507">
          <cell r="A8507" t="str">
            <v>CS72095.02</v>
          </cell>
        </row>
        <row r="8508">
          <cell r="A8508" t="str">
            <v>DA7380</v>
          </cell>
        </row>
        <row r="8509">
          <cell r="A8509" t="str">
            <v>CS72230.01</v>
          </cell>
        </row>
        <row r="8510">
          <cell r="A8510" t="str">
            <v>00035912</v>
          </cell>
        </row>
        <row r="8511">
          <cell r="A8511" t="str">
            <v>T65650.31</v>
          </cell>
        </row>
        <row r="8512">
          <cell r="A8512" t="str">
            <v>T65650.29</v>
          </cell>
        </row>
        <row r="8513">
          <cell r="A8513" t="str">
            <v>MSCFEAT0746.A</v>
          </cell>
        </row>
        <row r="8514">
          <cell r="A8514" t="str">
            <v>T30839.03</v>
          </cell>
        </row>
        <row r="8515">
          <cell r="A8515" t="str">
            <v>CS72101.02</v>
          </cell>
        </row>
        <row r="8516">
          <cell r="A8516" t="str">
            <v>NES250B130</v>
          </cell>
        </row>
        <row r="8517">
          <cell r="A8517" t="str">
            <v>DA0095303</v>
          </cell>
        </row>
        <row r="8518">
          <cell r="A8518" t="str">
            <v>CS7211624</v>
          </cell>
        </row>
        <row r="8519">
          <cell r="A8519" t="str">
            <v>CS71505.10</v>
          </cell>
        </row>
        <row r="8520">
          <cell r="A8520" t="str">
            <v>PRSSW1005</v>
          </cell>
        </row>
        <row r="8521">
          <cell r="A8521" t="str">
            <v>CS7275405</v>
          </cell>
        </row>
        <row r="8522">
          <cell r="A8522" t="str">
            <v>24110</v>
          </cell>
        </row>
        <row r="8523">
          <cell r="A8523" t="str">
            <v>CS72113.03</v>
          </cell>
        </row>
        <row r="8524">
          <cell r="A8524" t="str">
            <v>CS72113.05</v>
          </cell>
        </row>
        <row r="8525">
          <cell r="A8525" t="str">
            <v>NWG40FEAT1033</v>
          </cell>
        </row>
        <row r="8526">
          <cell r="A8526" t="str">
            <v>NWG40FEAT1043</v>
          </cell>
        </row>
        <row r="8527">
          <cell r="A8527" t="str">
            <v>NWG40FEAT1053</v>
          </cell>
        </row>
        <row r="8528">
          <cell r="A8528" t="str">
            <v>NWG40FEAT1063</v>
          </cell>
        </row>
        <row r="8529">
          <cell r="A8529" t="str">
            <v>NWG40SW1023</v>
          </cell>
        </row>
        <row r="8530">
          <cell r="A8530" t="str">
            <v>CS7276115</v>
          </cell>
        </row>
        <row r="8531">
          <cell r="A8531" t="str">
            <v>MSCFEAT0090.D</v>
          </cell>
        </row>
        <row r="8532">
          <cell r="A8532" t="str">
            <v>T38330.47</v>
          </cell>
        </row>
        <row r="8533">
          <cell r="A8533" t="str">
            <v>T38330.48</v>
          </cell>
        </row>
        <row r="8534">
          <cell r="A8534" t="str">
            <v>DA0302</v>
          </cell>
        </row>
        <row r="8535">
          <cell r="A8535" t="str">
            <v>RAN.003</v>
          </cell>
        </row>
        <row r="8536">
          <cell r="A8536" t="str">
            <v>RAN1.5008</v>
          </cell>
        </row>
        <row r="8537">
          <cell r="A8537" t="str">
            <v>RAN1.5009</v>
          </cell>
        </row>
        <row r="8538">
          <cell r="A8538" t="str">
            <v>DS62110.1</v>
          </cell>
        </row>
        <row r="8539">
          <cell r="A8539" t="str">
            <v>466763A</v>
          </cell>
        </row>
        <row r="8540">
          <cell r="A8540" t="str">
            <v>OEMEMCSW21</v>
          </cell>
        </row>
        <row r="8541">
          <cell r="A8541" t="str">
            <v>IPBBHW0157</v>
          </cell>
        </row>
        <row r="8542">
          <cell r="A8542" t="str">
            <v>E35726.01</v>
          </cell>
        </row>
        <row r="8543">
          <cell r="A8543" t="str">
            <v>DS62110.5</v>
          </cell>
        </row>
        <row r="8544">
          <cell r="A8544" t="str">
            <v>DA0492</v>
          </cell>
        </row>
        <row r="8545">
          <cell r="A8545" t="str">
            <v>DA0493</v>
          </cell>
        </row>
        <row r="8546">
          <cell r="A8546" t="str">
            <v>RAN.003.T</v>
          </cell>
        </row>
        <row r="8547">
          <cell r="A8547" t="str">
            <v>RAN1.5008.T</v>
          </cell>
        </row>
        <row r="8548">
          <cell r="A8548" t="str">
            <v>RAN1.5009.T</v>
          </cell>
        </row>
        <row r="8549">
          <cell r="A8549" t="str">
            <v>HP_A6799A</v>
          </cell>
        </row>
        <row r="8550">
          <cell r="A8550" t="str">
            <v>CS71200.02</v>
          </cell>
        </row>
        <row r="8551">
          <cell r="A8551" t="str">
            <v>DS60250.14</v>
          </cell>
        </row>
        <row r="8552">
          <cell r="A8552" t="str">
            <v>DS60250.19</v>
          </cell>
        </row>
        <row r="8553">
          <cell r="A8553" t="str">
            <v>DS60250.64</v>
          </cell>
        </row>
        <row r="8554">
          <cell r="A8554" t="str">
            <v>DS60250.62</v>
          </cell>
        </row>
        <row r="8555">
          <cell r="A8555" t="str">
            <v>T65100.06</v>
          </cell>
        </row>
        <row r="8556">
          <cell r="A8556" t="str">
            <v>T65100.01</v>
          </cell>
        </row>
        <row r="8557">
          <cell r="A8557" t="str">
            <v>DS60250.32</v>
          </cell>
        </row>
        <row r="8558">
          <cell r="A8558" t="str">
            <v>DS60250.28</v>
          </cell>
        </row>
        <row r="8559">
          <cell r="A8559" t="str">
            <v>24111</v>
          </cell>
        </row>
        <row r="8560">
          <cell r="A8560" t="str">
            <v>00035887</v>
          </cell>
        </row>
        <row r="8561">
          <cell r="A8561" t="str">
            <v>T34765.01</v>
          </cell>
        </row>
        <row r="8562">
          <cell r="A8562" t="str">
            <v>NES250C130</v>
          </cell>
        </row>
        <row r="8563">
          <cell r="A8563" t="str">
            <v>MSCFEAT0001.B</v>
          </cell>
        </row>
        <row r="8564">
          <cell r="A8564" t="str">
            <v>E35710.11</v>
          </cell>
        </row>
        <row r="8565">
          <cell r="A8565" t="str">
            <v>NMSFEAT133.2.53</v>
          </cell>
        </row>
        <row r="8566">
          <cell r="A8566" t="str">
            <v>469103A</v>
          </cell>
        </row>
        <row r="8567">
          <cell r="A8567" t="str">
            <v>T65620.87</v>
          </cell>
        </row>
        <row r="8568">
          <cell r="A8568" t="str">
            <v>T65620.30</v>
          </cell>
        </row>
        <row r="8569">
          <cell r="A8569" t="str">
            <v>T65620.61</v>
          </cell>
        </row>
        <row r="8570">
          <cell r="A8570" t="str">
            <v>T65620.21</v>
          </cell>
        </row>
        <row r="8571">
          <cell r="A8571" t="str">
            <v>NET2403000</v>
          </cell>
        </row>
        <row r="8572">
          <cell r="A8572" t="str">
            <v>T30800.09</v>
          </cell>
        </row>
        <row r="8573">
          <cell r="A8573" t="str">
            <v>T65670.21</v>
          </cell>
        </row>
        <row r="8574">
          <cell r="A8574" t="str">
            <v>T65670.30</v>
          </cell>
        </row>
        <row r="8575">
          <cell r="A8575" t="str">
            <v>469291A</v>
          </cell>
        </row>
        <row r="8576">
          <cell r="A8576" t="str">
            <v>CS7211704</v>
          </cell>
        </row>
        <row r="8577">
          <cell r="A8577" t="str">
            <v>MSCFEAT0712.D</v>
          </cell>
        </row>
        <row r="8578">
          <cell r="A8578" t="str">
            <v>00035800</v>
          </cell>
        </row>
        <row r="8579">
          <cell r="A8579" t="str">
            <v>467899A</v>
          </cell>
        </row>
        <row r="8580">
          <cell r="A8580" t="str">
            <v>OEMEMCHW55A</v>
          </cell>
        </row>
        <row r="8581">
          <cell r="A8581" t="str">
            <v>NWG40SW3011</v>
          </cell>
        </row>
        <row r="8582">
          <cell r="A8582" t="str">
            <v>MSCFEAT0060.B</v>
          </cell>
        </row>
        <row r="8583">
          <cell r="A8583" t="str">
            <v>00034453</v>
          </cell>
        </row>
        <row r="8584">
          <cell r="A8584" t="str">
            <v>CS72111.01</v>
          </cell>
        </row>
        <row r="8585">
          <cell r="A8585" t="str">
            <v>MINSCPSW5685HP</v>
          </cell>
        </row>
        <row r="8586">
          <cell r="A8586" t="str">
            <v>T38330.22</v>
          </cell>
        </row>
        <row r="8587">
          <cell r="A8587" t="str">
            <v>BSC3013</v>
          </cell>
        </row>
        <row r="8588">
          <cell r="A8588" t="str">
            <v>2000181</v>
          </cell>
        </row>
        <row r="8589">
          <cell r="A8589" t="str">
            <v>2003180</v>
          </cell>
        </row>
        <row r="8590">
          <cell r="A8590" t="str">
            <v>RAN1.5059</v>
          </cell>
        </row>
        <row r="8591">
          <cell r="A8591" t="str">
            <v>T30406.12</v>
          </cell>
        </row>
        <row r="8592">
          <cell r="A8592" t="str">
            <v>RAN1.5059.T</v>
          </cell>
        </row>
        <row r="8593">
          <cell r="A8593" t="str">
            <v>MMSC21FEAT0008</v>
          </cell>
        </row>
        <row r="8594">
          <cell r="A8594" t="str">
            <v>MMSC21FEAT0022</v>
          </cell>
        </row>
        <row r="8595">
          <cell r="A8595" t="str">
            <v>DA7674</v>
          </cell>
        </row>
        <row r="8596">
          <cell r="A8596" t="str">
            <v>21236.10</v>
          </cell>
        </row>
        <row r="8597">
          <cell r="A8597" t="str">
            <v>T30707.03</v>
          </cell>
        </row>
        <row r="8598">
          <cell r="A8598" t="str">
            <v>OEMIBMSW0002</v>
          </cell>
        </row>
        <row r="8599">
          <cell r="A8599" t="str">
            <v>NES1004330</v>
          </cell>
        </row>
        <row r="8600">
          <cell r="A8600" t="str">
            <v>NET5011000</v>
          </cell>
        </row>
        <row r="8601">
          <cell r="A8601" t="str">
            <v>DA0146</v>
          </cell>
        </row>
        <row r="8602">
          <cell r="A8602" t="str">
            <v>DA0145</v>
          </cell>
        </row>
        <row r="8603">
          <cell r="A8603" t="str">
            <v>HLR01H1122</v>
          </cell>
        </row>
        <row r="8604">
          <cell r="A8604" t="str">
            <v>HLR01H1124</v>
          </cell>
        </row>
        <row r="8605">
          <cell r="A8605" t="str">
            <v>HLR01H1123</v>
          </cell>
        </row>
        <row r="8606">
          <cell r="A8606" t="str">
            <v>HLR01H1125</v>
          </cell>
        </row>
        <row r="8607">
          <cell r="A8607" t="str">
            <v>HLR01H1117</v>
          </cell>
        </row>
        <row r="8608">
          <cell r="A8608" t="str">
            <v>HLR01H1119</v>
          </cell>
        </row>
        <row r="8609">
          <cell r="A8609" t="str">
            <v>HLR01H1116</v>
          </cell>
        </row>
        <row r="8610">
          <cell r="A8610" t="str">
            <v>HLR01H1118</v>
          </cell>
        </row>
        <row r="8611">
          <cell r="A8611" t="str">
            <v>SG00505U</v>
          </cell>
        </row>
        <row r="8612">
          <cell r="A8612" t="str">
            <v>SGNSW3011U</v>
          </cell>
        </row>
        <row r="8613">
          <cell r="A8613" t="str">
            <v>SGNSW3012U</v>
          </cell>
        </row>
        <row r="8614">
          <cell r="A8614" t="str">
            <v>SG00510</v>
          </cell>
        </row>
        <row r="8615">
          <cell r="A8615" t="str">
            <v>SG00511U</v>
          </cell>
        </row>
        <row r="8616">
          <cell r="A8616" t="str">
            <v>MSCFEAT60060</v>
          </cell>
        </row>
        <row r="8617">
          <cell r="A8617" t="str">
            <v>MSCFEAT60077</v>
          </cell>
        </row>
        <row r="8618">
          <cell r="A8618" t="str">
            <v>MSCFEAT60747</v>
          </cell>
        </row>
        <row r="8619">
          <cell r="A8619" t="str">
            <v>MSCFEAT60936</v>
          </cell>
        </row>
        <row r="8620">
          <cell r="A8620" t="str">
            <v>MSCFEAT61003</v>
          </cell>
        </row>
        <row r="8621">
          <cell r="A8621" t="str">
            <v>MSCFEAT61008</v>
          </cell>
        </row>
        <row r="8622">
          <cell r="A8622" t="str">
            <v>MSCFEAT61011</v>
          </cell>
        </row>
        <row r="8623">
          <cell r="A8623" t="str">
            <v>MSCFEAT61022</v>
          </cell>
        </row>
        <row r="8624">
          <cell r="A8624" t="str">
            <v>MSCFEAT61070</v>
          </cell>
        </row>
        <row r="8625">
          <cell r="A8625" t="str">
            <v>MSCFEAT61071</v>
          </cell>
        </row>
        <row r="8626">
          <cell r="A8626" t="str">
            <v>MSCFEAT61072</v>
          </cell>
        </row>
        <row r="8627">
          <cell r="A8627" t="str">
            <v>MSCFEAT61073</v>
          </cell>
        </row>
        <row r="8628">
          <cell r="A8628" t="str">
            <v>MSCFEAT61074</v>
          </cell>
        </row>
        <row r="8629">
          <cell r="A8629" t="str">
            <v>MSCFEAT61075</v>
          </cell>
        </row>
        <row r="8630">
          <cell r="A8630" t="str">
            <v>MSCFEAT61076</v>
          </cell>
        </row>
        <row r="8631">
          <cell r="A8631" t="str">
            <v>MSCFEAT61077</v>
          </cell>
        </row>
        <row r="8632">
          <cell r="A8632" t="str">
            <v>MSCFEAT61102</v>
          </cell>
        </row>
        <row r="8633">
          <cell r="A8633" t="str">
            <v>MSCFEAT61145</v>
          </cell>
        </row>
        <row r="8634">
          <cell r="A8634" t="str">
            <v>MSCFEAT61161</v>
          </cell>
        </row>
        <row r="8635">
          <cell r="A8635" t="str">
            <v>MSCFEAT61222</v>
          </cell>
        </row>
        <row r="8636">
          <cell r="A8636" t="str">
            <v>MSCFEAT61293</v>
          </cell>
        </row>
        <row r="8637">
          <cell r="A8637" t="str">
            <v>MSCFEAT61338</v>
          </cell>
        </row>
        <row r="8638">
          <cell r="A8638" t="str">
            <v>MSCFEAT61380</v>
          </cell>
        </row>
        <row r="8639">
          <cell r="A8639" t="str">
            <v>MSCFEAT62318</v>
          </cell>
        </row>
        <row r="8640">
          <cell r="A8640" t="str">
            <v>DA0419</v>
          </cell>
        </row>
        <row r="8641">
          <cell r="A8641" t="str">
            <v>DA0044075</v>
          </cell>
        </row>
        <row r="8642">
          <cell r="A8642" t="str">
            <v>DA0057192</v>
          </cell>
        </row>
        <row r="8643">
          <cell r="A8643" t="str">
            <v>SG00551U</v>
          </cell>
        </row>
        <row r="8644">
          <cell r="A8644" t="str">
            <v>SG00557U</v>
          </cell>
        </row>
        <row r="8645">
          <cell r="A8645" t="str">
            <v>SG00558U</v>
          </cell>
        </row>
        <row r="8646">
          <cell r="A8646" t="str">
            <v>SG00561U</v>
          </cell>
        </row>
        <row r="8647">
          <cell r="A8647" t="str">
            <v>SG00563U</v>
          </cell>
        </row>
        <row r="8648">
          <cell r="A8648" t="str">
            <v>SG00564U</v>
          </cell>
        </row>
        <row r="8649">
          <cell r="A8649" t="str">
            <v>SGNSW3044U</v>
          </cell>
        </row>
        <row r="8650">
          <cell r="A8650" t="str">
            <v>SGNSW3049U</v>
          </cell>
        </row>
        <row r="8651">
          <cell r="A8651" t="str">
            <v>L54004.16</v>
          </cell>
        </row>
        <row r="8652">
          <cell r="A8652" t="str">
            <v>00034908</v>
          </cell>
        </row>
        <row r="8653">
          <cell r="A8653" t="str">
            <v>00040364</v>
          </cell>
        </row>
        <row r="8654">
          <cell r="A8654" t="str">
            <v>00040375</v>
          </cell>
        </row>
        <row r="8655">
          <cell r="A8655" t="str">
            <v>RAN1.5010.T</v>
          </cell>
        </row>
        <row r="8656">
          <cell r="A8656" t="str">
            <v>RAN1114.T</v>
          </cell>
        </row>
        <row r="8657">
          <cell r="A8657" t="str">
            <v>RAN1115.T</v>
          </cell>
        </row>
        <row r="8658">
          <cell r="A8658" t="str">
            <v>T38330.30</v>
          </cell>
        </row>
        <row r="8659">
          <cell r="A8659" t="str">
            <v>RAN1.5010</v>
          </cell>
        </row>
        <row r="8660">
          <cell r="A8660" t="str">
            <v>RAN1114</v>
          </cell>
        </row>
        <row r="8661">
          <cell r="A8661" t="str">
            <v>RAN1115</v>
          </cell>
        </row>
        <row r="8662">
          <cell r="A8662" t="str">
            <v>00035850</v>
          </cell>
        </row>
        <row r="8663">
          <cell r="A8663" t="str">
            <v>CS7136211</v>
          </cell>
        </row>
        <row r="8664">
          <cell r="A8664" t="str">
            <v>CS7211800</v>
          </cell>
        </row>
        <row r="8665">
          <cell r="A8665" t="str">
            <v>CS72117.04</v>
          </cell>
        </row>
        <row r="8666">
          <cell r="A8666" t="str">
            <v>E39003.01</v>
          </cell>
        </row>
        <row r="8667">
          <cell r="A8667" t="str">
            <v>GE_0038</v>
          </cell>
        </row>
        <row r="8668">
          <cell r="A8668" t="str">
            <v>T65650.12</v>
          </cell>
        </row>
        <row r="8669">
          <cell r="A8669" t="str">
            <v>T65650.41</v>
          </cell>
        </row>
        <row r="8670">
          <cell r="A8670" t="str">
            <v>DA0124</v>
          </cell>
        </row>
        <row r="8671">
          <cell r="A8671" t="str">
            <v>MSCFEAT0077.B</v>
          </cell>
        </row>
        <row r="8672">
          <cell r="A8672" t="str">
            <v>MSCFEAT00936.B</v>
          </cell>
        </row>
        <row r="8673">
          <cell r="A8673" t="str">
            <v>MSCFEAT01008.D</v>
          </cell>
        </row>
        <row r="8674">
          <cell r="A8674" t="str">
            <v>MSCFEAT01012.D</v>
          </cell>
        </row>
        <row r="8675">
          <cell r="A8675" t="str">
            <v>MSCFEAT01111.D</v>
          </cell>
        </row>
        <row r="8676">
          <cell r="A8676" t="str">
            <v>MSCFEAT0823.D</v>
          </cell>
        </row>
        <row r="8677">
          <cell r="A8677" t="str">
            <v>DS60250.65</v>
          </cell>
        </row>
        <row r="8678">
          <cell r="A8678" t="str">
            <v>OEMHPHW0009</v>
          </cell>
        </row>
        <row r="8679">
          <cell r="A8679" t="str">
            <v>21125</v>
          </cell>
        </row>
        <row r="8680">
          <cell r="A8680" t="str">
            <v>CS77021.15</v>
          </cell>
        </row>
        <row r="8681">
          <cell r="A8681" t="str">
            <v>T36384.01</v>
          </cell>
        </row>
        <row r="8682">
          <cell r="A8682" t="str">
            <v>E35732.01</v>
          </cell>
        </row>
        <row r="8683">
          <cell r="A8683" t="str">
            <v>MMSCSW3008</v>
          </cell>
        </row>
        <row r="8684">
          <cell r="A8684" t="str">
            <v>MMSCSW3010</v>
          </cell>
        </row>
        <row r="8685">
          <cell r="A8685" t="str">
            <v>MSCFEAT2920.400</v>
          </cell>
        </row>
        <row r="8686">
          <cell r="A8686" t="str">
            <v>T37871.01</v>
          </cell>
        </row>
        <row r="8687">
          <cell r="A8687" t="str">
            <v>24186.09</v>
          </cell>
        </row>
        <row r="8688">
          <cell r="A8688" t="str">
            <v>00034772</v>
          </cell>
        </row>
        <row r="8689">
          <cell r="A8689" t="str">
            <v>COM01H4031</v>
          </cell>
        </row>
        <row r="8690">
          <cell r="A8690" t="str">
            <v>DA0059872</v>
          </cell>
        </row>
        <row r="8691">
          <cell r="A8691" t="str">
            <v>NESM5001126</v>
          </cell>
        </row>
        <row r="8692">
          <cell r="A8692" t="str">
            <v>CS77021.13</v>
          </cell>
        </row>
        <row r="8693">
          <cell r="A8693" t="str">
            <v>DLSSERV200512</v>
          </cell>
        </row>
        <row r="8694">
          <cell r="A8694" t="str">
            <v>CS71901.03</v>
          </cell>
        </row>
        <row r="8695">
          <cell r="A8695" t="str">
            <v>466298A</v>
          </cell>
        </row>
        <row r="8696">
          <cell r="A8696" t="str">
            <v>CS72154.01</v>
          </cell>
        </row>
        <row r="8697">
          <cell r="A8697" t="str">
            <v>465228A</v>
          </cell>
        </row>
        <row r="8698">
          <cell r="A8698" t="str">
            <v>T65670.11</v>
          </cell>
        </row>
        <row r="8699">
          <cell r="A8699" t="str">
            <v>T65670.20</v>
          </cell>
        </row>
        <row r="8700">
          <cell r="A8700" t="str">
            <v>21090.09</v>
          </cell>
        </row>
        <row r="8701">
          <cell r="A8701" t="str">
            <v>OSSW0304</v>
          </cell>
        </row>
        <row r="8702">
          <cell r="A8702" t="str">
            <v>OSSW0502</v>
          </cell>
        </row>
        <row r="8703">
          <cell r="A8703" t="str">
            <v>MSCFEAT0037.B</v>
          </cell>
        </row>
        <row r="8704">
          <cell r="A8704" t="str">
            <v>00005581</v>
          </cell>
        </row>
        <row r="8705">
          <cell r="A8705" t="str">
            <v>CS73331.11</v>
          </cell>
        </row>
        <row r="8706">
          <cell r="A8706" t="str">
            <v>E35702.06</v>
          </cell>
        </row>
        <row r="8707">
          <cell r="A8707" t="str">
            <v>E35702.09</v>
          </cell>
        </row>
        <row r="8708">
          <cell r="A8708" t="str">
            <v>CS7211202</v>
          </cell>
        </row>
        <row r="8709">
          <cell r="A8709" t="str">
            <v>T65620.20</v>
          </cell>
        </row>
        <row r="8710">
          <cell r="A8710" t="str">
            <v>T65620.41</v>
          </cell>
        </row>
        <row r="8711">
          <cell r="A8711" t="str">
            <v>T65620.11</v>
          </cell>
        </row>
        <row r="8712">
          <cell r="A8712" t="str">
            <v>T65620.86</v>
          </cell>
        </row>
        <row r="8713">
          <cell r="A8713" t="str">
            <v>COM01H4001</v>
          </cell>
        </row>
        <row r="8714">
          <cell r="A8714" t="str">
            <v>CS7113398</v>
          </cell>
        </row>
        <row r="8715">
          <cell r="A8715" t="str">
            <v>CS71932.01</v>
          </cell>
        </row>
        <row r="8716">
          <cell r="A8716" t="str">
            <v>CS7276304</v>
          </cell>
        </row>
        <row r="8717">
          <cell r="A8717" t="str">
            <v>DS61620.73</v>
          </cell>
        </row>
        <row r="8718">
          <cell r="A8718" t="str">
            <v>DS61620.61</v>
          </cell>
        </row>
        <row r="8719">
          <cell r="A8719" t="str">
            <v>DS61620.75</v>
          </cell>
        </row>
        <row r="8720">
          <cell r="A8720" t="str">
            <v>DS61620.69</v>
          </cell>
        </row>
        <row r="8721">
          <cell r="A8721" t="str">
            <v>DS61620.62</v>
          </cell>
        </row>
        <row r="8722">
          <cell r="A8722" t="str">
            <v>DS61620.74</v>
          </cell>
        </row>
        <row r="8723">
          <cell r="A8723" t="str">
            <v>DS61620.65</v>
          </cell>
        </row>
        <row r="8724">
          <cell r="A8724" t="str">
            <v>DS61620.79</v>
          </cell>
        </row>
        <row r="8725">
          <cell r="A8725" t="str">
            <v>DS61620.76</v>
          </cell>
        </row>
        <row r="8726">
          <cell r="A8726" t="str">
            <v>DS61620.88</v>
          </cell>
        </row>
        <row r="8727">
          <cell r="A8727" t="str">
            <v>DS61620.71</v>
          </cell>
        </row>
        <row r="8728">
          <cell r="A8728" t="str">
            <v>CS72993.01</v>
          </cell>
        </row>
        <row r="8729">
          <cell r="A8729" t="str">
            <v>CS72993.03</v>
          </cell>
        </row>
        <row r="8730">
          <cell r="A8730" t="str">
            <v>467201A</v>
          </cell>
        </row>
        <row r="8731">
          <cell r="A8731" t="str">
            <v>24012</v>
          </cell>
        </row>
        <row r="8732">
          <cell r="A8732" t="str">
            <v>24013</v>
          </cell>
        </row>
        <row r="8733">
          <cell r="A8733" t="str">
            <v>21122.5</v>
          </cell>
        </row>
        <row r="8734">
          <cell r="A8734" t="str">
            <v>21217.10</v>
          </cell>
        </row>
        <row r="8735">
          <cell r="A8735" t="str">
            <v>CS72993.02</v>
          </cell>
        </row>
        <row r="8736">
          <cell r="A8736" t="str">
            <v>E35734.02</v>
          </cell>
        </row>
        <row r="8737">
          <cell r="A8737" t="str">
            <v>DA0057026</v>
          </cell>
        </row>
        <row r="8738">
          <cell r="A8738" t="str">
            <v>NWG40FEAT3109</v>
          </cell>
        </row>
        <row r="8739">
          <cell r="A8739" t="str">
            <v>NWG40SW3909</v>
          </cell>
        </row>
        <row r="8740">
          <cell r="A8740" t="str">
            <v>NES1004350</v>
          </cell>
        </row>
        <row r="8741">
          <cell r="A8741" t="str">
            <v>NWG40SW1014</v>
          </cell>
        </row>
        <row r="8742">
          <cell r="A8742" t="str">
            <v>NWG40SW1024P</v>
          </cell>
        </row>
        <row r="8743">
          <cell r="A8743" t="str">
            <v>OEMROGUEWSUPP</v>
          </cell>
        </row>
        <row r="8744">
          <cell r="A8744" t="str">
            <v>00040663</v>
          </cell>
        </row>
        <row r="8745">
          <cell r="A8745" t="str">
            <v>CS7222313</v>
          </cell>
        </row>
        <row r="8746">
          <cell r="A8746" t="str">
            <v>T30707.01</v>
          </cell>
        </row>
        <row r="8747">
          <cell r="A8747" t="str">
            <v>T30707.02</v>
          </cell>
        </row>
        <row r="8748">
          <cell r="A8748" t="str">
            <v>T30705.01</v>
          </cell>
        </row>
        <row r="8749">
          <cell r="A8749" t="str">
            <v>DS60160.56</v>
          </cell>
        </row>
        <row r="8750">
          <cell r="A8750" t="str">
            <v>T68700.01</v>
          </cell>
        </row>
        <row r="8751">
          <cell r="A8751" t="str">
            <v>T68700.02</v>
          </cell>
        </row>
        <row r="8752">
          <cell r="A8752" t="str">
            <v>E32606.01</v>
          </cell>
        </row>
        <row r="8753">
          <cell r="A8753" t="str">
            <v>CS72116.24</v>
          </cell>
        </row>
        <row r="8754">
          <cell r="A8754" t="str">
            <v>00037942</v>
          </cell>
        </row>
        <row r="8755">
          <cell r="A8755" t="str">
            <v>PRSSW12101</v>
          </cell>
        </row>
        <row r="8756">
          <cell r="A8756" t="str">
            <v>T36626.01</v>
          </cell>
        </row>
        <row r="8757">
          <cell r="A8757" t="str">
            <v>00040346</v>
          </cell>
        </row>
        <row r="8758">
          <cell r="A8758" t="str">
            <v>MSCFEAT0747.D</v>
          </cell>
        </row>
        <row r="8759">
          <cell r="A8759" t="str">
            <v>NTMSDC10L04E4</v>
          </cell>
        </row>
        <row r="8760">
          <cell r="A8760" t="str">
            <v>AG30PM0009</v>
          </cell>
        </row>
        <row r="8761">
          <cell r="A8761" t="str">
            <v>NES2101001</v>
          </cell>
        </row>
        <row r="8762">
          <cell r="A8762" t="str">
            <v>21132.13</v>
          </cell>
        </row>
        <row r="8763">
          <cell r="A8763" t="str">
            <v>CS79022</v>
          </cell>
        </row>
        <row r="8764">
          <cell r="A8764" t="str">
            <v>MSCFEAT0041.D</v>
          </cell>
        </row>
        <row r="8765">
          <cell r="A8765" t="str">
            <v>CS70310.06</v>
          </cell>
        </row>
        <row r="8766">
          <cell r="A8766" t="str">
            <v>OSHP_A6273AR</v>
          </cell>
        </row>
        <row r="8767">
          <cell r="A8767" t="str">
            <v>MINSCPSW5680HP</v>
          </cell>
        </row>
        <row r="8768">
          <cell r="A8768" t="str">
            <v>AG30IACC0009</v>
          </cell>
        </row>
        <row r="8769">
          <cell r="A8769" t="str">
            <v>CS72112</v>
          </cell>
        </row>
        <row r="8770">
          <cell r="A8770" t="str">
            <v>OSS01778</v>
          </cell>
        </row>
        <row r="8771">
          <cell r="A8771" t="str">
            <v>T30427.03</v>
          </cell>
        </row>
        <row r="8772">
          <cell r="A8772" t="str">
            <v>T30427.01</v>
          </cell>
        </row>
        <row r="8773">
          <cell r="A8773" t="str">
            <v>E35702.01</v>
          </cell>
        </row>
        <row r="8774">
          <cell r="A8774" t="str">
            <v>E35702.02</v>
          </cell>
        </row>
        <row r="8775">
          <cell r="A8775" t="str">
            <v>0080370</v>
          </cell>
        </row>
        <row r="8776">
          <cell r="A8776" t="str">
            <v>0080369</v>
          </cell>
        </row>
        <row r="8777">
          <cell r="A8777" t="str">
            <v>NWGFEAT1111</v>
          </cell>
        </row>
        <row r="8778">
          <cell r="A8778" t="str">
            <v>NWGFEAT1170</v>
          </cell>
        </row>
        <row r="8779">
          <cell r="A8779" t="str">
            <v>MSCFEAT61145.M</v>
          </cell>
        </row>
        <row r="8780">
          <cell r="A8780" t="str">
            <v>MSCSW1101.A</v>
          </cell>
        </row>
        <row r="8781">
          <cell r="A8781" t="str">
            <v>00000609</v>
          </cell>
        </row>
        <row r="8782">
          <cell r="A8782" t="str">
            <v>T30700.12</v>
          </cell>
        </row>
        <row r="8783">
          <cell r="A8783" t="str">
            <v>MSC01H0044</v>
          </cell>
        </row>
        <row r="8784">
          <cell r="A8784" t="str">
            <v>NET4256FRU</v>
          </cell>
        </row>
        <row r="8785">
          <cell r="A8785" t="str">
            <v>471012A</v>
          </cell>
        </row>
        <row r="8786">
          <cell r="A8786" t="str">
            <v>MSC01H0045</v>
          </cell>
        </row>
        <row r="8787">
          <cell r="A8787" t="str">
            <v>MSC01H0046</v>
          </cell>
        </row>
        <row r="8788">
          <cell r="A8788" t="str">
            <v>NWGFEAT1117</v>
          </cell>
        </row>
        <row r="8789">
          <cell r="A8789" t="str">
            <v>PRSSW9000</v>
          </cell>
        </row>
        <row r="8790">
          <cell r="A8790" t="str">
            <v>MSCFEAT0703.A</v>
          </cell>
        </row>
        <row r="8791">
          <cell r="A8791" t="str">
            <v>CS7136711</v>
          </cell>
        </row>
        <row r="8792">
          <cell r="A8792" t="str">
            <v>MSCFEAT0714.D</v>
          </cell>
        </row>
        <row r="8793">
          <cell r="A8793" t="str">
            <v>E32618.01</v>
          </cell>
        </row>
        <row r="8794">
          <cell r="A8794" t="str">
            <v>CS7276001</v>
          </cell>
        </row>
        <row r="8795">
          <cell r="A8795" t="str">
            <v>NES260B130</v>
          </cell>
        </row>
        <row r="8796">
          <cell r="A8796" t="str">
            <v>CS72125.02</v>
          </cell>
        </row>
        <row r="8797">
          <cell r="A8797" t="str">
            <v>CS72763.04</v>
          </cell>
        </row>
        <row r="8798">
          <cell r="A8798" t="str">
            <v>T30507.09</v>
          </cell>
        </row>
        <row r="8799">
          <cell r="A8799" t="str">
            <v>MSCFEAT01054.B</v>
          </cell>
        </row>
        <row r="8800">
          <cell r="A8800" t="str">
            <v>MSCFEAT0708.B</v>
          </cell>
        </row>
        <row r="8801">
          <cell r="A8801" t="str">
            <v>MSCFEAT0719.A</v>
          </cell>
        </row>
        <row r="8802">
          <cell r="A8802" t="str">
            <v>DA0123</v>
          </cell>
        </row>
        <row r="8803">
          <cell r="A8803" t="str">
            <v>DA0114</v>
          </cell>
        </row>
        <row r="8804">
          <cell r="A8804" t="str">
            <v>T30823.02</v>
          </cell>
        </row>
        <row r="8805">
          <cell r="A8805" t="str">
            <v>IPBBFLASH256</v>
          </cell>
        </row>
        <row r="8806">
          <cell r="A8806" t="str">
            <v>E35740.02</v>
          </cell>
        </row>
        <row r="8807">
          <cell r="A8807" t="str">
            <v>OSHW0026</v>
          </cell>
        </row>
        <row r="8808">
          <cell r="A8808" t="str">
            <v>00039775</v>
          </cell>
        </row>
        <row r="8809">
          <cell r="A8809" t="str">
            <v>T55408.04</v>
          </cell>
        </row>
        <row r="8810">
          <cell r="A8810" t="str">
            <v>00035565</v>
          </cell>
        </row>
        <row r="8811">
          <cell r="A8811" t="str">
            <v>CS72900.04</v>
          </cell>
        </row>
        <row r="8812">
          <cell r="A8812" t="str">
            <v>2003294</v>
          </cell>
        </row>
        <row r="8813">
          <cell r="A8813" t="str">
            <v>2003298</v>
          </cell>
        </row>
        <row r="8814">
          <cell r="A8814" t="str">
            <v>MSCFEAT0033.D</v>
          </cell>
        </row>
        <row r="8815">
          <cell r="A8815" t="str">
            <v>MSCFEAT01003.D</v>
          </cell>
        </row>
        <row r="8816">
          <cell r="A8816" t="str">
            <v>MSCFEAT01102.D</v>
          </cell>
        </row>
        <row r="8817">
          <cell r="A8817" t="str">
            <v>RNC3097</v>
          </cell>
        </row>
        <row r="8818">
          <cell r="A8818" t="str">
            <v>T55320.01</v>
          </cell>
        </row>
        <row r="8819">
          <cell r="A8819" t="str">
            <v>00035803</v>
          </cell>
        </row>
        <row r="8820">
          <cell r="A8820" t="str">
            <v>00035804</v>
          </cell>
        </row>
        <row r="8821">
          <cell r="A8821" t="str">
            <v>S38908.01</v>
          </cell>
        </row>
        <row r="8822">
          <cell r="A8822" t="str">
            <v>2003289</v>
          </cell>
        </row>
        <row r="8823">
          <cell r="A8823" t="str">
            <v>2003290</v>
          </cell>
        </row>
        <row r="8824">
          <cell r="A8824" t="str">
            <v>CS72900.05</v>
          </cell>
        </row>
        <row r="8825">
          <cell r="A8825" t="str">
            <v>CS72900.06</v>
          </cell>
        </row>
        <row r="8826">
          <cell r="A8826" t="str">
            <v>CS72900.07</v>
          </cell>
        </row>
        <row r="8827">
          <cell r="A8827" t="str">
            <v>NES5002330</v>
          </cell>
        </row>
        <row r="8828">
          <cell r="A8828" t="str">
            <v>E32619.01</v>
          </cell>
        </row>
        <row r="8829">
          <cell r="A8829" t="str">
            <v>465221A</v>
          </cell>
        </row>
        <row r="8830">
          <cell r="A8830" t="str">
            <v>T30810.01</v>
          </cell>
        </row>
        <row r="8831">
          <cell r="A8831" t="str">
            <v>465527A</v>
          </cell>
        </row>
        <row r="8832">
          <cell r="A8832" t="str">
            <v>CS72973.03</v>
          </cell>
        </row>
        <row r="8833">
          <cell r="A8833" t="str">
            <v>00003420</v>
          </cell>
        </row>
        <row r="8834">
          <cell r="A8834" t="str">
            <v>00003418</v>
          </cell>
        </row>
        <row r="8835">
          <cell r="A8835" t="str">
            <v>CS7136212</v>
          </cell>
        </row>
        <row r="8836">
          <cell r="A8836" t="str">
            <v>T36335.01</v>
          </cell>
        </row>
        <row r="8837">
          <cell r="A8837" t="str">
            <v>T36335.03</v>
          </cell>
        </row>
        <row r="8838">
          <cell r="A8838" t="str">
            <v>OSS01704</v>
          </cell>
        </row>
        <row r="8839">
          <cell r="A8839" t="str">
            <v>SG00091</v>
          </cell>
        </row>
        <row r="8840">
          <cell r="A8840" t="str">
            <v>SG00081</v>
          </cell>
        </row>
        <row r="8841">
          <cell r="A8841" t="str">
            <v>SG00082</v>
          </cell>
        </row>
        <row r="8842">
          <cell r="A8842" t="str">
            <v>E35704.12</v>
          </cell>
        </row>
        <row r="8843">
          <cell r="A8843" t="str">
            <v>PRSSW12161</v>
          </cell>
        </row>
        <row r="8844">
          <cell r="A8844" t="str">
            <v>T30700.02</v>
          </cell>
        </row>
        <row r="8845">
          <cell r="A8845" t="str">
            <v>DS60250.45</v>
          </cell>
        </row>
        <row r="8846">
          <cell r="A8846" t="str">
            <v>CS71908.00</v>
          </cell>
        </row>
        <row r="8847">
          <cell r="A8847" t="str">
            <v>MMSC21FEAT0007</v>
          </cell>
        </row>
        <row r="8848">
          <cell r="A8848" t="str">
            <v>MMSC21FEAT0021</v>
          </cell>
        </row>
        <row r="8849">
          <cell r="A8849" t="str">
            <v>NET4428000</v>
          </cell>
        </row>
        <row r="8850">
          <cell r="A8850" t="str">
            <v>NETX5610000</v>
          </cell>
        </row>
        <row r="8851">
          <cell r="A8851" t="str">
            <v>NESW5100000</v>
          </cell>
        </row>
        <row r="8852">
          <cell r="A8852" t="str">
            <v>F5BIG1G2GME3400</v>
          </cell>
        </row>
        <row r="8853">
          <cell r="A8853" t="str">
            <v>469278A</v>
          </cell>
        </row>
        <row r="8854">
          <cell r="A8854" t="str">
            <v>00040405</v>
          </cell>
        </row>
        <row r="8855">
          <cell r="A8855" t="str">
            <v>MINSCPSW5675HP</v>
          </cell>
        </row>
        <row r="8856">
          <cell r="A8856" t="str">
            <v>470057A</v>
          </cell>
        </row>
        <row r="8857">
          <cell r="A8857" t="str">
            <v>CS72114.03</v>
          </cell>
        </row>
        <row r="8858">
          <cell r="A8858" t="str">
            <v>21705</v>
          </cell>
        </row>
        <row r="8859">
          <cell r="A8859" t="str">
            <v>BSC.740.T</v>
          </cell>
        </row>
        <row r="8860">
          <cell r="A8860" t="str">
            <v>BSC.740</v>
          </cell>
        </row>
        <row r="8861">
          <cell r="A8861" t="str">
            <v>DADEN5093</v>
          </cell>
        </row>
        <row r="8862">
          <cell r="A8862" t="str">
            <v>DADEN5097</v>
          </cell>
        </row>
        <row r="8863">
          <cell r="A8863" t="str">
            <v>DADEN5099</v>
          </cell>
        </row>
        <row r="8864">
          <cell r="A8864" t="str">
            <v>DA3338</v>
          </cell>
        </row>
        <row r="8865">
          <cell r="A8865" t="str">
            <v>CS71159.01</v>
          </cell>
        </row>
        <row r="8866">
          <cell r="A8866" t="str">
            <v>MSCFEAT00833.A</v>
          </cell>
        </row>
        <row r="8867">
          <cell r="A8867" t="str">
            <v>MSCFEAT00906.A</v>
          </cell>
        </row>
        <row r="8868">
          <cell r="A8868" t="str">
            <v>MSCFEAT00933.A</v>
          </cell>
        </row>
        <row r="8869">
          <cell r="A8869" t="str">
            <v>MSCFEAT01022.B</v>
          </cell>
        </row>
        <row r="8870">
          <cell r="A8870" t="str">
            <v>MSCFEAT01101.A</v>
          </cell>
        </row>
        <row r="8871">
          <cell r="A8871" t="str">
            <v>MSCFEAT0734.A</v>
          </cell>
        </row>
        <row r="8872">
          <cell r="A8872" t="str">
            <v>T30800.19</v>
          </cell>
        </row>
        <row r="8873">
          <cell r="A8873" t="str">
            <v>CS72995.03</v>
          </cell>
        </row>
        <row r="8874">
          <cell r="A8874" t="str">
            <v>21743.01</v>
          </cell>
        </row>
        <row r="8875">
          <cell r="A8875" t="str">
            <v>E38373.02</v>
          </cell>
        </row>
        <row r="8876">
          <cell r="A8876" t="str">
            <v>E38373.05</v>
          </cell>
        </row>
        <row r="8877">
          <cell r="A8877" t="str">
            <v>CS73421.03</v>
          </cell>
        </row>
        <row r="8878">
          <cell r="A8878" t="str">
            <v>SG00236</v>
          </cell>
        </row>
        <row r="8879">
          <cell r="A8879" t="str">
            <v>CS71135.24</v>
          </cell>
        </row>
        <row r="8880">
          <cell r="A8880" t="str">
            <v>OSSW0209</v>
          </cell>
        </row>
        <row r="8881">
          <cell r="A8881" t="str">
            <v>T36150.01</v>
          </cell>
        </row>
        <row r="8882">
          <cell r="A8882" t="str">
            <v>OSSW0210</v>
          </cell>
        </row>
        <row r="8883">
          <cell r="A8883" t="str">
            <v>T32107.02</v>
          </cell>
        </row>
        <row r="8884">
          <cell r="A8884" t="str">
            <v>T32107.03</v>
          </cell>
        </row>
        <row r="8885">
          <cell r="A8885" t="str">
            <v>00036965</v>
          </cell>
        </row>
        <row r="8886">
          <cell r="A8886" t="str">
            <v>T32478.01</v>
          </cell>
        </row>
        <row r="8887">
          <cell r="A8887" t="str">
            <v>SG00235</v>
          </cell>
        </row>
        <row r="8888">
          <cell r="A8888" t="str">
            <v>CDS01H2130</v>
          </cell>
        </row>
        <row r="8889">
          <cell r="A8889" t="str">
            <v>CDS01H2120</v>
          </cell>
        </row>
        <row r="8890">
          <cell r="A8890" t="str">
            <v>CDS01H2110</v>
          </cell>
        </row>
        <row r="8891">
          <cell r="A8891" t="str">
            <v>PRSSW12511</v>
          </cell>
        </row>
        <row r="8892">
          <cell r="A8892" t="str">
            <v>FS000045</v>
          </cell>
        </row>
        <row r="8893">
          <cell r="A8893" t="str">
            <v>21132.12</v>
          </cell>
        </row>
        <row r="8894">
          <cell r="A8894" t="str">
            <v>SRR01H1152</v>
          </cell>
        </row>
        <row r="8895">
          <cell r="A8895" t="str">
            <v>SRR01H1153</v>
          </cell>
        </row>
        <row r="8896">
          <cell r="A8896" t="str">
            <v>SRR01H1154</v>
          </cell>
        </row>
        <row r="8897">
          <cell r="A8897" t="str">
            <v>SRR01H1155</v>
          </cell>
        </row>
        <row r="8898">
          <cell r="A8898" t="str">
            <v>CS71130.15</v>
          </cell>
        </row>
        <row r="8899">
          <cell r="A8899" t="str">
            <v>OS_TB_D5ALTLL</v>
          </cell>
        </row>
        <row r="8900">
          <cell r="A8900" t="str">
            <v>DA0305</v>
          </cell>
        </row>
        <row r="8901">
          <cell r="A8901" t="str">
            <v>FS000312</v>
          </cell>
        </row>
        <row r="8902">
          <cell r="A8902" t="str">
            <v>OEMEMCSW10</v>
          </cell>
        </row>
        <row r="8903">
          <cell r="A8903" t="str">
            <v>DA7893</v>
          </cell>
        </row>
        <row r="8904">
          <cell r="A8904" t="str">
            <v>00035453</v>
          </cell>
        </row>
        <row r="8905">
          <cell r="A8905" t="str">
            <v>MINSMPSW5525HP</v>
          </cell>
        </row>
        <row r="8906">
          <cell r="A8906" t="str">
            <v>MSCFEAT0723.A</v>
          </cell>
        </row>
        <row r="8907">
          <cell r="A8907" t="str">
            <v>CS72967.01</v>
          </cell>
        </row>
        <row r="8908">
          <cell r="A8908" t="str">
            <v>CS72967.02</v>
          </cell>
        </row>
        <row r="8909">
          <cell r="A8909" t="str">
            <v>CS72967.03</v>
          </cell>
        </row>
        <row r="8910">
          <cell r="A8910" t="str">
            <v>CS72967.04</v>
          </cell>
        </row>
        <row r="8911">
          <cell r="A8911" t="str">
            <v>CS72967.05</v>
          </cell>
        </row>
        <row r="8912">
          <cell r="A8912" t="str">
            <v>CS72967.07</v>
          </cell>
        </row>
        <row r="8913">
          <cell r="A8913" t="str">
            <v>CS72967.08</v>
          </cell>
        </row>
        <row r="8914">
          <cell r="A8914" t="str">
            <v>CS72967.09</v>
          </cell>
        </row>
        <row r="8915">
          <cell r="A8915" t="str">
            <v>CS72936.03</v>
          </cell>
        </row>
        <row r="8916">
          <cell r="A8916" t="str">
            <v>467537A</v>
          </cell>
        </row>
        <row r="8917">
          <cell r="A8917" t="str">
            <v>CS71133.52</v>
          </cell>
        </row>
        <row r="8918">
          <cell r="A8918" t="str">
            <v>GE_0041</v>
          </cell>
        </row>
        <row r="8919">
          <cell r="A8919" t="str">
            <v>E35480.01</v>
          </cell>
        </row>
        <row r="8920">
          <cell r="A8920" t="str">
            <v>DA0115</v>
          </cell>
        </row>
        <row r="8921">
          <cell r="A8921" t="str">
            <v>SMSCFEAT7001</v>
          </cell>
        </row>
        <row r="8922">
          <cell r="A8922" t="str">
            <v>SMSCFEAT7002</v>
          </cell>
        </row>
        <row r="8923">
          <cell r="A8923" t="str">
            <v>SMSCFEAT7003</v>
          </cell>
        </row>
        <row r="8924">
          <cell r="A8924" t="str">
            <v>SMSCFEAT7008</v>
          </cell>
        </row>
        <row r="8925">
          <cell r="A8925" t="str">
            <v>SMSCFEAT7009</v>
          </cell>
        </row>
        <row r="8926">
          <cell r="A8926" t="str">
            <v>SMSCFEAT7010</v>
          </cell>
        </row>
        <row r="8927">
          <cell r="A8927" t="str">
            <v>SMSCFEAT7102</v>
          </cell>
        </row>
        <row r="8928">
          <cell r="A8928" t="str">
            <v>SMSCFEAT7104</v>
          </cell>
        </row>
        <row r="8929">
          <cell r="A8929" t="str">
            <v>SMSCFEAT7105</v>
          </cell>
        </row>
        <row r="8930">
          <cell r="A8930" t="str">
            <v>SMSCFEAT7106</v>
          </cell>
        </row>
        <row r="8931">
          <cell r="A8931" t="str">
            <v>SMSCFEAT8105</v>
          </cell>
        </row>
        <row r="8932">
          <cell r="A8932" t="str">
            <v>CS7276107</v>
          </cell>
        </row>
        <row r="8933">
          <cell r="A8933" t="str">
            <v>T38286.02</v>
          </cell>
        </row>
        <row r="8934">
          <cell r="A8934" t="str">
            <v>T38286.10</v>
          </cell>
        </row>
        <row r="8935">
          <cell r="A8935" t="str">
            <v>T38346.10</v>
          </cell>
        </row>
        <row r="8936">
          <cell r="A8936" t="str">
            <v>T38346.20</v>
          </cell>
        </row>
        <row r="8937">
          <cell r="A8937" t="str">
            <v>T38346.40</v>
          </cell>
        </row>
        <row r="8938">
          <cell r="A8938" t="str">
            <v>CS7276117</v>
          </cell>
        </row>
        <row r="8939">
          <cell r="A8939" t="str">
            <v>21126</v>
          </cell>
        </row>
        <row r="8940">
          <cell r="A8940" t="str">
            <v>4168.2</v>
          </cell>
        </row>
        <row r="8941">
          <cell r="A8941" t="str">
            <v>MSCFEAT2919.1K</v>
          </cell>
        </row>
        <row r="8942">
          <cell r="A8942" t="str">
            <v>MSCFEAT61065</v>
          </cell>
        </row>
        <row r="8943">
          <cell r="A8943" t="str">
            <v>AG30PM0008</v>
          </cell>
        </row>
        <row r="8944">
          <cell r="A8944" t="str">
            <v>T65000.16</v>
          </cell>
        </row>
        <row r="8945">
          <cell r="A8945" t="str">
            <v>T65000.29</v>
          </cell>
        </row>
        <row r="8946">
          <cell r="A8946" t="str">
            <v>T65000.88</v>
          </cell>
        </row>
        <row r="8947">
          <cell r="A8947" t="str">
            <v>T65000.06</v>
          </cell>
        </row>
        <row r="8948">
          <cell r="A8948" t="str">
            <v>T65000.01</v>
          </cell>
        </row>
        <row r="8949">
          <cell r="A8949" t="str">
            <v>DS60250.66</v>
          </cell>
        </row>
        <row r="8950">
          <cell r="A8950" t="str">
            <v>DS60250.40</v>
          </cell>
        </row>
        <row r="8951">
          <cell r="A8951" t="str">
            <v>T67005.01</v>
          </cell>
        </row>
        <row r="8952">
          <cell r="A8952" t="str">
            <v>T67005.16</v>
          </cell>
        </row>
        <row r="8953">
          <cell r="A8953" t="str">
            <v>T67005.50</v>
          </cell>
        </row>
        <row r="8954">
          <cell r="A8954" t="str">
            <v>24001</v>
          </cell>
        </row>
        <row r="8955">
          <cell r="A8955" t="str">
            <v>24002</v>
          </cell>
        </row>
        <row r="8956">
          <cell r="A8956" t="str">
            <v>21217</v>
          </cell>
        </row>
        <row r="8957">
          <cell r="A8957" t="str">
            <v>AG30IACC0008</v>
          </cell>
        </row>
        <row r="8958">
          <cell r="A8958" t="str">
            <v>DA7851</v>
          </cell>
        </row>
        <row r="8959">
          <cell r="A8959" t="str">
            <v>T32107.01</v>
          </cell>
        </row>
        <row r="8960">
          <cell r="A8960" t="str">
            <v>00040703</v>
          </cell>
        </row>
        <row r="8961">
          <cell r="A8961" t="str">
            <v>OEMEMCSW10NA</v>
          </cell>
        </row>
        <row r="8962">
          <cell r="A8962" t="str">
            <v>OEMEMCSW33NA</v>
          </cell>
        </row>
        <row r="8963">
          <cell r="A8963" t="str">
            <v>E35701.01</v>
          </cell>
        </row>
        <row r="8964">
          <cell r="A8964" t="str">
            <v>E35701.03</v>
          </cell>
        </row>
        <row r="8965">
          <cell r="A8965" t="str">
            <v>E35702.03</v>
          </cell>
        </row>
        <row r="8966">
          <cell r="A8966" t="str">
            <v>MINSCPSW5670HP</v>
          </cell>
        </row>
        <row r="8967">
          <cell r="A8967" t="str">
            <v>CS72993.04</v>
          </cell>
        </row>
        <row r="8968">
          <cell r="A8968" t="str">
            <v>CS72993.05</v>
          </cell>
        </row>
        <row r="8969">
          <cell r="A8969" t="str">
            <v>CS72993.06</v>
          </cell>
        </row>
        <row r="8970">
          <cell r="A8970" t="str">
            <v>GE_0039</v>
          </cell>
        </row>
        <row r="8971">
          <cell r="A8971" t="str">
            <v>NES260B120</v>
          </cell>
        </row>
        <row r="8972">
          <cell r="A8972" t="str">
            <v>CS72967.06</v>
          </cell>
        </row>
        <row r="8973">
          <cell r="A8973" t="str">
            <v>CS7211204</v>
          </cell>
        </row>
        <row r="8974">
          <cell r="A8974" t="str">
            <v>P69109.02</v>
          </cell>
        </row>
        <row r="8975">
          <cell r="A8975" t="str">
            <v>T36335.02</v>
          </cell>
        </row>
        <row r="8976">
          <cell r="A8976" t="str">
            <v>24010</v>
          </cell>
        </row>
        <row r="8977">
          <cell r="A8977" t="str">
            <v>FS000083</v>
          </cell>
        </row>
        <row r="8978">
          <cell r="A8978" t="str">
            <v>E32627.01</v>
          </cell>
        </row>
        <row r="8979">
          <cell r="A8979" t="str">
            <v>OEMEMCHW53NA</v>
          </cell>
        </row>
        <row r="8980">
          <cell r="A8980" t="str">
            <v>IPBBHW0019</v>
          </cell>
        </row>
        <row r="8981">
          <cell r="A8981" t="str">
            <v>IPBBHW0106</v>
          </cell>
        </row>
        <row r="8982">
          <cell r="A8982" t="str">
            <v>CS71515.03</v>
          </cell>
        </row>
        <row r="8983">
          <cell r="A8983" t="str">
            <v>CS71609.04</v>
          </cell>
        </row>
        <row r="8984">
          <cell r="A8984" t="str">
            <v>CS72995.02</v>
          </cell>
        </row>
        <row r="8985">
          <cell r="A8985" t="str">
            <v>T36335.06</v>
          </cell>
        </row>
        <row r="8986">
          <cell r="A8986" t="str">
            <v>OSSW0133</v>
          </cell>
        </row>
        <row r="8987">
          <cell r="A8987" t="str">
            <v>MSCFEAT01067.D</v>
          </cell>
        </row>
        <row r="8988">
          <cell r="A8988" t="str">
            <v>MSCFEAT61145.L</v>
          </cell>
        </row>
        <row r="8989">
          <cell r="A8989" t="str">
            <v>E39004.02</v>
          </cell>
        </row>
        <row r="8990">
          <cell r="A8990" t="str">
            <v>21216</v>
          </cell>
        </row>
        <row r="8991">
          <cell r="A8991" t="str">
            <v>00004389</v>
          </cell>
        </row>
        <row r="8992">
          <cell r="A8992" t="str">
            <v>00039870</v>
          </cell>
        </row>
        <row r="8993">
          <cell r="A8993" t="str">
            <v>00039884</v>
          </cell>
        </row>
        <row r="8994">
          <cell r="A8994" t="str">
            <v>00039888</v>
          </cell>
        </row>
        <row r="8995">
          <cell r="A8995" t="str">
            <v>00039892</v>
          </cell>
        </row>
        <row r="8996">
          <cell r="A8996" t="str">
            <v>00039894</v>
          </cell>
        </row>
        <row r="8997">
          <cell r="A8997" t="str">
            <v>RAN1119.T</v>
          </cell>
        </row>
        <row r="8998">
          <cell r="A8998" t="str">
            <v>RAN1119</v>
          </cell>
        </row>
        <row r="8999">
          <cell r="A8999" t="str">
            <v>T38348.14</v>
          </cell>
        </row>
        <row r="9000">
          <cell r="A9000" t="str">
            <v>00035454</v>
          </cell>
        </row>
        <row r="9001">
          <cell r="A9001" t="str">
            <v>T36335.05</v>
          </cell>
        </row>
        <row r="9002">
          <cell r="A9002" t="str">
            <v>CS71305.01</v>
          </cell>
        </row>
        <row r="9003">
          <cell r="A9003" t="str">
            <v>MSCFEAT0001.A</v>
          </cell>
        </row>
        <row r="9004">
          <cell r="A9004" t="str">
            <v>FS000093</v>
          </cell>
        </row>
        <row r="9005">
          <cell r="A9005" t="str">
            <v>CS7115300</v>
          </cell>
        </row>
        <row r="9006">
          <cell r="A9006" t="str">
            <v>24011</v>
          </cell>
        </row>
        <row r="9007">
          <cell r="A9007" t="str">
            <v>CS71310.06</v>
          </cell>
        </row>
        <row r="9008">
          <cell r="A9008" t="str">
            <v>MINSMPSW5515HP</v>
          </cell>
        </row>
        <row r="9009">
          <cell r="A9009" t="str">
            <v>T50004-18AA</v>
          </cell>
        </row>
        <row r="9010">
          <cell r="A9010" t="str">
            <v>OEMEMCHW53A</v>
          </cell>
        </row>
        <row r="9011">
          <cell r="A9011" t="str">
            <v>DA0094302</v>
          </cell>
        </row>
        <row r="9012">
          <cell r="A9012" t="str">
            <v>MSCFEAT0040.B</v>
          </cell>
        </row>
        <row r="9013">
          <cell r="A9013" t="str">
            <v>OSS01777</v>
          </cell>
        </row>
        <row r="9014">
          <cell r="A9014" t="str">
            <v>CS72063</v>
          </cell>
        </row>
        <row r="9015">
          <cell r="A9015" t="str">
            <v>T55408.01</v>
          </cell>
        </row>
        <row r="9016">
          <cell r="A9016" t="str">
            <v>MSCFEAT0060.A</v>
          </cell>
        </row>
        <row r="9017">
          <cell r="A9017" t="str">
            <v>CS72112.03</v>
          </cell>
        </row>
        <row r="9018">
          <cell r="A9018" t="str">
            <v>E35700.05</v>
          </cell>
        </row>
        <row r="9019">
          <cell r="A9019" t="str">
            <v>CS7276112</v>
          </cell>
        </row>
        <row r="9020">
          <cell r="A9020" t="str">
            <v>E32190.01</v>
          </cell>
        </row>
        <row r="9021">
          <cell r="A9021" t="str">
            <v>E36712.01</v>
          </cell>
        </row>
        <row r="9022">
          <cell r="A9022" t="str">
            <v>NET6104000</v>
          </cell>
        </row>
        <row r="9023">
          <cell r="A9023" t="str">
            <v>CS72995.04</v>
          </cell>
        </row>
        <row r="9024">
          <cell r="A9024" t="str">
            <v>CS7211403</v>
          </cell>
        </row>
        <row r="9025">
          <cell r="A9025" t="str">
            <v>SRR01H0022</v>
          </cell>
        </row>
        <row r="9026">
          <cell r="A9026" t="str">
            <v>MSC01H0090</v>
          </cell>
        </row>
        <row r="9027">
          <cell r="A9027" t="str">
            <v>DA0094304</v>
          </cell>
        </row>
        <row r="9028">
          <cell r="A9028" t="str">
            <v>T67000.93</v>
          </cell>
        </row>
        <row r="9029">
          <cell r="A9029" t="str">
            <v>S36374.01</v>
          </cell>
        </row>
        <row r="9030">
          <cell r="A9030" t="str">
            <v>E32644.01</v>
          </cell>
        </row>
        <row r="9031">
          <cell r="A9031" t="str">
            <v>PRSSW12500</v>
          </cell>
        </row>
        <row r="9032">
          <cell r="A9032" t="str">
            <v>468900A</v>
          </cell>
        </row>
        <row r="9033">
          <cell r="A9033" t="str">
            <v>CS7299515</v>
          </cell>
        </row>
        <row r="9034">
          <cell r="A9034" t="str">
            <v>CS72995.05</v>
          </cell>
        </row>
        <row r="9035">
          <cell r="A9035" t="str">
            <v>CS71919.09</v>
          </cell>
        </row>
        <row r="9036">
          <cell r="A9036" t="str">
            <v>CS7113533</v>
          </cell>
        </row>
        <row r="9037">
          <cell r="A9037" t="str">
            <v>T65000.02</v>
          </cell>
        </row>
        <row r="9038">
          <cell r="A9038" t="str">
            <v>T36335.04</v>
          </cell>
        </row>
        <row r="9039">
          <cell r="A9039" t="str">
            <v>HLR01H0024</v>
          </cell>
        </row>
        <row r="9040">
          <cell r="A9040" t="str">
            <v>466143A</v>
          </cell>
        </row>
        <row r="9041">
          <cell r="A9041" t="str">
            <v>CS7201300</v>
          </cell>
        </row>
        <row r="9042">
          <cell r="A9042" t="str">
            <v>NWG40FEAT1032</v>
          </cell>
        </row>
        <row r="9043">
          <cell r="A9043" t="str">
            <v>NWG40FEAT1042</v>
          </cell>
        </row>
        <row r="9044">
          <cell r="A9044" t="str">
            <v>NWG40FEAT1052</v>
          </cell>
        </row>
        <row r="9045">
          <cell r="A9045" t="str">
            <v>NWG40FEAT1062</v>
          </cell>
        </row>
        <row r="9046">
          <cell r="A9046" t="str">
            <v>NWG40SW1022</v>
          </cell>
        </row>
        <row r="9047">
          <cell r="A9047" t="str">
            <v>21205.50</v>
          </cell>
        </row>
        <row r="9048">
          <cell r="A9048" t="str">
            <v>21206</v>
          </cell>
        </row>
        <row r="9049">
          <cell r="A9049" t="str">
            <v>E35705.05</v>
          </cell>
        </row>
        <row r="9050">
          <cell r="A9050" t="str">
            <v>E35705.06</v>
          </cell>
        </row>
        <row r="9051">
          <cell r="A9051" t="str">
            <v>NWG40SW1005</v>
          </cell>
        </row>
        <row r="9052">
          <cell r="A9052" t="str">
            <v>CS7276106</v>
          </cell>
        </row>
        <row r="9053">
          <cell r="A9053" t="str">
            <v>T67000.01</v>
          </cell>
        </row>
        <row r="9054">
          <cell r="A9054" t="str">
            <v>T67000.04</v>
          </cell>
        </row>
        <row r="9055">
          <cell r="A9055" t="str">
            <v>T67000.16</v>
          </cell>
        </row>
        <row r="9056">
          <cell r="A9056" t="str">
            <v>IMC00194</v>
          </cell>
        </row>
        <row r="9057">
          <cell r="A9057" t="str">
            <v>DA0484</v>
          </cell>
        </row>
        <row r="9058">
          <cell r="A9058" t="str">
            <v>OEMEMCSW33</v>
          </cell>
        </row>
        <row r="9059">
          <cell r="A9059" t="str">
            <v>466671A</v>
          </cell>
        </row>
        <row r="9060">
          <cell r="A9060" t="str">
            <v>OSS01510</v>
          </cell>
        </row>
        <row r="9061">
          <cell r="A9061" t="str">
            <v>NMSFEAT246.2</v>
          </cell>
        </row>
        <row r="9062">
          <cell r="A9062" t="str">
            <v>MMSC21FEAT0006</v>
          </cell>
        </row>
        <row r="9063">
          <cell r="A9063" t="str">
            <v>MMSC21FEAT0020</v>
          </cell>
        </row>
        <row r="9064">
          <cell r="A9064" t="str">
            <v>00035006</v>
          </cell>
        </row>
        <row r="9065">
          <cell r="A9065" t="str">
            <v>DA0306</v>
          </cell>
        </row>
        <row r="9066">
          <cell r="A9066" t="str">
            <v>MMSCSW2005</v>
          </cell>
        </row>
        <row r="9067">
          <cell r="A9067" t="str">
            <v>MINSCPSW5665HP</v>
          </cell>
        </row>
        <row r="9068">
          <cell r="A9068" t="str">
            <v>MSCFEAT0077.A</v>
          </cell>
        </row>
        <row r="9069">
          <cell r="A9069" t="str">
            <v>MSCFEAT00936.A</v>
          </cell>
        </row>
        <row r="9070">
          <cell r="A9070" t="str">
            <v>DS61620.70</v>
          </cell>
        </row>
        <row r="9071">
          <cell r="A9071" t="str">
            <v>CS71362.03</v>
          </cell>
        </row>
        <row r="9072">
          <cell r="A9072" t="str">
            <v>T65000.86</v>
          </cell>
        </row>
        <row r="9073">
          <cell r="A9073" t="str">
            <v>CS72181</v>
          </cell>
        </row>
        <row r="9074">
          <cell r="A9074" t="str">
            <v>SMSCFEAT7007</v>
          </cell>
        </row>
        <row r="9075">
          <cell r="A9075" t="str">
            <v>470040A</v>
          </cell>
        </row>
        <row r="9076">
          <cell r="A9076" t="str">
            <v>470044A</v>
          </cell>
        </row>
        <row r="9077">
          <cell r="A9077" t="str">
            <v>24171</v>
          </cell>
        </row>
        <row r="9078">
          <cell r="A9078" t="str">
            <v>T55070.15</v>
          </cell>
        </row>
        <row r="9079">
          <cell r="A9079" t="str">
            <v>T55070.07</v>
          </cell>
        </row>
        <row r="9080">
          <cell r="A9080" t="str">
            <v>T55070.13</v>
          </cell>
        </row>
        <row r="9081">
          <cell r="A9081" t="str">
            <v>T55070.18</v>
          </cell>
        </row>
        <row r="9082">
          <cell r="A9082" t="str">
            <v>T55070.23</v>
          </cell>
        </row>
        <row r="9083">
          <cell r="A9083" t="str">
            <v>T55070.26</v>
          </cell>
        </row>
        <row r="9084">
          <cell r="A9084" t="str">
            <v>T55070.28</v>
          </cell>
        </row>
        <row r="9085">
          <cell r="A9085" t="str">
            <v>T55070.32</v>
          </cell>
        </row>
        <row r="9086">
          <cell r="A9086" t="str">
            <v>T55070.38</v>
          </cell>
        </row>
        <row r="9087">
          <cell r="A9087" t="str">
            <v>A0360010</v>
          </cell>
        </row>
        <row r="9088">
          <cell r="A9088" t="str">
            <v>T50025-06AA</v>
          </cell>
        </row>
        <row r="9089">
          <cell r="A9089" t="str">
            <v>00034723</v>
          </cell>
        </row>
        <row r="9090">
          <cell r="A9090" t="str">
            <v>CS71919.01</v>
          </cell>
        </row>
        <row r="9091">
          <cell r="A9091" t="str">
            <v>2003392</v>
          </cell>
        </row>
        <row r="9092">
          <cell r="A9092" t="str">
            <v>2003393</v>
          </cell>
        </row>
        <row r="9093">
          <cell r="A9093" t="str">
            <v>2003394</v>
          </cell>
        </row>
        <row r="9094">
          <cell r="A9094" t="str">
            <v>2003395</v>
          </cell>
        </row>
        <row r="9095">
          <cell r="A9095" t="str">
            <v>2003400</v>
          </cell>
        </row>
        <row r="9096">
          <cell r="A9096" t="str">
            <v>2003401</v>
          </cell>
        </row>
        <row r="9097">
          <cell r="A9097" t="str">
            <v>2003402</v>
          </cell>
        </row>
        <row r="9098">
          <cell r="A9098" t="str">
            <v>2003403</v>
          </cell>
        </row>
        <row r="9099">
          <cell r="A9099" t="str">
            <v>IPBBHW0060</v>
          </cell>
        </row>
        <row r="9100">
          <cell r="A9100" t="str">
            <v>T55407.02</v>
          </cell>
        </row>
        <row r="9101">
          <cell r="A9101" t="str">
            <v>T55408.02</v>
          </cell>
        </row>
        <row r="9102">
          <cell r="A9102" t="str">
            <v>E32899.11</v>
          </cell>
        </row>
        <row r="9103">
          <cell r="A9103" t="str">
            <v>468155A</v>
          </cell>
        </row>
        <row r="9104">
          <cell r="A9104" t="str">
            <v>NBSSM005</v>
          </cell>
        </row>
        <row r="9105">
          <cell r="A9105" t="str">
            <v>469190A</v>
          </cell>
        </row>
        <row r="9106">
          <cell r="A9106" t="str">
            <v>00040350</v>
          </cell>
        </row>
        <row r="9107">
          <cell r="A9107" t="str">
            <v>MINSMPSW5510HP</v>
          </cell>
        </row>
        <row r="9108">
          <cell r="A9108" t="str">
            <v>CS71130.10</v>
          </cell>
        </row>
        <row r="9109">
          <cell r="A9109" t="str">
            <v>FS000060</v>
          </cell>
        </row>
        <row r="9110">
          <cell r="A9110" t="str">
            <v>GE_0043</v>
          </cell>
        </row>
        <row r="9111">
          <cell r="A9111" t="str">
            <v>21236</v>
          </cell>
        </row>
        <row r="9112">
          <cell r="A9112" t="str">
            <v>21234.20</v>
          </cell>
        </row>
        <row r="9113">
          <cell r="A9113" t="str">
            <v>21207.10</v>
          </cell>
        </row>
        <row r="9114">
          <cell r="A9114" t="str">
            <v>IPBBHW295024US</v>
          </cell>
        </row>
        <row r="9115">
          <cell r="A9115" t="str">
            <v>MSCFEAT0090.B</v>
          </cell>
        </row>
        <row r="9116">
          <cell r="A9116" t="str">
            <v>DA0406</v>
          </cell>
        </row>
        <row r="9117">
          <cell r="A9117" t="str">
            <v>DA0490</v>
          </cell>
        </row>
        <row r="9118">
          <cell r="A9118" t="str">
            <v>T55071.52</v>
          </cell>
        </row>
        <row r="9119">
          <cell r="A9119" t="str">
            <v>468714A</v>
          </cell>
        </row>
        <row r="9120">
          <cell r="A9120" t="str">
            <v>FS000303</v>
          </cell>
        </row>
        <row r="9121">
          <cell r="A9121" t="str">
            <v>DA0494</v>
          </cell>
        </row>
        <row r="9122">
          <cell r="A9122" t="str">
            <v>CS7211705</v>
          </cell>
        </row>
        <row r="9123">
          <cell r="A9123" t="str">
            <v>CS72013</v>
          </cell>
        </row>
        <row r="9124">
          <cell r="A9124" t="str">
            <v>NES250D130</v>
          </cell>
        </row>
        <row r="9125">
          <cell r="A9125" t="str">
            <v>00040665</v>
          </cell>
        </row>
        <row r="9126">
          <cell r="A9126" t="str">
            <v>00040666</v>
          </cell>
        </row>
        <row r="9127">
          <cell r="A9127" t="str">
            <v>MSCFEAT0037.A</v>
          </cell>
        </row>
        <row r="9128">
          <cell r="A9128" t="str">
            <v>OSS01703</v>
          </cell>
        </row>
        <row r="9129">
          <cell r="A9129" t="str">
            <v>T65680.01</v>
          </cell>
        </row>
        <row r="9130">
          <cell r="A9130" t="str">
            <v>E38373.03</v>
          </cell>
        </row>
        <row r="9131">
          <cell r="A9131" t="str">
            <v>E38373.06</v>
          </cell>
        </row>
        <row r="9132">
          <cell r="A9132" t="str">
            <v>00006585</v>
          </cell>
        </row>
        <row r="9133">
          <cell r="A9133" t="str">
            <v>OSS02086</v>
          </cell>
        </row>
        <row r="9134">
          <cell r="A9134" t="str">
            <v>CS7276201</v>
          </cell>
        </row>
        <row r="9135">
          <cell r="A9135" t="str">
            <v>EMC6052</v>
          </cell>
        </row>
        <row r="9136">
          <cell r="A9136" t="str">
            <v>DA3444</v>
          </cell>
        </row>
        <row r="9137">
          <cell r="A9137" t="str">
            <v>MSCFEAT0712.B</v>
          </cell>
        </row>
        <row r="9138">
          <cell r="A9138" t="str">
            <v>CS7207401</v>
          </cell>
        </row>
        <row r="9139">
          <cell r="A9139" t="str">
            <v>CS72761.12</v>
          </cell>
        </row>
        <row r="9140">
          <cell r="A9140" t="str">
            <v>CS72762.03</v>
          </cell>
        </row>
        <row r="9141">
          <cell r="A9141" t="str">
            <v>T38330.29</v>
          </cell>
        </row>
        <row r="9142">
          <cell r="A9142" t="str">
            <v>CS7136757</v>
          </cell>
        </row>
        <row r="9143">
          <cell r="A9143" t="str">
            <v>AG30PM0007</v>
          </cell>
        </row>
        <row r="9144">
          <cell r="A9144" t="str">
            <v>NBSW006</v>
          </cell>
        </row>
        <row r="9145">
          <cell r="A9145" t="str">
            <v>FS000085</v>
          </cell>
        </row>
        <row r="9146">
          <cell r="A9146" t="str">
            <v>T65680.10</v>
          </cell>
        </row>
        <row r="9147">
          <cell r="A9147" t="str">
            <v>FS000301</v>
          </cell>
        </row>
        <row r="9148">
          <cell r="A9148" t="str">
            <v>CS7205601</v>
          </cell>
        </row>
        <row r="9149">
          <cell r="A9149" t="str">
            <v>T38286.03</v>
          </cell>
        </row>
        <row r="9150">
          <cell r="A9150" t="str">
            <v>T38285.05</v>
          </cell>
        </row>
        <row r="9151">
          <cell r="A9151" t="str">
            <v>T38286.11</v>
          </cell>
        </row>
        <row r="9152">
          <cell r="A9152" t="str">
            <v>T38346.11</v>
          </cell>
        </row>
        <row r="9153">
          <cell r="A9153" t="str">
            <v>T38346.21</v>
          </cell>
        </row>
        <row r="9154">
          <cell r="A9154" t="str">
            <v>T38346.41</v>
          </cell>
        </row>
        <row r="9155">
          <cell r="A9155" t="str">
            <v>00005577</v>
          </cell>
        </row>
        <row r="9156">
          <cell r="A9156" t="str">
            <v>T65660.02</v>
          </cell>
        </row>
        <row r="9157">
          <cell r="A9157" t="str">
            <v>468220A</v>
          </cell>
        </row>
        <row r="9158">
          <cell r="A9158" t="str">
            <v>468219A</v>
          </cell>
        </row>
        <row r="9159">
          <cell r="A9159" t="str">
            <v>468216A</v>
          </cell>
        </row>
        <row r="9160">
          <cell r="A9160" t="str">
            <v>468619A</v>
          </cell>
        </row>
        <row r="9161">
          <cell r="A9161" t="str">
            <v>468221A</v>
          </cell>
        </row>
        <row r="9162">
          <cell r="A9162" t="str">
            <v>468217A</v>
          </cell>
        </row>
        <row r="9163">
          <cell r="A9163" t="str">
            <v>468218A</v>
          </cell>
        </row>
        <row r="9164">
          <cell r="A9164" t="str">
            <v>468133A</v>
          </cell>
        </row>
        <row r="9165">
          <cell r="A9165" t="str">
            <v>AG30IACC0007</v>
          </cell>
        </row>
        <row r="9166">
          <cell r="A9166" t="str">
            <v>CS7206101</v>
          </cell>
        </row>
        <row r="9167">
          <cell r="A9167" t="str">
            <v>CS7218500</v>
          </cell>
        </row>
        <row r="9168">
          <cell r="A9168" t="str">
            <v>CS72185</v>
          </cell>
        </row>
        <row r="9169">
          <cell r="A9169" t="str">
            <v>CS7218001</v>
          </cell>
        </row>
        <row r="9170">
          <cell r="A9170" t="str">
            <v>E37066.01</v>
          </cell>
        </row>
        <row r="9171">
          <cell r="A9171" t="str">
            <v>T67000.02</v>
          </cell>
        </row>
        <row r="9172">
          <cell r="A9172" t="str">
            <v>E35717.01</v>
          </cell>
        </row>
        <row r="9173">
          <cell r="A9173" t="str">
            <v>RAN.001</v>
          </cell>
        </row>
        <row r="9174">
          <cell r="A9174" t="str">
            <v>RAN1.5020</v>
          </cell>
        </row>
        <row r="9175">
          <cell r="A9175" t="str">
            <v>RAN1.5056</v>
          </cell>
        </row>
        <row r="9176">
          <cell r="A9176" t="str">
            <v>RAN1.5058</v>
          </cell>
        </row>
        <row r="9177">
          <cell r="A9177" t="str">
            <v>RNC0101</v>
          </cell>
        </row>
        <row r="9178">
          <cell r="A9178" t="str">
            <v>RNC3063</v>
          </cell>
        </row>
        <row r="9179">
          <cell r="A9179" t="str">
            <v>RNC3089</v>
          </cell>
        </row>
        <row r="9180">
          <cell r="A9180" t="str">
            <v>RNC3074</v>
          </cell>
        </row>
        <row r="9181">
          <cell r="A9181" t="str">
            <v>CS72117.05</v>
          </cell>
        </row>
        <row r="9182">
          <cell r="A9182" t="str">
            <v>IPBBHW0158</v>
          </cell>
        </row>
        <row r="9183">
          <cell r="A9183" t="str">
            <v>E35760.01</v>
          </cell>
        </row>
        <row r="9184">
          <cell r="A9184" t="str">
            <v>00035539</v>
          </cell>
        </row>
        <row r="9185">
          <cell r="A9185" t="str">
            <v>DA0095302</v>
          </cell>
        </row>
        <row r="9186">
          <cell r="A9186" t="str">
            <v>DA0094307</v>
          </cell>
        </row>
        <row r="9187">
          <cell r="A9187" t="str">
            <v>RAN.001.T</v>
          </cell>
        </row>
        <row r="9188">
          <cell r="A9188" t="str">
            <v>RAN1.5020.T</v>
          </cell>
        </row>
        <row r="9189">
          <cell r="A9189" t="str">
            <v>RAN1.5056.T</v>
          </cell>
        </row>
        <row r="9190">
          <cell r="A9190" t="str">
            <v>RAN1.5058.T</v>
          </cell>
        </row>
        <row r="9191">
          <cell r="A9191" t="str">
            <v>CS7211801</v>
          </cell>
        </row>
        <row r="9192">
          <cell r="A9192" t="str">
            <v>DA0094306</v>
          </cell>
        </row>
        <row r="9193">
          <cell r="A9193" t="str">
            <v>00035541</v>
          </cell>
        </row>
        <row r="9194">
          <cell r="A9194" t="str">
            <v>T55405.01</v>
          </cell>
        </row>
        <row r="9195">
          <cell r="A9195" t="str">
            <v>T55405.02</v>
          </cell>
        </row>
        <row r="9196">
          <cell r="A9196" t="str">
            <v>SG00491</v>
          </cell>
        </row>
        <row r="9197">
          <cell r="A9197" t="str">
            <v>SG00482</v>
          </cell>
        </row>
        <row r="9198">
          <cell r="A9198" t="str">
            <v>SG00481</v>
          </cell>
        </row>
        <row r="9199">
          <cell r="A9199" t="str">
            <v>CS7113517</v>
          </cell>
        </row>
        <row r="9200">
          <cell r="A9200" t="str">
            <v>T65595.01</v>
          </cell>
        </row>
        <row r="9201">
          <cell r="A9201" t="str">
            <v>CS70310.07</v>
          </cell>
        </row>
        <row r="9202">
          <cell r="A9202" t="str">
            <v>T65630.01</v>
          </cell>
        </row>
        <row r="9203">
          <cell r="A9203" t="str">
            <v>T65660.29</v>
          </cell>
        </row>
        <row r="9204">
          <cell r="A9204" t="str">
            <v>T65660.31</v>
          </cell>
        </row>
        <row r="9205">
          <cell r="A9205" t="str">
            <v>466141A</v>
          </cell>
        </row>
        <row r="9206">
          <cell r="A9206" t="str">
            <v>E22419.02</v>
          </cell>
        </row>
        <row r="9207">
          <cell r="A9207" t="str">
            <v>NTMSPLCONSULT</v>
          </cell>
        </row>
        <row r="9208">
          <cell r="A9208" t="str">
            <v>SG00517</v>
          </cell>
        </row>
        <row r="9209">
          <cell r="A9209" t="str">
            <v>SGNSW3015</v>
          </cell>
        </row>
        <row r="9210">
          <cell r="A9210" t="str">
            <v>SMSCFEAT7103</v>
          </cell>
        </row>
        <row r="9211">
          <cell r="A9211" t="str">
            <v>SMSCFEAT9999</v>
          </cell>
        </row>
        <row r="9212">
          <cell r="A9212" t="str">
            <v>00033572</v>
          </cell>
        </row>
        <row r="9213">
          <cell r="A9213" t="str">
            <v>OSSWM0001</v>
          </cell>
        </row>
        <row r="9214">
          <cell r="A9214" t="str">
            <v>PSUPG20SILVER</v>
          </cell>
        </row>
        <row r="9215">
          <cell r="A9215" t="str">
            <v>PSUPG21SILVER</v>
          </cell>
        </row>
        <row r="9216">
          <cell r="A9216" t="str">
            <v>SG00516</v>
          </cell>
        </row>
        <row r="9217">
          <cell r="A9217" t="str">
            <v>3GNDOCU5NEDAS</v>
          </cell>
        </row>
        <row r="9218">
          <cell r="A9218" t="str">
            <v>HLRFEAT01027</v>
          </cell>
        </row>
        <row r="9219">
          <cell r="A9219" t="str">
            <v>HLRFEAT61333</v>
          </cell>
        </row>
        <row r="9220">
          <cell r="A9220" t="str">
            <v>HLRSW1004</v>
          </cell>
        </row>
        <row r="9221">
          <cell r="A9221" t="str">
            <v>MSCFEAT60902</v>
          </cell>
        </row>
        <row r="9222">
          <cell r="A9222" t="str">
            <v>MSCFEAT61028</v>
          </cell>
        </row>
        <row r="9223">
          <cell r="A9223" t="str">
            <v>MSCFEAT61120</v>
          </cell>
        </row>
        <row r="9224">
          <cell r="A9224" t="str">
            <v>MSCFEAT61121</v>
          </cell>
        </row>
        <row r="9225">
          <cell r="A9225" t="str">
            <v>MSCFEAT61122</v>
          </cell>
        </row>
        <row r="9226">
          <cell r="A9226" t="str">
            <v>MSCFEAT61123</v>
          </cell>
        </row>
        <row r="9227">
          <cell r="A9227" t="str">
            <v>MSCFEAT61129</v>
          </cell>
        </row>
        <row r="9228">
          <cell r="A9228" t="str">
            <v>MSCFEAT61145.K</v>
          </cell>
        </row>
        <row r="9229">
          <cell r="A9229" t="str">
            <v>MSCFEAT61163</v>
          </cell>
        </row>
        <row r="9230">
          <cell r="A9230" t="str">
            <v>MSCFEAT61209</v>
          </cell>
        </row>
        <row r="9231">
          <cell r="A9231" t="str">
            <v>MSCFEAT61227.A</v>
          </cell>
        </row>
        <row r="9232">
          <cell r="A9232" t="str">
            <v>MSCFEAT61292</v>
          </cell>
        </row>
        <row r="9233">
          <cell r="A9233" t="str">
            <v>MSCFEAT61323</v>
          </cell>
        </row>
        <row r="9234">
          <cell r="A9234" t="str">
            <v>MSCFEAT61324</v>
          </cell>
        </row>
        <row r="9235">
          <cell r="A9235" t="str">
            <v>MSCFEAT61337</v>
          </cell>
        </row>
        <row r="9236">
          <cell r="A9236" t="str">
            <v>MSCFEAT61340</v>
          </cell>
        </row>
        <row r="9237">
          <cell r="A9237" t="str">
            <v>MSCFEAT61355</v>
          </cell>
        </row>
        <row r="9238">
          <cell r="A9238" t="str">
            <v>MSCFEAT61357</v>
          </cell>
        </row>
        <row r="9239">
          <cell r="A9239" t="str">
            <v>MSCFEAT61387</v>
          </cell>
        </row>
        <row r="9240">
          <cell r="A9240" t="str">
            <v>MSCFEAT62339</v>
          </cell>
        </row>
        <row r="9241">
          <cell r="A9241" t="str">
            <v>SRRDOCM12NEDFD</v>
          </cell>
        </row>
        <row r="9242">
          <cell r="A9242" t="str">
            <v>SRRDOCM12NEDUG</v>
          </cell>
        </row>
        <row r="9243">
          <cell r="A9243" t="str">
            <v>DA0337</v>
          </cell>
        </row>
        <row r="9244">
          <cell r="A9244" t="str">
            <v>DA0464</v>
          </cell>
        </row>
        <row r="9245">
          <cell r="A9245" t="str">
            <v>3GNDOCU4NEDAS</v>
          </cell>
        </row>
        <row r="9246">
          <cell r="A9246" t="str">
            <v>MSCDOCM12NEDFD</v>
          </cell>
        </row>
        <row r="9247">
          <cell r="A9247" t="str">
            <v>MSCDOCM12NEDUG</v>
          </cell>
        </row>
        <row r="9248">
          <cell r="A9248" t="str">
            <v>MSCDOCM13NEDFD</v>
          </cell>
        </row>
        <row r="9249">
          <cell r="A9249" t="str">
            <v>MSCDOCM13NEDUG</v>
          </cell>
        </row>
        <row r="9250">
          <cell r="A9250" t="str">
            <v>T36150.02</v>
          </cell>
        </row>
        <row r="9251">
          <cell r="A9251" t="str">
            <v>DAH7733</v>
          </cell>
        </row>
        <row r="9252">
          <cell r="A9252" t="str">
            <v>T55056.01</v>
          </cell>
        </row>
        <row r="9253">
          <cell r="A9253" t="str">
            <v>DAH7167</v>
          </cell>
        </row>
        <row r="9254">
          <cell r="A9254" t="str">
            <v>T30839.04</v>
          </cell>
        </row>
        <row r="9255">
          <cell r="A9255" t="str">
            <v>T30839.02</v>
          </cell>
        </row>
        <row r="9256">
          <cell r="A9256" t="str">
            <v>DA0090276</v>
          </cell>
        </row>
        <row r="9257">
          <cell r="A9257" t="str">
            <v>SMSCHW9999</v>
          </cell>
        </row>
        <row r="9258">
          <cell r="A9258" t="str">
            <v>OEMEMCHW54A</v>
          </cell>
        </row>
        <row r="9259">
          <cell r="A9259" t="str">
            <v>00034861</v>
          </cell>
        </row>
        <row r="9260">
          <cell r="A9260" t="str">
            <v>00035945</v>
          </cell>
        </row>
        <row r="9261">
          <cell r="A9261" t="str">
            <v>00035946</v>
          </cell>
        </row>
        <row r="9262">
          <cell r="A9262" t="str">
            <v>00035947</v>
          </cell>
        </row>
        <row r="9263">
          <cell r="A9263" t="str">
            <v>00035948</v>
          </cell>
        </row>
        <row r="9264">
          <cell r="A9264" t="str">
            <v>00035949</v>
          </cell>
        </row>
        <row r="9265">
          <cell r="A9265" t="str">
            <v>00035950</v>
          </cell>
        </row>
        <row r="9266">
          <cell r="A9266" t="str">
            <v>00035951</v>
          </cell>
        </row>
        <row r="9267">
          <cell r="A9267" t="str">
            <v>SGNSW3046</v>
          </cell>
        </row>
        <row r="9268">
          <cell r="A9268" t="str">
            <v>SGNSW3047</v>
          </cell>
        </row>
        <row r="9269">
          <cell r="A9269" t="str">
            <v>00006424</v>
          </cell>
        </row>
        <row r="9270">
          <cell r="A9270" t="str">
            <v>MMSCFEAT9999</v>
          </cell>
        </row>
        <row r="9271">
          <cell r="A9271" t="str">
            <v>NPSSW1316</v>
          </cell>
        </row>
        <row r="9272">
          <cell r="A9272" t="str">
            <v>NTMSCT10L18E6</v>
          </cell>
        </row>
        <row r="9273">
          <cell r="A9273" t="str">
            <v>NTMSCT10L99E9</v>
          </cell>
        </row>
        <row r="9274">
          <cell r="A9274" t="str">
            <v>NTMSDC10L02E4</v>
          </cell>
        </row>
        <row r="9275">
          <cell r="A9275" t="str">
            <v>OSSW0170</v>
          </cell>
        </row>
        <row r="9276">
          <cell r="A9276" t="str">
            <v>PRSSW0001</v>
          </cell>
        </row>
        <row r="9277">
          <cell r="A9277" t="str">
            <v>SIRSW0206</v>
          </cell>
        </row>
        <row r="9278">
          <cell r="A9278" t="str">
            <v>SIRSW0207</v>
          </cell>
        </row>
        <row r="9279">
          <cell r="A9279" t="str">
            <v>SIRSW0208</v>
          </cell>
        </row>
        <row r="9280">
          <cell r="A9280" t="str">
            <v>SIRSW0220</v>
          </cell>
        </row>
        <row r="9281">
          <cell r="A9281" t="str">
            <v>SIRSW0221</v>
          </cell>
        </row>
        <row r="9282">
          <cell r="A9282" t="str">
            <v>SIRSW0222</v>
          </cell>
        </row>
        <row r="9283">
          <cell r="A9283" t="str">
            <v>SIRSW0223</v>
          </cell>
        </row>
        <row r="9284">
          <cell r="A9284" t="str">
            <v>SIRSW0224</v>
          </cell>
        </row>
        <row r="9285">
          <cell r="A9285" t="str">
            <v>SIRSW0225</v>
          </cell>
        </row>
        <row r="9286">
          <cell r="A9286" t="str">
            <v>SIRSW0227</v>
          </cell>
        </row>
        <row r="9287">
          <cell r="A9287" t="str">
            <v>SIRSW0230</v>
          </cell>
        </row>
        <row r="9288">
          <cell r="A9288" t="str">
            <v>SIRSW0231</v>
          </cell>
        </row>
        <row r="9289">
          <cell r="A9289" t="str">
            <v>SIRSW0232</v>
          </cell>
        </row>
        <row r="9290">
          <cell r="A9290" t="str">
            <v>TA3UPGS</v>
          </cell>
        </row>
        <row r="9291">
          <cell r="A9291" t="str">
            <v>00039797</v>
          </cell>
        </row>
        <row r="9292">
          <cell r="A9292" t="str">
            <v>00039799</v>
          </cell>
        </row>
        <row r="9293">
          <cell r="A9293" t="str">
            <v>BSC00093</v>
          </cell>
        </row>
        <row r="9294">
          <cell r="A9294" t="str">
            <v>BSC00093.T</v>
          </cell>
        </row>
        <row r="9295">
          <cell r="A9295" t="str">
            <v>MINAPPL60007NT</v>
          </cell>
        </row>
        <row r="9296">
          <cell r="A9296" t="str">
            <v>MSGLIC61340</v>
          </cell>
        </row>
        <row r="9297">
          <cell r="A9297" t="str">
            <v>NES1004404</v>
          </cell>
        </row>
        <row r="9298">
          <cell r="A9298" t="str">
            <v>00036113</v>
          </cell>
        </row>
        <row r="9299">
          <cell r="A9299" t="str">
            <v>00036149</v>
          </cell>
        </row>
        <row r="9300">
          <cell r="A9300" t="str">
            <v>00037502</v>
          </cell>
        </row>
        <row r="9301">
          <cell r="A9301" t="str">
            <v>CS71003.02</v>
          </cell>
        </row>
        <row r="9302">
          <cell r="A9302" t="str">
            <v>IMC00045</v>
          </cell>
        </row>
        <row r="9303">
          <cell r="A9303" t="str">
            <v>MINAPPL18001NT</v>
          </cell>
        </row>
        <row r="9304">
          <cell r="A9304" t="str">
            <v>OSSW0507</v>
          </cell>
        </row>
        <row r="9305">
          <cell r="A9305" t="str">
            <v>OSSWM0002</v>
          </cell>
        </row>
        <row r="9306">
          <cell r="A9306" t="str">
            <v>OSSWM0012</v>
          </cell>
        </row>
        <row r="9307">
          <cell r="A9307" t="str">
            <v>OSSWM0014</v>
          </cell>
        </row>
        <row r="9308">
          <cell r="A9308" t="str">
            <v>00039794</v>
          </cell>
        </row>
        <row r="9309">
          <cell r="A9309" t="str">
            <v>OSSW0408</v>
          </cell>
        </row>
        <row r="9310">
          <cell r="A9310" t="str">
            <v>T38330.06</v>
          </cell>
        </row>
        <row r="9311">
          <cell r="A9311" t="str">
            <v>W08969F-B00212</v>
          </cell>
        </row>
        <row r="9312">
          <cell r="A9312" t="str">
            <v>T31090.51</v>
          </cell>
        </row>
        <row r="9313">
          <cell r="A9313" t="str">
            <v>468802A</v>
          </cell>
        </row>
        <row r="9314">
          <cell r="A9314" t="str">
            <v>T38347.14</v>
          </cell>
        </row>
        <row r="9315">
          <cell r="A9315" t="str">
            <v>469876A</v>
          </cell>
        </row>
        <row r="9316">
          <cell r="A9316" t="str">
            <v>IMC00136</v>
          </cell>
        </row>
        <row r="9317">
          <cell r="A9317" t="str">
            <v>CS71604.02</v>
          </cell>
        </row>
        <row r="9318">
          <cell r="A9318" t="str">
            <v>466670A</v>
          </cell>
        </row>
        <row r="9319">
          <cell r="A9319" t="str">
            <v>MINSMPSW5505HP</v>
          </cell>
        </row>
        <row r="9320">
          <cell r="A9320" t="str">
            <v>T65630.66</v>
          </cell>
        </row>
        <row r="9321">
          <cell r="A9321" t="str">
            <v>T65630.05</v>
          </cell>
        </row>
        <row r="9322">
          <cell r="A9322" t="str">
            <v>T65630.88</v>
          </cell>
        </row>
        <row r="9323">
          <cell r="A9323" t="str">
            <v>T65630.10</v>
          </cell>
        </row>
        <row r="9324">
          <cell r="A9324" t="str">
            <v>T65630.31</v>
          </cell>
        </row>
        <row r="9325">
          <cell r="A9325" t="str">
            <v>T65630.51</v>
          </cell>
        </row>
        <row r="9326">
          <cell r="A9326" t="str">
            <v>MSCFEAT00836.A</v>
          </cell>
        </row>
        <row r="9327">
          <cell r="A9327" t="str">
            <v>MSCFEAT00903.D</v>
          </cell>
        </row>
        <row r="9328">
          <cell r="A9328" t="str">
            <v>MSCFEAT01002.D</v>
          </cell>
        </row>
        <row r="9329">
          <cell r="A9329" t="str">
            <v>MSCFEAT01008.B</v>
          </cell>
        </row>
        <row r="9330">
          <cell r="A9330" t="str">
            <v>MSCFEAT01051.A</v>
          </cell>
        </row>
        <row r="9331">
          <cell r="A9331" t="str">
            <v>MSCFEAT01054.A</v>
          </cell>
        </row>
        <row r="9332">
          <cell r="A9332" t="str">
            <v>MSCFEAT01104.D</v>
          </cell>
        </row>
        <row r="9333">
          <cell r="A9333" t="str">
            <v>MSCFEAT0708.A</v>
          </cell>
        </row>
        <row r="9334">
          <cell r="A9334" t="str">
            <v>MSCFEAT0823.B</v>
          </cell>
        </row>
        <row r="9335">
          <cell r="A9335" t="str">
            <v>DC6701</v>
          </cell>
        </row>
        <row r="9336">
          <cell r="A9336" t="str">
            <v>DC6699</v>
          </cell>
        </row>
        <row r="9337">
          <cell r="A9337" t="str">
            <v>SG00151</v>
          </cell>
        </row>
        <row r="9338">
          <cell r="A9338" t="str">
            <v>00039774</v>
          </cell>
        </row>
        <row r="9339">
          <cell r="A9339" t="str">
            <v>MSCFEAT01028.D</v>
          </cell>
        </row>
        <row r="9340">
          <cell r="A9340" t="str">
            <v>NES1004650</v>
          </cell>
        </row>
        <row r="9341">
          <cell r="A9341" t="str">
            <v>DA7894</v>
          </cell>
        </row>
        <row r="9342">
          <cell r="A9342" t="str">
            <v>HLR01H0028</v>
          </cell>
        </row>
        <row r="9343">
          <cell r="A9343" t="str">
            <v>00033268</v>
          </cell>
        </row>
        <row r="9344">
          <cell r="A9344" t="str">
            <v>467615A</v>
          </cell>
        </row>
        <row r="9345">
          <cell r="A9345" t="str">
            <v>469752A</v>
          </cell>
        </row>
        <row r="9346">
          <cell r="A9346" t="str">
            <v>CS71305.02</v>
          </cell>
        </row>
        <row r="9347">
          <cell r="A9347" t="str">
            <v>CS7223023</v>
          </cell>
        </row>
        <row r="9348">
          <cell r="A9348" t="str">
            <v>CS72230.21</v>
          </cell>
        </row>
        <row r="9349">
          <cell r="A9349" t="str">
            <v>T30730.01</v>
          </cell>
        </row>
        <row r="9350">
          <cell r="A9350" t="str">
            <v>CS71366.07</v>
          </cell>
        </row>
        <row r="9351">
          <cell r="A9351" t="str">
            <v>00038947</v>
          </cell>
        </row>
        <row r="9352">
          <cell r="A9352" t="str">
            <v>CS72762.01</v>
          </cell>
        </row>
        <row r="9353">
          <cell r="A9353" t="str">
            <v>E35706.16</v>
          </cell>
        </row>
        <row r="9354">
          <cell r="A9354" t="str">
            <v>E35706.01</v>
          </cell>
        </row>
        <row r="9355">
          <cell r="A9355" t="str">
            <v>T55405.03</v>
          </cell>
        </row>
        <row r="9356">
          <cell r="A9356" t="str">
            <v>T55405.04</v>
          </cell>
        </row>
        <row r="9357">
          <cell r="A9357" t="str">
            <v>MINSMAPSE002SU</v>
          </cell>
        </row>
        <row r="9358">
          <cell r="A9358" t="str">
            <v>OSS01776</v>
          </cell>
        </row>
        <row r="9359">
          <cell r="A9359" t="str">
            <v>E35746.03</v>
          </cell>
        </row>
        <row r="9360">
          <cell r="A9360" t="str">
            <v>CS71604.04</v>
          </cell>
        </row>
        <row r="9361">
          <cell r="A9361" t="str">
            <v>E35414.01</v>
          </cell>
        </row>
        <row r="9362">
          <cell r="A9362" t="str">
            <v>E35415.01</v>
          </cell>
        </row>
        <row r="9363">
          <cell r="A9363" t="str">
            <v>T32486.01</v>
          </cell>
        </row>
        <row r="9364">
          <cell r="A9364" t="str">
            <v>24020</v>
          </cell>
        </row>
        <row r="9365">
          <cell r="A9365" t="str">
            <v>00039418</v>
          </cell>
        </row>
        <row r="9366">
          <cell r="A9366" t="str">
            <v>OSS02608</v>
          </cell>
        </row>
        <row r="9367">
          <cell r="A9367" t="str">
            <v>E35701.04</v>
          </cell>
        </row>
        <row r="9368">
          <cell r="A9368" t="str">
            <v>E35711.04</v>
          </cell>
        </row>
        <row r="9369">
          <cell r="A9369" t="str">
            <v>00006020</v>
          </cell>
        </row>
        <row r="9370">
          <cell r="A9370" t="str">
            <v>00039465</v>
          </cell>
        </row>
        <row r="9371">
          <cell r="A9371" t="str">
            <v>00037859</v>
          </cell>
        </row>
        <row r="9372">
          <cell r="A9372" t="str">
            <v>E32630.01</v>
          </cell>
        </row>
        <row r="9373">
          <cell r="A9373" t="str">
            <v>T30701.11</v>
          </cell>
        </row>
        <row r="9374">
          <cell r="A9374" t="str">
            <v>MINSCPSW5660HP</v>
          </cell>
        </row>
        <row r="9375">
          <cell r="A9375" t="str">
            <v>PRSSW12271</v>
          </cell>
        </row>
        <row r="9376">
          <cell r="A9376" t="str">
            <v>SUNONEEESW</v>
          </cell>
        </row>
        <row r="9377">
          <cell r="A9377" t="str">
            <v>OSSER0073</v>
          </cell>
        </row>
        <row r="9378">
          <cell r="A9378" t="str">
            <v>469643A</v>
          </cell>
        </row>
        <row r="9379">
          <cell r="A9379" t="str">
            <v>T30810.04</v>
          </cell>
        </row>
        <row r="9380">
          <cell r="A9380" t="str">
            <v>NWGFEAT1169</v>
          </cell>
        </row>
        <row r="9381">
          <cell r="A9381" t="str">
            <v>NMSFEAT236.1</v>
          </cell>
        </row>
        <row r="9382">
          <cell r="A9382" t="str">
            <v>NMSFEAT237.1</v>
          </cell>
        </row>
        <row r="9383">
          <cell r="A9383" t="str">
            <v>OSS00158</v>
          </cell>
        </row>
        <row r="9384">
          <cell r="A9384" t="str">
            <v>NWGHW1007</v>
          </cell>
        </row>
        <row r="9385">
          <cell r="A9385" t="str">
            <v>468023A</v>
          </cell>
        </row>
        <row r="9386">
          <cell r="A9386" t="str">
            <v>CS70402.00</v>
          </cell>
        </row>
        <row r="9387">
          <cell r="A9387" t="str">
            <v>CS72114.11</v>
          </cell>
        </row>
        <row r="9388">
          <cell r="A9388" t="str">
            <v>CS7211411</v>
          </cell>
        </row>
        <row r="9389">
          <cell r="A9389" t="str">
            <v>F5BIG768M2G1500</v>
          </cell>
        </row>
        <row r="9390">
          <cell r="A9390" t="str">
            <v>HP_A5522AR</v>
          </cell>
        </row>
        <row r="9391">
          <cell r="A9391" t="str">
            <v>21652.50</v>
          </cell>
        </row>
        <row r="9392">
          <cell r="A9392" t="str">
            <v>00035449</v>
          </cell>
        </row>
        <row r="9393">
          <cell r="A9393" t="str">
            <v>21207</v>
          </cell>
        </row>
        <row r="9394">
          <cell r="A9394" t="str">
            <v>E35428.01</v>
          </cell>
        </row>
        <row r="9395">
          <cell r="A9395" t="str">
            <v>470039A</v>
          </cell>
        </row>
        <row r="9396">
          <cell r="A9396" t="str">
            <v>DA7033</v>
          </cell>
        </row>
        <row r="9397">
          <cell r="A9397" t="str">
            <v>NMSFEAT204.1</v>
          </cell>
        </row>
        <row r="9398">
          <cell r="A9398" t="str">
            <v>TA110DOC00</v>
          </cell>
        </row>
        <row r="9399">
          <cell r="A9399" t="str">
            <v>TA120DOC00</v>
          </cell>
        </row>
        <row r="9400">
          <cell r="A9400" t="str">
            <v>TA2DOC</v>
          </cell>
        </row>
        <row r="9401">
          <cell r="A9401" t="str">
            <v>TA3DOC</v>
          </cell>
        </row>
        <row r="9402">
          <cell r="A9402" t="str">
            <v>00033954</v>
          </cell>
        </row>
        <row r="9403">
          <cell r="A9403" t="str">
            <v>FISNDO2001</v>
          </cell>
        </row>
        <row r="9404">
          <cell r="A9404" t="str">
            <v>GGSNDO5001</v>
          </cell>
        </row>
        <row r="9405">
          <cell r="A9405" t="str">
            <v>T55211.03</v>
          </cell>
        </row>
        <row r="9406">
          <cell r="A9406" t="str">
            <v>T55211.02</v>
          </cell>
        </row>
        <row r="9407">
          <cell r="A9407" t="str">
            <v>T55211.01</v>
          </cell>
        </row>
        <row r="9408">
          <cell r="A9408" t="str">
            <v>T55246.42</v>
          </cell>
        </row>
        <row r="9409">
          <cell r="A9409" t="str">
            <v>T55246.41</v>
          </cell>
        </row>
        <row r="9410">
          <cell r="A9410" t="str">
            <v>T55246.44</v>
          </cell>
        </row>
        <row r="9411">
          <cell r="A9411" t="str">
            <v>T55246.43</v>
          </cell>
        </row>
        <row r="9412">
          <cell r="A9412" t="str">
            <v>T65680.30</v>
          </cell>
        </row>
        <row r="9413">
          <cell r="A9413" t="str">
            <v>T65680.20</v>
          </cell>
        </row>
        <row r="9414">
          <cell r="A9414" t="str">
            <v>T65680.11</v>
          </cell>
        </row>
        <row r="9415">
          <cell r="A9415" t="str">
            <v>T65680.21</v>
          </cell>
        </row>
        <row r="9416">
          <cell r="A9416" t="str">
            <v>E50004-55AA</v>
          </cell>
        </row>
        <row r="9417">
          <cell r="A9417" t="str">
            <v>00035805</v>
          </cell>
        </row>
        <row r="9418">
          <cell r="A9418" t="str">
            <v>OSSW0553</v>
          </cell>
        </row>
        <row r="9419">
          <cell r="A9419" t="str">
            <v>MSCFEAT01011.A</v>
          </cell>
        </row>
        <row r="9420">
          <cell r="A9420" t="str">
            <v>MSCFEAT01022.A</v>
          </cell>
        </row>
        <row r="9421">
          <cell r="A9421" t="str">
            <v>GGSNRADDO</v>
          </cell>
        </row>
        <row r="9422">
          <cell r="A9422" t="str">
            <v>LIGD03002</v>
          </cell>
        </row>
        <row r="9423">
          <cell r="A9423" t="str">
            <v>LIGD03003</v>
          </cell>
        </row>
        <row r="9424">
          <cell r="A9424" t="str">
            <v>LIGDO4001</v>
          </cell>
        </row>
        <row r="9425">
          <cell r="A9425" t="str">
            <v>SG10020</v>
          </cell>
        </row>
        <row r="9426">
          <cell r="A9426" t="str">
            <v>SG10038</v>
          </cell>
        </row>
        <row r="9427">
          <cell r="A9427" t="str">
            <v>SG40048</v>
          </cell>
        </row>
        <row r="9428">
          <cell r="A9428" t="str">
            <v>GGSNDO4001</v>
          </cell>
        </row>
        <row r="9429">
          <cell r="A9429" t="str">
            <v>ISNDO0040</v>
          </cell>
        </row>
        <row r="9430">
          <cell r="A9430" t="str">
            <v>SGNDO2001</v>
          </cell>
        </row>
        <row r="9431">
          <cell r="A9431" t="str">
            <v>SG50058</v>
          </cell>
        </row>
        <row r="9432">
          <cell r="A9432" t="str">
            <v>GGSNDO3001</v>
          </cell>
        </row>
        <row r="9433">
          <cell r="A9433" t="str">
            <v>LIGDO3001</v>
          </cell>
        </row>
        <row r="9434">
          <cell r="A9434" t="str">
            <v>SGNDO3001</v>
          </cell>
        </row>
        <row r="9435">
          <cell r="A9435" t="str">
            <v>SG00103</v>
          </cell>
        </row>
        <row r="9436">
          <cell r="A9436" t="str">
            <v>SG00104</v>
          </cell>
        </row>
        <row r="9437">
          <cell r="A9437" t="str">
            <v>SG00105</v>
          </cell>
        </row>
        <row r="9438">
          <cell r="A9438" t="str">
            <v>CS72215.02</v>
          </cell>
        </row>
        <row r="9439">
          <cell r="A9439" t="str">
            <v>470152A</v>
          </cell>
        </row>
        <row r="9440">
          <cell r="A9440" t="str">
            <v>T67005.53</v>
          </cell>
        </row>
        <row r="9441">
          <cell r="A9441" t="str">
            <v>OSS01775</v>
          </cell>
        </row>
        <row r="9442">
          <cell r="A9442" t="str">
            <v>00035910</v>
          </cell>
        </row>
        <row r="9443">
          <cell r="A9443" t="str">
            <v>MMSC21FEAT0037</v>
          </cell>
        </row>
        <row r="9444">
          <cell r="A9444" t="str">
            <v>MMSC21FEAT0051</v>
          </cell>
        </row>
        <row r="9445">
          <cell r="A9445" t="str">
            <v>MMSC21FEAT0107</v>
          </cell>
        </row>
        <row r="9446">
          <cell r="A9446" t="str">
            <v>MMSC30FEAT0051</v>
          </cell>
        </row>
        <row r="9447">
          <cell r="A9447" t="str">
            <v>E35702.04</v>
          </cell>
        </row>
        <row r="9448">
          <cell r="A9448" t="str">
            <v>E35702.08</v>
          </cell>
        </row>
        <row r="9449">
          <cell r="A9449" t="str">
            <v>470141A</v>
          </cell>
        </row>
        <row r="9450">
          <cell r="A9450" t="str">
            <v>CS72698.03</v>
          </cell>
        </row>
        <row r="9451">
          <cell r="A9451" t="str">
            <v>00035492</v>
          </cell>
        </row>
        <row r="9452">
          <cell r="A9452" t="str">
            <v>00035496</v>
          </cell>
        </row>
        <row r="9453">
          <cell r="A9453" t="str">
            <v>00035502</v>
          </cell>
        </row>
        <row r="9454">
          <cell r="A9454" t="str">
            <v>00035503</v>
          </cell>
        </row>
        <row r="9455">
          <cell r="A9455" t="str">
            <v>00035511</v>
          </cell>
        </row>
        <row r="9456">
          <cell r="A9456" t="str">
            <v>00035514</v>
          </cell>
        </row>
        <row r="9457">
          <cell r="A9457" t="str">
            <v>00035523</v>
          </cell>
        </row>
        <row r="9458">
          <cell r="A9458" t="str">
            <v>00035525</v>
          </cell>
        </row>
        <row r="9459">
          <cell r="A9459" t="str">
            <v>CS70403.02</v>
          </cell>
        </row>
        <row r="9460">
          <cell r="A9460" t="str">
            <v>T65630.61</v>
          </cell>
        </row>
        <row r="9461">
          <cell r="A9461" t="str">
            <v>T65630.30</v>
          </cell>
        </row>
        <row r="9462">
          <cell r="A9462" t="str">
            <v>T65630.21</v>
          </cell>
        </row>
        <row r="9463">
          <cell r="A9463" t="str">
            <v>T65630.87</v>
          </cell>
        </row>
        <row r="9464">
          <cell r="A9464" t="str">
            <v>T65630.41</v>
          </cell>
        </row>
        <row r="9465">
          <cell r="A9465" t="str">
            <v>T65630.20</v>
          </cell>
        </row>
        <row r="9466">
          <cell r="A9466" t="str">
            <v>T65630.11</v>
          </cell>
        </row>
        <row r="9467">
          <cell r="A9467" t="str">
            <v>T65630.86</v>
          </cell>
        </row>
        <row r="9468">
          <cell r="A9468" t="str">
            <v>MINSMISE0003BE</v>
          </cell>
        </row>
        <row r="9469">
          <cell r="A9469" t="str">
            <v>NMSFEAT070.2</v>
          </cell>
        </row>
        <row r="9470">
          <cell r="A9470" t="str">
            <v>CS71190.01</v>
          </cell>
        </row>
        <row r="9471">
          <cell r="A9471" t="str">
            <v>MINSMPSW5500HP</v>
          </cell>
        </row>
        <row r="9472">
          <cell r="A9472" t="str">
            <v>MSCFEAT0041.B</v>
          </cell>
        </row>
        <row r="9473">
          <cell r="A9473" t="str">
            <v>00035029</v>
          </cell>
        </row>
        <row r="9474">
          <cell r="A9474" t="str">
            <v>00035445</v>
          </cell>
        </row>
        <row r="9475">
          <cell r="A9475" t="str">
            <v>T30840.01</v>
          </cell>
        </row>
        <row r="9476">
          <cell r="A9476" t="str">
            <v>OSHW0049</v>
          </cell>
        </row>
        <row r="9477">
          <cell r="A9477" t="str">
            <v>E35477.01</v>
          </cell>
        </row>
        <row r="9478">
          <cell r="A9478" t="str">
            <v>E35469.01</v>
          </cell>
        </row>
        <row r="9479">
          <cell r="A9479" t="str">
            <v>469812A</v>
          </cell>
        </row>
        <row r="9480">
          <cell r="A9480" t="str">
            <v>469280A</v>
          </cell>
        </row>
        <row r="9481">
          <cell r="A9481" t="str">
            <v>469953A</v>
          </cell>
        </row>
        <row r="9482">
          <cell r="A9482" t="str">
            <v>MSCFEAT0714.B</v>
          </cell>
        </row>
        <row r="9483">
          <cell r="A9483" t="str">
            <v>DA0498</v>
          </cell>
        </row>
        <row r="9484">
          <cell r="A9484" t="str">
            <v>CS7276403</v>
          </cell>
        </row>
        <row r="9485">
          <cell r="A9485" t="str">
            <v>CS72764.03</v>
          </cell>
        </row>
        <row r="9486">
          <cell r="A9486" t="str">
            <v>00034314</v>
          </cell>
        </row>
        <row r="9487">
          <cell r="A9487" t="str">
            <v>CS71367.58</v>
          </cell>
        </row>
        <row r="9488">
          <cell r="A9488" t="str">
            <v>HP_C7508AZ</v>
          </cell>
        </row>
        <row r="9489">
          <cell r="A9489" t="str">
            <v>E32620.01</v>
          </cell>
        </row>
        <row r="9490">
          <cell r="A9490" t="str">
            <v>PRSSW12131</v>
          </cell>
        </row>
        <row r="9491">
          <cell r="A9491" t="str">
            <v>OSS02138</v>
          </cell>
        </row>
        <row r="9492">
          <cell r="A9492" t="str">
            <v>DA3368</v>
          </cell>
        </row>
        <row r="9493">
          <cell r="A9493" t="str">
            <v>3GN03H0049</v>
          </cell>
        </row>
        <row r="9494">
          <cell r="A9494" t="str">
            <v>CS71366.15</v>
          </cell>
        </row>
        <row r="9495">
          <cell r="A9495" t="str">
            <v>T30744.01</v>
          </cell>
        </row>
        <row r="9496">
          <cell r="A9496" t="str">
            <v>MINSCPSW5649HP</v>
          </cell>
        </row>
        <row r="9497">
          <cell r="A9497" t="str">
            <v>DA7758</v>
          </cell>
        </row>
        <row r="9498">
          <cell r="A9498" t="str">
            <v>E35700.03</v>
          </cell>
        </row>
        <row r="9499">
          <cell r="A9499" t="str">
            <v>ISNG5DIAUP50</v>
          </cell>
        </row>
        <row r="9500">
          <cell r="A9500" t="str">
            <v>ISNG5RADUP50</v>
          </cell>
        </row>
        <row r="9501">
          <cell r="A9501" t="str">
            <v>MMSC21FEAT0005</v>
          </cell>
        </row>
        <row r="9502">
          <cell r="A9502" t="str">
            <v>MMSC21FEAT0019</v>
          </cell>
        </row>
        <row r="9503">
          <cell r="A9503" t="str">
            <v>OSS01774</v>
          </cell>
        </row>
        <row r="9504">
          <cell r="A9504" t="str">
            <v>00005571</v>
          </cell>
        </row>
        <row r="9505">
          <cell r="A9505" t="str">
            <v>CS7136213</v>
          </cell>
        </row>
        <row r="9506">
          <cell r="A9506" t="str">
            <v>00038944</v>
          </cell>
        </row>
        <row r="9507">
          <cell r="A9507" t="str">
            <v>HP_A6155A</v>
          </cell>
        </row>
        <row r="9508">
          <cell r="A9508" t="str">
            <v>HLR01H0032</v>
          </cell>
        </row>
        <row r="9509">
          <cell r="A9509" t="str">
            <v>00034816</v>
          </cell>
        </row>
        <row r="9510">
          <cell r="A9510" t="str">
            <v>21513</v>
          </cell>
        </row>
        <row r="9511">
          <cell r="A9511" t="str">
            <v>CS7221510</v>
          </cell>
        </row>
        <row r="9512">
          <cell r="A9512" t="str">
            <v>T67000.53</v>
          </cell>
        </row>
        <row r="9513">
          <cell r="A9513" t="str">
            <v>CS72900.01</v>
          </cell>
        </row>
        <row r="9514">
          <cell r="A9514" t="str">
            <v>T65660.41</v>
          </cell>
        </row>
        <row r="9515">
          <cell r="A9515" t="str">
            <v>T65660.12</v>
          </cell>
        </row>
        <row r="9516">
          <cell r="A9516" t="str">
            <v>CS72967.10</v>
          </cell>
        </row>
        <row r="9517">
          <cell r="A9517" t="str">
            <v>NET2742000</v>
          </cell>
        </row>
        <row r="9518">
          <cell r="A9518" t="str">
            <v>NET2742FRU</v>
          </cell>
        </row>
        <row r="9519">
          <cell r="A9519" t="str">
            <v>NESW6300000</v>
          </cell>
        </row>
        <row r="9520">
          <cell r="A9520" t="str">
            <v>NET2404000</v>
          </cell>
        </row>
        <row r="9521">
          <cell r="A9521" t="str">
            <v>NET4306000</v>
          </cell>
        </row>
        <row r="9522">
          <cell r="A9522" t="str">
            <v>NET4307000</v>
          </cell>
        </row>
        <row r="9523">
          <cell r="A9523" t="str">
            <v>NES6302004</v>
          </cell>
        </row>
        <row r="9524">
          <cell r="A9524" t="str">
            <v>OSSER0088</v>
          </cell>
        </row>
        <row r="9525">
          <cell r="A9525" t="str">
            <v>CS7218200</v>
          </cell>
        </row>
        <row r="9526">
          <cell r="A9526" t="str">
            <v>MSCFEAT0033.B</v>
          </cell>
        </row>
        <row r="9527">
          <cell r="A9527" t="str">
            <v>MSCFEAT01003.B</v>
          </cell>
        </row>
        <row r="9528">
          <cell r="A9528" t="str">
            <v>MSCDOC5.1NEDAC</v>
          </cell>
        </row>
        <row r="9529">
          <cell r="A9529" t="str">
            <v>1000936</v>
          </cell>
        </row>
        <row r="9530">
          <cell r="A9530" t="str">
            <v>468434A</v>
          </cell>
        </row>
        <row r="9531">
          <cell r="A9531" t="str">
            <v>2003303</v>
          </cell>
        </row>
        <row r="9532">
          <cell r="A9532" t="str">
            <v>2003299</v>
          </cell>
        </row>
        <row r="9533">
          <cell r="A9533" t="str">
            <v>2003304</v>
          </cell>
        </row>
        <row r="9534">
          <cell r="A9534" t="str">
            <v>OSS01821</v>
          </cell>
        </row>
        <row r="9535">
          <cell r="A9535" t="str">
            <v>MSCFEAT01102.B</v>
          </cell>
        </row>
        <row r="9536">
          <cell r="A9536" t="str">
            <v>OSSW0513</v>
          </cell>
        </row>
        <row r="9537">
          <cell r="A9537" t="str">
            <v>E32647.01</v>
          </cell>
        </row>
        <row r="9538">
          <cell r="A9538" t="str">
            <v>NWG40SW3001</v>
          </cell>
        </row>
        <row r="9539">
          <cell r="A9539" t="str">
            <v>E32626.01</v>
          </cell>
        </row>
        <row r="9540">
          <cell r="A9540" t="str">
            <v>E35448.01</v>
          </cell>
        </row>
        <row r="9541">
          <cell r="A9541" t="str">
            <v>SRRDOC5.1NEDAC</v>
          </cell>
        </row>
        <row r="9542">
          <cell r="A9542" t="str">
            <v>SRRDOCM10NEDAC</v>
          </cell>
        </row>
        <row r="9543">
          <cell r="A9543" t="str">
            <v>2000002</v>
          </cell>
        </row>
        <row r="9544">
          <cell r="A9544" t="str">
            <v>MSCFEAT61145.J</v>
          </cell>
        </row>
        <row r="9545">
          <cell r="A9545" t="str">
            <v>T30733.01</v>
          </cell>
        </row>
        <row r="9546">
          <cell r="A9546" t="str">
            <v>T30701.01</v>
          </cell>
        </row>
        <row r="9547">
          <cell r="A9547" t="str">
            <v>T55070.21</v>
          </cell>
        </row>
        <row r="9548">
          <cell r="A9548" t="str">
            <v>T55070.31</v>
          </cell>
        </row>
        <row r="9549">
          <cell r="A9549" t="str">
            <v>T55070.81</v>
          </cell>
        </row>
        <row r="9550">
          <cell r="A9550" t="str">
            <v>T55070.41</v>
          </cell>
        </row>
        <row r="9551">
          <cell r="A9551" t="str">
            <v>T55070.91</v>
          </cell>
        </row>
        <row r="9552">
          <cell r="A9552" t="str">
            <v>T55070.61</v>
          </cell>
        </row>
        <row r="9553">
          <cell r="A9553" t="str">
            <v>T55070.71</v>
          </cell>
        </row>
        <row r="9554">
          <cell r="A9554" t="str">
            <v>T55070.51</v>
          </cell>
        </row>
        <row r="9555">
          <cell r="A9555" t="str">
            <v>OSSW0346</v>
          </cell>
        </row>
        <row r="9556">
          <cell r="A9556" t="str">
            <v>A0360011</v>
          </cell>
        </row>
        <row r="9557">
          <cell r="A9557" t="str">
            <v>NTMSCT10L14E6</v>
          </cell>
        </row>
        <row r="9558">
          <cell r="A9558" t="str">
            <v>NTMSCT10L16E6</v>
          </cell>
        </row>
        <row r="9559">
          <cell r="A9559" t="str">
            <v>2000002.T</v>
          </cell>
        </row>
        <row r="9560">
          <cell r="A9560" t="str">
            <v>BSC00034.T</v>
          </cell>
        </row>
        <row r="9561">
          <cell r="A9561" t="str">
            <v>IMC00123</v>
          </cell>
        </row>
        <row r="9562">
          <cell r="A9562" t="str">
            <v>00005569</v>
          </cell>
        </row>
        <row r="9563">
          <cell r="A9563" t="str">
            <v>RETHW0047</v>
          </cell>
        </row>
        <row r="9564">
          <cell r="A9564" t="str">
            <v>OSS01701</v>
          </cell>
        </row>
        <row r="9565">
          <cell r="A9565" t="str">
            <v>T55417.10</v>
          </cell>
        </row>
        <row r="9566">
          <cell r="A9566" t="str">
            <v>469784A</v>
          </cell>
        </row>
        <row r="9567">
          <cell r="A9567" t="str">
            <v>469955A</v>
          </cell>
        </row>
        <row r="9568">
          <cell r="A9568" t="str">
            <v>T30734.01</v>
          </cell>
        </row>
        <row r="9569">
          <cell r="A9569" t="str">
            <v>00037028</v>
          </cell>
        </row>
        <row r="9570">
          <cell r="A9570" t="str">
            <v>NWGHW3004</v>
          </cell>
        </row>
        <row r="9571">
          <cell r="A9571" t="str">
            <v>DA0095306</v>
          </cell>
        </row>
        <row r="9572">
          <cell r="A9572" t="str">
            <v>E35712.04</v>
          </cell>
        </row>
        <row r="9573">
          <cell r="A9573" t="str">
            <v>OSS01773</v>
          </cell>
        </row>
        <row r="9574">
          <cell r="A9574" t="str">
            <v>AG30PM0006</v>
          </cell>
        </row>
        <row r="9575">
          <cell r="A9575" t="str">
            <v>CS7206801</v>
          </cell>
        </row>
        <row r="9576">
          <cell r="A9576" t="str">
            <v>467853A</v>
          </cell>
        </row>
        <row r="9577">
          <cell r="A9577" t="str">
            <v>E32616.01</v>
          </cell>
        </row>
        <row r="9578">
          <cell r="A9578" t="str">
            <v>468664A</v>
          </cell>
        </row>
        <row r="9579">
          <cell r="A9579" t="str">
            <v>467865A</v>
          </cell>
        </row>
        <row r="9580">
          <cell r="A9580" t="str">
            <v>21124</v>
          </cell>
        </row>
        <row r="9581">
          <cell r="A9581" t="str">
            <v>21133.01</v>
          </cell>
        </row>
        <row r="9582">
          <cell r="A9582" t="str">
            <v>21133.02</v>
          </cell>
        </row>
        <row r="9583">
          <cell r="A9583" t="str">
            <v>MINSMPSW5495HP</v>
          </cell>
        </row>
        <row r="9584">
          <cell r="A9584" t="str">
            <v>GE_0045</v>
          </cell>
        </row>
        <row r="9585">
          <cell r="A9585" t="str">
            <v>AG30IACC0006</v>
          </cell>
        </row>
        <row r="9586">
          <cell r="A9586" t="str">
            <v>RAN2.0031</v>
          </cell>
        </row>
        <row r="9587">
          <cell r="A9587" t="str">
            <v>COM01H3015</v>
          </cell>
        </row>
        <row r="9588">
          <cell r="A9588" t="str">
            <v>00035446</v>
          </cell>
        </row>
        <row r="9589">
          <cell r="A9589" t="str">
            <v>00035448</v>
          </cell>
        </row>
        <row r="9590">
          <cell r="A9590" t="str">
            <v>E35466.01</v>
          </cell>
        </row>
        <row r="9591">
          <cell r="A9591" t="str">
            <v>T55340.04</v>
          </cell>
        </row>
        <row r="9592">
          <cell r="A9592" t="str">
            <v>00035447</v>
          </cell>
        </row>
        <row r="9593">
          <cell r="A9593" t="str">
            <v>E35701.02</v>
          </cell>
        </row>
        <row r="9594">
          <cell r="A9594" t="str">
            <v>MSC02H1124</v>
          </cell>
        </row>
        <row r="9595">
          <cell r="A9595" t="str">
            <v>MSC02H1123</v>
          </cell>
        </row>
        <row r="9596">
          <cell r="A9596" t="str">
            <v>E32420.01</v>
          </cell>
        </row>
        <row r="9597">
          <cell r="A9597" t="str">
            <v>IMC00134</v>
          </cell>
        </row>
        <row r="9598">
          <cell r="A9598" t="str">
            <v>BSC.650.T</v>
          </cell>
        </row>
        <row r="9599">
          <cell r="A9599" t="str">
            <v>BSC00001.T</v>
          </cell>
        </row>
        <row r="9600">
          <cell r="A9600" t="str">
            <v>BSC.650</v>
          </cell>
        </row>
        <row r="9601">
          <cell r="A9601" t="str">
            <v>4166.5</v>
          </cell>
        </row>
        <row r="9602">
          <cell r="A9602" t="str">
            <v>BSC00040.U</v>
          </cell>
        </row>
        <row r="9603">
          <cell r="A9603" t="str">
            <v>AGHW2042</v>
          </cell>
        </row>
        <row r="9604">
          <cell r="A9604" t="str">
            <v>00034315</v>
          </cell>
        </row>
        <row r="9605">
          <cell r="A9605" t="str">
            <v>CSPH79900.37</v>
          </cell>
        </row>
        <row r="9606">
          <cell r="A9606" t="str">
            <v>465245A</v>
          </cell>
        </row>
        <row r="9607">
          <cell r="A9607" t="str">
            <v>DA0497</v>
          </cell>
        </row>
        <row r="9608">
          <cell r="A9608" t="str">
            <v>21533</v>
          </cell>
        </row>
        <row r="9609">
          <cell r="A9609" t="str">
            <v>CS72973.04</v>
          </cell>
        </row>
        <row r="9610">
          <cell r="A9610" t="str">
            <v>00035272</v>
          </cell>
        </row>
        <row r="9611">
          <cell r="A9611" t="str">
            <v>CS71518.05</v>
          </cell>
        </row>
        <row r="9612">
          <cell r="A9612" t="str">
            <v>MINSCPSW5648HP</v>
          </cell>
        </row>
        <row r="9613">
          <cell r="A9613" t="str">
            <v>MSC03H1110</v>
          </cell>
        </row>
        <row r="9614">
          <cell r="A9614" t="str">
            <v>MSCFEAT00914.D</v>
          </cell>
        </row>
        <row r="9615">
          <cell r="A9615" t="str">
            <v>B34820.01</v>
          </cell>
        </row>
        <row r="9616">
          <cell r="A9616" t="str">
            <v>E35461.01</v>
          </cell>
        </row>
        <row r="9617">
          <cell r="A9617" t="str">
            <v>T30500.02</v>
          </cell>
        </row>
        <row r="9618">
          <cell r="A9618" t="str">
            <v>OSS01772</v>
          </cell>
        </row>
        <row r="9619">
          <cell r="A9619" t="str">
            <v>NWG40FEAT3108</v>
          </cell>
        </row>
        <row r="9620">
          <cell r="A9620" t="str">
            <v>NWG40SW3908</v>
          </cell>
        </row>
        <row r="9621">
          <cell r="A9621" t="str">
            <v>OSSW0505</v>
          </cell>
        </row>
        <row r="9622">
          <cell r="A9622" t="str">
            <v>DA7898</v>
          </cell>
        </row>
        <row r="9623">
          <cell r="A9623" t="str">
            <v>E32651.01</v>
          </cell>
        </row>
        <row r="9624">
          <cell r="A9624" t="str">
            <v>MINSCPSW4120HP</v>
          </cell>
        </row>
        <row r="9625">
          <cell r="A9625" t="str">
            <v>470069A</v>
          </cell>
        </row>
        <row r="9626">
          <cell r="A9626" t="str">
            <v>E35462.01</v>
          </cell>
        </row>
        <row r="9627">
          <cell r="A9627" t="str">
            <v>E35712.05</v>
          </cell>
        </row>
        <row r="9628">
          <cell r="A9628" t="str">
            <v>CS7211703</v>
          </cell>
        </row>
        <row r="9629">
          <cell r="A9629" t="str">
            <v>CS72114.04</v>
          </cell>
        </row>
        <row r="9630">
          <cell r="A9630" t="str">
            <v>CS71942.02</v>
          </cell>
        </row>
        <row r="9631">
          <cell r="A9631" t="str">
            <v>T67000.54</v>
          </cell>
        </row>
        <row r="9632">
          <cell r="A9632" t="str">
            <v>E32617.01</v>
          </cell>
        </row>
        <row r="9633">
          <cell r="A9633" t="str">
            <v>CS71135.33</v>
          </cell>
        </row>
        <row r="9634">
          <cell r="A9634" t="str">
            <v>RAN2.0060</v>
          </cell>
        </row>
        <row r="9635">
          <cell r="A9635" t="str">
            <v>DA0303</v>
          </cell>
        </row>
        <row r="9636">
          <cell r="A9636" t="str">
            <v>T30734.02</v>
          </cell>
        </row>
        <row r="9637">
          <cell r="A9637" t="str">
            <v>OSSW0211</v>
          </cell>
        </row>
        <row r="9638">
          <cell r="A9638" t="str">
            <v>COM01H5000</v>
          </cell>
        </row>
        <row r="9639">
          <cell r="A9639" t="str">
            <v>2003439</v>
          </cell>
        </row>
        <row r="9640">
          <cell r="A9640" t="str">
            <v>2003373</v>
          </cell>
        </row>
        <row r="9641">
          <cell r="A9641" t="str">
            <v>RAN2.0060.T</v>
          </cell>
        </row>
        <row r="9642">
          <cell r="A9642" t="str">
            <v>E32669.01</v>
          </cell>
        </row>
        <row r="9643">
          <cell r="A9643" t="str">
            <v>CS73420.03</v>
          </cell>
        </row>
        <row r="9644">
          <cell r="A9644" t="str">
            <v>ORA_SE_NSELA_S</v>
          </cell>
        </row>
        <row r="9645">
          <cell r="A9645" t="str">
            <v>E66114.02</v>
          </cell>
        </row>
        <row r="9646">
          <cell r="A9646" t="str">
            <v>IMC00180</v>
          </cell>
        </row>
        <row r="9647">
          <cell r="A9647" t="str">
            <v>T31721.11</v>
          </cell>
        </row>
        <row r="9648">
          <cell r="A9648" t="str">
            <v>OSHP_A9773A</v>
          </cell>
        </row>
        <row r="9649">
          <cell r="A9649" t="str">
            <v>T30500.01</v>
          </cell>
        </row>
        <row r="9650">
          <cell r="A9650" t="str">
            <v>NES1004380</v>
          </cell>
        </row>
        <row r="9651">
          <cell r="A9651" t="str">
            <v>NES250A350</v>
          </cell>
        </row>
        <row r="9652">
          <cell r="A9652" t="str">
            <v>SMSCFEAT7004</v>
          </cell>
        </row>
        <row r="9653">
          <cell r="A9653" t="str">
            <v>P69109.03</v>
          </cell>
        </row>
        <row r="9654">
          <cell r="A9654" t="str">
            <v>CS72754.06</v>
          </cell>
        </row>
        <row r="9655">
          <cell r="A9655" t="str">
            <v>SMSCSW0065</v>
          </cell>
        </row>
        <row r="9656">
          <cell r="A9656" t="str">
            <v>CS72182</v>
          </cell>
        </row>
        <row r="9657">
          <cell r="A9657" t="str">
            <v>E35468.01</v>
          </cell>
        </row>
        <row r="9658">
          <cell r="A9658" t="str">
            <v>465298A</v>
          </cell>
        </row>
        <row r="9659">
          <cell r="A9659" t="str">
            <v>CS71003.03</v>
          </cell>
        </row>
        <row r="9660">
          <cell r="A9660" t="str">
            <v>CS72993.07</v>
          </cell>
        </row>
        <row r="9661">
          <cell r="A9661" t="str">
            <v>MMSC21FEAT0036</v>
          </cell>
        </row>
        <row r="9662">
          <cell r="A9662" t="str">
            <v>MMSC21FEAT0050</v>
          </cell>
        </row>
        <row r="9663">
          <cell r="A9663" t="str">
            <v>MMSC21FEAT0106</v>
          </cell>
        </row>
        <row r="9664">
          <cell r="A9664" t="str">
            <v>MMSC30FEAT0050</v>
          </cell>
        </row>
        <row r="9665">
          <cell r="A9665" t="str">
            <v>2003157</v>
          </cell>
        </row>
        <row r="9666">
          <cell r="A9666" t="str">
            <v>NWG40SW1004</v>
          </cell>
        </row>
        <row r="9667">
          <cell r="A9667" t="str">
            <v>P30958.02</v>
          </cell>
        </row>
        <row r="9668">
          <cell r="A9668" t="str">
            <v>B34826.01</v>
          </cell>
        </row>
        <row r="9669">
          <cell r="A9669" t="str">
            <v>CS71367.57</v>
          </cell>
        </row>
        <row r="9670">
          <cell r="A9670" t="str">
            <v>466549A</v>
          </cell>
        </row>
        <row r="9671">
          <cell r="A9671" t="str">
            <v>466788A</v>
          </cell>
        </row>
        <row r="9672">
          <cell r="A9672" t="str">
            <v>T55407.05</v>
          </cell>
        </row>
        <row r="9673">
          <cell r="A9673" t="str">
            <v>T55408.05</v>
          </cell>
        </row>
        <row r="9674">
          <cell r="A9674" t="str">
            <v>MINSMPSW5490HP</v>
          </cell>
        </row>
        <row r="9675">
          <cell r="A9675" t="str">
            <v>T68700.05</v>
          </cell>
        </row>
        <row r="9676">
          <cell r="A9676" t="str">
            <v>NES5001350</v>
          </cell>
        </row>
        <row r="9677">
          <cell r="A9677" t="str">
            <v>IPBBHW0159</v>
          </cell>
        </row>
        <row r="9678">
          <cell r="A9678" t="str">
            <v>MINSMAPSW003SU</v>
          </cell>
        </row>
        <row r="9679">
          <cell r="A9679" t="str">
            <v>E35704.02</v>
          </cell>
        </row>
        <row r="9680">
          <cell r="A9680" t="str">
            <v>CS7205503</v>
          </cell>
        </row>
        <row r="9681">
          <cell r="A9681" t="str">
            <v>DA0095305</v>
          </cell>
        </row>
        <row r="9682">
          <cell r="A9682" t="str">
            <v>OEMHPSW0002</v>
          </cell>
        </row>
        <row r="9683">
          <cell r="A9683" t="str">
            <v>E35358.01</v>
          </cell>
        </row>
        <row r="9684">
          <cell r="A9684" t="str">
            <v>T65640.01</v>
          </cell>
        </row>
        <row r="9685">
          <cell r="A9685" t="str">
            <v>00034773</v>
          </cell>
        </row>
        <row r="9686">
          <cell r="A9686" t="str">
            <v>MSCFEAT0090.A</v>
          </cell>
        </row>
        <row r="9687">
          <cell r="A9687" t="str">
            <v>E35700.01</v>
          </cell>
        </row>
        <row r="9688">
          <cell r="A9688" t="str">
            <v>MINSCPSW5647HP</v>
          </cell>
        </row>
        <row r="9689">
          <cell r="A9689" t="str">
            <v>470117A</v>
          </cell>
        </row>
        <row r="9690">
          <cell r="A9690" t="str">
            <v>MSCFEAT01067.B</v>
          </cell>
        </row>
        <row r="9691">
          <cell r="A9691" t="str">
            <v>00004542</v>
          </cell>
        </row>
        <row r="9692">
          <cell r="A9692" t="str">
            <v>24201</v>
          </cell>
        </row>
        <row r="9693">
          <cell r="A9693" t="str">
            <v>T55070.11</v>
          </cell>
        </row>
        <row r="9694">
          <cell r="A9694" t="str">
            <v>NET4301000</v>
          </cell>
        </row>
        <row r="9695">
          <cell r="A9695" t="str">
            <v>NET4303000</v>
          </cell>
        </row>
        <row r="9696">
          <cell r="A9696" t="str">
            <v>NET7102000</v>
          </cell>
        </row>
        <row r="9697">
          <cell r="A9697" t="str">
            <v>471013A</v>
          </cell>
        </row>
        <row r="9698">
          <cell r="A9698" t="str">
            <v>NET4300000</v>
          </cell>
        </row>
        <row r="9699">
          <cell r="A9699" t="str">
            <v>NET4302000</v>
          </cell>
        </row>
        <row r="9700">
          <cell r="A9700" t="str">
            <v>STRMSW0006</v>
          </cell>
        </row>
        <row r="9701">
          <cell r="A9701" t="str">
            <v>NES4200650</v>
          </cell>
        </row>
        <row r="9702">
          <cell r="A9702" t="str">
            <v>NTMSCT10L12E6</v>
          </cell>
        </row>
        <row r="9703">
          <cell r="A9703" t="str">
            <v>NMSWS0233</v>
          </cell>
        </row>
        <row r="9704">
          <cell r="A9704" t="str">
            <v>NES250B350</v>
          </cell>
        </row>
        <row r="9705">
          <cell r="A9705" t="str">
            <v>DA7714</v>
          </cell>
        </row>
        <row r="9706">
          <cell r="A9706" t="str">
            <v>MINIPSE00007DE</v>
          </cell>
        </row>
        <row r="9707">
          <cell r="A9707" t="str">
            <v>T31721.01</v>
          </cell>
        </row>
        <row r="9708">
          <cell r="A9708" t="str">
            <v>00037476</v>
          </cell>
        </row>
        <row r="9709">
          <cell r="A9709" t="str">
            <v>SRR01H1151</v>
          </cell>
        </row>
        <row r="9710">
          <cell r="A9710" t="str">
            <v>CS7275406</v>
          </cell>
        </row>
        <row r="9711">
          <cell r="A9711" t="str">
            <v>OEMEMCIS01NA</v>
          </cell>
        </row>
        <row r="9712">
          <cell r="A9712" t="str">
            <v>MSCFEAT1019.1K</v>
          </cell>
        </row>
        <row r="9713">
          <cell r="A9713" t="str">
            <v>OEMEMCIS02NA</v>
          </cell>
        </row>
        <row r="9714">
          <cell r="A9714" t="str">
            <v>P31134.01</v>
          </cell>
        </row>
        <row r="9715">
          <cell r="A9715" t="str">
            <v>P31129.01</v>
          </cell>
        </row>
        <row r="9716">
          <cell r="A9716" t="str">
            <v>21120</v>
          </cell>
        </row>
        <row r="9717">
          <cell r="A9717" t="str">
            <v>21120.9</v>
          </cell>
        </row>
        <row r="9718">
          <cell r="A9718" t="str">
            <v>470099A</v>
          </cell>
        </row>
        <row r="9719">
          <cell r="A9719" t="str">
            <v>3GN04HU0003</v>
          </cell>
        </row>
        <row r="9720">
          <cell r="A9720" t="str">
            <v>MSCFEAT0712.A</v>
          </cell>
        </row>
        <row r="9721">
          <cell r="A9721" t="str">
            <v>E50023-05AA</v>
          </cell>
        </row>
        <row r="9722">
          <cell r="A9722" t="str">
            <v>T67000.58</v>
          </cell>
        </row>
        <row r="9723">
          <cell r="A9723" t="str">
            <v>T38286.06</v>
          </cell>
        </row>
        <row r="9724">
          <cell r="A9724" t="str">
            <v>T38346.14</v>
          </cell>
        </row>
        <row r="9725">
          <cell r="A9725" t="str">
            <v>T38346.24</v>
          </cell>
        </row>
        <row r="9726">
          <cell r="A9726" t="str">
            <v>T38346.44</v>
          </cell>
        </row>
        <row r="9727">
          <cell r="A9727" t="str">
            <v>DA7899</v>
          </cell>
        </row>
        <row r="9728">
          <cell r="A9728" t="str">
            <v>T36310.01</v>
          </cell>
        </row>
        <row r="9729">
          <cell r="A9729" t="str">
            <v>T35080.12</v>
          </cell>
        </row>
        <row r="9730">
          <cell r="A9730" t="str">
            <v>T35080.11</v>
          </cell>
        </row>
        <row r="9731">
          <cell r="A9731" t="str">
            <v>NES250C350</v>
          </cell>
        </row>
        <row r="9732">
          <cell r="A9732" t="str">
            <v>FS000024</v>
          </cell>
        </row>
        <row r="9733">
          <cell r="A9733" t="str">
            <v>21124.05</v>
          </cell>
        </row>
        <row r="9734">
          <cell r="A9734" t="str">
            <v>B34845.01</v>
          </cell>
        </row>
        <row r="9735">
          <cell r="A9735" t="str">
            <v>OSS02191</v>
          </cell>
        </row>
        <row r="9736">
          <cell r="A9736" t="str">
            <v>21973.60</v>
          </cell>
        </row>
        <row r="9737">
          <cell r="A9737" t="str">
            <v>S38934.02</v>
          </cell>
        </row>
        <row r="9738">
          <cell r="A9738" t="str">
            <v>S38911.02</v>
          </cell>
        </row>
        <row r="9739">
          <cell r="A9739" t="str">
            <v>S38915.02</v>
          </cell>
        </row>
        <row r="9740">
          <cell r="A9740" t="str">
            <v>S38923.02</v>
          </cell>
        </row>
        <row r="9741">
          <cell r="A9741" t="str">
            <v>S38924.02</v>
          </cell>
        </row>
        <row r="9742">
          <cell r="A9742" t="str">
            <v>S38925.02</v>
          </cell>
        </row>
        <row r="9743">
          <cell r="A9743" t="str">
            <v>S38932.02</v>
          </cell>
        </row>
        <row r="9744">
          <cell r="A9744" t="str">
            <v>S38926.02</v>
          </cell>
        </row>
        <row r="9745">
          <cell r="A9745" t="str">
            <v>00005884</v>
          </cell>
        </row>
        <row r="9746">
          <cell r="A9746" t="str">
            <v>00003214</v>
          </cell>
        </row>
        <row r="9747">
          <cell r="A9747" t="str">
            <v>OSHW0056</v>
          </cell>
        </row>
        <row r="9748">
          <cell r="A9748" t="str">
            <v>T55340.02</v>
          </cell>
        </row>
        <row r="9749">
          <cell r="A9749" t="str">
            <v>OSS01698</v>
          </cell>
        </row>
        <row r="9750">
          <cell r="A9750" t="str">
            <v>PRSHW0017</v>
          </cell>
        </row>
        <row r="9751">
          <cell r="A9751" t="str">
            <v>T36311.01</v>
          </cell>
        </row>
        <row r="9752">
          <cell r="A9752" t="str">
            <v>CS7276405</v>
          </cell>
        </row>
        <row r="9753">
          <cell r="A9753" t="str">
            <v>CS72764.05</v>
          </cell>
        </row>
        <row r="9754">
          <cell r="A9754" t="str">
            <v>CS72764.01</v>
          </cell>
        </row>
        <row r="9755">
          <cell r="A9755" t="str">
            <v>CS72764.02</v>
          </cell>
        </row>
        <row r="9756">
          <cell r="A9756" t="str">
            <v>PRSSW12261</v>
          </cell>
        </row>
        <row r="9757">
          <cell r="A9757" t="str">
            <v>E22416.01</v>
          </cell>
        </row>
        <row r="9758">
          <cell r="A9758" t="str">
            <v>00035563</v>
          </cell>
        </row>
        <row r="9759">
          <cell r="A9759" t="str">
            <v>T65640.21</v>
          </cell>
        </row>
        <row r="9760">
          <cell r="A9760" t="str">
            <v>T65640.11</v>
          </cell>
        </row>
        <row r="9761">
          <cell r="A9761" t="str">
            <v>SG00504U</v>
          </cell>
        </row>
        <row r="9762">
          <cell r="A9762" t="str">
            <v>SGNSW3006U</v>
          </cell>
        </row>
        <row r="9763">
          <cell r="A9763" t="str">
            <v>SGNSW3007U</v>
          </cell>
        </row>
        <row r="9764">
          <cell r="A9764" t="str">
            <v>SMSCFEAT7000</v>
          </cell>
        </row>
        <row r="9765">
          <cell r="A9765" t="str">
            <v>IMC00073</v>
          </cell>
        </row>
        <row r="9766">
          <cell r="A9766" t="str">
            <v>SG00508U</v>
          </cell>
        </row>
        <row r="9767">
          <cell r="A9767" t="str">
            <v>HLRFEAT61242</v>
          </cell>
        </row>
        <row r="9768">
          <cell r="A9768" t="str">
            <v>MSCFEAT31116</v>
          </cell>
        </row>
        <row r="9769">
          <cell r="A9769" t="str">
            <v>MSCFEAT60708</v>
          </cell>
        </row>
        <row r="9770">
          <cell r="A9770" t="str">
            <v>MSCFEAT60836</v>
          </cell>
        </row>
        <row r="9771">
          <cell r="A9771" t="str">
            <v>MSCFEAT60914</v>
          </cell>
        </row>
        <row r="9772">
          <cell r="A9772" t="str">
            <v>MSCFEAT61057</v>
          </cell>
        </row>
        <row r="9773">
          <cell r="A9773" t="str">
            <v>MSCFEAT61104</v>
          </cell>
        </row>
        <row r="9774">
          <cell r="A9774" t="str">
            <v>MSCFEAT61144</v>
          </cell>
        </row>
        <row r="9775">
          <cell r="A9775" t="str">
            <v>MSCFEAT61156</v>
          </cell>
        </row>
        <row r="9776">
          <cell r="A9776" t="str">
            <v>MSCFEAT61158</v>
          </cell>
        </row>
        <row r="9777">
          <cell r="A9777" t="str">
            <v>MSCFEAT61297</v>
          </cell>
        </row>
        <row r="9778">
          <cell r="A9778" t="str">
            <v>MSCFEAT61386</v>
          </cell>
        </row>
        <row r="9779">
          <cell r="A9779" t="str">
            <v>00004506</v>
          </cell>
        </row>
        <row r="9780">
          <cell r="A9780" t="str">
            <v>NBB400065</v>
          </cell>
        </row>
        <row r="9781">
          <cell r="A9781" t="str">
            <v>21213</v>
          </cell>
        </row>
        <row r="9782">
          <cell r="A9782" t="str">
            <v>NET4401FR1</v>
          </cell>
        </row>
        <row r="9783">
          <cell r="A9783" t="str">
            <v>NET4414000</v>
          </cell>
        </row>
        <row r="9784">
          <cell r="A9784" t="str">
            <v>NET4424000</v>
          </cell>
        </row>
        <row r="9785">
          <cell r="A9785" t="str">
            <v>OEMEMCIS01</v>
          </cell>
        </row>
        <row r="9786">
          <cell r="A9786" t="str">
            <v>OEMEMCIS02</v>
          </cell>
        </row>
        <row r="9787">
          <cell r="A9787" t="str">
            <v>00003511</v>
          </cell>
        </row>
        <row r="9788">
          <cell r="A9788" t="str">
            <v>00003507</v>
          </cell>
        </row>
        <row r="9789">
          <cell r="A9789" t="str">
            <v>00003508</v>
          </cell>
        </row>
        <row r="9790">
          <cell r="A9790" t="str">
            <v>00003509</v>
          </cell>
        </row>
        <row r="9791">
          <cell r="A9791" t="str">
            <v>00003510</v>
          </cell>
        </row>
        <row r="9792">
          <cell r="A9792" t="str">
            <v>CS73410.20</v>
          </cell>
        </row>
        <row r="9793">
          <cell r="A9793" t="str">
            <v>OSHW0100</v>
          </cell>
        </row>
        <row r="9794">
          <cell r="A9794" t="str">
            <v>E38401.01</v>
          </cell>
        </row>
        <row r="9795">
          <cell r="A9795" t="str">
            <v>CS71367.64</v>
          </cell>
        </row>
        <row r="9796">
          <cell r="A9796" t="str">
            <v>NA82522SER</v>
          </cell>
        </row>
        <row r="9797">
          <cell r="A9797" t="str">
            <v>T38330.24</v>
          </cell>
        </row>
        <row r="9798">
          <cell r="A9798" t="str">
            <v>MMSC21FEAT0004</v>
          </cell>
        </row>
        <row r="9799">
          <cell r="A9799" t="str">
            <v>MMSC21FEAT0018</v>
          </cell>
        </row>
        <row r="9800">
          <cell r="A9800" t="str">
            <v>MSCFEAT01001.D</v>
          </cell>
        </row>
        <row r="9801">
          <cell r="A9801" t="str">
            <v>MSCFEAT2922.10</v>
          </cell>
        </row>
        <row r="9802">
          <cell r="A9802" t="str">
            <v>DA7618</v>
          </cell>
        </row>
        <row r="9803">
          <cell r="A9803" t="str">
            <v>MSCFEAT01008.A</v>
          </cell>
        </row>
        <row r="9804">
          <cell r="A9804" t="str">
            <v>MSCFEAT01012.A</v>
          </cell>
        </row>
        <row r="9805">
          <cell r="A9805" t="str">
            <v>MSCFEAT01105.D</v>
          </cell>
        </row>
        <row r="9806">
          <cell r="A9806" t="str">
            <v>MSCFEAT01111.A</v>
          </cell>
        </row>
        <row r="9807">
          <cell r="A9807" t="str">
            <v>MSCFEAT0823.A</v>
          </cell>
        </row>
        <row r="9808">
          <cell r="A9808" t="str">
            <v>MINSMPHW0213HP</v>
          </cell>
        </row>
        <row r="9809">
          <cell r="A9809" t="str">
            <v>MINSMPSW5485HP</v>
          </cell>
        </row>
        <row r="9810">
          <cell r="A9810" t="str">
            <v>21973.50</v>
          </cell>
        </row>
        <row r="9811">
          <cell r="A9811" t="str">
            <v>OEMHPHW0018</v>
          </cell>
        </row>
        <row r="9812">
          <cell r="A9812" t="str">
            <v>CS71367.61</v>
          </cell>
        </row>
        <row r="9813">
          <cell r="A9813" t="str">
            <v>T55407.09</v>
          </cell>
        </row>
        <row r="9814">
          <cell r="A9814" t="str">
            <v>T55408.10</v>
          </cell>
        </row>
        <row r="9815">
          <cell r="A9815" t="str">
            <v>NTMSRACKIT</v>
          </cell>
        </row>
        <row r="9816">
          <cell r="A9816" t="str">
            <v>MSC01H0043</v>
          </cell>
        </row>
        <row r="9817">
          <cell r="A9817" t="str">
            <v>MSC02H0036</v>
          </cell>
        </row>
        <row r="9818">
          <cell r="A9818" t="str">
            <v>CS71919.08</v>
          </cell>
        </row>
        <row r="9819">
          <cell r="A9819" t="str">
            <v>E34752.01</v>
          </cell>
        </row>
        <row r="9820">
          <cell r="A9820" t="str">
            <v>00034862</v>
          </cell>
        </row>
        <row r="9821">
          <cell r="A9821" t="str">
            <v>00039869</v>
          </cell>
        </row>
        <row r="9822">
          <cell r="A9822" t="str">
            <v>00039883</v>
          </cell>
        </row>
        <row r="9823">
          <cell r="A9823" t="str">
            <v>00039887</v>
          </cell>
        </row>
        <row r="9824">
          <cell r="A9824" t="str">
            <v>00039891</v>
          </cell>
        </row>
        <row r="9825">
          <cell r="A9825" t="str">
            <v>00039893</v>
          </cell>
        </row>
        <row r="9826">
          <cell r="A9826" t="str">
            <v>OSS02081</v>
          </cell>
        </row>
        <row r="9827">
          <cell r="A9827" t="str">
            <v>00034605</v>
          </cell>
        </row>
        <row r="9828">
          <cell r="A9828" t="str">
            <v>OSS01693</v>
          </cell>
        </row>
        <row r="9829">
          <cell r="A9829" t="str">
            <v>MINSCPSW5646HP</v>
          </cell>
        </row>
        <row r="9830">
          <cell r="A9830" t="str">
            <v>AG30PM0005</v>
          </cell>
        </row>
        <row r="9831">
          <cell r="A9831" t="str">
            <v>21127</v>
          </cell>
        </row>
        <row r="9832">
          <cell r="A9832" t="str">
            <v>21128</v>
          </cell>
        </row>
        <row r="9833">
          <cell r="A9833" t="str">
            <v>21340</v>
          </cell>
        </row>
        <row r="9834">
          <cell r="A9834" t="str">
            <v>00040517</v>
          </cell>
        </row>
        <row r="9835">
          <cell r="A9835" t="str">
            <v>PRSSW12121</v>
          </cell>
        </row>
        <row r="9836">
          <cell r="A9836" t="str">
            <v>AG30IACC0005</v>
          </cell>
        </row>
        <row r="9837">
          <cell r="A9837" t="str">
            <v>470323A</v>
          </cell>
        </row>
        <row r="9838">
          <cell r="A9838" t="str">
            <v>T55072.09</v>
          </cell>
        </row>
        <row r="9839">
          <cell r="A9839" t="str">
            <v>T55075.09</v>
          </cell>
        </row>
        <row r="9840">
          <cell r="A9840" t="str">
            <v>T32107.09</v>
          </cell>
        </row>
        <row r="9841">
          <cell r="A9841" t="str">
            <v>CS72991.02</v>
          </cell>
        </row>
        <row r="9842">
          <cell r="A9842" t="str">
            <v>E32631.01</v>
          </cell>
        </row>
        <row r="9843">
          <cell r="A9843" t="str">
            <v>470122A</v>
          </cell>
        </row>
        <row r="9844">
          <cell r="A9844" t="str">
            <v>RAN.007</v>
          </cell>
        </row>
        <row r="9845">
          <cell r="A9845" t="str">
            <v>21120.3</v>
          </cell>
        </row>
        <row r="9846">
          <cell r="A9846" t="str">
            <v>A0360012</v>
          </cell>
        </row>
        <row r="9847">
          <cell r="A9847" t="str">
            <v>NTMSCT10L10E6</v>
          </cell>
        </row>
        <row r="9848">
          <cell r="A9848" t="str">
            <v>MINAPPLSE009NT</v>
          </cell>
        </row>
        <row r="9849">
          <cell r="A9849" t="str">
            <v>MINAPPLSE014NT</v>
          </cell>
        </row>
        <row r="9850">
          <cell r="A9850" t="str">
            <v>RAN572.T</v>
          </cell>
        </row>
        <row r="9851">
          <cell r="A9851" t="str">
            <v>DA0827</v>
          </cell>
        </row>
        <row r="9852">
          <cell r="A9852" t="str">
            <v>RAN.007.T</v>
          </cell>
        </row>
        <row r="9853">
          <cell r="A9853" t="str">
            <v>E35717.02</v>
          </cell>
        </row>
        <row r="9854">
          <cell r="A9854" t="str">
            <v>E35717.04</v>
          </cell>
        </row>
        <row r="9855">
          <cell r="A9855" t="str">
            <v>MMSC21FEAT0035</v>
          </cell>
        </row>
        <row r="9856">
          <cell r="A9856" t="str">
            <v>MMSC21FEAT0049</v>
          </cell>
        </row>
        <row r="9857">
          <cell r="A9857" t="str">
            <v>MMSC21FEAT0105</v>
          </cell>
        </row>
        <row r="9858">
          <cell r="A9858" t="str">
            <v>MMSC30FEAT0049</v>
          </cell>
        </row>
        <row r="9859">
          <cell r="A9859" t="str">
            <v>CS7216600</v>
          </cell>
        </row>
        <row r="9860">
          <cell r="A9860" t="str">
            <v>E35478.01</v>
          </cell>
        </row>
        <row r="9861">
          <cell r="A9861" t="str">
            <v>OEMBORLSW0001</v>
          </cell>
        </row>
        <row r="9862">
          <cell r="A9862" t="str">
            <v>OEMBORLSW0003</v>
          </cell>
        </row>
        <row r="9863">
          <cell r="A9863" t="str">
            <v>OSS01692</v>
          </cell>
        </row>
        <row r="9864">
          <cell r="A9864" t="str">
            <v>DA7166</v>
          </cell>
        </row>
        <row r="9865">
          <cell r="A9865" t="str">
            <v>R55340.02</v>
          </cell>
        </row>
        <row r="9866">
          <cell r="A9866" t="str">
            <v>E35717.03</v>
          </cell>
        </row>
        <row r="9867">
          <cell r="A9867" t="str">
            <v>PRSSW12050</v>
          </cell>
        </row>
        <row r="9868">
          <cell r="A9868" t="str">
            <v>MSCFEAT0722.D</v>
          </cell>
        </row>
        <row r="9869">
          <cell r="A9869" t="str">
            <v>00037042</v>
          </cell>
        </row>
        <row r="9870">
          <cell r="A9870" t="str">
            <v>MSCFEAT0747.A</v>
          </cell>
        </row>
        <row r="9871">
          <cell r="A9871" t="str">
            <v>T32469.01</v>
          </cell>
        </row>
        <row r="9872">
          <cell r="A9872" t="str">
            <v>RAN1.5057</v>
          </cell>
        </row>
        <row r="9873">
          <cell r="A9873" t="str">
            <v>R55246.44</v>
          </cell>
        </row>
        <row r="9874">
          <cell r="A9874" t="str">
            <v>R55246.43</v>
          </cell>
        </row>
        <row r="9875">
          <cell r="A9875" t="str">
            <v>FS000071</v>
          </cell>
        </row>
        <row r="9876">
          <cell r="A9876" t="str">
            <v>BSC00034.U</v>
          </cell>
        </row>
        <row r="9877">
          <cell r="A9877" t="str">
            <v>RAN1.5057.T</v>
          </cell>
        </row>
        <row r="9878">
          <cell r="A9878" t="str">
            <v>CS7211631</v>
          </cell>
        </row>
        <row r="9879">
          <cell r="A9879" t="str">
            <v>MSCFEAT0041.A</v>
          </cell>
        </row>
        <row r="9880">
          <cell r="A9880" t="str">
            <v>NES250B330</v>
          </cell>
        </row>
        <row r="9881">
          <cell r="A9881" t="str">
            <v>CS72116.31</v>
          </cell>
        </row>
        <row r="9882">
          <cell r="A9882" t="str">
            <v>E35407.01</v>
          </cell>
        </row>
        <row r="9883">
          <cell r="A9883" t="str">
            <v>DA0546</v>
          </cell>
        </row>
        <row r="9884">
          <cell r="A9884" t="str">
            <v>21518</v>
          </cell>
        </row>
        <row r="9885">
          <cell r="A9885" t="str">
            <v>AG30HW2033</v>
          </cell>
        </row>
        <row r="9886">
          <cell r="A9886" t="str">
            <v>MSCFEAT0714.A</v>
          </cell>
        </row>
        <row r="9887">
          <cell r="A9887" t="str">
            <v>E35730.01</v>
          </cell>
        </row>
        <row r="9888">
          <cell r="A9888" t="str">
            <v>IMC00193</v>
          </cell>
        </row>
        <row r="9889">
          <cell r="A9889" t="str">
            <v>467869A</v>
          </cell>
        </row>
        <row r="9890">
          <cell r="A9890" t="str">
            <v>T55406.08</v>
          </cell>
        </row>
        <row r="9891">
          <cell r="A9891" t="str">
            <v>MSCFEAT01104.B</v>
          </cell>
        </row>
        <row r="9892">
          <cell r="A9892" t="str">
            <v>OSS01691</v>
          </cell>
        </row>
        <row r="9893">
          <cell r="A9893" t="str">
            <v>E35700.06</v>
          </cell>
        </row>
        <row r="9894">
          <cell r="A9894" t="str">
            <v>3GN04HU0001</v>
          </cell>
        </row>
        <row r="9895">
          <cell r="A9895" t="str">
            <v>CS7136713</v>
          </cell>
        </row>
        <row r="9896">
          <cell r="A9896" t="str">
            <v>MSCFEAT01028.B</v>
          </cell>
        </row>
        <row r="9897">
          <cell r="A9897" t="str">
            <v>T55246.40</v>
          </cell>
        </row>
        <row r="9898">
          <cell r="A9898" t="str">
            <v>IPBBHW0162</v>
          </cell>
        </row>
        <row r="9899">
          <cell r="A9899" t="str">
            <v>IPBBHW0163</v>
          </cell>
        </row>
        <row r="9900">
          <cell r="A9900" t="str">
            <v>IPBBHW0164</v>
          </cell>
        </row>
        <row r="9901">
          <cell r="A9901" t="str">
            <v>E38364.06</v>
          </cell>
        </row>
        <row r="9902">
          <cell r="A9902" t="str">
            <v>BSC00001.U</v>
          </cell>
        </row>
        <row r="9903">
          <cell r="A9903" t="str">
            <v>E32615.01</v>
          </cell>
        </row>
        <row r="9904">
          <cell r="A9904" t="str">
            <v>E32613.01</v>
          </cell>
        </row>
        <row r="9905">
          <cell r="A9905" t="str">
            <v>MINSMPSW5480HP</v>
          </cell>
        </row>
        <row r="9906">
          <cell r="A9906" t="str">
            <v>T65560.12</v>
          </cell>
        </row>
        <row r="9907">
          <cell r="A9907" t="str">
            <v>T65560.11</v>
          </cell>
        </row>
        <row r="9908">
          <cell r="A9908" t="str">
            <v>DA0403</v>
          </cell>
        </row>
        <row r="9909">
          <cell r="A9909" t="str">
            <v>DA7850</v>
          </cell>
        </row>
        <row r="9910">
          <cell r="A9910" t="str">
            <v>MSCFEAT00920.D</v>
          </cell>
        </row>
        <row r="9911">
          <cell r="A9911" t="str">
            <v>CS7200001</v>
          </cell>
        </row>
        <row r="9912">
          <cell r="A9912" t="str">
            <v>NWGSW1302</v>
          </cell>
        </row>
        <row r="9913">
          <cell r="A9913" t="str">
            <v>NET4404000</v>
          </cell>
        </row>
        <row r="9914">
          <cell r="A9914" t="str">
            <v>470145A</v>
          </cell>
        </row>
        <row r="9915">
          <cell r="A9915" t="str">
            <v>MSCFEAT0033.A</v>
          </cell>
        </row>
        <row r="9916">
          <cell r="A9916" t="str">
            <v>MSCFEAT01003.A</v>
          </cell>
        </row>
        <row r="9917">
          <cell r="A9917" t="str">
            <v>MSCFEAT01102.A</v>
          </cell>
        </row>
        <row r="9918">
          <cell r="A9918" t="str">
            <v>E35483.01</v>
          </cell>
        </row>
        <row r="9919">
          <cell r="A9919" t="str">
            <v>T55340.03</v>
          </cell>
        </row>
        <row r="9920">
          <cell r="A9920" t="str">
            <v>CS72991.01</v>
          </cell>
        </row>
        <row r="9921">
          <cell r="A9921" t="str">
            <v>RAN1056</v>
          </cell>
        </row>
        <row r="9922">
          <cell r="A9922" t="str">
            <v>MSC03H0005</v>
          </cell>
        </row>
        <row r="9923">
          <cell r="A9923" t="str">
            <v>MSC03H0006</v>
          </cell>
        </row>
        <row r="9924">
          <cell r="A9924" t="str">
            <v>469644A</v>
          </cell>
        </row>
        <row r="9925">
          <cell r="A9925" t="str">
            <v>HP_A5798A</v>
          </cell>
        </row>
        <row r="9926">
          <cell r="A9926" t="str">
            <v>NMSFEAT070.1</v>
          </cell>
        </row>
        <row r="9927">
          <cell r="A9927" t="str">
            <v>NMSFEAT240.1</v>
          </cell>
        </row>
        <row r="9928">
          <cell r="A9928" t="str">
            <v>OSS01690</v>
          </cell>
        </row>
        <row r="9929">
          <cell r="A9929" t="str">
            <v>T55240.01</v>
          </cell>
        </row>
        <row r="9930">
          <cell r="A9930" t="str">
            <v>470156A</v>
          </cell>
        </row>
        <row r="9931">
          <cell r="A9931" t="str">
            <v>470121A</v>
          </cell>
        </row>
        <row r="9932">
          <cell r="A9932" t="str">
            <v>470137A</v>
          </cell>
        </row>
        <row r="9933">
          <cell r="A9933" t="str">
            <v>470123A</v>
          </cell>
        </row>
        <row r="9934">
          <cell r="A9934" t="str">
            <v>NWG40FEAT3107</v>
          </cell>
        </row>
        <row r="9935">
          <cell r="A9935" t="str">
            <v>NWG40SW3907</v>
          </cell>
        </row>
        <row r="9936">
          <cell r="A9936" t="str">
            <v>00004625</v>
          </cell>
        </row>
        <row r="9937">
          <cell r="A9937" t="str">
            <v>00040276</v>
          </cell>
        </row>
        <row r="9938">
          <cell r="A9938" t="str">
            <v>MINSCPSW5645HP</v>
          </cell>
        </row>
        <row r="9939">
          <cell r="A9939" t="str">
            <v>00006524</v>
          </cell>
        </row>
        <row r="9940">
          <cell r="A9940" t="str">
            <v>00040568</v>
          </cell>
        </row>
        <row r="9941">
          <cell r="A9941" t="str">
            <v>T38330.56</v>
          </cell>
        </row>
        <row r="9942">
          <cell r="A9942" t="str">
            <v>CS72992.01</v>
          </cell>
        </row>
        <row r="9943">
          <cell r="A9943" t="str">
            <v>468025A</v>
          </cell>
        </row>
        <row r="9944">
          <cell r="A9944" t="str">
            <v>E32621.01</v>
          </cell>
        </row>
        <row r="9945">
          <cell r="A9945" t="str">
            <v>00036086</v>
          </cell>
        </row>
        <row r="9946">
          <cell r="A9946" t="str">
            <v>CS72763.01</v>
          </cell>
        </row>
        <row r="9947">
          <cell r="A9947" t="str">
            <v>MSCFEAT61145.I</v>
          </cell>
        </row>
        <row r="9948">
          <cell r="A9948" t="str">
            <v>AGW40SWUPSESP129</v>
          </cell>
        </row>
        <row r="9949">
          <cell r="A9949" t="str">
            <v>NTMSCT10L08E6</v>
          </cell>
        </row>
        <row r="9950">
          <cell r="A9950" t="str">
            <v>NES250D350</v>
          </cell>
        </row>
        <row r="9951">
          <cell r="A9951" t="str">
            <v>MINSMPSW0003HP</v>
          </cell>
        </row>
        <row r="9952">
          <cell r="A9952" t="str">
            <v>T50004-14AA</v>
          </cell>
        </row>
        <row r="9953">
          <cell r="A9953" t="str">
            <v>OEMEMCHW32NA</v>
          </cell>
        </row>
        <row r="9954">
          <cell r="A9954" t="str">
            <v>CS7223002</v>
          </cell>
        </row>
        <row r="9955">
          <cell r="A9955" t="str">
            <v>CS7223003</v>
          </cell>
        </row>
        <row r="9956">
          <cell r="A9956" t="str">
            <v>E32209.01</v>
          </cell>
        </row>
        <row r="9957">
          <cell r="A9957" t="str">
            <v>E32210.01</v>
          </cell>
        </row>
        <row r="9958">
          <cell r="A9958" t="str">
            <v>CS71508.02</v>
          </cell>
        </row>
        <row r="9959">
          <cell r="A9959" t="str">
            <v>E35711.06</v>
          </cell>
        </row>
        <row r="9960">
          <cell r="A9960" t="str">
            <v>00035030</v>
          </cell>
        </row>
        <row r="9961">
          <cell r="A9961" t="str">
            <v>DA0149</v>
          </cell>
        </row>
        <row r="9962">
          <cell r="A9962" t="str">
            <v>OSHW0061</v>
          </cell>
        </row>
        <row r="9963">
          <cell r="A9963" t="str">
            <v>T38274.02</v>
          </cell>
        </row>
        <row r="9964">
          <cell r="A9964" t="str">
            <v>T38274.06</v>
          </cell>
        </row>
        <row r="9965">
          <cell r="A9965" t="str">
            <v>T38274.09</v>
          </cell>
        </row>
        <row r="9966">
          <cell r="A9966" t="str">
            <v>MINSMISE0001BE</v>
          </cell>
        </row>
        <row r="9967">
          <cell r="A9967" t="str">
            <v>CS72755.01</v>
          </cell>
        </row>
        <row r="9968">
          <cell r="A9968" t="str">
            <v>GMLCSW0103</v>
          </cell>
        </row>
        <row r="9969">
          <cell r="A9969" t="str">
            <v>OS_ORA_SE_CPUTS</v>
          </cell>
        </row>
        <row r="9970">
          <cell r="A9970" t="str">
            <v>OS_ORA_SE_CPUTBTS</v>
          </cell>
        </row>
        <row r="9971">
          <cell r="A9971" t="str">
            <v>470276A</v>
          </cell>
        </row>
        <row r="9972">
          <cell r="A9972" t="str">
            <v>T55406.01</v>
          </cell>
        </row>
        <row r="9973">
          <cell r="A9973" t="str">
            <v>CS71305.05</v>
          </cell>
        </row>
        <row r="9974">
          <cell r="A9974" t="str">
            <v>R55246.42</v>
          </cell>
        </row>
        <row r="9975">
          <cell r="A9975" t="str">
            <v>R55246.41</v>
          </cell>
        </row>
        <row r="9976">
          <cell r="A9976" t="str">
            <v>NWG40SW1013</v>
          </cell>
        </row>
        <row r="9977">
          <cell r="A9977" t="str">
            <v>NWG40SW1023P</v>
          </cell>
        </row>
        <row r="9978">
          <cell r="A9978" t="str">
            <v>E32624.01</v>
          </cell>
        </row>
        <row r="9979">
          <cell r="A9979" t="str">
            <v>CS77723.00</v>
          </cell>
        </row>
        <row r="9980">
          <cell r="A9980" t="str">
            <v>BSC3058</v>
          </cell>
        </row>
        <row r="9981">
          <cell r="A9981" t="str">
            <v>BSC3059</v>
          </cell>
        </row>
        <row r="9982">
          <cell r="A9982" t="str">
            <v>BSC3060</v>
          </cell>
        </row>
        <row r="9983">
          <cell r="A9983" t="str">
            <v>CS7276402</v>
          </cell>
        </row>
        <row r="9984">
          <cell r="A9984" t="str">
            <v>468877A</v>
          </cell>
        </row>
        <row r="9985">
          <cell r="A9985" t="str">
            <v>ISNG5BROUP50</v>
          </cell>
        </row>
        <row r="9986">
          <cell r="A9986" t="str">
            <v>ISNG5MESUP50</v>
          </cell>
        </row>
        <row r="9987">
          <cell r="A9987" t="str">
            <v>MSCDOC1111</v>
          </cell>
        </row>
        <row r="9988">
          <cell r="A9988" t="str">
            <v>DA0405</v>
          </cell>
        </row>
        <row r="9989">
          <cell r="A9989" t="str">
            <v>COM01H4030</v>
          </cell>
        </row>
        <row r="9990">
          <cell r="A9990" t="str">
            <v>MSC01H0039</v>
          </cell>
        </row>
        <row r="9991">
          <cell r="A9991" t="str">
            <v>MSC01H0040</v>
          </cell>
        </row>
        <row r="9992">
          <cell r="A9992" t="str">
            <v>MSC01H0041</v>
          </cell>
        </row>
        <row r="9993">
          <cell r="A9993" t="str">
            <v>MSC02H0032</v>
          </cell>
        </row>
        <row r="9994">
          <cell r="A9994" t="str">
            <v>MSC02H0031</v>
          </cell>
        </row>
        <row r="9995">
          <cell r="A9995" t="str">
            <v>MSC02H0033</v>
          </cell>
        </row>
        <row r="9996">
          <cell r="A9996" t="str">
            <v>E35705.02</v>
          </cell>
        </row>
        <row r="9997">
          <cell r="A9997" t="str">
            <v>MSC02H0035</v>
          </cell>
        </row>
        <row r="9998">
          <cell r="A9998" t="str">
            <v>BSC00043.U</v>
          </cell>
        </row>
        <row r="9999">
          <cell r="A9999" t="str">
            <v>469757A</v>
          </cell>
        </row>
        <row r="10000">
          <cell r="A10000" t="str">
            <v>MINSCPSW5641HP</v>
          </cell>
        </row>
        <row r="10001">
          <cell r="A10001" t="str">
            <v>21970.10</v>
          </cell>
        </row>
        <row r="10002">
          <cell r="A10002" t="str">
            <v>T65545.01</v>
          </cell>
        </row>
        <row r="10003">
          <cell r="A10003" t="str">
            <v>CS7218600</v>
          </cell>
        </row>
        <row r="10004">
          <cell r="A10004" t="str">
            <v>24100</v>
          </cell>
        </row>
        <row r="10005">
          <cell r="A10005" t="str">
            <v>MMSC21FEAT0094</v>
          </cell>
        </row>
        <row r="10006">
          <cell r="A10006" t="str">
            <v>MMSC21FEAT0122</v>
          </cell>
        </row>
        <row r="10007">
          <cell r="A10007" t="str">
            <v>MINSMPSW5475HP</v>
          </cell>
        </row>
        <row r="10008">
          <cell r="A10008" t="str">
            <v>NWG40FEAT1031</v>
          </cell>
        </row>
        <row r="10009">
          <cell r="A10009" t="str">
            <v>NWG40FEAT1041</v>
          </cell>
        </row>
        <row r="10010">
          <cell r="A10010" t="str">
            <v>NWG40FEAT1051</v>
          </cell>
        </row>
        <row r="10011">
          <cell r="A10011" t="str">
            <v>NWG40FEAT1061</v>
          </cell>
        </row>
        <row r="10012">
          <cell r="A10012" t="str">
            <v>NWG40SW1021</v>
          </cell>
        </row>
        <row r="10013">
          <cell r="A10013" t="str">
            <v>OS_ORA_SE2EE_CPUTS</v>
          </cell>
        </row>
        <row r="10014">
          <cell r="A10014" t="str">
            <v>NWG40FEAT1037</v>
          </cell>
        </row>
        <row r="10015">
          <cell r="A10015" t="str">
            <v>NWG40FEAT1047</v>
          </cell>
        </row>
        <row r="10016">
          <cell r="A10016" t="str">
            <v>NWG40FEAT1057</v>
          </cell>
        </row>
        <row r="10017">
          <cell r="A10017" t="str">
            <v>NWG40FEAT1067</v>
          </cell>
        </row>
        <row r="10018">
          <cell r="A10018" t="str">
            <v>NWG40SW1027</v>
          </cell>
        </row>
        <row r="10019">
          <cell r="A10019" t="str">
            <v>CS71130.02</v>
          </cell>
        </row>
        <row r="10020">
          <cell r="A10020" t="str">
            <v>21532</v>
          </cell>
        </row>
        <row r="10021">
          <cell r="A10021" t="str">
            <v>469152A</v>
          </cell>
        </row>
        <row r="10022">
          <cell r="A10022" t="str">
            <v>00039773</v>
          </cell>
        </row>
        <row r="10023">
          <cell r="A10023" t="str">
            <v>COM01H3051</v>
          </cell>
        </row>
        <row r="10024">
          <cell r="A10024" t="str">
            <v>COM01H3052</v>
          </cell>
        </row>
        <row r="10025">
          <cell r="A10025" t="str">
            <v>T55201.01</v>
          </cell>
        </row>
        <row r="10026">
          <cell r="A10026" t="str">
            <v>T55240.02</v>
          </cell>
        </row>
        <row r="10027">
          <cell r="A10027" t="str">
            <v>CS7207301</v>
          </cell>
        </row>
        <row r="10028">
          <cell r="A10028" t="str">
            <v>00037530</v>
          </cell>
        </row>
        <row r="10029">
          <cell r="A10029" t="str">
            <v>00035504</v>
          </cell>
        </row>
        <row r="10030">
          <cell r="A10030" t="str">
            <v>T35030.01</v>
          </cell>
        </row>
        <row r="10031">
          <cell r="A10031" t="str">
            <v>T35030.11</v>
          </cell>
        </row>
        <row r="10032">
          <cell r="A10032" t="str">
            <v>CS7275501</v>
          </cell>
        </row>
        <row r="10033">
          <cell r="A10033" t="str">
            <v>MMSCHW2008</v>
          </cell>
        </row>
        <row r="10034">
          <cell r="A10034" t="str">
            <v>PRSSW12275</v>
          </cell>
        </row>
        <row r="10035">
          <cell r="A10035" t="str">
            <v>24101</v>
          </cell>
        </row>
        <row r="10036">
          <cell r="A10036" t="str">
            <v>T55340.01</v>
          </cell>
        </row>
        <row r="10037">
          <cell r="A10037" t="str">
            <v>CS7216000</v>
          </cell>
        </row>
        <row r="10038">
          <cell r="A10038" t="str">
            <v>MMSC21FEAT0034</v>
          </cell>
        </row>
        <row r="10039">
          <cell r="A10039" t="str">
            <v>MMSC21FEAT0048</v>
          </cell>
        </row>
        <row r="10040">
          <cell r="A10040" t="str">
            <v>MMSC21FEAT0104</v>
          </cell>
        </row>
        <row r="10041">
          <cell r="A10041" t="str">
            <v>MMSC30FEAT0048</v>
          </cell>
        </row>
        <row r="10042">
          <cell r="A10042" t="str">
            <v>MMSC21FEAT0003</v>
          </cell>
        </row>
        <row r="10043">
          <cell r="A10043" t="str">
            <v>MMSC21FEAT0017</v>
          </cell>
        </row>
        <row r="10044">
          <cell r="A10044" t="str">
            <v>P31757.01</v>
          </cell>
        </row>
        <row r="10045">
          <cell r="A10045" t="str">
            <v>MINAPPL10748NT</v>
          </cell>
        </row>
        <row r="10046">
          <cell r="A10046" t="str">
            <v>AG30PM0004</v>
          </cell>
        </row>
        <row r="10047">
          <cell r="A10047" t="str">
            <v>T55073.15</v>
          </cell>
        </row>
        <row r="10048">
          <cell r="A10048" t="str">
            <v>AG30IACC0004</v>
          </cell>
        </row>
        <row r="10049">
          <cell r="A10049" t="str">
            <v>MSC01H1138</v>
          </cell>
        </row>
        <row r="10050">
          <cell r="A10050" t="str">
            <v>MSC01H1137</v>
          </cell>
        </row>
        <row r="10051">
          <cell r="A10051" t="str">
            <v>MSC01H1130</v>
          </cell>
        </row>
        <row r="10052">
          <cell r="A10052" t="str">
            <v>MSC01H1131</v>
          </cell>
        </row>
        <row r="10053">
          <cell r="A10053" t="str">
            <v>E35734.03</v>
          </cell>
        </row>
        <row r="10054">
          <cell r="A10054" t="str">
            <v>SGNSW3014</v>
          </cell>
        </row>
        <row r="10055">
          <cell r="A10055" t="str">
            <v>OSSW0212</v>
          </cell>
        </row>
        <row r="10056">
          <cell r="A10056" t="str">
            <v>MSCFEAT01030.D</v>
          </cell>
        </row>
        <row r="10057">
          <cell r="A10057" t="str">
            <v>MSCFEAT01037.D</v>
          </cell>
        </row>
        <row r="10058">
          <cell r="A10058" t="str">
            <v>MSCFEAT01039.D</v>
          </cell>
        </row>
        <row r="10059">
          <cell r="A10059" t="str">
            <v>MSCFEAT01067.A</v>
          </cell>
        </row>
        <row r="10060">
          <cell r="A10060" t="str">
            <v>MSCFEAT60722</v>
          </cell>
        </row>
        <row r="10061">
          <cell r="A10061" t="str">
            <v>MSCFEAT60734</v>
          </cell>
        </row>
        <row r="10062">
          <cell r="A10062" t="str">
            <v>MSCFEAT61001</v>
          </cell>
        </row>
        <row r="10063">
          <cell r="A10063" t="str">
            <v>MSCFEAT61117</v>
          </cell>
        </row>
        <row r="10064">
          <cell r="A10064" t="str">
            <v>MSCFEAT61145.H</v>
          </cell>
        </row>
        <row r="10065">
          <cell r="A10065" t="str">
            <v>MSCFEAT61148</v>
          </cell>
        </row>
        <row r="10066">
          <cell r="A10066" t="str">
            <v>MSCFEAT61167</v>
          </cell>
        </row>
        <row r="10067">
          <cell r="A10067" t="str">
            <v>MSCFEAT61223</v>
          </cell>
        </row>
        <row r="10068">
          <cell r="A10068" t="str">
            <v>MSCFEAT61236</v>
          </cell>
        </row>
        <row r="10069">
          <cell r="A10069" t="str">
            <v>MSCFEAT61303</v>
          </cell>
        </row>
        <row r="10070">
          <cell r="A10070" t="str">
            <v>MSCFEAT61312</v>
          </cell>
        </row>
        <row r="10071">
          <cell r="A10071" t="str">
            <v>MSCFEAT61326</v>
          </cell>
        </row>
        <row r="10072">
          <cell r="A10072" t="str">
            <v>MSCFEAT61327</v>
          </cell>
        </row>
        <row r="10073">
          <cell r="A10073" t="str">
            <v>MSCFEAT61339</v>
          </cell>
        </row>
        <row r="10074">
          <cell r="A10074" t="str">
            <v>MSCSW61239</v>
          </cell>
        </row>
        <row r="10075">
          <cell r="A10075" t="str">
            <v>OSS02211</v>
          </cell>
        </row>
        <row r="10076">
          <cell r="A10076" t="str">
            <v>SRR01S1032</v>
          </cell>
        </row>
        <row r="10077">
          <cell r="A10077" t="str">
            <v>469496A</v>
          </cell>
        </row>
        <row r="10078">
          <cell r="A10078" t="str">
            <v>469934A</v>
          </cell>
        </row>
        <row r="10079">
          <cell r="A10079" t="str">
            <v>470127A</v>
          </cell>
        </row>
        <row r="10080">
          <cell r="A10080" t="str">
            <v>DA0408</v>
          </cell>
        </row>
        <row r="10081">
          <cell r="A10081" t="str">
            <v>RAN1.5017</v>
          </cell>
        </row>
        <row r="10082">
          <cell r="A10082" t="str">
            <v>RAN2.0015</v>
          </cell>
        </row>
        <row r="10083">
          <cell r="A10083" t="str">
            <v>RAN2.0052</v>
          </cell>
        </row>
        <row r="10084">
          <cell r="A10084" t="str">
            <v>P31134.52</v>
          </cell>
        </row>
        <row r="10085">
          <cell r="A10085" t="str">
            <v>R55340.01</v>
          </cell>
        </row>
        <row r="10086">
          <cell r="A10086" t="str">
            <v>OSSW0208</v>
          </cell>
        </row>
        <row r="10087">
          <cell r="A10087" t="str">
            <v>OSSW0207</v>
          </cell>
        </row>
        <row r="10088">
          <cell r="A10088" t="str">
            <v>T36428.04</v>
          </cell>
        </row>
        <row r="10089">
          <cell r="A10089" t="str">
            <v>T55074.15</v>
          </cell>
        </row>
        <row r="10090">
          <cell r="A10090" t="str">
            <v>T55072.15</v>
          </cell>
        </row>
        <row r="10091">
          <cell r="A10091" t="str">
            <v>T55075.15</v>
          </cell>
        </row>
        <row r="10092">
          <cell r="A10092" t="str">
            <v>T50025-07AA</v>
          </cell>
        </row>
        <row r="10093">
          <cell r="A10093" t="str">
            <v>NET4220000</v>
          </cell>
        </row>
        <row r="10094">
          <cell r="A10094" t="str">
            <v>SG00524U</v>
          </cell>
        </row>
        <row r="10095">
          <cell r="A10095" t="str">
            <v>SGNSW3040U</v>
          </cell>
        </row>
        <row r="10096">
          <cell r="A10096" t="str">
            <v>AGW40SWUPSESP65</v>
          </cell>
        </row>
        <row r="10097">
          <cell r="A10097" t="str">
            <v>NTMSCT10L06E6</v>
          </cell>
        </row>
        <row r="10098">
          <cell r="A10098" t="str">
            <v>CS78540.04</v>
          </cell>
        </row>
        <row r="10099">
          <cell r="A10099" t="str">
            <v>CS78540.06</v>
          </cell>
        </row>
        <row r="10100">
          <cell r="A10100" t="str">
            <v>CS78560.03</v>
          </cell>
        </row>
        <row r="10101">
          <cell r="A10101" t="str">
            <v>CS78570.06</v>
          </cell>
        </row>
        <row r="10102">
          <cell r="A10102" t="str">
            <v>MSGLIC61381</v>
          </cell>
        </row>
        <row r="10103">
          <cell r="A10103" t="str">
            <v>MSGLIC61382</v>
          </cell>
        </row>
        <row r="10104">
          <cell r="A10104" t="str">
            <v>MSGLIC61384</v>
          </cell>
        </row>
        <row r="10105">
          <cell r="A10105" t="str">
            <v>MSGLIC61390</v>
          </cell>
        </row>
        <row r="10106">
          <cell r="A10106" t="str">
            <v>OSSHW002</v>
          </cell>
        </row>
        <row r="10107">
          <cell r="A10107" t="str">
            <v>00002904</v>
          </cell>
        </row>
        <row r="10108">
          <cell r="A10108" t="str">
            <v>00040360</v>
          </cell>
        </row>
        <row r="10109">
          <cell r="A10109" t="str">
            <v>00040365</v>
          </cell>
        </row>
        <row r="10110">
          <cell r="A10110" t="str">
            <v>00040368</v>
          </cell>
        </row>
        <row r="10111">
          <cell r="A10111" t="str">
            <v>00040370</v>
          </cell>
        </row>
        <row r="10112">
          <cell r="A10112" t="str">
            <v>00040371</v>
          </cell>
        </row>
        <row r="10113">
          <cell r="A10113" t="str">
            <v>IMC00161</v>
          </cell>
        </row>
        <row r="10114">
          <cell r="A10114" t="str">
            <v>IMC00162</v>
          </cell>
        </row>
        <row r="10115">
          <cell r="A10115" t="str">
            <v>IMC00167</v>
          </cell>
        </row>
        <row r="10116">
          <cell r="A10116" t="str">
            <v>IMC00168</v>
          </cell>
        </row>
        <row r="10117">
          <cell r="A10117" t="str">
            <v>DA0831</v>
          </cell>
        </row>
        <row r="10118">
          <cell r="A10118" t="str">
            <v>DA0833</v>
          </cell>
        </row>
        <row r="10119">
          <cell r="A10119" t="str">
            <v>DXFIXSERV</v>
          </cell>
        </row>
        <row r="10120">
          <cell r="A10120" t="str">
            <v>DXRDPRO</v>
          </cell>
        </row>
        <row r="10121">
          <cell r="A10121" t="str">
            <v>EADSSUPP</v>
          </cell>
        </row>
        <row r="10122">
          <cell r="A10122" t="str">
            <v>OSSW0461</v>
          </cell>
        </row>
        <row r="10123">
          <cell r="A10123" t="str">
            <v>RETHW0037</v>
          </cell>
        </row>
        <row r="10124">
          <cell r="A10124" t="str">
            <v>DA0404</v>
          </cell>
        </row>
        <row r="10125">
          <cell r="A10125" t="str">
            <v>E35711.05</v>
          </cell>
        </row>
        <row r="10126">
          <cell r="A10126" t="str">
            <v>MSCFEAT00914.B</v>
          </cell>
        </row>
        <row r="10127">
          <cell r="A10127" t="str">
            <v>469932A</v>
          </cell>
        </row>
        <row r="10128">
          <cell r="A10128" t="str">
            <v>GMLCSW0201</v>
          </cell>
        </row>
        <row r="10129">
          <cell r="A10129" t="str">
            <v>GMLCSW0206</v>
          </cell>
        </row>
        <row r="10130">
          <cell r="A10130" t="str">
            <v>468131A</v>
          </cell>
        </row>
        <row r="10131">
          <cell r="A10131" t="str">
            <v>GMLCSW0207</v>
          </cell>
        </row>
        <row r="10132">
          <cell r="A10132" t="str">
            <v>NWGFEAT1168</v>
          </cell>
        </row>
        <row r="10133">
          <cell r="A10133" t="str">
            <v>CS7276301</v>
          </cell>
        </row>
        <row r="10134">
          <cell r="A10134" t="str">
            <v>DA7849</v>
          </cell>
        </row>
        <row r="10135">
          <cell r="A10135" t="str">
            <v>MINSCPSW5640HP</v>
          </cell>
        </row>
        <row r="10136">
          <cell r="A10136" t="str">
            <v>E32433.01</v>
          </cell>
        </row>
        <row r="10137">
          <cell r="A10137" t="str">
            <v>T55076.15</v>
          </cell>
        </row>
        <row r="10138">
          <cell r="A10138" t="str">
            <v>T55077.15</v>
          </cell>
        </row>
        <row r="10139">
          <cell r="A10139" t="str">
            <v>OEMEMCHW32A</v>
          </cell>
        </row>
        <row r="10140">
          <cell r="A10140" t="str">
            <v>NMSSER011</v>
          </cell>
        </row>
        <row r="10141">
          <cell r="A10141" t="str">
            <v>E35717.06</v>
          </cell>
        </row>
        <row r="10142">
          <cell r="A10142" t="str">
            <v>E35711.08</v>
          </cell>
        </row>
        <row r="10143">
          <cell r="A10143" t="str">
            <v>ORA_EE_CPU_S_CTB</v>
          </cell>
        </row>
        <row r="10144">
          <cell r="A10144" t="str">
            <v>ORA_RAC_NSELA_S</v>
          </cell>
        </row>
        <row r="10145">
          <cell r="A10145" t="str">
            <v>T68700.15</v>
          </cell>
        </row>
        <row r="10146">
          <cell r="A10146" t="str">
            <v>00004948</v>
          </cell>
        </row>
        <row r="10147">
          <cell r="A10147" t="str">
            <v>00004947</v>
          </cell>
        </row>
        <row r="10148">
          <cell r="A10148" t="str">
            <v>00003756</v>
          </cell>
        </row>
        <row r="10149">
          <cell r="A10149" t="str">
            <v>DA7705</v>
          </cell>
        </row>
        <row r="10150">
          <cell r="A10150" t="str">
            <v>DA7805</v>
          </cell>
        </row>
        <row r="10151">
          <cell r="A10151" t="str">
            <v>GE_0040</v>
          </cell>
        </row>
        <row r="10152">
          <cell r="A10152" t="str">
            <v>CS7136714</v>
          </cell>
        </row>
        <row r="10153">
          <cell r="A10153" t="str">
            <v>24014.1</v>
          </cell>
        </row>
        <row r="10154">
          <cell r="A10154" t="str">
            <v>OEMEMCSW11</v>
          </cell>
        </row>
        <row r="10155">
          <cell r="A10155" t="str">
            <v>E35767.01</v>
          </cell>
        </row>
        <row r="10156">
          <cell r="A10156" t="str">
            <v>BSC3009</v>
          </cell>
        </row>
        <row r="10157">
          <cell r="A10157" t="str">
            <v>T36428.01</v>
          </cell>
        </row>
        <row r="10158">
          <cell r="A10158" t="str">
            <v>OSHW0060</v>
          </cell>
        </row>
        <row r="10159">
          <cell r="A10159" t="str">
            <v>SMSCSW7002</v>
          </cell>
        </row>
        <row r="10160">
          <cell r="A10160" t="str">
            <v>SMSCSW8002</v>
          </cell>
        </row>
        <row r="10161">
          <cell r="A10161" t="str">
            <v>OSS00201</v>
          </cell>
        </row>
        <row r="10162">
          <cell r="A10162" t="str">
            <v>OSS00202</v>
          </cell>
        </row>
        <row r="10163">
          <cell r="A10163" t="str">
            <v>SMSCSW8102</v>
          </cell>
        </row>
        <row r="10164">
          <cell r="A10164" t="str">
            <v>CS71135.25</v>
          </cell>
        </row>
        <row r="10165">
          <cell r="A10165" t="str">
            <v>E35429.01</v>
          </cell>
        </row>
        <row r="10166">
          <cell r="A10166" t="str">
            <v>NES2102001</v>
          </cell>
        </row>
        <row r="10167">
          <cell r="A10167" t="str">
            <v>E32432.01</v>
          </cell>
        </row>
        <row r="10168">
          <cell r="A10168" t="str">
            <v>CS7218603</v>
          </cell>
        </row>
        <row r="10169">
          <cell r="A10169" t="str">
            <v>NES260B330</v>
          </cell>
        </row>
        <row r="10170">
          <cell r="A10170" t="str">
            <v>DA0094018</v>
          </cell>
        </row>
        <row r="10171">
          <cell r="A10171" t="str">
            <v>00035296</v>
          </cell>
        </row>
        <row r="10172">
          <cell r="A10172" t="str">
            <v>MINSMPSW5470HP</v>
          </cell>
        </row>
        <row r="10173">
          <cell r="A10173" t="str">
            <v>T55071.15</v>
          </cell>
        </row>
        <row r="10174">
          <cell r="A10174" t="str">
            <v>00035007</v>
          </cell>
        </row>
        <row r="10175">
          <cell r="A10175" t="str">
            <v>CS72119</v>
          </cell>
        </row>
        <row r="10176">
          <cell r="A10176" t="str">
            <v>T38285.07</v>
          </cell>
        </row>
        <row r="10177">
          <cell r="A10177" t="str">
            <v>FS000032</v>
          </cell>
        </row>
        <row r="10178">
          <cell r="A10178" t="str">
            <v>MSCFEAT0818.D</v>
          </cell>
        </row>
        <row r="10179">
          <cell r="A10179" t="str">
            <v>T30485.02</v>
          </cell>
        </row>
        <row r="10180">
          <cell r="A10180" t="str">
            <v>IPBBSW0002</v>
          </cell>
        </row>
        <row r="10181">
          <cell r="A10181" t="str">
            <v>OSS01413</v>
          </cell>
        </row>
        <row r="10182">
          <cell r="A10182" t="str">
            <v>OSS01437</v>
          </cell>
        </row>
        <row r="10183">
          <cell r="A10183" t="str">
            <v>NET1201000</v>
          </cell>
        </row>
        <row r="10184">
          <cell r="A10184" t="str">
            <v>NETX1201FRU</v>
          </cell>
        </row>
        <row r="10185">
          <cell r="A10185" t="str">
            <v>NETX5620FRU</v>
          </cell>
        </row>
        <row r="10186">
          <cell r="A10186" t="str">
            <v>00036175</v>
          </cell>
        </row>
        <row r="10187">
          <cell r="A10187" t="str">
            <v>E35712.02</v>
          </cell>
        </row>
        <row r="10188">
          <cell r="A10188" t="str">
            <v>E35712.03</v>
          </cell>
        </row>
        <row r="10189">
          <cell r="A10189" t="str">
            <v>HP_A6795A</v>
          </cell>
        </row>
        <row r="10190">
          <cell r="A10190" t="str">
            <v>SG00326</v>
          </cell>
        </row>
        <row r="10191">
          <cell r="A10191" t="str">
            <v>MMSC21FEAT0065</v>
          </cell>
        </row>
        <row r="10192">
          <cell r="A10192" t="str">
            <v>MMSC21FEAT0079</v>
          </cell>
        </row>
        <row r="10193">
          <cell r="A10193" t="str">
            <v>MMSC21FEAT0093</v>
          </cell>
        </row>
        <row r="10194">
          <cell r="A10194" t="str">
            <v>MMSC21FEAT0121</v>
          </cell>
        </row>
        <row r="10195">
          <cell r="A10195" t="str">
            <v>MMSC30FEAT0023</v>
          </cell>
        </row>
        <row r="10196">
          <cell r="A10196" t="str">
            <v>T55416.01</v>
          </cell>
        </row>
        <row r="10197">
          <cell r="A10197" t="str">
            <v>T55416.05</v>
          </cell>
        </row>
        <row r="10198">
          <cell r="A10198" t="str">
            <v>T55416.06</v>
          </cell>
        </row>
        <row r="10199">
          <cell r="A10199" t="str">
            <v>MSCHW2171</v>
          </cell>
        </row>
        <row r="10200">
          <cell r="A10200" t="str">
            <v>OEMEMCSW34NA</v>
          </cell>
        </row>
        <row r="10201">
          <cell r="A10201" t="str">
            <v>OEMEMCSW11NA</v>
          </cell>
        </row>
        <row r="10202">
          <cell r="A10202" t="str">
            <v>MINSMAPSW002SU</v>
          </cell>
        </row>
        <row r="10203">
          <cell r="A10203" t="str">
            <v>MINSMAPSW001SU</v>
          </cell>
        </row>
        <row r="10204">
          <cell r="A10204" t="str">
            <v>2000030</v>
          </cell>
        </row>
        <row r="10205">
          <cell r="A10205" t="str">
            <v>NWG40DOC0011</v>
          </cell>
        </row>
        <row r="10206">
          <cell r="A10206" t="str">
            <v>MSCFEAT61145.G</v>
          </cell>
        </row>
        <row r="10207">
          <cell r="A10207" t="str">
            <v>IMC00111</v>
          </cell>
        </row>
        <row r="10208">
          <cell r="A10208" t="str">
            <v>IMC00112</v>
          </cell>
        </row>
        <row r="10209">
          <cell r="A10209" t="str">
            <v>IMC00025</v>
          </cell>
        </row>
        <row r="10210">
          <cell r="A10210" t="str">
            <v>IMC00026</v>
          </cell>
        </row>
        <row r="10211">
          <cell r="A10211" t="str">
            <v>T30704.01</v>
          </cell>
        </row>
        <row r="10212">
          <cell r="A10212" t="str">
            <v>NET4206000</v>
          </cell>
        </row>
        <row r="10213">
          <cell r="A10213" t="str">
            <v>NET4207000</v>
          </cell>
        </row>
        <row r="10214">
          <cell r="A10214" t="str">
            <v>T32107.06</v>
          </cell>
        </row>
        <row r="10215">
          <cell r="A10215" t="str">
            <v>CS71133.51</v>
          </cell>
        </row>
        <row r="10216">
          <cell r="A10216" t="str">
            <v>MINSCPSW5636HP</v>
          </cell>
        </row>
        <row r="10217">
          <cell r="A10217" t="str">
            <v>CS77723.03</v>
          </cell>
        </row>
        <row r="10218">
          <cell r="A10218" t="str">
            <v>465782A</v>
          </cell>
        </row>
        <row r="10219">
          <cell r="A10219" t="str">
            <v>00035056</v>
          </cell>
        </row>
        <row r="10220">
          <cell r="A10220" t="str">
            <v>E35372.01</v>
          </cell>
        </row>
        <row r="10221">
          <cell r="A10221" t="str">
            <v>OSHW0104</v>
          </cell>
        </row>
        <row r="10222">
          <cell r="A10222" t="str">
            <v>E35746.02</v>
          </cell>
        </row>
        <row r="10223">
          <cell r="A10223" t="str">
            <v>P31174.51</v>
          </cell>
        </row>
        <row r="10224">
          <cell r="A10224" t="str">
            <v>E35708.18</v>
          </cell>
        </row>
        <row r="10225">
          <cell r="A10225" t="str">
            <v>CS7218302</v>
          </cell>
        </row>
        <row r="10226">
          <cell r="A10226" t="str">
            <v>T32107.10</v>
          </cell>
        </row>
        <row r="10227">
          <cell r="A10227" t="str">
            <v>T32107.11</v>
          </cell>
        </row>
        <row r="10228">
          <cell r="A10228" t="str">
            <v>T32107.05</v>
          </cell>
        </row>
        <row r="10229">
          <cell r="A10229" t="str">
            <v>CS72965</v>
          </cell>
        </row>
        <row r="10230">
          <cell r="A10230" t="str">
            <v>T38330.11</v>
          </cell>
        </row>
        <row r="10231">
          <cell r="A10231" t="str">
            <v>OSSW0241</v>
          </cell>
        </row>
        <row r="10232">
          <cell r="A10232" t="str">
            <v>COM01H5016</v>
          </cell>
        </row>
        <row r="10233">
          <cell r="A10233" t="str">
            <v>E36336.01</v>
          </cell>
        </row>
        <row r="10234">
          <cell r="A10234" t="str">
            <v>T35025.01</v>
          </cell>
        </row>
        <row r="10235">
          <cell r="A10235" t="str">
            <v>T35025.11</v>
          </cell>
        </row>
        <row r="10236">
          <cell r="A10236" t="str">
            <v>DA0409</v>
          </cell>
        </row>
        <row r="10237">
          <cell r="A10237" t="str">
            <v>E35703.02</v>
          </cell>
        </row>
        <row r="10238">
          <cell r="A10238" t="str">
            <v>E35703.01</v>
          </cell>
        </row>
        <row r="10239">
          <cell r="A10239" t="str">
            <v>DA0271</v>
          </cell>
        </row>
        <row r="10240">
          <cell r="A10240" t="str">
            <v>E35416.01</v>
          </cell>
        </row>
        <row r="10241">
          <cell r="A10241" t="str">
            <v>OEMEMCSW22</v>
          </cell>
        </row>
        <row r="10242">
          <cell r="A10242" t="str">
            <v>T32454.01</v>
          </cell>
        </row>
        <row r="10243">
          <cell r="A10243" t="str">
            <v>FS000021</v>
          </cell>
        </row>
        <row r="10244">
          <cell r="A10244" t="str">
            <v>IMC00179</v>
          </cell>
        </row>
        <row r="10245">
          <cell r="A10245" t="str">
            <v>IMC00184</v>
          </cell>
        </row>
        <row r="10246">
          <cell r="A10246" t="str">
            <v>CS73420.27</v>
          </cell>
        </row>
        <row r="10247">
          <cell r="A10247" t="str">
            <v>DA0270</v>
          </cell>
        </row>
        <row r="10248">
          <cell r="A10248" t="str">
            <v>DA0380</v>
          </cell>
        </row>
        <row r="10249">
          <cell r="A10249" t="str">
            <v>DA0379</v>
          </cell>
        </row>
        <row r="10250">
          <cell r="A10250" t="str">
            <v>DA0460</v>
          </cell>
        </row>
        <row r="10251">
          <cell r="A10251" t="str">
            <v>DA0461</v>
          </cell>
        </row>
        <row r="10252">
          <cell r="A10252" t="str">
            <v>DA0433</v>
          </cell>
        </row>
        <row r="10253">
          <cell r="A10253" t="str">
            <v>DA0434</v>
          </cell>
        </row>
        <row r="10254">
          <cell r="A10254" t="str">
            <v>MSCFEAT2919.300</v>
          </cell>
        </row>
        <row r="10255">
          <cell r="A10255" t="str">
            <v>CS71612.01</v>
          </cell>
        </row>
        <row r="10256">
          <cell r="A10256" t="str">
            <v>469095A</v>
          </cell>
        </row>
        <row r="10257">
          <cell r="A10257" t="str">
            <v>F5ADDBIGSSL100</v>
          </cell>
        </row>
        <row r="10258">
          <cell r="A10258" t="str">
            <v>SPR0017</v>
          </cell>
        </row>
        <row r="10259">
          <cell r="A10259" t="str">
            <v>PRSSW12522</v>
          </cell>
        </row>
        <row r="10260">
          <cell r="A10260" t="str">
            <v>PRSSW12524</v>
          </cell>
        </row>
        <row r="10261">
          <cell r="A10261" t="str">
            <v>PRSSW12526</v>
          </cell>
        </row>
        <row r="10262">
          <cell r="A10262" t="str">
            <v>PRSSW12528</v>
          </cell>
        </row>
        <row r="10263">
          <cell r="A10263" t="str">
            <v>PRSSW12546</v>
          </cell>
        </row>
        <row r="10264">
          <cell r="A10264" t="str">
            <v>466022A</v>
          </cell>
        </row>
        <row r="10265">
          <cell r="A10265" t="str">
            <v>NET5610000</v>
          </cell>
        </row>
        <row r="10266">
          <cell r="A10266" t="str">
            <v>NET5620000</v>
          </cell>
        </row>
        <row r="10267">
          <cell r="A10267" t="str">
            <v>NESW5019000</v>
          </cell>
        </row>
        <row r="10268">
          <cell r="A10268" t="str">
            <v>F5BIG2G4GME6400</v>
          </cell>
        </row>
        <row r="10269">
          <cell r="A10269" t="str">
            <v>NES5002380</v>
          </cell>
        </row>
        <row r="10270">
          <cell r="A10270" t="str">
            <v>NEM01SW0070</v>
          </cell>
        </row>
        <row r="10271">
          <cell r="A10271" t="str">
            <v>467153A</v>
          </cell>
        </row>
        <row r="10272">
          <cell r="A10272" t="str">
            <v>467155A</v>
          </cell>
        </row>
        <row r="10273">
          <cell r="A10273" t="str">
            <v>467154A</v>
          </cell>
        </row>
        <row r="10274">
          <cell r="A10274" t="str">
            <v>E35449.01</v>
          </cell>
        </row>
        <row r="10275">
          <cell r="A10275" t="str">
            <v>NMSFEAT133.1.44</v>
          </cell>
        </row>
        <row r="10276">
          <cell r="A10276" t="str">
            <v>E35719.04</v>
          </cell>
        </row>
        <row r="10277">
          <cell r="A10277" t="str">
            <v>MSCFEAT01104.A</v>
          </cell>
        </row>
        <row r="10278">
          <cell r="A10278" t="str">
            <v>MSCFEAT00903.A</v>
          </cell>
        </row>
        <row r="10279">
          <cell r="A10279" t="str">
            <v>MSCFEAT01001.B</v>
          </cell>
        </row>
        <row r="10280">
          <cell r="A10280" t="str">
            <v>E32625.01</v>
          </cell>
        </row>
        <row r="10281">
          <cell r="A10281" t="str">
            <v>00003276</v>
          </cell>
        </row>
        <row r="10282">
          <cell r="A10282" t="str">
            <v>00003314</v>
          </cell>
        </row>
        <row r="10283">
          <cell r="A10283" t="str">
            <v>00003274</v>
          </cell>
        </row>
        <row r="10284">
          <cell r="A10284" t="str">
            <v>00003313</v>
          </cell>
        </row>
        <row r="10285">
          <cell r="A10285" t="str">
            <v>00038006</v>
          </cell>
        </row>
        <row r="10286">
          <cell r="A10286" t="str">
            <v>00038007</v>
          </cell>
        </row>
        <row r="10287">
          <cell r="A10287" t="str">
            <v>MINSMPSW5465HP</v>
          </cell>
        </row>
        <row r="10288">
          <cell r="A10288" t="str">
            <v>MSCFEAT01028.A</v>
          </cell>
        </row>
        <row r="10289">
          <cell r="A10289" t="str">
            <v>NES501A330</v>
          </cell>
        </row>
        <row r="10290">
          <cell r="A10290" t="str">
            <v>E38364.03</v>
          </cell>
        </row>
        <row r="10291">
          <cell r="A10291" t="str">
            <v>E35472.01</v>
          </cell>
        </row>
        <row r="10292">
          <cell r="A10292" t="str">
            <v>E22419.04</v>
          </cell>
        </row>
        <row r="10293">
          <cell r="A10293" t="str">
            <v>469918A</v>
          </cell>
        </row>
        <row r="10294">
          <cell r="A10294" t="str">
            <v>IMC00131</v>
          </cell>
        </row>
        <row r="10295">
          <cell r="A10295" t="str">
            <v>E32649.01</v>
          </cell>
        </row>
        <row r="10296">
          <cell r="A10296" t="str">
            <v>E32610.01</v>
          </cell>
        </row>
        <row r="10297">
          <cell r="A10297" t="str">
            <v>OSSW0299</v>
          </cell>
        </row>
        <row r="10298">
          <cell r="A10298" t="str">
            <v>NTMSCT10L04E6</v>
          </cell>
        </row>
        <row r="10299">
          <cell r="A10299" t="str">
            <v>MSCFEAT61145.F</v>
          </cell>
        </row>
        <row r="10300">
          <cell r="A10300" t="str">
            <v>T55073.65</v>
          </cell>
        </row>
        <row r="10301">
          <cell r="A10301" t="str">
            <v>OEMEMCSW34</v>
          </cell>
        </row>
        <row r="10302">
          <cell r="A10302" t="str">
            <v>AGW40SWUPSESP33</v>
          </cell>
        </row>
        <row r="10303">
          <cell r="A10303" t="str">
            <v>00036080</v>
          </cell>
        </row>
        <row r="10304">
          <cell r="A10304" t="str">
            <v>E35479.01</v>
          </cell>
        </row>
        <row r="10305">
          <cell r="A10305" t="str">
            <v>MINSMPSE0003OR</v>
          </cell>
        </row>
        <row r="10306">
          <cell r="A10306" t="str">
            <v>MMSC21FEAT0033</v>
          </cell>
        </row>
        <row r="10307">
          <cell r="A10307" t="str">
            <v>MMSC21FEAT0047</v>
          </cell>
        </row>
        <row r="10308">
          <cell r="A10308" t="str">
            <v>MMSC21FEAT0103</v>
          </cell>
        </row>
        <row r="10309">
          <cell r="A10309" t="str">
            <v>MMSC30FEAT0047</v>
          </cell>
        </row>
        <row r="10310">
          <cell r="A10310" t="str">
            <v>CS71382.04</v>
          </cell>
        </row>
        <row r="10311">
          <cell r="A10311" t="str">
            <v>MINSCPSW5635HP</v>
          </cell>
        </row>
        <row r="10312">
          <cell r="A10312" t="str">
            <v>COM01H3050</v>
          </cell>
        </row>
        <row r="10313">
          <cell r="A10313" t="str">
            <v>E35702.05</v>
          </cell>
        </row>
        <row r="10314">
          <cell r="A10314" t="str">
            <v>P31135.51</v>
          </cell>
        </row>
        <row r="10315">
          <cell r="A10315" t="str">
            <v>P31128.51</v>
          </cell>
        </row>
        <row r="10316">
          <cell r="A10316" t="str">
            <v>E32642.01</v>
          </cell>
        </row>
        <row r="10317">
          <cell r="A10317" t="str">
            <v>OS_D5ALTLL</v>
          </cell>
        </row>
        <row r="10318">
          <cell r="A10318" t="str">
            <v>NES250B650</v>
          </cell>
        </row>
        <row r="10319">
          <cell r="A10319" t="str">
            <v>OSS02190</v>
          </cell>
        </row>
        <row r="10320">
          <cell r="A10320" t="str">
            <v>CS7276114</v>
          </cell>
        </row>
        <row r="10321">
          <cell r="A10321" t="str">
            <v>CS72973</v>
          </cell>
        </row>
        <row r="10322">
          <cell r="A10322" t="str">
            <v>CS72183.02</v>
          </cell>
        </row>
        <row r="10323">
          <cell r="A10323" t="str">
            <v>GE_0042</v>
          </cell>
        </row>
        <row r="10324">
          <cell r="A10324" t="str">
            <v>CS71133.98</v>
          </cell>
        </row>
        <row r="10325">
          <cell r="A10325" t="str">
            <v>E35719.02</v>
          </cell>
        </row>
        <row r="10326">
          <cell r="A10326" t="str">
            <v>468852A</v>
          </cell>
        </row>
        <row r="10327">
          <cell r="A10327" t="str">
            <v>468640A</v>
          </cell>
        </row>
        <row r="10328">
          <cell r="A10328" t="str">
            <v>E32637.01</v>
          </cell>
        </row>
        <row r="10329">
          <cell r="A10329" t="str">
            <v>00032724</v>
          </cell>
        </row>
        <row r="10330">
          <cell r="A10330" t="str">
            <v>E35464.01</v>
          </cell>
        </row>
        <row r="10331">
          <cell r="A10331" t="str">
            <v>PRSSW0014</v>
          </cell>
        </row>
        <row r="10332">
          <cell r="A10332" t="str">
            <v>CS77580.05</v>
          </cell>
        </row>
        <row r="10333">
          <cell r="A10333" t="str">
            <v>E32643.01</v>
          </cell>
        </row>
        <row r="10334">
          <cell r="A10334" t="str">
            <v>NMSFEAT246.12</v>
          </cell>
        </row>
        <row r="10335">
          <cell r="A10335" t="str">
            <v>OSS02119</v>
          </cell>
        </row>
        <row r="10336">
          <cell r="A10336" t="str">
            <v>SG00507U</v>
          </cell>
        </row>
        <row r="10337">
          <cell r="A10337" t="str">
            <v>MSCFEAT61030</v>
          </cell>
        </row>
        <row r="10338">
          <cell r="A10338" t="str">
            <v>MSCFEAT61243</v>
          </cell>
        </row>
        <row r="10339">
          <cell r="A10339" t="str">
            <v>MSCFEAT61314</v>
          </cell>
        </row>
        <row r="10340">
          <cell r="A10340" t="str">
            <v>T55072.65</v>
          </cell>
        </row>
        <row r="10341">
          <cell r="A10341" t="str">
            <v>T55075.65</v>
          </cell>
        </row>
        <row r="10342">
          <cell r="A10342" t="str">
            <v>T55076.65</v>
          </cell>
        </row>
        <row r="10343">
          <cell r="A10343" t="str">
            <v>OEMEMCHW56A</v>
          </cell>
        </row>
        <row r="10344">
          <cell r="A10344" t="str">
            <v>OEMEMCSW18</v>
          </cell>
        </row>
        <row r="10345">
          <cell r="A10345" t="str">
            <v>OEMEMCSW15</v>
          </cell>
        </row>
        <row r="10346">
          <cell r="A10346" t="str">
            <v>SG00570U</v>
          </cell>
        </row>
        <row r="10347">
          <cell r="A10347" t="str">
            <v>SGNSW3070U</v>
          </cell>
        </row>
        <row r="10348">
          <cell r="A10348" t="str">
            <v>MSCFEAT0722.B</v>
          </cell>
        </row>
        <row r="10349">
          <cell r="A10349" t="str">
            <v>AG30PM0003</v>
          </cell>
        </row>
        <row r="10350">
          <cell r="A10350" t="str">
            <v>MINSMPSE0604HP</v>
          </cell>
        </row>
        <row r="10351">
          <cell r="A10351" t="str">
            <v>00035263</v>
          </cell>
        </row>
        <row r="10352">
          <cell r="A10352" t="str">
            <v>MMSC21FEAT0064</v>
          </cell>
        </row>
        <row r="10353">
          <cell r="A10353" t="str">
            <v>MMSC21FEAT0078</v>
          </cell>
        </row>
        <row r="10354">
          <cell r="A10354" t="str">
            <v>MMSC21FEAT0092</v>
          </cell>
        </row>
        <row r="10355">
          <cell r="A10355" t="str">
            <v>MMSC21FEAT0120</v>
          </cell>
        </row>
        <row r="10356">
          <cell r="A10356" t="str">
            <v>MMSC30FEAT0022</v>
          </cell>
        </row>
        <row r="10357">
          <cell r="A10357" t="str">
            <v>MMSC30FEAT0036</v>
          </cell>
        </row>
        <row r="10358">
          <cell r="A10358" t="str">
            <v>HLR01H0035</v>
          </cell>
        </row>
        <row r="10359">
          <cell r="A10359" t="str">
            <v>HLR01H0034</v>
          </cell>
        </row>
        <row r="10360">
          <cell r="A10360" t="str">
            <v>HLR01H0036</v>
          </cell>
        </row>
        <row r="10361">
          <cell r="A10361" t="str">
            <v>465669A</v>
          </cell>
        </row>
        <row r="10362">
          <cell r="A10362" t="str">
            <v>FS000305</v>
          </cell>
        </row>
        <row r="10363">
          <cell r="A10363" t="str">
            <v>E32422.01</v>
          </cell>
        </row>
        <row r="10364">
          <cell r="A10364" t="str">
            <v>AG30IACC0003</v>
          </cell>
        </row>
        <row r="10365">
          <cell r="A10365" t="str">
            <v>467166A</v>
          </cell>
        </row>
        <row r="10366">
          <cell r="A10366" t="str">
            <v>NES1004560</v>
          </cell>
        </row>
        <row r="10367">
          <cell r="A10367" t="str">
            <v>E32623.01</v>
          </cell>
        </row>
        <row r="10368">
          <cell r="A10368" t="str">
            <v>MMSC21FEAT0002</v>
          </cell>
        </row>
        <row r="10369">
          <cell r="A10369" t="str">
            <v>MMSC21FEAT0016</v>
          </cell>
        </row>
        <row r="10370">
          <cell r="A10370" t="str">
            <v>DA7073</v>
          </cell>
        </row>
        <row r="10371">
          <cell r="A10371" t="str">
            <v>DA7001</v>
          </cell>
        </row>
        <row r="10372">
          <cell r="A10372" t="str">
            <v>DA7060</v>
          </cell>
        </row>
        <row r="10373">
          <cell r="A10373" t="str">
            <v>DA7072</v>
          </cell>
        </row>
        <row r="10374">
          <cell r="A10374" t="str">
            <v>DA7319</v>
          </cell>
        </row>
        <row r="10375">
          <cell r="A10375" t="str">
            <v>E32213.01</v>
          </cell>
        </row>
        <row r="10376">
          <cell r="A10376" t="str">
            <v>E32214.01</v>
          </cell>
        </row>
        <row r="10377">
          <cell r="A10377" t="str">
            <v>00035026</v>
          </cell>
        </row>
        <row r="10378">
          <cell r="A10378" t="str">
            <v>00035027</v>
          </cell>
        </row>
        <row r="10379">
          <cell r="A10379" t="str">
            <v>RNC0094</v>
          </cell>
        </row>
        <row r="10380">
          <cell r="A10380" t="str">
            <v>3GN02H0015</v>
          </cell>
        </row>
        <row r="10381">
          <cell r="A10381" t="str">
            <v>IMC00236</v>
          </cell>
        </row>
        <row r="10382">
          <cell r="A10382" t="str">
            <v>T35111.22</v>
          </cell>
        </row>
        <row r="10383">
          <cell r="A10383" t="str">
            <v>T35111.21</v>
          </cell>
        </row>
        <row r="10384">
          <cell r="A10384" t="str">
            <v>CS71310</v>
          </cell>
        </row>
        <row r="10385">
          <cell r="A10385" t="str">
            <v>OSSW0300</v>
          </cell>
        </row>
        <row r="10386">
          <cell r="A10386" t="str">
            <v>E35704.05</v>
          </cell>
        </row>
        <row r="10387">
          <cell r="A10387" t="str">
            <v>E35465.01</v>
          </cell>
        </row>
        <row r="10388">
          <cell r="A10388" t="str">
            <v>DA0487</v>
          </cell>
        </row>
        <row r="10389">
          <cell r="A10389" t="str">
            <v>T30738.01</v>
          </cell>
        </row>
        <row r="10390">
          <cell r="A10390" t="str">
            <v>CS72507.01</v>
          </cell>
        </row>
        <row r="10391">
          <cell r="A10391" t="str">
            <v>DA0519</v>
          </cell>
        </row>
        <row r="10392">
          <cell r="A10392" t="str">
            <v>DA0520</v>
          </cell>
        </row>
        <row r="10393">
          <cell r="A10393" t="str">
            <v>DA0521</v>
          </cell>
        </row>
        <row r="10394">
          <cell r="A10394" t="str">
            <v>DA0505</v>
          </cell>
        </row>
        <row r="10395">
          <cell r="A10395" t="str">
            <v>DA0508</v>
          </cell>
        </row>
        <row r="10396">
          <cell r="A10396" t="str">
            <v>DA0506</v>
          </cell>
        </row>
        <row r="10397">
          <cell r="A10397" t="str">
            <v>DA0509</v>
          </cell>
        </row>
        <row r="10398">
          <cell r="A10398" t="str">
            <v>DA0507</v>
          </cell>
        </row>
        <row r="10399">
          <cell r="A10399" t="str">
            <v>DA0510</v>
          </cell>
        </row>
        <row r="10400">
          <cell r="A10400" t="str">
            <v>DA0513</v>
          </cell>
        </row>
        <row r="10401">
          <cell r="A10401" t="str">
            <v>DA0514</v>
          </cell>
        </row>
        <row r="10402">
          <cell r="A10402" t="str">
            <v>DA0511</v>
          </cell>
        </row>
        <row r="10403">
          <cell r="A10403" t="str">
            <v>DA0527</v>
          </cell>
        </row>
        <row r="10404">
          <cell r="A10404" t="str">
            <v>DA0528</v>
          </cell>
        </row>
        <row r="10405">
          <cell r="A10405" t="str">
            <v>DA0529</v>
          </cell>
        </row>
        <row r="10406">
          <cell r="A10406" t="str">
            <v>CS70010.13</v>
          </cell>
        </row>
        <row r="10407">
          <cell r="A10407" t="str">
            <v>MSCFEAT2919.200</v>
          </cell>
        </row>
        <row r="10408">
          <cell r="A10408" t="str">
            <v>MSCFEAT61145.E</v>
          </cell>
        </row>
        <row r="10409">
          <cell r="A10409" t="str">
            <v>DA7565</v>
          </cell>
        </row>
        <row r="10410">
          <cell r="A10410" t="str">
            <v>T55074.65</v>
          </cell>
        </row>
        <row r="10411">
          <cell r="A10411" t="str">
            <v>00002811</v>
          </cell>
        </row>
        <row r="10412">
          <cell r="A10412" t="str">
            <v>NWG40FEAT3106</v>
          </cell>
        </row>
        <row r="10413">
          <cell r="A10413" t="str">
            <v>NWG40SW3906</v>
          </cell>
        </row>
        <row r="10414">
          <cell r="A10414" t="str">
            <v>T38347.15</v>
          </cell>
        </row>
        <row r="10415">
          <cell r="A10415" t="str">
            <v>T30838.02</v>
          </cell>
        </row>
        <row r="10416">
          <cell r="A10416" t="str">
            <v>PRSSW12230</v>
          </cell>
        </row>
        <row r="10417">
          <cell r="A10417" t="str">
            <v>NES1004710</v>
          </cell>
        </row>
        <row r="10418">
          <cell r="A10418" t="str">
            <v>NMSFEAT068.1</v>
          </cell>
        </row>
        <row r="10419">
          <cell r="A10419" t="str">
            <v>NMSFEAT068.2</v>
          </cell>
        </row>
        <row r="10420">
          <cell r="A10420" t="str">
            <v>MINSMPSW5460HP</v>
          </cell>
        </row>
        <row r="10421">
          <cell r="A10421" t="str">
            <v>NET2405000</v>
          </cell>
        </row>
        <row r="10422">
          <cell r="A10422" t="str">
            <v>NEM01HW0020</v>
          </cell>
        </row>
        <row r="10423">
          <cell r="A10423" t="str">
            <v>468704A</v>
          </cell>
        </row>
        <row r="10424">
          <cell r="A10424" t="str">
            <v>469089A</v>
          </cell>
        </row>
        <row r="10425">
          <cell r="A10425" t="str">
            <v>469087A</v>
          </cell>
        </row>
        <row r="10426">
          <cell r="A10426" t="str">
            <v>468706A</v>
          </cell>
        </row>
        <row r="10427">
          <cell r="A10427" t="str">
            <v>E32421.01</v>
          </cell>
        </row>
        <row r="10428">
          <cell r="A10428" t="str">
            <v>OSS00787</v>
          </cell>
        </row>
        <row r="10429">
          <cell r="A10429" t="str">
            <v>E35482.01</v>
          </cell>
        </row>
        <row r="10430">
          <cell r="A10430" t="str">
            <v>T36319.01</v>
          </cell>
        </row>
        <row r="10431">
          <cell r="A10431" t="str">
            <v>T55077.65</v>
          </cell>
        </row>
        <row r="10432">
          <cell r="A10432" t="str">
            <v>T50017-05AA</v>
          </cell>
        </row>
        <row r="10433">
          <cell r="A10433" t="str">
            <v>MINAPPL10616NT</v>
          </cell>
        </row>
        <row r="10434">
          <cell r="A10434" t="str">
            <v>21516</v>
          </cell>
        </row>
        <row r="10435">
          <cell r="A10435" t="str">
            <v>GMLCHW0155</v>
          </cell>
        </row>
        <row r="10436">
          <cell r="A10436" t="str">
            <v>CS7276302</v>
          </cell>
        </row>
        <row r="10437">
          <cell r="A10437" t="str">
            <v>MSC02H0034</v>
          </cell>
        </row>
        <row r="10438">
          <cell r="A10438" t="str">
            <v>MSC01H0042</v>
          </cell>
        </row>
        <row r="10439">
          <cell r="A10439" t="str">
            <v>NWGFEAT1167</v>
          </cell>
        </row>
        <row r="10440">
          <cell r="A10440" t="str">
            <v>T55406.04</v>
          </cell>
        </row>
        <row r="10441">
          <cell r="A10441" t="str">
            <v>MINSCPSW5630HP</v>
          </cell>
        </row>
        <row r="10442">
          <cell r="A10442" t="str">
            <v>CS7299111</v>
          </cell>
        </row>
        <row r="10443">
          <cell r="A10443" t="str">
            <v>DA3443</v>
          </cell>
        </row>
        <row r="10444">
          <cell r="A10444" t="str">
            <v>T55071.65</v>
          </cell>
        </row>
        <row r="10445">
          <cell r="A10445" t="str">
            <v>00000808</v>
          </cell>
        </row>
        <row r="10446">
          <cell r="A10446" t="str">
            <v>MSCHW2160</v>
          </cell>
        </row>
        <row r="10447">
          <cell r="A10447" t="str">
            <v>21130</v>
          </cell>
        </row>
        <row r="10448">
          <cell r="A10448" t="str">
            <v>21129</v>
          </cell>
        </row>
        <row r="10449">
          <cell r="A10449" t="str">
            <v>24202</v>
          </cell>
        </row>
        <row r="10450">
          <cell r="A10450" t="str">
            <v>T55407.10</v>
          </cell>
        </row>
        <row r="10451">
          <cell r="A10451" t="str">
            <v>T55408.11</v>
          </cell>
        </row>
        <row r="10452">
          <cell r="A10452" t="str">
            <v>CS71617.01</v>
          </cell>
        </row>
        <row r="10453">
          <cell r="A10453" t="str">
            <v>E50004-23AA</v>
          </cell>
        </row>
        <row r="10454">
          <cell r="A10454" t="str">
            <v>00003353</v>
          </cell>
        </row>
        <row r="10455">
          <cell r="A10455" t="str">
            <v>00003348</v>
          </cell>
        </row>
        <row r="10456">
          <cell r="A10456" t="str">
            <v>00003350</v>
          </cell>
        </row>
        <row r="10457">
          <cell r="A10457" t="str">
            <v>00003351</v>
          </cell>
        </row>
        <row r="10458">
          <cell r="A10458" t="str">
            <v>00003346</v>
          </cell>
        </row>
        <row r="10459">
          <cell r="A10459" t="str">
            <v>00003347</v>
          </cell>
        </row>
        <row r="10460">
          <cell r="A10460" t="str">
            <v>00003349</v>
          </cell>
        </row>
        <row r="10461">
          <cell r="A10461" t="str">
            <v>00003352</v>
          </cell>
        </row>
        <row r="10462">
          <cell r="A10462" t="str">
            <v>OSSW0121</v>
          </cell>
        </row>
        <row r="10463">
          <cell r="A10463" t="str">
            <v>OSS01440</v>
          </cell>
        </row>
        <row r="10464">
          <cell r="A10464" t="str">
            <v>00035528</v>
          </cell>
        </row>
        <row r="10465">
          <cell r="A10465" t="str">
            <v>00035529</v>
          </cell>
        </row>
        <row r="10466">
          <cell r="A10466" t="str">
            <v>00035530</v>
          </cell>
        </row>
        <row r="10467">
          <cell r="A10467" t="str">
            <v>00035531</v>
          </cell>
        </row>
        <row r="10468">
          <cell r="A10468" t="str">
            <v>00035532</v>
          </cell>
        </row>
        <row r="10469">
          <cell r="A10469" t="str">
            <v>00035533</v>
          </cell>
        </row>
        <row r="10470">
          <cell r="A10470" t="str">
            <v>NWG40SW1012</v>
          </cell>
        </row>
        <row r="10471">
          <cell r="A10471" t="str">
            <v>NWG40SW1022P</v>
          </cell>
        </row>
        <row r="10472">
          <cell r="A10472" t="str">
            <v>DA7357</v>
          </cell>
        </row>
        <row r="10473">
          <cell r="A10473" t="str">
            <v>00035527</v>
          </cell>
        </row>
        <row r="10474">
          <cell r="A10474" t="str">
            <v>E32648.01</v>
          </cell>
        </row>
        <row r="10475">
          <cell r="A10475" t="str">
            <v>NES1004530</v>
          </cell>
        </row>
        <row r="10476">
          <cell r="A10476" t="str">
            <v>T36629.01</v>
          </cell>
        </row>
        <row r="10477">
          <cell r="A10477" t="str">
            <v>OEMBORLSW0005</v>
          </cell>
        </row>
        <row r="10478">
          <cell r="A10478" t="str">
            <v>T30485.01</v>
          </cell>
        </row>
        <row r="10479">
          <cell r="A10479" t="str">
            <v>T36361.01</v>
          </cell>
        </row>
        <row r="10480">
          <cell r="A10480" t="str">
            <v>IMC00196</v>
          </cell>
        </row>
        <row r="10481">
          <cell r="A10481" t="str">
            <v>DLSSERV200511</v>
          </cell>
        </row>
        <row r="10482">
          <cell r="A10482" t="str">
            <v>E35433.01</v>
          </cell>
        </row>
        <row r="10483">
          <cell r="A10483" t="str">
            <v>OS_IBM_WEBSPH_LTU</v>
          </cell>
        </row>
        <row r="10484">
          <cell r="A10484" t="str">
            <v>T36321.01</v>
          </cell>
        </row>
        <row r="10485">
          <cell r="A10485" t="str">
            <v>CS7276404</v>
          </cell>
        </row>
        <row r="10486">
          <cell r="A10486" t="str">
            <v>CS7276305</v>
          </cell>
        </row>
        <row r="10487">
          <cell r="A10487" t="str">
            <v>ORA_UG_B_NSE_S</v>
          </cell>
        </row>
        <row r="10488">
          <cell r="A10488" t="str">
            <v>ORA_UG_NSELA_S</v>
          </cell>
        </row>
        <row r="10489">
          <cell r="A10489" t="str">
            <v>E32663.01</v>
          </cell>
        </row>
        <row r="10490">
          <cell r="A10490" t="str">
            <v>CS71067.19</v>
          </cell>
        </row>
        <row r="10491">
          <cell r="A10491" t="str">
            <v>OSSW0080</v>
          </cell>
        </row>
        <row r="10492">
          <cell r="A10492" t="str">
            <v>OEMBEASW0003</v>
          </cell>
        </row>
        <row r="10493">
          <cell r="A10493" t="str">
            <v>MSCFEAT00914.A</v>
          </cell>
        </row>
        <row r="10494">
          <cell r="A10494" t="str">
            <v>AG30VO0009</v>
          </cell>
        </row>
        <row r="10495">
          <cell r="A10495" t="str">
            <v>MSCFEAT61145.D</v>
          </cell>
        </row>
        <row r="10496">
          <cell r="A10496" t="str">
            <v>T50023-09AA</v>
          </cell>
        </row>
        <row r="10497">
          <cell r="A10497" t="str">
            <v>NET0740000</v>
          </cell>
        </row>
        <row r="10498">
          <cell r="A10498" t="str">
            <v>AGW40SWUPSESP17</v>
          </cell>
        </row>
        <row r="10499">
          <cell r="A10499" t="str">
            <v>SPR0018</v>
          </cell>
        </row>
        <row r="10500">
          <cell r="A10500" t="str">
            <v>21536</v>
          </cell>
        </row>
        <row r="10501">
          <cell r="A10501" t="str">
            <v>SPR0014</v>
          </cell>
        </row>
        <row r="10502">
          <cell r="A10502" t="str">
            <v>SPR0013</v>
          </cell>
        </row>
        <row r="10503">
          <cell r="A10503" t="str">
            <v>SPR0015</v>
          </cell>
        </row>
        <row r="10504">
          <cell r="A10504" t="str">
            <v>OSSW0369</v>
          </cell>
        </row>
        <row r="10505">
          <cell r="A10505" t="str">
            <v>E32415.01</v>
          </cell>
        </row>
        <row r="10506">
          <cell r="A10506" t="str">
            <v>E38364.05</v>
          </cell>
        </row>
        <row r="10507">
          <cell r="A10507" t="str">
            <v>466070A</v>
          </cell>
        </row>
        <row r="10508">
          <cell r="A10508" t="str">
            <v>GE_0044</v>
          </cell>
        </row>
        <row r="10509">
          <cell r="A10509" t="str">
            <v>OEMHPHW0003</v>
          </cell>
        </row>
        <row r="10510">
          <cell r="A10510" t="str">
            <v>B34823.01</v>
          </cell>
        </row>
        <row r="10511">
          <cell r="A10511" t="str">
            <v>NWG40FEAT1151</v>
          </cell>
        </row>
        <row r="10512">
          <cell r="A10512" t="str">
            <v>NWG40SW1911</v>
          </cell>
        </row>
        <row r="10513">
          <cell r="A10513" t="str">
            <v>CS71367.60</v>
          </cell>
        </row>
        <row r="10514">
          <cell r="A10514" t="str">
            <v>CS7136760</v>
          </cell>
        </row>
        <row r="10515">
          <cell r="A10515" t="str">
            <v>P30956.02</v>
          </cell>
        </row>
        <row r="10516">
          <cell r="A10516" t="str">
            <v>T35140.01</v>
          </cell>
        </row>
        <row r="10517">
          <cell r="A10517" t="str">
            <v>CS7218602</v>
          </cell>
        </row>
        <row r="10518">
          <cell r="A10518" t="str">
            <v>NWGHW6005</v>
          </cell>
        </row>
        <row r="10519">
          <cell r="A10519" t="str">
            <v>MINAPPL10615NT</v>
          </cell>
        </row>
        <row r="10520">
          <cell r="A10520" t="str">
            <v>468126A</v>
          </cell>
        </row>
        <row r="10521">
          <cell r="A10521" t="str">
            <v>467851A</v>
          </cell>
        </row>
        <row r="10522">
          <cell r="A10522" t="str">
            <v>PRSSW0013</v>
          </cell>
        </row>
        <row r="10523">
          <cell r="A10523" t="str">
            <v>E35717.05</v>
          </cell>
        </row>
        <row r="10524">
          <cell r="A10524" t="str">
            <v>GE_0004</v>
          </cell>
        </row>
        <row r="10525">
          <cell r="A10525" t="str">
            <v>00040518</v>
          </cell>
        </row>
        <row r="10526">
          <cell r="A10526" t="str">
            <v>DA3442</v>
          </cell>
        </row>
        <row r="10527">
          <cell r="A10527" t="str">
            <v>00035807</v>
          </cell>
        </row>
        <row r="10528">
          <cell r="A10528" t="str">
            <v>OSS02315</v>
          </cell>
        </row>
        <row r="10529">
          <cell r="A10529" t="str">
            <v>MINSMPSW5455HP</v>
          </cell>
        </row>
        <row r="10530">
          <cell r="A10530" t="str">
            <v>B34827.01</v>
          </cell>
        </row>
        <row r="10531">
          <cell r="A10531" t="str">
            <v>T36412.30</v>
          </cell>
        </row>
        <row r="10532">
          <cell r="A10532" t="str">
            <v>T38274.07</v>
          </cell>
        </row>
        <row r="10533">
          <cell r="A10533" t="str">
            <v>T38274.08</v>
          </cell>
        </row>
        <row r="10534">
          <cell r="A10534" t="str">
            <v>00034327</v>
          </cell>
        </row>
        <row r="10535">
          <cell r="A10535" t="str">
            <v>MINSMISW0003IO</v>
          </cell>
        </row>
        <row r="10536">
          <cell r="A10536" t="str">
            <v>MINSMISW0004IO</v>
          </cell>
        </row>
        <row r="10537">
          <cell r="A10537" t="str">
            <v>MMSC21FEAT0063</v>
          </cell>
        </row>
        <row r="10538">
          <cell r="A10538" t="str">
            <v>MMSC21FEAT0077</v>
          </cell>
        </row>
        <row r="10539">
          <cell r="A10539" t="str">
            <v>MMSC21FEAT0091</v>
          </cell>
        </row>
        <row r="10540">
          <cell r="A10540" t="str">
            <v>MMSC21FEAT0119</v>
          </cell>
        </row>
        <row r="10541">
          <cell r="A10541" t="str">
            <v>MMSC30FEAT0021</v>
          </cell>
        </row>
        <row r="10542">
          <cell r="A10542" t="str">
            <v>MMSC30FEAT0035</v>
          </cell>
        </row>
        <row r="10543">
          <cell r="A10543" t="str">
            <v>E30590.01</v>
          </cell>
        </row>
        <row r="10544">
          <cell r="A10544" t="str">
            <v>CS7211410</v>
          </cell>
        </row>
        <row r="10545">
          <cell r="A10545" t="str">
            <v>T31092.01</v>
          </cell>
        </row>
        <row r="10546">
          <cell r="A10546" t="str">
            <v>IPBBHW0165</v>
          </cell>
        </row>
        <row r="10547">
          <cell r="A10547" t="str">
            <v>470325A</v>
          </cell>
        </row>
        <row r="10548">
          <cell r="A10548" t="str">
            <v>471025A</v>
          </cell>
        </row>
        <row r="10549">
          <cell r="A10549" t="str">
            <v>MMSC21FEAT0032</v>
          </cell>
        </row>
        <row r="10550">
          <cell r="A10550" t="str">
            <v>MMSC21FEAT0046</v>
          </cell>
        </row>
        <row r="10551">
          <cell r="A10551" t="str">
            <v>MMSC21FEAT0102</v>
          </cell>
        </row>
        <row r="10552">
          <cell r="A10552" t="str">
            <v>MMSC30FEAT0046</v>
          </cell>
        </row>
        <row r="10553">
          <cell r="A10553" t="str">
            <v>T38286.04</v>
          </cell>
        </row>
        <row r="10554">
          <cell r="A10554" t="str">
            <v>T38285.11</v>
          </cell>
        </row>
        <row r="10555">
          <cell r="A10555" t="str">
            <v>T38346.12</v>
          </cell>
        </row>
        <row r="10556">
          <cell r="A10556" t="str">
            <v>T38346.22</v>
          </cell>
        </row>
        <row r="10557">
          <cell r="A10557" t="str">
            <v>T38346.42</v>
          </cell>
        </row>
        <row r="10558">
          <cell r="A10558" t="str">
            <v>CS71822.02</v>
          </cell>
        </row>
        <row r="10559">
          <cell r="A10559" t="str">
            <v>SPR1312</v>
          </cell>
        </row>
        <row r="10560">
          <cell r="A10560" t="str">
            <v>SPR1311</v>
          </cell>
        </row>
        <row r="10561">
          <cell r="A10561" t="str">
            <v>SPR1313</v>
          </cell>
        </row>
        <row r="10562">
          <cell r="A10562" t="str">
            <v>SG00581</v>
          </cell>
        </row>
        <row r="10563">
          <cell r="A10563" t="str">
            <v>SG00591</v>
          </cell>
        </row>
        <row r="10564">
          <cell r="A10564" t="str">
            <v>SG00582</v>
          </cell>
        </row>
        <row r="10565">
          <cell r="A10565" t="str">
            <v>OSSW0071</v>
          </cell>
        </row>
        <row r="10566">
          <cell r="A10566" t="str">
            <v>SG00441</v>
          </cell>
        </row>
        <row r="10567">
          <cell r="A10567" t="str">
            <v>HLR01H0018</v>
          </cell>
        </row>
        <row r="10568">
          <cell r="A10568" t="str">
            <v>SGNSW3035</v>
          </cell>
        </row>
        <row r="10569">
          <cell r="A10569" t="str">
            <v>SGNSW3051</v>
          </cell>
        </row>
        <row r="10570">
          <cell r="A10570" t="str">
            <v>SGNSW3059</v>
          </cell>
        </row>
        <row r="10571">
          <cell r="A10571" t="str">
            <v>MMSCFEAT3204</v>
          </cell>
        </row>
        <row r="10572">
          <cell r="A10572" t="str">
            <v>MMSCPPGFEAT002</v>
          </cell>
        </row>
        <row r="10573">
          <cell r="A10573" t="str">
            <v>PSFEAT0001</v>
          </cell>
        </row>
        <row r="10574">
          <cell r="A10574" t="str">
            <v>PSFEAT0002</v>
          </cell>
        </row>
        <row r="10575">
          <cell r="A10575" t="str">
            <v>PSFEAT0003</v>
          </cell>
        </row>
        <row r="10576">
          <cell r="A10576" t="str">
            <v>PSFEAT0004</v>
          </cell>
        </row>
        <row r="10577">
          <cell r="A10577" t="str">
            <v>PSSW2107</v>
          </cell>
        </row>
        <row r="10578">
          <cell r="A10578" t="str">
            <v>SG00541</v>
          </cell>
        </row>
        <row r="10579">
          <cell r="A10579" t="str">
            <v>SGNSW3013U</v>
          </cell>
        </row>
        <row r="10580">
          <cell r="A10580" t="str">
            <v>SGNSW3019</v>
          </cell>
        </row>
        <row r="10581">
          <cell r="A10581" t="str">
            <v>SGNSW3020</v>
          </cell>
        </row>
        <row r="10582">
          <cell r="A10582" t="str">
            <v>SGNSW3024</v>
          </cell>
        </row>
        <row r="10583">
          <cell r="A10583" t="str">
            <v>SGNSW3030</v>
          </cell>
        </row>
        <row r="10584">
          <cell r="A10584" t="str">
            <v>SGNSW3037</v>
          </cell>
        </row>
        <row r="10585">
          <cell r="A10585" t="str">
            <v>MSGLIC61330</v>
          </cell>
        </row>
        <row r="10586">
          <cell r="A10586" t="str">
            <v>SG00512U</v>
          </cell>
        </row>
        <row r="10587">
          <cell r="A10587" t="str">
            <v>SG00514</v>
          </cell>
        </row>
        <row r="10588">
          <cell r="A10588" t="str">
            <v>SG00518</v>
          </cell>
        </row>
        <row r="10589">
          <cell r="A10589" t="str">
            <v>SG00540</v>
          </cell>
        </row>
        <row r="10590">
          <cell r="A10590" t="str">
            <v>SG00545</v>
          </cell>
        </row>
        <row r="10591">
          <cell r="A10591" t="str">
            <v>3GNDOCU5NEDAC</v>
          </cell>
        </row>
        <row r="10592">
          <cell r="A10592" t="str">
            <v>HLRFEAT61342</v>
          </cell>
        </row>
        <row r="10593">
          <cell r="A10593" t="str">
            <v>HLRSW61279</v>
          </cell>
        </row>
        <row r="10594">
          <cell r="A10594" t="str">
            <v>HLRSW61332</v>
          </cell>
        </row>
        <row r="10595">
          <cell r="A10595" t="str">
            <v>MSCFEAT01037.B</v>
          </cell>
        </row>
        <row r="10596">
          <cell r="A10596" t="str">
            <v>MSCFEAT01039.B</v>
          </cell>
        </row>
        <row r="10597">
          <cell r="A10597" t="str">
            <v>MSCFEAT60831</v>
          </cell>
        </row>
        <row r="10598">
          <cell r="A10598" t="str">
            <v>MSCFEAT60903</v>
          </cell>
        </row>
        <row r="10599">
          <cell r="A10599" t="str">
            <v>MSCFEAT61056</v>
          </cell>
        </row>
        <row r="10600">
          <cell r="A10600" t="str">
            <v>MSCFEAT61155</v>
          </cell>
        </row>
        <row r="10601">
          <cell r="A10601" t="str">
            <v>MSCFEAT61162</v>
          </cell>
        </row>
        <row r="10602">
          <cell r="A10602" t="str">
            <v>MSCFEAT61257</v>
          </cell>
        </row>
        <row r="10603">
          <cell r="A10603" t="str">
            <v>MSCFEAT61283</v>
          </cell>
        </row>
        <row r="10604">
          <cell r="A10604" t="str">
            <v>MSCFEAT61299</v>
          </cell>
        </row>
        <row r="10605">
          <cell r="A10605" t="str">
            <v>MSCFEAT61322</v>
          </cell>
        </row>
        <row r="10606">
          <cell r="A10606" t="str">
            <v>MSCSW61170</v>
          </cell>
        </row>
        <row r="10607">
          <cell r="A10607" t="str">
            <v>SRRDOCM12NEDAC</v>
          </cell>
        </row>
        <row r="10608">
          <cell r="A10608" t="str">
            <v>00034653</v>
          </cell>
        </row>
        <row r="10609">
          <cell r="A10609" t="str">
            <v>00039701</v>
          </cell>
        </row>
        <row r="10610">
          <cell r="A10610" t="str">
            <v>DA7736</v>
          </cell>
        </row>
        <row r="10611">
          <cell r="A10611" t="str">
            <v>RAN763</v>
          </cell>
        </row>
        <row r="10612">
          <cell r="A10612" t="str">
            <v>3GNDOCU4NEDAC</v>
          </cell>
        </row>
        <row r="10613">
          <cell r="A10613" t="str">
            <v>MSCDOCM12NEDAC</v>
          </cell>
        </row>
        <row r="10614">
          <cell r="A10614" t="str">
            <v>MSCDOCM13NEDAC</v>
          </cell>
        </row>
        <row r="10615">
          <cell r="A10615" t="str">
            <v>P31764.51</v>
          </cell>
        </row>
        <row r="10616">
          <cell r="A10616" t="str">
            <v>T55246.51</v>
          </cell>
        </row>
        <row r="10617">
          <cell r="A10617" t="str">
            <v>NET6100000</v>
          </cell>
        </row>
        <row r="10618">
          <cell r="A10618" t="str">
            <v>OSSW0188</v>
          </cell>
        </row>
        <row r="10619">
          <cell r="A10619" t="str">
            <v>SG00552</v>
          </cell>
        </row>
        <row r="10620">
          <cell r="A10620" t="str">
            <v>SG00554</v>
          </cell>
        </row>
        <row r="10621">
          <cell r="A10621" t="str">
            <v>SG00555</v>
          </cell>
        </row>
        <row r="10622">
          <cell r="A10622" t="str">
            <v>SG00559</v>
          </cell>
        </row>
        <row r="10623">
          <cell r="A10623" t="str">
            <v>SG00560U</v>
          </cell>
        </row>
        <row r="10624">
          <cell r="A10624" t="str">
            <v>SG00562</v>
          </cell>
        </row>
        <row r="10625">
          <cell r="A10625" t="str">
            <v>SGNSW3045</v>
          </cell>
        </row>
        <row r="10626">
          <cell r="A10626" t="str">
            <v>SGNSW3048</v>
          </cell>
        </row>
        <row r="10627">
          <cell r="A10627" t="str">
            <v>OSSW0098</v>
          </cell>
        </row>
        <row r="10628">
          <cell r="A10628" t="str">
            <v>OSSW0538</v>
          </cell>
        </row>
        <row r="10629">
          <cell r="A10629" t="str">
            <v>SGNSW3041</v>
          </cell>
        </row>
        <row r="10630">
          <cell r="A10630" t="str">
            <v>BSC00010.U</v>
          </cell>
        </row>
        <row r="10631">
          <cell r="A10631" t="str">
            <v>BSC00049.U</v>
          </cell>
        </row>
        <row r="10632">
          <cell r="A10632" t="str">
            <v>BSC00052.U</v>
          </cell>
        </row>
        <row r="10633">
          <cell r="A10633" t="str">
            <v>IMC00159</v>
          </cell>
        </row>
        <row r="10634">
          <cell r="A10634" t="str">
            <v>IMC00160</v>
          </cell>
        </row>
        <row r="10635">
          <cell r="A10635" t="str">
            <v>NASU0004</v>
          </cell>
        </row>
        <row r="10636">
          <cell r="A10636" t="str">
            <v>RAN763.T</v>
          </cell>
        </row>
        <row r="10637">
          <cell r="A10637" t="str">
            <v>RETHW1002</v>
          </cell>
        </row>
        <row r="10638">
          <cell r="A10638" t="str">
            <v>DA0150</v>
          </cell>
        </row>
        <row r="10639">
          <cell r="A10639" t="str">
            <v>HP_A6146AR</v>
          </cell>
        </row>
        <row r="10640">
          <cell r="A10640" t="str">
            <v>OSSW0296</v>
          </cell>
        </row>
        <row r="10641">
          <cell r="A10641" t="str">
            <v>E32622.01</v>
          </cell>
        </row>
        <row r="10642">
          <cell r="A10642" t="str">
            <v>MINSCPSW5625HP</v>
          </cell>
        </row>
        <row r="10643">
          <cell r="A10643" t="str">
            <v>GMLCHW0043</v>
          </cell>
        </row>
        <row r="10644">
          <cell r="A10644" t="str">
            <v>466565A</v>
          </cell>
        </row>
        <row r="10645">
          <cell r="A10645" t="str">
            <v>E37070.02</v>
          </cell>
        </row>
        <row r="10646">
          <cell r="A10646" t="str">
            <v>E39001.01</v>
          </cell>
        </row>
        <row r="10647">
          <cell r="A10647" t="str">
            <v>MINGENSW0001HP</v>
          </cell>
        </row>
        <row r="10648">
          <cell r="A10648" t="str">
            <v>MINAPPL10614NT</v>
          </cell>
        </row>
        <row r="10649">
          <cell r="A10649" t="str">
            <v>E38364.04</v>
          </cell>
        </row>
        <row r="10650">
          <cell r="A10650" t="str">
            <v>NES260B650</v>
          </cell>
        </row>
        <row r="10651">
          <cell r="A10651" t="str">
            <v>E35456.01</v>
          </cell>
        </row>
        <row r="10652">
          <cell r="A10652" t="str">
            <v>00006265</v>
          </cell>
        </row>
        <row r="10653">
          <cell r="A10653" t="str">
            <v>CS72966</v>
          </cell>
        </row>
        <row r="10654">
          <cell r="A10654" t="str">
            <v>CS72114.10</v>
          </cell>
        </row>
        <row r="10655">
          <cell r="A10655" t="str">
            <v>00033820</v>
          </cell>
        </row>
        <row r="10656">
          <cell r="A10656" t="str">
            <v>3GN04HU0002</v>
          </cell>
        </row>
        <row r="10657">
          <cell r="A10657" t="str">
            <v>CS7211901</v>
          </cell>
        </row>
        <row r="10658">
          <cell r="A10658" t="str">
            <v>CS72119.01</v>
          </cell>
        </row>
        <row r="10659">
          <cell r="A10659" t="str">
            <v>NES6303004</v>
          </cell>
        </row>
        <row r="10660">
          <cell r="A10660" t="str">
            <v>21548</v>
          </cell>
        </row>
        <row r="10661">
          <cell r="A10661" t="str">
            <v>CS7218601</v>
          </cell>
        </row>
        <row r="10662">
          <cell r="A10662" t="str">
            <v>NWGSW1998</v>
          </cell>
        </row>
        <row r="10663">
          <cell r="A10663" t="str">
            <v>P56017-01AA</v>
          </cell>
        </row>
        <row r="10664">
          <cell r="A10664" t="str">
            <v>T50004-45AA</v>
          </cell>
        </row>
        <row r="10665">
          <cell r="A10665" t="str">
            <v>E39004.15</v>
          </cell>
        </row>
        <row r="10666">
          <cell r="A10666" t="str">
            <v>COM01H4010</v>
          </cell>
        </row>
        <row r="10667">
          <cell r="A10667" t="str">
            <v>COM01H4012</v>
          </cell>
        </row>
        <row r="10668">
          <cell r="A10668" t="str">
            <v>COM01H4011</v>
          </cell>
        </row>
        <row r="10669">
          <cell r="A10669" t="str">
            <v>CS73410.22</v>
          </cell>
        </row>
        <row r="10670">
          <cell r="A10670" t="str">
            <v>E35711.09</v>
          </cell>
        </row>
        <row r="10671">
          <cell r="A10671" t="str">
            <v>AG40HW2033</v>
          </cell>
        </row>
        <row r="10672">
          <cell r="A10672" t="str">
            <v>470142A</v>
          </cell>
        </row>
        <row r="10673">
          <cell r="A10673" t="str">
            <v>MINSMPSW5335HP</v>
          </cell>
        </row>
        <row r="10674">
          <cell r="A10674" t="str">
            <v>T35010.11</v>
          </cell>
        </row>
        <row r="10675">
          <cell r="A10675" t="str">
            <v>T35010.01</v>
          </cell>
        </row>
        <row r="10676">
          <cell r="A10676" t="str">
            <v>T35010.21</v>
          </cell>
        </row>
        <row r="10677">
          <cell r="A10677" t="str">
            <v>PRSSW12151</v>
          </cell>
        </row>
        <row r="10678">
          <cell r="A10678" t="str">
            <v>DA7830</v>
          </cell>
        </row>
        <row r="10679">
          <cell r="A10679" t="str">
            <v>MSCFEAT2919.100</v>
          </cell>
        </row>
        <row r="10680">
          <cell r="A10680" t="str">
            <v>NEM01HW0024</v>
          </cell>
        </row>
        <row r="10681">
          <cell r="A10681" t="str">
            <v>NET0260000</v>
          </cell>
        </row>
        <row r="10682">
          <cell r="A10682" t="str">
            <v>NET0265000</v>
          </cell>
        </row>
        <row r="10683">
          <cell r="A10683" t="str">
            <v>BSC.365.T</v>
          </cell>
        </row>
        <row r="10684">
          <cell r="A10684" t="str">
            <v>CS71919.11</v>
          </cell>
        </row>
        <row r="10685">
          <cell r="A10685" t="str">
            <v>NET1202000</v>
          </cell>
        </row>
        <row r="10686">
          <cell r="A10686" t="str">
            <v>NET1203FRU</v>
          </cell>
        </row>
        <row r="10687">
          <cell r="A10687" t="str">
            <v>F5BIGPSREAC6400</v>
          </cell>
        </row>
        <row r="10688">
          <cell r="A10688" t="str">
            <v>NESW5101000</v>
          </cell>
        </row>
        <row r="10689">
          <cell r="A10689" t="str">
            <v>NES5001380</v>
          </cell>
        </row>
        <row r="10690">
          <cell r="A10690" t="str">
            <v>CS71822.01</v>
          </cell>
        </row>
        <row r="10691">
          <cell r="A10691" t="str">
            <v>MINSMAPSW004SU</v>
          </cell>
        </row>
        <row r="10692">
          <cell r="A10692" t="str">
            <v>T38330.10</v>
          </cell>
        </row>
        <row r="10693">
          <cell r="A10693" t="str">
            <v>AG30PM0002</v>
          </cell>
        </row>
        <row r="10694">
          <cell r="A10694" t="str">
            <v>00036184</v>
          </cell>
        </row>
        <row r="10695">
          <cell r="A10695" t="str">
            <v>NESW4831000</v>
          </cell>
        </row>
        <row r="10696">
          <cell r="A10696" t="str">
            <v>COM01H5018</v>
          </cell>
        </row>
        <row r="10697">
          <cell r="A10697" t="str">
            <v>MSC01H0047</v>
          </cell>
        </row>
        <row r="10698">
          <cell r="A10698" t="str">
            <v>OSSW0297</v>
          </cell>
        </row>
        <row r="10699">
          <cell r="A10699" t="str">
            <v>AG30IACC0002</v>
          </cell>
        </row>
        <row r="10700">
          <cell r="A10700" t="str">
            <v>MINSMPSW5450HP</v>
          </cell>
        </row>
        <row r="10701">
          <cell r="A10701" t="str">
            <v>AG30VO0008</v>
          </cell>
        </row>
        <row r="10702">
          <cell r="A10702" t="str">
            <v>OSSW0298</v>
          </cell>
        </row>
        <row r="10703">
          <cell r="A10703" t="str">
            <v>E35710.12</v>
          </cell>
        </row>
        <row r="10704">
          <cell r="A10704" t="str">
            <v>MSCFEAT61145.C</v>
          </cell>
        </row>
        <row r="10705">
          <cell r="A10705" t="str">
            <v>R55340.61</v>
          </cell>
        </row>
        <row r="10706">
          <cell r="A10706" t="str">
            <v>CS72763.03</v>
          </cell>
        </row>
        <row r="10707">
          <cell r="A10707" t="str">
            <v>OSS02418</v>
          </cell>
        </row>
        <row r="10708">
          <cell r="A10708" t="str">
            <v>MSCFEAT01001.A</v>
          </cell>
        </row>
        <row r="10709">
          <cell r="A10709" t="str">
            <v>NMSFEAT071.2</v>
          </cell>
        </row>
        <row r="10710">
          <cell r="A10710" t="str">
            <v>MSCFEAT01105.A</v>
          </cell>
        </row>
        <row r="10711">
          <cell r="A10711" t="str">
            <v>MINSCPSW5495HP</v>
          </cell>
        </row>
        <row r="10712">
          <cell r="A10712" t="str">
            <v>CS7213000</v>
          </cell>
        </row>
        <row r="10713">
          <cell r="A10713" t="str">
            <v>T38308.03</v>
          </cell>
        </row>
        <row r="10714">
          <cell r="A10714" t="str">
            <v>00039771</v>
          </cell>
        </row>
        <row r="10715">
          <cell r="A10715" t="str">
            <v>00037477</v>
          </cell>
        </row>
        <row r="10716">
          <cell r="A10716" t="str">
            <v>020423A</v>
          </cell>
        </row>
        <row r="10717">
          <cell r="A10717" t="str">
            <v>AGHW2043</v>
          </cell>
        </row>
        <row r="10718">
          <cell r="A10718" t="str">
            <v>F5SVCBIGPRE3</v>
          </cell>
        </row>
        <row r="10719">
          <cell r="A10719" t="str">
            <v>T55340.61</v>
          </cell>
        </row>
        <row r="10720">
          <cell r="A10720" t="str">
            <v>MMSC21FEAT0001</v>
          </cell>
        </row>
        <row r="10721">
          <cell r="A10721" t="str">
            <v>MMSC21FEAT0015</v>
          </cell>
        </row>
        <row r="10722">
          <cell r="A10722" t="str">
            <v>OSSW0536</v>
          </cell>
        </row>
        <row r="10723">
          <cell r="A10723" t="str">
            <v>E36711.01</v>
          </cell>
        </row>
        <row r="10724">
          <cell r="A10724" t="str">
            <v>DA7760</v>
          </cell>
        </row>
        <row r="10725">
          <cell r="A10725" t="str">
            <v>GMLCHW0157</v>
          </cell>
        </row>
        <row r="10726">
          <cell r="A10726" t="str">
            <v>2000182</v>
          </cell>
        </row>
        <row r="10727">
          <cell r="A10727" t="str">
            <v>2003181</v>
          </cell>
        </row>
        <row r="10728">
          <cell r="A10728" t="str">
            <v>NTMS2DSKEXP01</v>
          </cell>
        </row>
        <row r="10729">
          <cell r="A10729" t="str">
            <v>24203</v>
          </cell>
        </row>
        <row r="10730">
          <cell r="A10730" t="str">
            <v>MSCFEAT00919.D</v>
          </cell>
        </row>
        <row r="10731">
          <cell r="A10731" t="str">
            <v>NWG40SW1003</v>
          </cell>
        </row>
        <row r="10732">
          <cell r="A10732" t="str">
            <v>AGHW2008</v>
          </cell>
        </row>
        <row r="10733">
          <cell r="A10733" t="str">
            <v>MINSMPSW2001HP</v>
          </cell>
        </row>
        <row r="10734">
          <cell r="A10734" t="str">
            <v>T35050.04</v>
          </cell>
        </row>
        <row r="10735">
          <cell r="A10735" t="str">
            <v>T55246.61</v>
          </cell>
        </row>
        <row r="10736">
          <cell r="A10736" t="str">
            <v>E36651.01</v>
          </cell>
        </row>
        <row r="10737">
          <cell r="A10737" t="str">
            <v>00035808</v>
          </cell>
        </row>
        <row r="10738">
          <cell r="A10738" t="str">
            <v>MMSCSW2003</v>
          </cell>
        </row>
        <row r="10739">
          <cell r="A10739" t="str">
            <v>CS7113000</v>
          </cell>
        </row>
        <row r="10740">
          <cell r="A10740" t="str">
            <v>CS71503.03</v>
          </cell>
        </row>
        <row r="10741">
          <cell r="A10741" t="str">
            <v>CS80500.00</v>
          </cell>
        </row>
        <row r="10742">
          <cell r="A10742" t="str">
            <v>P31138.01</v>
          </cell>
        </row>
        <row r="10743">
          <cell r="A10743" t="str">
            <v>P31139.01</v>
          </cell>
        </row>
        <row r="10744">
          <cell r="A10744" t="str">
            <v>P31124.01</v>
          </cell>
        </row>
        <row r="10745">
          <cell r="A10745" t="str">
            <v>P31133.01</v>
          </cell>
        </row>
        <row r="10746">
          <cell r="A10746" t="str">
            <v>CS7207302</v>
          </cell>
        </row>
        <row r="10747">
          <cell r="A10747" t="str">
            <v>469727A</v>
          </cell>
        </row>
        <row r="10748">
          <cell r="A10748" t="str">
            <v>MINAPPL10765NT</v>
          </cell>
        </row>
        <row r="10749">
          <cell r="A10749" t="str">
            <v>00037521</v>
          </cell>
        </row>
        <row r="10750">
          <cell r="A10750" t="str">
            <v>00037526</v>
          </cell>
        </row>
        <row r="10751">
          <cell r="A10751" t="str">
            <v>00037527</v>
          </cell>
        </row>
        <row r="10752">
          <cell r="A10752" t="str">
            <v>00037522</v>
          </cell>
        </row>
        <row r="10753">
          <cell r="A10753" t="str">
            <v>00037523</v>
          </cell>
        </row>
        <row r="10754">
          <cell r="A10754" t="str">
            <v>00037524</v>
          </cell>
        </row>
        <row r="10755">
          <cell r="A10755" t="str">
            <v>00037525</v>
          </cell>
        </row>
        <row r="10756">
          <cell r="A10756" t="str">
            <v>CS73420.29</v>
          </cell>
        </row>
        <row r="10757">
          <cell r="A10757" t="str">
            <v>MINAPPL10613NT</v>
          </cell>
        </row>
        <row r="10758">
          <cell r="A10758" t="str">
            <v>OEMEMCHW34A</v>
          </cell>
        </row>
        <row r="10759">
          <cell r="A10759" t="str">
            <v>MINSMPSW5330HP</v>
          </cell>
        </row>
        <row r="10760">
          <cell r="A10760" t="str">
            <v>00033100</v>
          </cell>
        </row>
        <row r="10761">
          <cell r="A10761" t="str">
            <v>PRSSW0012</v>
          </cell>
        </row>
        <row r="10762">
          <cell r="A10762" t="str">
            <v>NESW5046000</v>
          </cell>
        </row>
        <row r="10763">
          <cell r="A10763" t="str">
            <v>00037493</v>
          </cell>
        </row>
        <row r="10764">
          <cell r="A10764" t="str">
            <v>T55290.01</v>
          </cell>
        </row>
        <row r="10765">
          <cell r="A10765" t="str">
            <v>MINAPPL10772NT</v>
          </cell>
        </row>
        <row r="10766">
          <cell r="A10766" t="str">
            <v>MSCFEAT0722.A</v>
          </cell>
        </row>
        <row r="10767">
          <cell r="A10767" t="str">
            <v>CS7219000</v>
          </cell>
        </row>
        <row r="10768">
          <cell r="A10768" t="str">
            <v>00003268</v>
          </cell>
        </row>
        <row r="10769">
          <cell r="A10769" t="str">
            <v>00003270</v>
          </cell>
        </row>
        <row r="10770">
          <cell r="A10770" t="str">
            <v>00003271</v>
          </cell>
        </row>
        <row r="10771">
          <cell r="A10771" t="str">
            <v>00003272</v>
          </cell>
        </row>
        <row r="10772">
          <cell r="A10772" t="str">
            <v>00003273</v>
          </cell>
        </row>
        <row r="10773">
          <cell r="A10773" t="str">
            <v>00003266</v>
          </cell>
        </row>
        <row r="10774">
          <cell r="A10774" t="str">
            <v>00003267</v>
          </cell>
        </row>
        <row r="10775">
          <cell r="A10775" t="str">
            <v>00003269</v>
          </cell>
        </row>
        <row r="10776">
          <cell r="A10776" t="str">
            <v>DA0336</v>
          </cell>
        </row>
        <row r="10777">
          <cell r="A10777" t="str">
            <v>T50004-48AA</v>
          </cell>
        </row>
        <row r="10778">
          <cell r="A10778" t="str">
            <v>470134A</v>
          </cell>
        </row>
        <row r="10779">
          <cell r="A10779" t="str">
            <v>AGW40SWUPSESP9</v>
          </cell>
        </row>
        <row r="10780">
          <cell r="A10780" t="str">
            <v>AGW40SWUPSLS129</v>
          </cell>
        </row>
        <row r="10781">
          <cell r="A10781" t="str">
            <v>NTMSCT10L02E6</v>
          </cell>
        </row>
        <row r="10782">
          <cell r="A10782" t="str">
            <v>NTMSCT10L18E5</v>
          </cell>
        </row>
        <row r="10783">
          <cell r="A10783" t="str">
            <v>466069A</v>
          </cell>
        </row>
        <row r="10784">
          <cell r="A10784" t="str">
            <v>CS7113004</v>
          </cell>
        </row>
        <row r="10785">
          <cell r="A10785" t="str">
            <v>P31120.01</v>
          </cell>
        </row>
        <row r="10786">
          <cell r="A10786" t="str">
            <v>OSHW0050</v>
          </cell>
        </row>
        <row r="10787">
          <cell r="A10787" t="str">
            <v>DA0090283</v>
          </cell>
        </row>
        <row r="10788">
          <cell r="A10788" t="str">
            <v>T50004-32AA</v>
          </cell>
        </row>
        <row r="10789">
          <cell r="A10789" t="str">
            <v>00036084</v>
          </cell>
        </row>
        <row r="10790">
          <cell r="A10790" t="str">
            <v>MMSCVOFEAT99</v>
          </cell>
        </row>
        <row r="10791">
          <cell r="A10791" t="str">
            <v>AG30FP0009</v>
          </cell>
        </row>
        <row r="10792">
          <cell r="A10792" t="str">
            <v>AG30LSC0009</v>
          </cell>
        </row>
        <row r="10793">
          <cell r="A10793" t="str">
            <v>AG30WP0009</v>
          </cell>
        </row>
        <row r="10794">
          <cell r="A10794" t="str">
            <v>SG00427</v>
          </cell>
        </row>
        <row r="10795">
          <cell r="A10795" t="str">
            <v>MMSC21FEAT0090</v>
          </cell>
        </row>
        <row r="10796">
          <cell r="A10796" t="str">
            <v>MMSC21FEAT0062</v>
          </cell>
        </row>
        <row r="10797">
          <cell r="A10797" t="str">
            <v>MMSC21FEAT0076</v>
          </cell>
        </row>
        <row r="10798">
          <cell r="A10798" t="str">
            <v>MMSC21FEAT0118</v>
          </cell>
        </row>
        <row r="10799">
          <cell r="A10799" t="str">
            <v>MMSC30FEAT0020</v>
          </cell>
        </row>
        <row r="10800">
          <cell r="A10800" t="str">
            <v>MMSC30FEAT0034</v>
          </cell>
        </row>
        <row r="10801">
          <cell r="A10801" t="str">
            <v>AG40SWESPRT0009</v>
          </cell>
        </row>
        <row r="10802">
          <cell r="A10802" t="str">
            <v>CS7114200</v>
          </cell>
        </row>
        <row r="10803">
          <cell r="A10803" t="str">
            <v>CS7276303</v>
          </cell>
        </row>
        <row r="10804">
          <cell r="A10804" t="str">
            <v>AG30SWHTML0009</v>
          </cell>
        </row>
        <row r="10805">
          <cell r="A10805" t="str">
            <v>MINSCPSW5620HP</v>
          </cell>
        </row>
        <row r="10806">
          <cell r="A10806" t="str">
            <v>DA7004</v>
          </cell>
        </row>
        <row r="10807">
          <cell r="A10807" t="str">
            <v>DA7065</v>
          </cell>
        </row>
        <row r="10808">
          <cell r="A10808" t="str">
            <v>NES5002530</v>
          </cell>
        </row>
        <row r="10809">
          <cell r="A10809" t="str">
            <v>00040836</v>
          </cell>
        </row>
        <row r="10810">
          <cell r="A10810" t="str">
            <v>468888A</v>
          </cell>
        </row>
        <row r="10811">
          <cell r="A10811" t="str">
            <v>OSS01969</v>
          </cell>
        </row>
        <row r="10812">
          <cell r="A10812" t="str">
            <v>MSCFEAT61313</v>
          </cell>
        </row>
        <row r="10813">
          <cell r="A10813" t="str">
            <v>MINAPPL10767NT</v>
          </cell>
        </row>
        <row r="10814">
          <cell r="A10814" t="str">
            <v>21972.50</v>
          </cell>
        </row>
        <row r="10815">
          <cell r="A10815" t="str">
            <v>DA7657</v>
          </cell>
        </row>
        <row r="10816">
          <cell r="A10816" t="str">
            <v>CS71135.26</v>
          </cell>
        </row>
        <row r="10817">
          <cell r="A10817" t="str">
            <v>MINSMPSW5445HP</v>
          </cell>
        </row>
        <row r="10818">
          <cell r="A10818" t="str">
            <v>00003279</v>
          </cell>
        </row>
        <row r="10819">
          <cell r="A10819" t="str">
            <v>00040535</v>
          </cell>
        </row>
        <row r="10820">
          <cell r="A10820" t="str">
            <v>P31149.01</v>
          </cell>
        </row>
        <row r="10821">
          <cell r="A10821" t="str">
            <v>020841A</v>
          </cell>
        </row>
        <row r="10822">
          <cell r="A10822" t="str">
            <v>OSS02133</v>
          </cell>
        </row>
        <row r="10823">
          <cell r="A10823" t="str">
            <v>469725A</v>
          </cell>
        </row>
        <row r="10824">
          <cell r="A10824" t="str">
            <v>467843A</v>
          </cell>
        </row>
        <row r="10825">
          <cell r="A10825" t="str">
            <v>467845A</v>
          </cell>
        </row>
        <row r="10826">
          <cell r="A10826" t="str">
            <v>467844A</v>
          </cell>
        </row>
        <row r="10827">
          <cell r="A10827" t="str">
            <v>OSHP_A6846A</v>
          </cell>
        </row>
        <row r="10828">
          <cell r="A10828" t="str">
            <v>00037528</v>
          </cell>
        </row>
        <row r="10829">
          <cell r="A10829" t="str">
            <v>00033841</v>
          </cell>
        </row>
        <row r="10830">
          <cell r="A10830" t="str">
            <v>T35050.03</v>
          </cell>
        </row>
        <row r="10831">
          <cell r="A10831" t="str">
            <v>E35705.07</v>
          </cell>
        </row>
        <row r="10832">
          <cell r="A10832" t="str">
            <v>00003277</v>
          </cell>
        </row>
        <row r="10833">
          <cell r="A10833" t="str">
            <v>CS72755.02</v>
          </cell>
        </row>
        <row r="10834">
          <cell r="A10834" t="str">
            <v>NES250B380</v>
          </cell>
        </row>
        <row r="10835">
          <cell r="A10835" t="str">
            <v>T38286.07</v>
          </cell>
        </row>
        <row r="10836">
          <cell r="A10836" t="str">
            <v>T38346.15</v>
          </cell>
        </row>
        <row r="10837">
          <cell r="A10837" t="str">
            <v>T38346.25</v>
          </cell>
        </row>
        <row r="10838">
          <cell r="A10838" t="str">
            <v>T38346.45</v>
          </cell>
        </row>
        <row r="10839">
          <cell r="A10839" t="str">
            <v>T38330.08</v>
          </cell>
        </row>
        <row r="10840">
          <cell r="A10840" t="str">
            <v>MINSMPSW5325HP</v>
          </cell>
        </row>
        <row r="10841">
          <cell r="A10841" t="str">
            <v>OSS02446</v>
          </cell>
        </row>
        <row r="10842">
          <cell r="A10842" t="str">
            <v>2003333</v>
          </cell>
        </row>
        <row r="10843">
          <cell r="A10843" t="str">
            <v>2003332</v>
          </cell>
        </row>
        <row r="10844">
          <cell r="A10844" t="str">
            <v>00037548</v>
          </cell>
        </row>
        <row r="10845">
          <cell r="A10845" t="str">
            <v>NWGSW1004</v>
          </cell>
        </row>
        <row r="10846">
          <cell r="A10846" t="str">
            <v>PRSSE0001</v>
          </cell>
        </row>
        <row r="10847">
          <cell r="A10847" t="str">
            <v>PRSSE0002</v>
          </cell>
        </row>
        <row r="10848">
          <cell r="A10848" t="str">
            <v>PRSSE0003</v>
          </cell>
        </row>
        <row r="10849">
          <cell r="A10849" t="str">
            <v>PRSSE0004</v>
          </cell>
        </row>
        <row r="10850">
          <cell r="A10850" t="str">
            <v>PRSSE0005</v>
          </cell>
        </row>
        <row r="10851">
          <cell r="A10851" t="str">
            <v>NTMSCT10L16E5</v>
          </cell>
        </row>
        <row r="10852">
          <cell r="A10852" t="str">
            <v>RAN1116.T</v>
          </cell>
        </row>
        <row r="10853">
          <cell r="A10853" t="str">
            <v>RAN1116</v>
          </cell>
        </row>
        <row r="10854">
          <cell r="A10854" t="str">
            <v>PRSSE0006</v>
          </cell>
        </row>
        <row r="10855">
          <cell r="A10855" t="str">
            <v>E32405.01</v>
          </cell>
        </row>
        <row r="10856">
          <cell r="A10856" t="str">
            <v>DA7112</v>
          </cell>
        </row>
        <row r="10857">
          <cell r="A10857" t="str">
            <v>NET4214000</v>
          </cell>
        </row>
        <row r="10858">
          <cell r="A10858" t="str">
            <v>E35729.01</v>
          </cell>
        </row>
        <row r="10859">
          <cell r="A10859" t="str">
            <v>IMC00182</v>
          </cell>
        </row>
        <row r="10860">
          <cell r="A10860" t="str">
            <v>IMC00234</v>
          </cell>
        </row>
        <row r="10861">
          <cell r="A10861" t="str">
            <v>E35721.03</v>
          </cell>
        </row>
        <row r="10862">
          <cell r="A10862" t="str">
            <v>E35737.02</v>
          </cell>
        </row>
        <row r="10863">
          <cell r="A10863" t="str">
            <v>MINLSSW0001HP</v>
          </cell>
        </row>
        <row r="10864">
          <cell r="A10864" t="str">
            <v>E35713.03</v>
          </cell>
        </row>
        <row r="10865">
          <cell r="A10865" t="str">
            <v>VARS1000</v>
          </cell>
        </row>
        <row r="10866">
          <cell r="A10866" t="str">
            <v>GE_0046</v>
          </cell>
        </row>
        <row r="10867">
          <cell r="A10867" t="str">
            <v>21972</v>
          </cell>
        </row>
        <row r="10868">
          <cell r="A10868" t="str">
            <v>21970</v>
          </cell>
        </row>
        <row r="10869">
          <cell r="A10869" t="str">
            <v>PSHW0006</v>
          </cell>
        </row>
        <row r="10870">
          <cell r="A10870" t="str">
            <v>00037027</v>
          </cell>
        </row>
        <row r="10871">
          <cell r="A10871" t="str">
            <v>GMLCSW0069</v>
          </cell>
        </row>
        <row r="10872">
          <cell r="A10872" t="str">
            <v>467612A</v>
          </cell>
        </row>
        <row r="10873">
          <cell r="A10873" t="str">
            <v>467611A</v>
          </cell>
        </row>
        <row r="10874">
          <cell r="A10874" t="str">
            <v>NWG40SW1101</v>
          </cell>
        </row>
        <row r="10875">
          <cell r="A10875" t="str">
            <v>NWG40SW1102</v>
          </cell>
        </row>
        <row r="10876">
          <cell r="A10876" t="str">
            <v>NWG40SW1103</v>
          </cell>
        </row>
        <row r="10877">
          <cell r="A10877" t="str">
            <v>CS73423.09</v>
          </cell>
        </row>
        <row r="10878">
          <cell r="A10878" t="str">
            <v>MMSC21FEAT0031</v>
          </cell>
        </row>
        <row r="10879">
          <cell r="A10879" t="str">
            <v>MMSC21FEAT0045</v>
          </cell>
        </row>
        <row r="10880">
          <cell r="A10880" t="str">
            <v>MMSC21FEAT0101</v>
          </cell>
        </row>
        <row r="10881">
          <cell r="A10881" t="str">
            <v>MMSC30FEAT0045</v>
          </cell>
        </row>
        <row r="10882">
          <cell r="A10882" t="str">
            <v>CS71609.06</v>
          </cell>
        </row>
        <row r="10883">
          <cell r="A10883" t="str">
            <v>469550A</v>
          </cell>
        </row>
        <row r="10884">
          <cell r="A10884" t="str">
            <v>IPBBHW0166</v>
          </cell>
        </row>
        <row r="10885">
          <cell r="A10885" t="str">
            <v>469401A</v>
          </cell>
        </row>
        <row r="10886">
          <cell r="A10886" t="str">
            <v>469092A</v>
          </cell>
        </row>
        <row r="10887">
          <cell r="A10887" t="str">
            <v>E35711.07</v>
          </cell>
        </row>
        <row r="10888">
          <cell r="A10888" t="str">
            <v>BSC.770</v>
          </cell>
        </row>
        <row r="10889">
          <cell r="A10889" t="str">
            <v>NES1004122</v>
          </cell>
        </row>
        <row r="10890">
          <cell r="A10890" t="str">
            <v>DA3270</v>
          </cell>
        </row>
        <row r="10891">
          <cell r="A10891" t="str">
            <v>AG30VO0007</v>
          </cell>
        </row>
        <row r="10892">
          <cell r="A10892" t="str">
            <v>E35705.10</v>
          </cell>
        </row>
        <row r="10893">
          <cell r="A10893" t="str">
            <v>MINAPPL10612NT</v>
          </cell>
        </row>
        <row r="10894">
          <cell r="A10894" t="str">
            <v>CS71133.13</v>
          </cell>
        </row>
        <row r="10895">
          <cell r="A10895" t="str">
            <v>OSS02419</v>
          </cell>
        </row>
        <row r="10896">
          <cell r="A10896" t="str">
            <v>NMSFEAT202.1</v>
          </cell>
        </row>
        <row r="10897">
          <cell r="A10897" t="str">
            <v>NES4001122</v>
          </cell>
        </row>
        <row r="10898">
          <cell r="A10898" t="str">
            <v>MSCFEAT61145.B</v>
          </cell>
        </row>
        <row r="10899">
          <cell r="A10899" t="str">
            <v>SGNHW3004</v>
          </cell>
        </row>
        <row r="10900">
          <cell r="A10900" t="str">
            <v>468683A</v>
          </cell>
        </row>
        <row r="10901">
          <cell r="A10901" t="str">
            <v>P56017-03AA</v>
          </cell>
        </row>
        <row r="10902">
          <cell r="A10902" t="str">
            <v>T50025-01AA</v>
          </cell>
        </row>
        <row r="10903">
          <cell r="A10903" t="str">
            <v>NET7100000</v>
          </cell>
        </row>
        <row r="10904">
          <cell r="A10904" t="str">
            <v>NET3810FRU</v>
          </cell>
        </row>
        <row r="10905">
          <cell r="A10905" t="str">
            <v>AGW40SWUPSLS65</v>
          </cell>
        </row>
        <row r="10906">
          <cell r="A10906" t="str">
            <v>NTMSCT10L14E5</v>
          </cell>
        </row>
        <row r="10907">
          <cell r="A10907" t="str">
            <v>NWG40FEAT1150</v>
          </cell>
        </row>
        <row r="10908">
          <cell r="A10908" t="str">
            <v>NWG40SW1910</v>
          </cell>
        </row>
        <row r="10909">
          <cell r="A10909" t="str">
            <v>NWGFEAT1166</v>
          </cell>
        </row>
        <row r="10910">
          <cell r="A10910" t="str">
            <v>SG00506U</v>
          </cell>
        </row>
        <row r="10911">
          <cell r="A10911" t="str">
            <v>TA2FTPS</v>
          </cell>
        </row>
        <row r="10912">
          <cell r="A10912" t="str">
            <v>TA2SMTPS</v>
          </cell>
        </row>
        <row r="10913">
          <cell r="A10913" t="str">
            <v>BSC.276.U</v>
          </cell>
        </row>
        <row r="10914">
          <cell r="A10914" t="str">
            <v>21972.60</v>
          </cell>
        </row>
        <row r="10915">
          <cell r="A10915" t="str">
            <v>MINIPSE00006DE</v>
          </cell>
        </row>
        <row r="10916">
          <cell r="A10916" t="str">
            <v>MINSMPSW5320HP</v>
          </cell>
        </row>
        <row r="10917">
          <cell r="A10917" t="str">
            <v>T55406.02</v>
          </cell>
        </row>
        <row r="10918">
          <cell r="A10918" t="str">
            <v>MINSCPSW5490HP</v>
          </cell>
        </row>
        <row r="10919">
          <cell r="A10919" t="str">
            <v>00034128</v>
          </cell>
        </row>
        <row r="10920">
          <cell r="A10920" t="str">
            <v>T36145.01</v>
          </cell>
        </row>
        <row r="10921">
          <cell r="A10921" t="str">
            <v>T50004-20AA</v>
          </cell>
        </row>
        <row r="10922">
          <cell r="A10922" t="str">
            <v>AM-LC-FIFU</v>
          </cell>
        </row>
        <row r="10923">
          <cell r="A10923" t="str">
            <v>CS72965.01</v>
          </cell>
        </row>
        <row r="10924">
          <cell r="A10924" t="str">
            <v>465387A</v>
          </cell>
        </row>
        <row r="10925">
          <cell r="A10925" t="str">
            <v>465870A</v>
          </cell>
        </row>
        <row r="10926">
          <cell r="A10926" t="str">
            <v>5000600</v>
          </cell>
        </row>
        <row r="10927">
          <cell r="A10927" t="str">
            <v>CDS01H2230</v>
          </cell>
        </row>
        <row r="10928">
          <cell r="A10928" t="str">
            <v>AGSW2079</v>
          </cell>
        </row>
        <row r="10929">
          <cell r="A10929" t="str">
            <v>T30814.01</v>
          </cell>
        </row>
        <row r="10930">
          <cell r="A10930" t="str">
            <v>00035505</v>
          </cell>
        </row>
        <row r="10931">
          <cell r="A10931" t="str">
            <v>00035506</v>
          </cell>
        </row>
        <row r="10932">
          <cell r="A10932" t="str">
            <v>00035507</v>
          </cell>
        </row>
        <row r="10933">
          <cell r="A10933" t="str">
            <v>00035512</v>
          </cell>
        </row>
        <row r="10934">
          <cell r="A10934" t="str">
            <v>00035515</v>
          </cell>
        </row>
        <row r="10935">
          <cell r="A10935" t="str">
            <v>00035524</v>
          </cell>
        </row>
        <row r="10936">
          <cell r="A10936" t="str">
            <v>T55407.03</v>
          </cell>
        </row>
        <row r="10937">
          <cell r="A10937" t="str">
            <v>T55408.03</v>
          </cell>
        </row>
        <row r="10938">
          <cell r="A10938" t="str">
            <v>CS71941.08</v>
          </cell>
        </row>
        <row r="10939">
          <cell r="A10939" t="str">
            <v>DA0496</v>
          </cell>
        </row>
        <row r="10940">
          <cell r="A10940" t="str">
            <v>CS71944.01</v>
          </cell>
        </row>
        <row r="10941">
          <cell r="A10941" t="str">
            <v>T38330.52</v>
          </cell>
        </row>
        <row r="10942">
          <cell r="A10942" t="str">
            <v>AGSERV2040</v>
          </cell>
        </row>
        <row r="10943">
          <cell r="A10943" t="str">
            <v>MINGENSE0001HP</v>
          </cell>
        </row>
        <row r="10944">
          <cell r="A10944" t="str">
            <v>PRSSW12220</v>
          </cell>
        </row>
        <row r="10945">
          <cell r="A10945" t="str">
            <v>00006589</v>
          </cell>
        </row>
        <row r="10946">
          <cell r="A10946" t="str">
            <v>E36400.01</v>
          </cell>
        </row>
        <row r="10947">
          <cell r="A10947" t="str">
            <v>OSSW0286</v>
          </cell>
        </row>
        <row r="10948">
          <cell r="A10948" t="str">
            <v>MSC01H9001</v>
          </cell>
        </row>
        <row r="10949">
          <cell r="A10949" t="str">
            <v>AG30FP0008</v>
          </cell>
        </row>
        <row r="10950">
          <cell r="A10950" t="str">
            <v>AG30LSC0008</v>
          </cell>
        </row>
        <row r="10951">
          <cell r="A10951" t="str">
            <v>AG30WP0008</v>
          </cell>
        </row>
        <row r="10952">
          <cell r="A10952" t="str">
            <v>E30590.04</v>
          </cell>
        </row>
        <row r="10953">
          <cell r="A10953" t="str">
            <v>AG40SWESPRT0008</v>
          </cell>
        </row>
        <row r="10954">
          <cell r="A10954" t="str">
            <v>AG30SWHTML0008</v>
          </cell>
        </row>
        <row r="10955">
          <cell r="A10955" t="str">
            <v>E39001.02</v>
          </cell>
        </row>
        <row r="10956">
          <cell r="A10956" t="str">
            <v>OSSW0551</v>
          </cell>
        </row>
        <row r="10957">
          <cell r="A10957" t="str">
            <v>00035497</v>
          </cell>
        </row>
        <row r="10958">
          <cell r="A10958" t="str">
            <v>00038695</v>
          </cell>
        </row>
        <row r="10959">
          <cell r="A10959" t="str">
            <v>00035493</v>
          </cell>
        </row>
        <row r="10960">
          <cell r="A10960" t="str">
            <v>MINSCPSE0152HP</v>
          </cell>
        </row>
        <row r="10961">
          <cell r="A10961" t="str">
            <v>PRSSW12141</v>
          </cell>
        </row>
        <row r="10962">
          <cell r="A10962" t="str">
            <v>SRR01H0023</v>
          </cell>
        </row>
        <row r="10963">
          <cell r="A10963" t="str">
            <v>FS000001</v>
          </cell>
        </row>
        <row r="10964">
          <cell r="A10964" t="str">
            <v>CDS01H2220</v>
          </cell>
        </row>
        <row r="10965">
          <cell r="A10965" t="str">
            <v>PRSSW0011</v>
          </cell>
        </row>
        <row r="10966">
          <cell r="A10966" t="str">
            <v>MSCFEAT2707.300</v>
          </cell>
        </row>
        <row r="10967">
          <cell r="A10967" t="str">
            <v>00033110</v>
          </cell>
        </row>
        <row r="10968">
          <cell r="A10968" t="str">
            <v>E32650.01</v>
          </cell>
        </row>
        <row r="10969">
          <cell r="A10969" t="str">
            <v>MMSCFEAT3201</v>
          </cell>
        </row>
        <row r="10970">
          <cell r="A10970" t="str">
            <v>MMSCFEAT3203</v>
          </cell>
        </row>
        <row r="10971">
          <cell r="A10971" t="str">
            <v>MMSCFEAT3209</v>
          </cell>
        </row>
        <row r="10972">
          <cell r="A10972" t="str">
            <v>MMSCFEAT3210</v>
          </cell>
        </row>
        <row r="10973">
          <cell r="A10973" t="str">
            <v>MMSCFEAT3212</v>
          </cell>
        </row>
        <row r="10974">
          <cell r="A10974" t="str">
            <v>OSS01968</v>
          </cell>
        </row>
        <row r="10975">
          <cell r="A10975" t="str">
            <v>SG00306</v>
          </cell>
        </row>
        <row r="10976">
          <cell r="A10976" t="str">
            <v>SG00513</v>
          </cell>
        </row>
        <row r="10977">
          <cell r="A10977" t="str">
            <v>HLRFEAT61306</v>
          </cell>
        </row>
        <row r="10978">
          <cell r="A10978" t="str">
            <v>MSCFEAT01030.A</v>
          </cell>
        </row>
        <row r="10979">
          <cell r="A10979" t="str">
            <v>MSCFEAT01037.A</v>
          </cell>
        </row>
        <row r="10980">
          <cell r="A10980" t="str">
            <v>MSCFEAT01039.A</v>
          </cell>
        </row>
        <row r="10981">
          <cell r="A10981" t="str">
            <v>MSCFEAT61128</v>
          </cell>
        </row>
        <row r="10982">
          <cell r="A10982" t="str">
            <v>MSCFEAT61147</v>
          </cell>
        </row>
        <row r="10983">
          <cell r="A10983" t="str">
            <v>MSCFEAT61206</v>
          </cell>
        </row>
        <row r="10984">
          <cell r="A10984" t="str">
            <v>MSCFEAT61328</v>
          </cell>
        </row>
        <row r="10985">
          <cell r="A10985" t="str">
            <v>MSCFEAT61334</v>
          </cell>
        </row>
        <row r="10986">
          <cell r="A10986" t="str">
            <v>MSCFEAT61351</v>
          </cell>
        </row>
        <row r="10987">
          <cell r="A10987" t="str">
            <v>MSCFEAT61354</v>
          </cell>
        </row>
        <row r="10988">
          <cell r="A10988" t="str">
            <v>SG00437</v>
          </cell>
        </row>
        <row r="10989">
          <cell r="A10989" t="str">
            <v>P56025-04AA</v>
          </cell>
        </row>
        <row r="10990">
          <cell r="A10990" t="str">
            <v>DA7630</v>
          </cell>
        </row>
        <row r="10991">
          <cell r="A10991" t="str">
            <v>NET2003000</v>
          </cell>
        </row>
        <row r="10992">
          <cell r="A10992" t="str">
            <v>NET4310000</v>
          </cell>
        </row>
        <row r="10993">
          <cell r="A10993" t="str">
            <v>NESW5020000</v>
          </cell>
        </row>
        <row r="10994">
          <cell r="A10994" t="str">
            <v>OSSW0194</v>
          </cell>
        </row>
        <row r="10995">
          <cell r="A10995" t="str">
            <v>00035293</v>
          </cell>
        </row>
        <row r="10996">
          <cell r="A10996" t="str">
            <v>00035314</v>
          </cell>
        </row>
        <row r="10997">
          <cell r="A10997" t="str">
            <v>00039260</v>
          </cell>
        </row>
        <row r="10998">
          <cell r="A10998" t="str">
            <v>AGW40SWUPSESP5</v>
          </cell>
        </row>
        <row r="10999">
          <cell r="A10999" t="str">
            <v>SMSCFEAT8009</v>
          </cell>
        </row>
        <row r="11000">
          <cell r="A11000" t="str">
            <v>MSGLIC61328</v>
          </cell>
        </row>
        <row r="11001">
          <cell r="A11001" t="str">
            <v>MSGLIC61334</v>
          </cell>
        </row>
        <row r="11002">
          <cell r="A11002" t="str">
            <v>00004781</v>
          </cell>
        </row>
        <row r="11003">
          <cell r="A11003" t="str">
            <v>00004783</v>
          </cell>
        </row>
        <row r="11004">
          <cell r="A11004" t="str">
            <v>00004793</v>
          </cell>
        </row>
        <row r="11005">
          <cell r="A11005" t="str">
            <v>00004795</v>
          </cell>
        </row>
        <row r="11006">
          <cell r="A11006" t="str">
            <v>00004836</v>
          </cell>
        </row>
        <row r="11007">
          <cell r="A11007" t="str">
            <v>00004838</v>
          </cell>
        </row>
        <row r="11008">
          <cell r="A11008" t="str">
            <v>00004963</v>
          </cell>
        </row>
        <row r="11009">
          <cell r="A11009" t="str">
            <v>00004988</v>
          </cell>
        </row>
        <row r="11010">
          <cell r="A11010" t="str">
            <v>00005003</v>
          </cell>
        </row>
        <row r="11011">
          <cell r="A11011" t="str">
            <v>00005010</v>
          </cell>
        </row>
        <row r="11012">
          <cell r="A11012" t="str">
            <v>00005018</v>
          </cell>
        </row>
        <row r="11013">
          <cell r="A11013" t="str">
            <v>00005148</v>
          </cell>
        </row>
        <row r="11014">
          <cell r="A11014" t="str">
            <v>00005337</v>
          </cell>
        </row>
        <row r="11015">
          <cell r="A11015" t="str">
            <v>00006300</v>
          </cell>
        </row>
        <row r="11016">
          <cell r="A11016" t="str">
            <v>00006407</v>
          </cell>
        </row>
        <row r="11017">
          <cell r="A11017" t="str">
            <v>00032839</v>
          </cell>
        </row>
        <row r="11018">
          <cell r="A11018" t="str">
            <v>00035589</v>
          </cell>
        </row>
        <row r="11019">
          <cell r="A11019" t="str">
            <v>00035592</v>
          </cell>
        </row>
        <row r="11020">
          <cell r="A11020" t="str">
            <v>00035595</v>
          </cell>
        </row>
        <row r="11021">
          <cell r="A11021" t="str">
            <v>00035598</v>
          </cell>
        </row>
        <row r="11022">
          <cell r="A11022" t="str">
            <v>00035601</v>
          </cell>
        </row>
        <row r="11023">
          <cell r="A11023" t="str">
            <v>00035630</v>
          </cell>
        </row>
        <row r="11024">
          <cell r="A11024" t="str">
            <v>00035636</v>
          </cell>
        </row>
        <row r="11025">
          <cell r="A11025" t="str">
            <v>00035639</v>
          </cell>
        </row>
        <row r="11026">
          <cell r="A11026" t="str">
            <v>00035659</v>
          </cell>
        </row>
        <row r="11027">
          <cell r="A11027" t="str">
            <v>00037143</v>
          </cell>
        </row>
        <row r="11028">
          <cell r="A11028" t="str">
            <v>00037146</v>
          </cell>
        </row>
        <row r="11029">
          <cell r="A11029" t="str">
            <v>00037149</v>
          </cell>
        </row>
        <row r="11030">
          <cell r="A11030" t="str">
            <v>00037164</v>
          </cell>
        </row>
        <row r="11031">
          <cell r="A11031" t="str">
            <v>00037170</v>
          </cell>
        </row>
        <row r="11032">
          <cell r="A11032" t="str">
            <v>00037173</v>
          </cell>
        </row>
        <row r="11033">
          <cell r="A11033" t="str">
            <v>00037182</v>
          </cell>
        </row>
        <row r="11034">
          <cell r="A11034" t="str">
            <v>00037188</v>
          </cell>
        </row>
        <row r="11035">
          <cell r="A11035" t="str">
            <v>00037191</v>
          </cell>
        </row>
        <row r="11036">
          <cell r="A11036" t="str">
            <v>00037194</v>
          </cell>
        </row>
        <row r="11037">
          <cell r="A11037" t="str">
            <v>IMC00069</v>
          </cell>
        </row>
        <row r="11038">
          <cell r="A11038" t="str">
            <v>IMC00071</v>
          </cell>
        </row>
        <row r="11039">
          <cell r="A11039" t="str">
            <v>IMC00072</v>
          </cell>
        </row>
        <row r="11040">
          <cell r="A11040" t="str">
            <v>IMC00075</v>
          </cell>
        </row>
        <row r="11041">
          <cell r="A11041" t="str">
            <v>IMC00164</v>
          </cell>
        </row>
        <row r="11042">
          <cell r="A11042" t="str">
            <v>00036967</v>
          </cell>
        </row>
        <row r="11043">
          <cell r="A11043" t="str">
            <v>AG30PM0001</v>
          </cell>
        </row>
        <row r="11044">
          <cell r="A11044" t="str">
            <v>E32604.01</v>
          </cell>
        </row>
        <row r="11045">
          <cell r="A11045" t="str">
            <v>COM01H5019</v>
          </cell>
        </row>
        <row r="11046">
          <cell r="A11046" t="str">
            <v>466142A</v>
          </cell>
        </row>
        <row r="11047">
          <cell r="A11047" t="str">
            <v>NMSFEAT131.1.6</v>
          </cell>
        </row>
        <row r="11048">
          <cell r="A11048" t="str">
            <v>NMSFEAT131.2.17</v>
          </cell>
        </row>
        <row r="11049">
          <cell r="A11049" t="str">
            <v>465670A</v>
          </cell>
        </row>
        <row r="11050">
          <cell r="A11050" t="str">
            <v>AG30IACC0001</v>
          </cell>
        </row>
        <row r="11051">
          <cell r="A11051" t="str">
            <v>T55406.09</v>
          </cell>
        </row>
        <row r="11052">
          <cell r="A11052" t="str">
            <v>MSCFEAT01112.D</v>
          </cell>
        </row>
        <row r="11053">
          <cell r="A11053" t="str">
            <v>MMSCSW3005</v>
          </cell>
        </row>
        <row r="11054">
          <cell r="A11054" t="str">
            <v>CS7207303</v>
          </cell>
        </row>
        <row r="11055">
          <cell r="A11055" t="str">
            <v>MINSMPSW5315HP</v>
          </cell>
        </row>
        <row r="11056">
          <cell r="A11056" t="str">
            <v>IMC00235</v>
          </cell>
        </row>
        <row r="11057">
          <cell r="A11057" t="str">
            <v>RAN1030</v>
          </cell>
        </row>
        <row r="11058">
          <cell r="A11058" t="str">
            <v>T50017-04AA</v>
          </cell>
        </row>
        <row r="11059">
          <cell r="A11059" t="str">
            <v>00003278</v>
          </cell>
        </row>
        <row r="11060">
          <cell r="A11060" t="str">
            <v>E35717.07</v>
          </cell>
        </row>
        <row r="11061">
          <cell r="A11061" t="str">
            <v>CS71008</v>
          </cell>
        </row>
        <row r="11062">
          <cell r="A11062" t="str">
            <v>MINAPPL10611NT</v>
          </cell>
        </row>
        <row r="11063">
          <cell r="A11063" t="str">
            <v>00002808</v>
          </cell>
        </row>
        <row r="11064">
          <cell r="A11064" t="str">
            <v>00002809</v>
          </cell>
        </row>
        <row r="11065">
          <cell r="A11065" t="str">
            <v>00002810</v>
          </cell>
        </row>
        <row r="11066">
          <cell r="A11066" t="str">
            <v>CS75054.30</v>
          </cell>
        </row>
        <row r="11067">
          <cell r="A11067" t="str">
            <v>ORA_UG_BUNDLE_S</v>
          </cell>
        </row>
        <row r="11068">
          <cell r="A11068" t="str">
            <v>OSHW0055</v>
          </cell>
        </row>
        <row r="11069">
          <cell r="A11069" t="str">
            <v>467610A</v>
          </cell>
        </row>
        <row r="11070">
          <cell r="A11070" t="str">
            <v>FS000092</v>
          </cell>
        </row>
        <row r="11071">
          <cell r="A11071" t="str">
            <v>00035560</v>
          </cell>
        </row>
        <row r="11072">
          <cell r="A11072" t="str">
            <v>MMSC21FEAT0075</v>
          </cell>
        </row>
        <row r="11073">
          <cell r="A11073" t="str">
            <v>MMSC21FEAT0089</v>
          </cell>
        </row>
        <row r="11074">
          <cell r="A11074" t="str">
            <v>MMSC21FEAT0117</v>
          </cell>
        </row>
        <row r="11075">
          <cell r="A11075" t="str">
            <v>MMSC30FEAT0019</v>
          </cell>
        </row>
        <row r="11076">
          <cell r="A11076" t="str">
            <v>MMSC21FEAT0061</v>
          </cell>
        </row>
        <row r="11077">
          <cell r="A11077" t="str">
            <v>MMSC30FEAT0033</v>
          </cell>
        </row>
        <row r="11078">
          <cell r="A11078" t="str">
            <v>T38349.12</v>
          </cell>
        </row>
        <row r="11079">
          <cell r="A11079" t="str">
            <v>T66340.01</v>
          </cell>
        </row>
        <row r="11080">
          <cell r="A11080" t="str">
            <v>FS000049</v>
          </cell>
        </row>
        <row r="11081">
          <cell r="A11081" t="str">
            <v>MINSCPSW5615HP</v>
          </cell>
        </row>
        <row r="11082">
          <cell r="A11082" t="str">
            <v>OEMHPHW0011</v>
          </cell>
        </row>
        <row r="11083">
          <cell r="A11083" t="str">
            <v>CS71611.01</v>
          </cell>
        </row>
        <row r="11084">
          <cell r="A11084" t="str">
            <v>PRSSW12272</v>
          </cell>
        </row>
        <row r="11085">
          <cell r="A11085" t="str">
            <v>P31124.52</v>
          </cell>
        </row>
        <row r="11086">
          <cell r="A11086" t="str">
            <v>P31138.52</v>
          </cell>
        </row>
        <row r="11087">
          <cell r="A11087" t="str">
            <v>P31139.52</v>
          </cell>
        </row>
        <row r="11088">
          <cell r="A11088" t="str">
            <v>P31133.52</v>
          </cell>
        </row>
        <row r="11089">
          <cell r="A11089" t="str">
            <v>OSS02403</v>
          </cell>
        </row>
        <row r="11090">
          <cell r="A11090" t="str">
            <v>467152A</v>
          </cell>
        </row>
        <row r="11091">
          <cell r="A11091" t="str">
            <v>467151A</v>
          </cell>
        </row>
        <row r="11092">
          <cell r="A11092" t="str">
            <v>467123A</v>
          </cell>
        </row>
        <row r="11093">
          <cell r="A11093" t="str">
            <v>NTMSCT10L12E5</v>
          </cell>
        </row>
        <row r="11094">
          <cell r="A11094" t="str">
            <v>CS72756.01</v>
          </cell>
        </row>
        <row r="11095">
          <cell r="A11095" t="str">
            <v>OEMEMCHW13A</v>
          </cell>
        </row>
        <row r="11096">
          <cell r="A11096" t="str">
            <v>MINAPPLSE010NT</v>
          </cell>
        </row>
        <row r="11097">
          <cell r="A11097" t="str">
            <v>E35700.08</v>
          </cell>
        </row>
        <row r="11098">
          <cell r="A11098" t="str">
            <v>00036869</v>
          </cell>
        </row>
        <row r="11099">
          <cell r="A11099" t="str">
            <v>BSC.300</v>
          </cell>
        </row>
        <row r="11100">
          <cell r="A11100" t="str">
            <v>BSC.790</v>
          </cell>
        </row>
        <row r="11101">
          <cell r="A11101" t="str">
            <v>BSC.300.T</v>
          </cell>
        </row>
        <row r="11102">
          <cell r="A11102" t="str">
            <v>BSC.790.T</v>
          </cell>
        </row>
        <row r="11103">
          <cell r="A11103" t="str">
            <v>BSC00004.T</v>
          </cell>
        </row>
        <row r="11104">
          <cell r="A11104" t="str">
            <v>00006815</v>
          </cell>
        </row>
        <row r="11105">
          <cell r="A11105" t="str">
            <v>OSHP_A7130A</v>
          </cell>
        </row>
        <row r="11106">
          <cell r="A11106" t="str">
            <v>469726A</v>
          </cell>
        </row>
        <row r="11107">
          <cell r="A11107" t="str">
            <v>P31134.53</v>
          </cell>
        </row>
        <row r="11108">
          <cell r="A11108" t="str">
            <v>DA7815</v>
          </cell>
        </row>
        <row r="11109">
          <cell r="A11109" t="str">
            <v>MINSMPSW5440HP</v>
          </cell>
        </row>
        <row r="11110">
          <cell r="A11110" t="str">
            <v>MSCFEAT0818.A</v>
          </cell>
        </row>
        <row r="11111">
          <cell r="A11111" t="str">
            <v>CDS01H2210</v>
          </cell>
        </row>
        <row r="11112">
          <cell r="A11112" t="str">
            <v>COM01H5002</v>
          </cell>
        </row>
        <row r="11113">
          <cell r="A11113" t="str">
            <v>MSC02H1122</v>
          </cell>
        </row>
        <row r="11114">
          <cell r="A11114" t="str">
            <v>SG00152</v>
          </cell>
        </row>
        <row r="11115">
          <cell r="A11115" t="str">
            <v>COM01H5001</v>
          </cell>
        </row>
        <row r="11116">
          <cell r="A11116" t="str">
            <v>CS71609.01</v>
          </cell>
        </row>
        <row r="11117">
          <cell r="A11117" t="str">
            <v>CS71609.07</v>
          </cell>
        </row>
        <row r="11118">
          <cell r="A11118" t="str">
            <v>SRR01H0027</v>
          </cell>
        </row>
        <row r="11119">
          <cell r="A11119" t="str">
            <v>SRR01H0025</v>
          </cell>
        </row>
        <row r="11120">
          <cell r="A11120" t="str">
            <v>E30590.05</v>
          </cell>
        </row>
        <row r="11121">
          <cell r="A11121" t="str">
            <v>DA0090284</v>
          </cell>
        </row>
        <row r="11122">
          <cell r="A11122" t="str">
            <v>MMSCSW2006</v>
          </cell>
        </row>
        <row r="11123">
          <cell r="A11123" t="str">
            <v>E35741.01</v>
          </cell>
        </row>
        <row r="11124">
          <cell r="A11124" t="str">
            <v>P31120.52</v>
          </cell>
        </row>
        <row r="11125">
          <cell r="A11125" t="str">
            <v>DA7863</v>
          </cell>
        </row>
        <row r="11126">
          <cell r="A11126" t="str">
            <v>00003260</v>
          </cell>
        </row>
        <row r="11127">
          <cell r="A11127" t="str">
            <v>00033266</v>
          </cell>
        </row>
        <row r="11128">
          <cell r="A11128" t="str">
            <v>T36412.10</v>
          </cell>
        </row>
        <row r="11129">
          <cell r="A11129" t="str">
            <v>AG30VO0006</v>
          </cell>
        </row>
        <row r="11130">
          <cell r="A11130" t="str">
            <v>OSHW0029</v>
          </cell>
        </row>
        <row r="11131">
          <cell r="A11131" t="str">
            <v>MSCFEAT2707.200</v>
          </cell>
        </row>
        <row r="11132">
          <cell r="A11132" t="str">
            <v>MINSMPSW5310HP</v>
          </cell>
        </row>
        <row r="11133">
          <cell r="A11133" t="str">
            <v>GMLCHW0022</v>
          </cell>
        </row>
        <row r="11134">
          <cell r="A11134" t="str">
            <v>BSC3134</v>
          </cell>
        </row>
        <row r="11135">
          <cell r="A11135" t="str">
            <v>BSC3012</v>
          </cell>
        </row>
        <row r="11136">
          <cell r="A11136" t="str">
            <v>COM01H5003</v>
          </cell>
        </row>
        <row r="11137">
          <cell r="A11137" t="str">
            <v>BSC3135</v>
          </cell>
        </row>
        <row r="11138">
          <cell r="A11138" t="str">
            <v>IMC00195</v>
          </cell>
        </row>
        <row r="11139">
          <cell r="A11139" t="str">
            <v>NWGHW0003</v>
          </cell>
        </row>
        <row r="11140">
          <cell r="A11140" t="str">
            <v>IPBBSW0001</v>
          </cell>
        </row>
        <row r="11141">
          <cell r="A11141" t="str">
            <v>465805A</v>
          </cell>
        </row>
        <row r="11142">
          <cell r="A11142" t="str">
            <v>SGNHW3005</v>
          </cell>
        </row>
        <row r="11143">
          <cell r="A11143" t="str">
            <v>NTMSCT10L10E5</v>
          </cell>
        </row>
        <row r="11144">
          <cell r="A11144" t="str">
            <v>MSCFEAT61335</v>
          </cell>
        </row>
        <row r="11145">
          <cell r="A11145" t="str">
            <v>E35717.11</v>
          </cell>
        </row>
        <row r="11146">
          <cell r="A11146" t="str">
            <v>AG30SW0200</v>
          </cell>
        </row>
        <row r="11147">
          <cell r="A11147" t="str">
            <v>GMLCSW0204</v>
          </cell>
        </row>
        <row r="11148">
          <cell r="A11148" t="str">
            <v>AGW40SWUPSLS33</v>
          </cell>
        </row>
        <row r="11149">
          <cell r="A11149" t="str">
            <v>NWG40FEAT3105</v>
          </cell>
        </row>
        <row r="11150">
          <cell r="A11150" t="str">
            <v>NWG40SW3905</v>
          </cell>
        </row>
        <row r="11151">
          <cell r="A11151" t="str">
            <v>T38349.50</v>
          </cell>
        </row>
        <row r="11152">
          <cell r="A11152" t="str">
            <v>T38349.51</v>
          </cell>
        </row>
        <row r="11153">
          <cell r="A11153" t="str">
            <v>T38349.52</v>
          </cell>
        </row>
        <row r="11154">
          <cell r="A11154" t="str">
            <v>T38349.53</v>
          </cell>
        </row>
        <row r="11155">
          <cell r="A11155" t="str">
            <v>T38349.58</v>
          </cell>
        </row>
        <row r="11156">
          <cell r="A11156" t="str">
            <v>T38349.59</v>
          </cell>
        </row>
        <row r="11157">
          <cell r="A11157" t="str">
            <v>T38349.60</v>
          </cell>
        </row>
        <row r="11158">
          <cell r="A11158" t="str">
            <v>T38349.61</v>
          </cell>
        </row>
        <row r="11159">
          <cell r="A11159" t="str">
            <v>T38349.62</v>
          </cell>
        </row>
        <row r="11160">
          <cell r="A11160" t="str">
            <v>T38349.63</v>
          </cell>
        </row>
        <row r="11161">
          <cell r="A11161" t="str">
            <v>T38349.70</v>
          </cell>
        </row>
        <row r="11162">
          <cell r="A11162" t="str">
            <v>T38349.71</v>
          </cell>
        </row>
        <row r="11163">
          <cell r="A11163" t="str">
            <v>T38349.72</v>
          </cell>
        </row>
        <row r="11164">
          <cell r="A11164" t="str">
            <v>T38349.73</v>
          </cell>
        </row>
        <row r="11165">
          <cell r="A11165" t="str">
            <v>NES260B380</v>
          </cell>
        </row>
        <row r="11166">
          <cell r="A11166" t="str">
            <v>E32603.01</v>
          </cell>
        </row>
        <row r="11167">
          <cell r="A11167" t="str">
            <v>E35743.01</v>
          </cell>
        </row>
        <row r="11168">
          <cell r="A11168" t="str">
            <v>E35743.02</v>
          </cell>
        </row>
        <row r="11169">
          <cell r="A11169" t="str">
            <v>DA0110</v>
          </cell>
        </row>
        <row r="11170">
          <cell r="A11170" t="str">
            <v>00034817</v>
          </cell>
        </row>
        <row r="11171">
          <cell r="A11171" t="str">
            <v>BEA_WLS_TST</v>
          </cell>
        </row>
        <row r="11172">
          <cell r="A11172" t="str">
            <v>HLR01H0022</v>
          </cell>
        </row>
        <row r="11173">
          <cell r="A11173" t="str">
            <v>HLR01H0026</v>
          </cell>
        </row>
        <row r="11174">
          <cell r="A11174" t="str">
            <v>NESW5039000</v>
          </cell>
        </row>
        <row r="11175">
          <cell r="A11175" t="str">
            <v>NESW6301000</v>
          </cell>
        </row>
        <row r="11176">
          <cell r="A11176" t="str">
            <v>NES6304004</v>
          </cell>
        </row>
        <row r="11177">
          <cell r="A11177" t="str">
            <v>NMSFEAT069.1</v>
          </cell>
        </row>
        <row r="11178">
          <cell r="A11178" t="str">
            <v>00004944</v>
          </cell>
        </row>
        <row r="11179">
          <cell r="A11179" t="str">
            <v>IPBBHW0127</v>
          </cell>
        </row>
        <row r="11180">
          <cell r="A11180" t="str">
            <v>COM01H4002</v>
          </cell>
        </row>
        <row r="11181">
          <cell r="A11181" t="str">
            <v>COM01H3001</v>
          </cell>
        </row>
        <row r="11182">
          <cell r="A11182" t="str">
            <v>COM01H3007</v>
          </cell>
        </row>
        <row r="11183">
          <cell r="A11183" t="str">
            <v>SG00224</v>
          </cell>
        </row>
        <row r="11184">
          <cell r="A11184" t="str">
            <v>00040277</v>
          </cell>
        </row>
        <row r="11185">
          <cell r="A11185" t="str">
            <v>CS7207501</v>
          </cell>
        </row>
        <row r="11186">
          <cell r="A11186" t="str">
            <v>S35600.51</v>
          </cell>
        </row>
        <row r="11187">
          <cell r="A11187" t="str">
            <v>OSS01967</v>
          </cell>
        </row>
        <row r="11188">
          <cell r="A11188" t="str">
            <v>SG00509U</v>
          </cell>
        </row>
        <row r="11189">
          <cell r="A11189" t="str">
            <v>MSCFEAT71218</v>
          </cell>
        </row>
        <row r="11190">
          <cell r="A11190" t="str">
            <v>DA7513</v>
          </cell>
        </row>
        <row r="11191">
          <cell r="A11191" t="str">
            <v>NET6105000</v>
          </cell>
        </row>
        <row r="11192">
          <cell r="A11192" t="str">
            <v>OSSW0301</v>
          </cell>
        </row>
        <row r="11193">
          <cell r="A11193" t="str">
            <v>IMC00095</v>
          </cell>
        </row>
        <row r="11194">
          <cell r="A11194" t="str">
            <v>E35742.01</v>
          </cell>
        </row>
        <row r="11195">
          <cell r="A11195" t="str">
            <v>E35742.02</v>
          </cell>
        </row>
        <row r="11196">
          <cell r="A11196" t="str">
            <v>OSSER0083</v>
          </cell>
        </row>
        <row r="11197">
          <cell r="A11197" t="str">
            <v>HLR01H1115</v>
          </cell>
        </row>
        <row r="11198">
          <cell r="A11198" t="str">
            <v>AG30FP0007</v>
          </cell>
        </row>
        <row r="11199">
          <cell r="A11199" t="str">
            <v>AG30LSC0007</v>
          </cell>
        </row>
        <row r="11200">
          <cell r="A11200" t="str">
            <v>AG30WP0007</v>
          </cell>
        </row>
        <row r="11201">
          <cell r="A11201" t="str">
            <v>AG30SWHTML0007</v>
          </cell>
        </row>
        <row r="11202">
          <cell r="A11202" t="str">
            <v>AG40SWESPRT0007</v>
          </cell>
        </row>
        <row r="11203">
          <cell r="A11203" t="str">
            <v>00032942</v>
          </cell>
        </row>
        <row r="11204">
          <cell r="A11204" t="str">
            <v>00040562</v>
          </cell>
        </row>
        <row r="11205">
          <cell r="A11205" t="str">
            <v>MSCFEAT00920.A</v>
          </cell>
        </row>
        <row r="11206">
          <cell r="A11206" t="str">
            <v>FS000033</v>
          </cell>
        </row>
        <row r="11207">
          <cell r="A11207" t="str">
            <v>00040305</v>
          </cell>
        </row>
        <row r="11208">
          <cell r="A11208" t="str">
            <v>00005539</v>
          </cell>
        </row>
        <row r="11209">
          <cell r="A11209" t="str">
            <v>NMSFEAT071.1</v>
          </cell>
        </row>
        <row r="11210">
          <cell r="A11210" t="str">
            <v>OS_ORA_EE_CPUTS</v>
          </cell>
        </row>
        <row r="11211">
          <cell r="A11211" t="str">
            <v>MMSC21FEAT0030</v>
          </cell>
        </row>
        <row r="11212">
          <cell r="A11212" t="str">
            <v>MMSC21FEAT0044</v>
          </cell>
        </row>
        <row r="11213">
          <cell r="A11213" t="str">
            <v>MMSC21FEAT0100</v>
          </cell>
        </row>
        <row r="11214">
          <cell r="A11214" t="str">
            <v>MMSC30FEAT0044</v>
          </cell>
        </row>
        <row r="11215">
          <cell r="A11215" t="str">
            <v>E35717.08</v>
          </cell>
        </row>
        <row r="11216">
          <cell r="A11216" t="str">
            <v>NWG40SW1002</v>
          </cell>
        </row>
        <row r="11217">
          <cell r="A11217" t="str">
            <v>CS75054.50</v>
          </cell>
        </row>
        <row r="11218">
          <cell r="A11218" t="str">
            <v>IMC00186</v>
          </cell>
        </row>
        <row r="11219">
          <cell r="A11219" t="str">
            <v>NES5001530</v>
          </cell>
        </row>
        <row r="11220">
          <cell r="A11220" t="str">
            <v>MINSMPSW5305HP</v>
          </cell>
        </row>
        <row r="11221">
          <cell r="A11221" t="str">
            <v>T50004-84AA</v>
          </cell>
        </row>
        <row r="11222">
          <cell r="A11222" t="str">
            <v>CS7275502</v>
          </cell>
        </row>
        <row r="11223">
          <cell r="A11223" t="str">
            <v>020425A</v>
          </cell>
        </row>
        <row r="11224">
          <cell r="A11224" t="str">
            <v>F5SVCBIGPRE4</v>
          </cell>
        </row>
        <row r="11225">
          <cell r="A11225" t="str">
            <v>CS74870</v>
          </cell>
        </row>
        <row r="11226">
          <cell r="A11226" t="str">
            <v>00003282</v>
          </cell>
        </row>
        <row r="11227">
          <cell r="A11227" t="str">
            <v>MSCFEAT00919.B</v>
          </cell>
        </row>
        <row r="11228">
          <cell r="A11228" t="str">
            <v>00039814</v>
          </cell>
        </row>
        <row r="11229">
          <cell r="A11229" t="str">
            <v>E35744.01</v>
          </cell>
        </row>
        <row r="11230">
          <cell r="A11230" t="str">
            <v>PRSSW0010</v>
          </cell>
        </row>
        <row r="11231">
          <cell r="A11231" t="str">
            <v>SG00510U</v>
          </cell>
        </row>
        <row r="11232">
          <cell r="A11232" t="str">
            <v>MSCFEAT1019.100</v>
          </cell>
        </row>
        <row r="11233">
          <cell r="A11233" t="str">
            <v>467862A</v>
          </cell>
        </row>
        <row r="11234">
          <cell r="A11234" t="str">
            <v>467857A</v>
          </cell>
        </row>
        <row r="11235">
          <cell r="A11235" t="str">
            <v>468721A</v>
          </cell>
        </row>
        <row r="11236">
          <cell r="A11236" t="str">
            <v>467858A</v>
          </cell>
        </row>
        <row r="11237">
          <cell r="A11237" t="str">
            <v>467859A</v>
          </cell>
        </row>
        <row r="11238">
          <cell r="A11238" t="str">
            <v>467860A</v>
          </cell>
        </row>
        <row r="11239">
          <cell r="A11239" t="str">
            <v>SRR01H0026</v>
          </cell>
        </row>
        <row r="11240">
          <cell r="A11240" t="str">
            <v>CS72966.01</v>
          </cell>
        </row>
        <row r="11241">
          <cell r="A11241" t="str">
            <v>00036245</v>
          </cell>
        </row>
        <row r="11242">
          <cell r="A11242" t="str">
            <v>E35705.08</v>
          </cell>
        </row>
        <row r="11243">
          <cell r="A11243" t="str">
            <v>NTMSCT10L08E5</v>
          </cell>
        </row>
        <row r="11244">
          <cell r="A11244" t="str">
            <v>00006682</v>
          </cell>
        </row>
        <row r="11245">
          <cell r="A11245" t="str">
            <v>00034649</v>
          </cell>
        </row>
        <row r="11246">
          <cell r="A11246" t="str">
            <v>00006261</v>
          </cell>
        </row>
        <row r="11247">
          <cell r="A11247" t="str">
            <v>00006263</v>
          </cell>
        </row>
        <row r="11248">
          <cell r="A11248" t="str">
            <v>IPBBHW0084</v>
          </cell>
        </row>
        <row r="11249">
          <cell r="A11249" t="str">
            <v>OSS02575</v>
          </cell>
        </row>
        <row r="11250">
          <cell r="A11250" t="str">
            <v>E36318.01</v>
          </cell>
        </row>
        <row r="11251">
          <cell r="A11251" t="str">
            <v>NESW5015000</v>
          </cell>
        </row>
        <row r="11252">
          <cell r="A11252" t="str">
            <v>NESW5102000</v>
          </cell>
        </row>
        <row r="11253">
          <cell r="A11253" t="str">
            <v>DA0111</v>
          </cell>
        </row>
        <row r="11254">
          <cell r="A11254" t="str">
            <v>469690A</v>
          </cell>
        </row>
        <row r="11255">
          <cell r="A11255" t="str">
            <v>469874A</v>
          </cell>
        </row>
        <row r="11256">
          <cell r="A11256" t="str">
            <v>469875A</v>
          </cell>
        </row>
        <row r="11257">
          <cell r="A11257" t="str">
            <v>468231A</v>
          </cell>
        </row>
        <row r="11258">
          <cell r="A11258" t="str">
            <v>469691A</v>
          </cell>
        </row>
        <row r="11259">
          <cell r="A11259" t="str">
            <v>468654A</v>
          </cell>
        </row>
        <row r="11260">
          <cell r="A11260" t="str">
            <v>E35728.08</v>
          </cell>
        </row>
        <row r="11261">
          <cell r="A11261" t="str">
            <v>NWG40SW1017</v>
          </cell>
        </row>
        <row r="11262">
          <cell r="A11262" t="str">
            <v>NWG40SW1027P</v>
          </cell>
        </row>
        <row r="11263">
          <cell r="A11263" t="str">
            <v>NWG40SW1011</v>
          </cell>
        </row>
        <row r="11264">
          <cell r="A11264" t="str">
            <v>NWG40SW1021P</v>
          </cell>
        </row>
        <row r="11265">
          <cell r="A11265" t="str">
            <v>DA0407</v>
          </cell>
        </row>
        <row r="11266">
          <cell r="A11266" t="str">
            <v>COM01H4013</v>
          </cell>
        </row>
        <row r="11267">
          <cell r="A11267" t="str">
            <v>COM01H4015</v>
          </cell>
        </row>
        <row r="11268">
          <cell r="A11268" t="str">
            <v>T32107.07</v>
          </cell>
        </row>
        <row r="11269">
          <cell r="A11269" t="str">
            <v>468758A</v>
          </cell>
        </row>
        <row r="11270">
          <cell r="A11270" t="str">
            <v>T38285.13</v>
          </cell>
        </row>
        <row r="11271">
          <cell r="A11271" t="str">
            <v>E35720.06</v>
          </cell>
        </row>
        <row r="11272">
          <cell r="A11272" t="str">
            <v>E35736.01</v>
          </cell>
        </row>
        <row r="11273">
          <cell r="A11273" t="str">
            <v>E35735.01</v>
          </cell>
        </row>
        <row r="11274">
          <cell r="A11274" t="str">
            <v>E35721.04</v>
          </cell>
        </row>
        <row r="11275">
          <cell r="A11275" t="str">
            <v>COM01H5022</v>
          </cell>
        </row>
        <row r="11276">
          <cell r="A11276" t="str">
            <v>RETHW0212</v>
          </cell>
        </row>
        <row r="11277">
          <cell r="A11277" t="str">
            <v>COM01H5007</v>
          </cell>
        </row>
        <row r="11278">
          <cell r="A11278" t="str">
            <v>MSC01H1121</v>
          </cell>
        </row>
        <row r="11279">
          <cell r="A11279" t="str">
            <v>MSC03H1109</v>
          </cell>
        </row>
        <row r="11280">
          <cell r="A11280" t="str">
            <v>OEMEMCSW12</v>
          </cell>
        </row>
        <row r="11281">
          <cell r="A11281" t="str">
            <v>MINSCPSW5485HP</v>
          </cell>
        </row>
        <row r="11282">
          <cell r="A11282" t="str">
            <v>PRSSW12164</v>
          </cell>
        </row>
        <row r="11283">
          <cell r="A11283" t="str">
            <v>COM01H5024</v>
          </cell>
        </row>
        <row r="11284">
          <cell r="A11284" t="str">
            <v>00039824</v>
          </cell>
        </row>
        <row r="11285">
          <cell r="A11285" t="str">
            <v>DA7664</v>
          </cell>
        </row>
        <row r="11286">
          <cell r="A11286" t="str">
            <v>NMSFEAT222.1</v>
          </cell>
        </row>
        <row r="11287">
          <cell r="A11287" t="str">
            <v>MINAPPL10749NT</v>
          </cell>
        </row>
        <row r="11288">
          <cell r="A11288" t="str">
            <v>00036182</v>
          </cell>
        </row>
        <row r="11289">
          <cell r="A11289" t="str">
            <v>00034014</v>
          </cell>
        </row>
        <row r="11290">
          <cell r="A11290" t="str">
            <v>MMSC21FEAT0074</v>
          </cell>
        </row>
        <row r="11291">
          <cell r="A11291" t="str">
            <v>MMSC21FEAT0088</v>
          </cell>
        </row>
        <row r="11292">
          <cell r="A11292" t="str">
            <v>MMSC21FEAT0116</v>
          </cell>
        </row>
        <row r="11293">
          <cell r="A11293" t="str">
            <v>MMSC21FEAT0060</v>
          </cell>
        </row>
        <row r="11294">
          <cell r="A11294" t="str">
            <v>MMSC30FEAT0018</v>
          </cell>
        </row>
        <row r="11295">
          <cell r="A11295" t="str">
            <v>MMSC30FEAT0032</v>
          </cell>
        </row>
        <row r="11296">
          <cell r="A11296" t="str">
            <v>E35460.01</v>
          </cell>
        </row>
        <row r="11297">
          <cell r="A11297" t="str">
            <v>T36412.20</v>
          </cell>
        </row>
        <row r="11298">
          <cell r="A11298" t="str">
            <v>00004654</v>
          </cell>
        </row>
        <row r="11299">
          <cell r="A11299" t="str">
            <v>SG00503</v>
          </cell>
        </row>
        <row r="11300">
          <cell r="A11300" t="str">
            <v>SGNSW3004U</v>
          </cell>
        </row>
        <row r="11301">
          <cell r="A11301" t="str">
            <v>SGNSW3011</v>
          </cell>
        </row>
        <row r="11302">
          <cell r="A11302" t="str">
            <v>SGNSW3012</v>
          </cell>
        </row>
        <row r="11303">
          <cell r="A11303" t="str">
            <v>SGNSW3021</v>
          </cell>
        </row>
        <row r="11304">
          <cell r="A11304" t="str">
            <v>SGNSW3022</v>
          </cell>
        </row>
        <row r="11305">
          <cell r="A11305" t="str">
            <v>SGNSW3023</v>
          </cell>
        </row>
        <row r="11306">
          <cell r="A11306" t="str">
            <v>SGNSW3025</v>
          </cell>
        </row>
        <row r="11307">
          <cell r="A11307" t="str">
            <v>IMC00032</v>
          </cell>
        </row>
        <row r="11308">
          <cell r="A11308" t="str">
            <v>IMC00053</v>
          </cell>
        </row>
        <row r="11309">
          <cell r="A11309" t="str">
            <v>SG00305</v>
          </cell>
        </row>
        <row r="11310">
          <cell r="A11310" t="str">
            <v>SG00342</v>
          </cell>
        </row>
        <row r="11311">
          <cell r="A11311" t="str">
            <v>SG00511</v>
          </cell>
        </row>
        <row r="11312">
          <cell r="A11312" t="str">
            <v>SG00519</v>
          </cell>
        </row>
        <row r="11313">
          <cell r="A11313" t="str">
            <v>SG00543</v>
          </cell>
        </row>
        <row r="11314">
          <cell r="A11314" t="str">
            <v>SG00546</v>
          </cell>
        </row>
        <row r="11315">
          <cell r="A11315" t="str">
            <v>00006741</v>
          </cell>
        </row>
        <row r="11316">
          <cell r="A11316" t="str">
            <v>00006742</v>
          </cell>
        </row>
        <row r="11317">
          <cell r="A11317" t="str">
            <v>00006743</v>
          </cell>
        </row>
        <row r="11318">
          <cell r="A11318" t="str">
            <v>MSCFEAT61145.A</v>
          </cell>
        </row>
        <row r="11319">
          <cell r="A11319" t="str">
            <v>MSCFEAT61188</v>
          </cell>
        </row>
        <row r="11320">
          <cell r="A11320" t="str">
            <v>00034962</v>
          </cell>
        </row>
        <row r="11321">
          <cell r="A11321" t="str">
            <v>00039698</v>
          </cell>
        </row>
        <row r="11322">
          <cell r="A11322" t="str">
            <v>00039704</v>
          </cell>
        </row>
        <row r="11323">
          <cell r="A11323" t="str">
            <v>00039706</v>
          </cell>
        </row>
        <row r="11324">
          <cell r="A11324" t="str">
            <v>00039785</v>
          </cell>
        </row>
        <row r="11325">
          <cell r="A11325" t="str">
            <v>NASU0002</v>
          </cell>
        </row>
        <row r="11326">
          <cell r="A11326" t="str">
            <v>T55246.81</v>
          </cell>
        </row>
        <row r="11327">
          <cell r="A11327" t="str">
            <v>T55246.82</v>
          </cell>
        </row>
        <row r="11328">
          <cell r="A11328" t="str">
            <v>NET4204000</v>
          </cell>
        </row>
        <row r="11329">
          <cell r="A11329" t="str">
            <v>00002812</v>
          </cell>
        </row>
        <row r="11330">
          <cell r="A11330" t="str">
            <v>NES4200740</v>
          </cell>
        </row>
        <row r="11331">
          <cell r="A11331" t="str">
            <v>SG00551</v>
          </cell>
        </row>
        <row r="11332">
          <cell r="A11332" t="str">
            <v>SG00557</v>
          </cell>
        </row>
        <row r="11333">
          <cell r="A11333" t="str">
            <v>SG00558</v>
          </cell>
        </row>
        <row r="11334">
          <cell r="A11334" t="str">
            <v>SG00561</v>
          </cell>
        </row>
        <row r="11335">
          <cell r="A11335" t="str">
            <v>SG00563</v>
          </cell>
        </row>
        <row r="11336">
          <cell r="A11336" t="str">
            <v>SG00564</v>
          </cell>
        </row>
        <row r="11337">
          <cell r="A11337" t="str">
            <v>SGNSW3049</v>
          </cell>
        </row>
        <row r="11338">
          <cell r="A11338" t="str">
            <v>AGW40SWUPSESP3</v>
          </cell>
        </row>
        <row r="11339">
          <cell r="A11339" t="str">
            <v>AGW40SWUPSLS17</v>
          </cell>
        </row>
        <row r="11340">
          <cell r="A11340" t="str">
            <v>S38906.01</v>
          </cell>
        </row>
        <row r="11341">
          <cell r="A11341" t="str">
            <v>SG00505</v>
          </cell>
        </row>
        <row r="11342">
          <cell r="A11342" t="str">
            <v>SGNSW3044</v>
          </cell>
        </row>
        <row r="11343">
          <cell r="A11343" t="str">
            <v>SIRSW0211</v>
          </cell>
        </row>
        <row r="11344">
          <cell r="A11344" t="str">
            <v>SIRSW0212</v>
          </cell>
        </row>
        <row r="11345">
          <cell r="A11345" t="str">
            <v>SIRSW0213</v>
          </cell>
        </row>
        <row r="11346">
          <cell r="A11346" t="str">
            <v>SIRSW0214</v>
          </cell>
        </row>
        <row r="11347">
          <cell r="A11347" t="str">
            <v>SIRSW0215</v>
          </cell>
        </row>
        <row r="11348">
          <cell r="A11348" t="str">
            <v>SIRSW0216</v>
          </cell>
        </row>
        <row r="11349">
          <cell r="A11349" t="str">
            <v>SIRSW0219</v>
          </cell>
        </row>
        <row r="11350">
          <cell r="A11350" t="str">
            <v>MSGLIC61383</v>
          </cell>
        </row>
        <row r="11351">
          <cell r="A11351" t="str">
            <v>MSGLIC61396</v>
          </cell>
        </row>
        <row r="11352">
          <cell r="A11352" t="str">
            <v>00035627</v>
          </cell>
        </row>
        <row r="11353">
          <cell r="A11353" t="str">
            <v>00037161</v>
          </cell>
        </row>
        <row r="11354">
          <cell r="A11354" t="str">
            <v>IMC00117</v>
          </cell>
        </row>
        <row r="11355">
          <cell r="A11355" t="str">
            <v>IMC00145</v>
          </cell>
        </row>
        <row r="11356">
          <cell r="A11356" t="str">
            <v>OSSW0191</v>
          </cell>
        </row>
        <row r="11357">
          <cell r="A11357" t="str">
            <v>OSSW0192</v>
          </cell>
        </row>
        <row r="11358">
          <cell r="A11358" t="str">
            <v>OSSW0193</v>
          </cell>
        </row>
        <row r="11359">
          <cell r="A11359" t="str">
            <v>OSSWM0006</v>
          </cell>
        </row>
        <row r="11360">
          <cell r="A11360" t="str">
            <v>00006335</v>
          </cell>
        </row>
        <row r="11361">
          <cell r="A11361" t="str">
            <v>CS73423.10</v>
          </cell>
        </row>
        <row r="11362">
          <cell r="A11362" t="str">
            <v>STRMHW0001</v>
          </cell>
        </row>
        <row r="11363">
          <cell r="A11363" t="str">
            <v>S31745.01</v>
          </cell>
        </row>
        <row r="11364">
          <cell r="A11364" t="str">
            <v>OEMEMCSW35NA</v>
          </cell>
        </row>
        <row r="11365">
          <cell r="A11365" t="str">
            <v>OEMEMCSW12NA</v>
          </cell>
        </row>
        <row r="11366">
          <cell r="A11366" t="str">
            <v>T55407.06</v>
          </cell>
        </row>
        <row r="11367">
          <cell r="A11367" t="str">
            <v>T55408.06</v>
          </cell>
        </row>
        <row r="11368">
          <cell r="A11368" t="str">
            <v>SG00440</v>
          </cell>
        </row>
        <row r="11369">
          <cell r="A11369" t="str">
            <v>469873A</v>
          </cell>
        </row>
        <row r="11370">
          <cell r="A11370" t="str">
            <v>SRR01H0028</v>
          </cell>
        </row>
        <row r="11371">
          <cell r="A11371" t="str">
            <v>DA0400</v>
          </cell>
        </row>
        <row r="11372">
          <cell r="A11372" t="str">
            <v>00003281</v>
          </cell>
        </row>
        <row r="11373">
          <cell r="A11373" t="str">
            <v>DAF10502</v>
          </cell>
        </row>
        <row r="11374">
          <cell r="A11374" t="str">
            <v>DAF10602</v>
          </cell>
        </row>
        <row r="11375">
          <cell r="A11375" t="str">
            <v>DAF10903</v>
          </cell>
        </row>
        <row r="11376">
          <cell r="A11376" t="str">
            <v>DAF10703</v>
          </cell>
        </row>
        <row r="11377">
          <cell r="A11377" t="str">
            <v>DAF10803</v>
          </cell>
        </row>
        <row r="11378">
          <cell r="A11378" t="str">
            <v>MINSMPSW5300HP</v>
          </cell>
        </row>
        <row r="11379">
          <cell r="A11379" t="str">
            <v>T36412.31</v>
          </cell>
        </row>
        <row r="11380">
          <cell r="A11380" t="str">
            <v>ORA_EE_NSELA_ME_S</v>
          </cell>
        </row>
        <row r="11381">
          <cell r="A11381" t="str">
            <v>ORA_EE_NSELA_S</v>
          </cell>
        </row>
        <row r="11382">
          <cell r="A11382" t="str">
            <v>GMLCSW0205</v>
          </cell>
        </row>
        <row r="11383">
          <cell r="A11383" t="str">
            <v>GMLCSW0105</v>
          </cell>
        </row>
        <row r="11384">
          <cell r="A11384" t="str">
            <v>466020A</v>
          </cell>
        </row>
        <row r="11385">
          <cell r="A11385" t="str">
            <v>E38364.07</v>
          </cell>
        </row>
        <row r="11386">
          <cell r="A11386" t="str">
            <v>5000500</v>
          </cell>
        </row>
        <row r="11387">
          <cell r="A11387" t="str">
            <v>00035911</v>
          </cell>
        </row>
        <row r="11388">
          <cell r="A11388" t="str">
            <v>T38330.09</v>
          </cell>
        </row>
        <row r="11389">
          <cell r="A11389" t="str">
            <v>MINAPPL10610NT</v>
          </cell>
        </row>
        <row r="11390">
          <cell r="A11390" t="str">
            <v>P56004-01AA</v>
          </cell>
        </row>
        <row r="11391">
          <cell r="A11391" t="str">
            <v>MINSMISW0002BE</v>
          </cell>
        </row>
        <row r="11392">
          <cell r="A11392" t="str">
            <v>W08964F-B00212</v>
          </cell>
        </row>
        <row r="11393">
          <cell r="A11393" t="str">
            <v>NES250B710</v>
          </cell>
        </row>
        <row r="11394">
          <cell r="A11394" t="str">
            <v>AG30VO0005</v>
          </cell>
        </row>
        <row r="11395">
          <cell r="A11395" t="str">
            <v>T55800.04</v>
          </cell>
        </row>
        <row r="11396">
          <cell r="A11396" t="str">
            <v>466182A</v>
          </cell>
        </row>
        <row r="11397">
          <cell r="A11397" t="str">
            <v>468191A</v>
          </cell>
        </row>
        <row r="11398">
          <cell r="A11398" t="str">
            <v>468187A</v>
          </cell>
        </row>
        <row r="11399">
          <cell r="A11399" t="str">
            <v>468190A</v>
          </cell>
        </row>
        <row r="11400">
          <cell r="A11400" t="str">
            <v>468186A</v>
          </cell>
        </row>
        <row r="11401">
          <cell r="A11401" t="str">
            <v>468188A</v>
          </cell>
        </row>
        <row r="11402">
          <cell r="A11402" t="str">
            <v>T38330.39</v>
          </cell>
        </row>
        <row r="11403">
          <cell r="A11403" t="str">
            <v>00004945</v>
          </cell>
        </row>
        <row r="11404">
          <cell r="A11404" t="str">
            <v>CS71136.06</v>
          </cell>
        </row>
        <row r="11405">
          <cell r="A11405" t="str">
            <v>DA7625</v>
          </cell>
        </row>
        <row r="11406">
          <cell r="A11406" t="str">
            <v>DA7626</v>
          </cell>
        </row>
        <row r="11407">
          <cell r="A11407" t="str">
            <v>MINSMISE0009VA</v>
          </cell>
        </row>
        <row r="11408">
          <cell r="A11408" t="str">
            <v>00036867</v>
          </cell>
        </row>
        <row r="11409">
          <cell r="A11409" t="str">
            <v>MINSCPSW5610HP</v>
          </cell>
        </row>
        <row r="11410">
          <cell r="A11410" t="str">
            <v>00003280</v>
          </cell>
        </row>
        <row r="11411">
          <cell r="A11411" t="str">
            <v>MINSCPSE0153HP</v>
          </cell>
        </row>
        <row r="11412">
          <cell r="A11412" t="str">
            <v>MSCFEAT2707.100</v>
          </cell>
        </row>
        <row r="11413">
          <cell r="A11413" t="str">
            <v>00033114</v>
          </cell>
        </row>
        <row r="11414">
          <cell r="A11414" t="str">
            <v>CS70401.20</v>
          </cell>
        </row>
        <row r="11415">
          <cell r="A11415" t="str">
            <v>NWG40FEAT1149</v>
          </cell>
        </row>
        <row r="11416">
          <cell r="A11416" t="str">
            <v>NWG40SW1909</v>
          </cell>
        </row>
        <row r="11417">
          <cell r="A11417" t="str">
            <v>T38330.54</v>
          </cell>
        </row>
        <row r="11418">
          <cell r="A11418" t="str">
            <v>00037695</v>
          </cell>
        </row>
        <row r="11419">
          <cell r="A11419" t="str">
            <v>00034745</v>
          </cell>
        </row>
        <row r="11420">
          <cell r="A11420" t="str">
            <v>NES2103001</v>
          </cell>
        </row>
        <row r="11421">
          <cell r="A11421" t="str">
            <v>BSC00004.U</v>
          </cell>
        </row>
        <row r="11422">
          <cell r="A11422" t="str">
            <v>AG30FP0006</v>
          </cell>
        </row>
        <row r="11423">
          <cell r="A11423" t="str">
            <v>AG30LSC0006</v>
          </cell>
        </row>
        <row r="11424">
          <cell r="A11424" t="str">
            <v>AG30WP0006</v>
          </cell>
        </row>
        <row r="11425">
          <cell r="A11425" t="str">
            <v>AG40SWESPRT0006</v>
          </cell>
        </row>
        <row r="11426">
          <cell r="A11426" t="str">
            <v>T55407.04</v>
          </cell>
        </row>
        <row r="11427">
          <cell r="A11427" t="str">
            <v>T55408.07</v>
          </cell>
        </row>
        <row r="11428">
          <cell r="A11428" t="str">
            <v>T36443.21</v>
          </cell>
        </row>
        <row r="11429">
          <cell r="A11429" t="str">
            <v>T36443.10</v>
          </cell>
        </row>
        <row r="11430">
          <cell r="A11430" t="str">
            <v>T36449.10</v>
          </cell>
        </row>
        <row r="11431">
          <cell r="A11431" t="str">
            <v>T36449.20</v>
          </cell>
        </row>
        <row r="11432">
          <cell r="A11432" t="str">
            <v>AG30SWHTML0006</v>
          </cell>
        </row>
        <row r="11433">
          <cell r="A11433" t="str">
            <v>2000031</v>
          </cell>
        </row>
        <row r="11434">
          <cell r="A11434" t="str">
            <v>2000032</v>
          </cell>
        </row>
        <row r="11435">
          <cell r="A11435" t="str">
            <v>MSCFEAT2816.50</v>
          </cell>
        </row>
        <row r="11436">
          <cell r="A11436" t="str">
            <v>OSHW0086</v>
          </cell>
        </row>
        <row r="11437">
          <cell r="A11437" t="str">
            <v>IPBBSW0003</v>
          </cell>
        </row>
        <row r="11438">
          <cell r="A11438" t="str">
            <v>NESW2101000</v>
          </cell>
        </row>
        <row r="11439">
          <cell r="A11439" t="str">
            <v>GMLCSW0021</v>
          </cell>
        </row>
        <row r="11440">
          <cell r="A11440" t="str">
            <v>MINSMPSW5435HP</v>
          </cell>
        </row>
        <row r="11441">
          <cell r="A11441" t="str">
            <v>CS71136.05</v>
          </cell>
        </row>
        <row r="11442">
          <cell r="A11442" t="str">
            <v>P31758.51</v>
          </cell>
        </row>
        <row r="11443">
          <cell r="A11443" t="str">
            <v>MINSCPSW5480HP</v>
          </cell>
        </row>
        <row r="11444">
          <cell r="A11444" t="str">
            <v>CS71161.00</v>
          </cell>
        </row>
        <row r="11445">
          <cell r="A11445" t="str">
            <v>467396A</v>
          </cell>
        </row>
        <row r="11446">
          <cell r="A11446" t="str">
            <v>E30590.06</v>
          </cell>
        </row>
        <row r="11447">
          <cell r="A11447" t="str">
            <v>T55416.04</v>
          </cell>
        </row>
        <row r="11448">
          <cell r="A11448" t="str">
            <v>T55416.07</v>
          </cell>
        </row>
        <row r="11449">
          <cell r="A11449" t="str">
            <v>T55416.08</v>
          </cell>
        </row>
        <row r="11450">
          <cell r="A11450" t="str">
            <v>T55072.16</v>
          </cell>
        </row>
        <row r="11451">
          <cell r="A11451" t="str">
            <v>OSSHW009</v>
          </cell>
        </row>
        <row r="11452">
          <cell r="A11452" t="str">
            <v>DA7354</v>
          </cell>
        </row>
        <row r="11453">
          <cell r="A11453" t="str">
            <v>467800A</v>
          </cell>
        </row>
        <row r="11454">
          <cell r="A11454" t="str">
            <v>467828A</v>
          </cell>
        </row>
        <row r="11455">
          <cell r="A11455" t="str">
            <v>NTMSCT10L06E5</v>
          </cell>
        </row>
        <row r="11456">
          <cell r="A11456" t="str">
            <v>BSC00007</v>
          </cell>
        </row>
        <row r="11457">
          <cell r="A11457" t="str">
            <v>SGNHW1003</v>
          </cell>
        </row>
        <row r="11458">
          <cell r="A11458" t="str">
            <v>T55075.16</v>
          </cell>
        </row>
        <row r="11459">
          <cell r="A11459" t="str">
            <v>OEMEMCSW35</v>
          </cell>
        </row>
        <row r="11460">
          <cell r="A11460" t="str">
            <v>SGNHW3006</v>
          </cell>
        </row>
        <row r="11461">
          <cell r="A11461" t="str">
            <v>467861A</v>
          </cell>
        </row>
        <row r="11462">
          <cell r="A11462" t="str">
            <v>00036185</v>
          </cell>
        </row>
        <row r="11463">
          <cell r="A11463" t="str">
            <v>T38349.17</v>
          </cell>
        </row>
        <row r="11464">
          <cell r="A11464" t="str">
            <v>MSCSW1001.C</v>
          </cell>
        </row>
        <row r="11465">
          <cell r="A11465" t="str">
            <v>MSCFEAT00935.D</v>
          </cell>
        </row>
        <row r="11466">
          <cell r="A11466" t="str">
            <v>MSCFEAT01019.D</v>
          </cell>
        </row>
        <row r="11467">
          <cell r="A11467" t="str">
            <v>CS7276503</v>
          </cell>
        </row>
        <row r="11468">
          <cell r="A11468" t="str">
            <v>470089A</v>
          </cell>
        </row>
        <row r="11469">
          <cell r="A11469" t="str">
            <v>00006257</v>
          </cell>
        </row>
        <row r="11470">
          <cell r="A11470" t="str">
            <v>CS71367.62</v>
          </cell>
        </row>
        <row r="11471">
          <cell r="A11471" t="str">
            <v>CS7136762</v>
          </cell>
        </row>
        <row r="11472">
          <cell r="A11472" t="str">
            <v>OSS02062</v>
          </cell>
        </row>
        <row r="11473">
          <cell r="A11473" t="str">
            <v>OSS02134</v>
          </cell>
        </row>
        <row r="11474">
          <cell r="A11474" t="str">
            <v>B34848.01</v>
          </cell>
        </row>
        <row r="11475">
          <cell r="A11475" t="str">
            <v>IPBBHW0132</v>
          </cell>
        </row>
        <row r="11476">
          <cell r="A11476" t="str">
            <v>21972.10</v>
          </cell>
        </row>
        <row r="11477">
          <cell r="A11477" t="str">
            <v>2003268</v>
          </cell>
        </row>
        <row r="11478">
          <cell r="A11478" t="str">
            <v>COM01H5015</v>
          </cell>
        </row>
        <row r="11479">
          <cell r="A11479" t="str">
            <v>OSS01966</v>
          </cell>
        </row>
        <row r="11480">
          <cell r="A11480" t="str">
            <v>MSCFEAT61007.A</v>
          </cell>
        </row>
        <row r="11481">
          <cell r="A11481" t="str">
            <v>MSGDEL61007.A</v>
          </cell>
        </row>
        <row r="11482">
          <cell r="A11482" t="str">
            <v>P31762.51</v>
          </cell>
        </row>
        <row r="11483">
          <cell r="A11483" t="str">
            <v>T55073.16</v>
          </cell>
        </row>
        <row r="11484">
          <cell r="A11484" t="str">
            <v>FS000304</v>
          </cell>
        </row>
        <row r="11485">
          <cell r="A11485" t="str">
            <v>MSGLIC61007.A</v>
          </cell>
        </row>
        <row r="11486">
          <cell r="A11486" t="str">
            <v>469931A</v>
          </cell>
        </row>
        <row r="11487">
          <cell r="A11487" t="str">
            <v>OEMHPHW0004</v>
          </cell>
        </row>
        <row r="11488">
          <cell r="A11488" t="str">
            <v>OEMHPSUP003</v>
          </cell>
        </row>
        <row r="11489">
          <cell r="A11489" t="str">
            <v>MINSMPSW5295HP</v>
          </cell>
        </row>
        <row r="11490">
          <cell r="A11490" t="str">
            <v>00032734</v>
          </cell>
        </row>
        <row r="11491">
          <cell r="A11491" t="str">
            <v>00003216</v>
          </cell>
        </row>
        <row r="11492">
          <cell r="A11492" t="str">
            <v>00035562</v>
          </cell>
        </row>
        <row r="11493">
          <cell r="A11493" t="str">
            <v>CS72765.03</v>
          </cell>
        </row>
        <row r="11494">
          <cell r="A11494" t="str">
            <v>NES250C530</v>
          </cell>
        </row>
        <row r="11495">
          <cell r="A11495" t="str">
            <v>MINAPPL10609NT</v>
          </cell>
        </row>
        <row r="11496">
          <cell r="A11496" t="str">
            <v>469841A</v>
          </cell>
        </row>
        <row r="11497">
          <cell r="A11497" t="str">
            <v>2003293</v>
          </cell>
        </row>
        <row r="11498">
          <cell r="A11498" t="str">
            <v>2003297</v>
          </cell>
        </row>
        <row r="11499">
          <cell r="A11499" t="str">
            <v>NMSFEAT193.1</v>
          </cell>
        </row>
        <row r="11500">
          <cell r="A11500" t="str">
            <v>DLSSERV200307</v>
          </cell>
        </row>
        <row r="11501">
          <cell r="A11501" t="str">
            <v>T35106.02</v>
          </cell>
        </row>
        <row r="11502">
          <cell r="A11502" t="str">
            <v>T35106.03</v>
          </cell>
        </row>
        <row r="11503">
          <cell r="A11503" t="str">
            <v>T35106.01</v>
          </cell>
        </row>
        <row r="11504">
          <cell r="A11504" t="str">
            <v>CS7207502</v>
          </cell>
        </row>
        <row r="11505">
          <cell r="A11505" t="str">
            <v>T50004-42AA</v>
          </cell>
        </row>
        <row r="11506">
          <cell r="A11506" t="str">
            <v>DA0300</v>
          </cell>
        </row>
        <row r="11507">
          <cell r="A11507" t="str">
            <v>SG00424</v>
          </cell>
        </row>
        <row r="11508">
          <cell r="A11508" t="str">
            <v>RNC3028</v>
          </cell>
        </row>
        <row r="11509">
          <cell r="A11509" t="str">
            <v>RNC3059</v>
          </cell>
        </row>
        <row r="11510">
          <cell r="A11510" t="str">
            <v>RNC3060</v>
          </cell>
        </row>
        <row r="11511">
          <cell r="A11511" t="str">
            <v>RNC3067</v>
          </cell>
        </row>
        <row r="11512">
          <cell r="A11512" t="str">
            <v>RNC3071</v>
          </cell>
        </row>
        <row r="11513">
          <cell r="A11513" t="str">
            <v>RNC3005</v>
          </cell>
        </row>
        <row r="11514">
          <cell r="A11514" t="str">
            <v>RNC3075</v>
          </cell>
        </row>
        <row r="11515">
          <cell r="A11515" t="str">
            <v>RNC3105</v>
          </cell>
        </row>
        <row r="11516">
          <cell r="A11516" t="str">
            <v>RNC3125</v>
          </cell>
        </row>
        <row r="11517">
          <cell r="A11517" t="str">
            <v>T55074.16</v>
          </cell>
        </row>
        <row r="11518">
          <cell r="A11518" t="str">
            <v>B34858.01</v>
          </cell>
        </row>
        <row r="11519">
          <cell r="A11519" t="str">
            <v>NES5001710</v>
          </cell>
        </row>
        <row r="11520">
          <cell r="A11520" t="str">
            <v>RNC3110</v>
          </cell>
        </row>
        <row r="11521">
          <cell r="A11521" t="str">
            <v>P31690.51</v>
          </cell>
        </row>
        <row r="11522">
          <cell r="A11522" t="str">
            <v>IMC00181</v>
          </cell>
        </row>
        <row r="11523">
          <cell r="A11523" t="str">
            <v>IMC00233</v>
          </cell>
        </row>
        <row r="11524">
          <cell r="A11524" t="str">
            <v>E38403.02</v>
          </cell>
        </row>
        <row r="11525">
          <cell r="A11525" t="str">
            <v>MINSMPSW0004HP</v>
          </cell>
        </row>
        <row r="11526">
          <cell r="A11526" t="str">
            <v>DA0112</v>
          </cell>
        </row>
        <row r="11527">
          <cell r="A11527" t="str">
            <v>IMC00126</v>
          </cell>
        </row>
        <row r="11528">
          <cell r="A11528" t="str">
            <v>MSCFEAT2919.50</v>
          </cell>
        </row>
        <row r="11529">
          <cell r="A11529" t="str">
            <v>PRSSW12520</v>
          </cell>
        </row>
        <row r="11530">
          <cell r="A11530" t="str">
            <v>PRSSW12530</v>
          </cell>
        </row>
        <row r="11531">
          <cell r="A11531" t="str">
            <v>PRSSW12532</v>
          </cell>
        </row>
        <row r="11532">
          <cell r="A11532" t="str">
            <v>PRSSW12534</v>
          </cell>
        </row>
        <row r="11533">
          <cell r="A11533" t="str">
            <v>PRSSW12536</v>
          </cell>
        </row>
        <row r="11534">
          <cell r="A11534" t="str">
            <v>PRSSW12538</v>
          </cell>
        </row>
        <row r="11535">
          <cell r="A11535" t="str">
            <v>PRSSW12540</v>
          </cell>
        </row>
        <row r="11536">
          <cell r="A11536" t="str">
            <v>PRSSW12542</v>
          </cell>
        </row>
        <row r="11537">
          <cell r="A11537" t="str">
            <v>E35706.15</v>
          </cell>
        </row>
        <row r="11538">
          <cell r="A11538" t="str">
            <v>NESW5040000</v>
          </cell>
        </row>
        <row r="11539">
          <cell r="A11539" t="str">
            <v>MINSCPSW5475HP</v>
          </cell>
        </row>
        <row r="11540">
          <cell r="A11540" t="str">
            <v>MMSC21FEAT0029</v>
          </cell>
        </row>
        <row r="11541">
          <cell r="A11541" t="str">
            <v>MMSC21FEAT0043</v>
          </cell>
        </row>
        <row r="11542">
          <cell r="A11542" t="str">
            <v>MMSC21FEAT0099</v>
          </cell>
        </row>
        <row r="11543">
          <cell r="A11543" t="str">
            <v>MMSC30FEAT0043</v>
          </cell>
        </row>
        <row r="11544">
          <cell r="A11544" t="str">
            <v>P56004-03AA</v>
          </cell>
        </row>
        <row r="11545">
          <cell r="A11545" t="str">
            <v>FS000302</v>
          </cell>
        </row>
        <row r="11546">
          <cell r="A11546" t="str">
            <v>00035278</v>
          </cell>
        </row>
        <row r="11547">
          <cell r="A11547" t="str">
            <v>T38285.21</v>
          </cell>
        </row>
        <row r="11548">
          <cell r="A11548" t="str">
            <v>MINSMIHW1054HP</v>
          </cell>
        </row>
        <row r="11549">
          <cell r="A11549" t="str">
            <v>MINAPPL10751NT</v>
          </cell>
        </row>
        <row r="11550">
          <cell r="A11550" t="str">
            <v>2003216</v>
          </cell>
        </row>
        <row r="11551">
          <cell r="A11551" t="str">
            <v>MSCFEAT51361</v>
          </cell>
        </row>
        <row r="11552">
          <cell r="A11552" t="str">
            <v>T50004-66AA</v>
          </cell>
        </row>
        <row r="11553">
          <cell r="A11553" t="str">
            <v>DADEN5094</v>
          </cell>
        </row>
        <row r="11554">
          <cell r="A11554" t="str">
            <v>DADEN5098</v>
          </cell>
        </row>
        <row r="11555">
          <cell r="A11555" t="str">
            <v>DADEN5100</v>
          </cell>
        </row>
        <row r="11556">
          <cell r="A11556" t="str">
            <v>MSC01H1021</v>
          </cell>
        </row>
        <row r="11557">
          <cell r="A11557" t="str">
            <v>MSC02H0030</v>
          </cell>
        </row>
        <row r="11558">
          <cell r="A11558" t="str">
            <v>MSC01H1022</v>
          </cell>
        </row>
        <row r="11559">
          <cell r="A11559" t="str">
            <v>MSC01H0038</v>
          </cell>
        </row>
        <row r="11560">
          <cell r="A11560" t="str">
            <v>MSC01H0037</v>
          </cell>
        </row>
        <row r="11561">
          <cell r="A11561" t="str">
            <v>MSC02H0029</v>
          </cell>
        </row>
        <row r="11562">
          <cell r="A11562" t="str">
            <v>PRSSW0009</v>
          </cell>
        </row>
        <row r="11563">
          <cell r="A11563" t="str">
            <v>PRSSW12250</v>
          </cell>
        </row>
        <row r="11564">
          <cell r="A11564" t="str">
            <v>466708A</v>
          </cell>
        </row>
        <row r="11565">
          <cell r="A11565" t="str">
            <v>IMC00132</v>
          </cell>
        </row>
        <row r="11566">
          <cell r="A11566" t="str">
            <v>RETHW1006</v>
          </cell>
        </row>
        <row r="11567">
          <cell r="A11567" t="str">
            <v>RETHW1007</v>
          </cell>
        </row>
        <row r="11568">
          <cell r="A11568" t="str">
            <v>00037532</v>
          </cell>
        </row>
        <row r="11569">
          <cell r="A11569" t="str">
            <v>00035508</v>
          </cell>
        </row>
        <row r="11570">
          <cell r="A11570" t="str">
            <v>00037531</v>
          </cell>
        </row>
        <row r="11571">
          <cell r="A11571" t="str">
            <v>00035500</v>
          </cell>
        </row>
        <row r="11572">
          <cell r="A11572" t="str">
            <v>T55418.28</v>
          </cell>
        </row>
        <row r="11573">
          <cell r="A11573" t="str">
            <v>00037550</v>
          </cell>
        </row>
        <row r="11574">
          <cell r="A11574" t="str">
            <v>E32166.01</v>
          </cell>
        </row>
        <row r="11575">
          <cell r="A11575" t="str">
            <v>E32224.01</v>
          </cell>
        </row>
        <row r="11576">
          <cell r="A11576" t="str">
            <v>E32225.01</v>
          </cell>
        </row>
        <row r="11577">
          <cell r="A11577" t="str">
            <v>E36709.01</v>
          </cell>
        </row>
        <row r="11578">
          <cell r="A11578" t="str">
            <v>E37090.01</v>
          </cell>
        </row>
        <row r="11579">
          <cell r="A11579" t="str">
            <v>E37091.01</v>
          </cell>
        </row>
        <row r="11580">
          <cell r="A11580" t="str">
            <v>T36418.30</v>
          </cell>
        </row>
        <row r="11581">
          <cell r="A11581" t="str">
            <v>T36417.30</v>
          </cell>
        </row>
        <row r="11582">
          <cell r="A11582" t="str">
            <v>MSCFEAT60092</v>
          </cell>
        </row>
        <row r="11583">
          <cell r="A11583" t="str">
            <v>NWGSW1001</v>
          </cell>
        </row>
        <row r="11584">
          <cell r="A11584" t="str">
            <v>00034615</v>
          </cell>
        </row>
        <row r="11585">
          <cell r="A11585" t="str">
            <v>00036081</v>
          </cell>
        </row>
        <row r="11586">
          <cell r="A11586" t="str">
            <v>DA7860</v>
          </cell>
        </row>
        <row r="11587">
          <cell r="A11587" t="str">
            <v>GE_0006</v>
          </cell>
        </row>
        <row r="11588">
          <cell r="A11588" t="str">
            <v>T38330.53</v>
          </cell>
        </row>
        <row r="11589">
          <cell r="A11589" t="str">
            <v>CS70210.04</v>
          </cell>
        </row>
        <row r="11590">
          <cell r="A11590" t="str">
            <v>IPBBHW0052</v>
          </cell>
        </row>
        <row r="11591">
          <cell r="A11591" t="str">
            <v>DA7779</v>
          </cell>
        </row>
        <row r="11592">
          <cell r="A11592" t="str">
            <v>00035016</v>
          </cell>
        </row>
        <row r="11593">
          <cell r="A11593" t="str">
            <v>GMLCSERV0002</v>
          </cell>
        </row>
        <row r="11594">
          <cell r="A11594" t="str">
            <v>00036870</v>
          </cell>
        </row>
        <row r="11595">
          <cell r="A11595" t="str">
            <v>E35700.07</v>
          </cell>
        </row>
        <row r="11596">
          <cell r="A11596" t="str">
            <v>FS000061</v>
          </cell>
        </row>
        <row r="11597">
          <cell r="A11597" t="str">
            <v>MSCFEAT01066.D</v>
          </cell>
        </row>
        <row r="11598">
          <cell r="A11598" t="str">
            <v>00034020</v>
          </cell>
        </row>
        <row r="11599">
          <cell r="A11599" t="str">
            <v>00004946</v>
          </cell>
        </row>
        <row r="11600">
          <cell r="A11600" t="str">
            <v>SRR01S1234.D</v>
          </cell>
        </row>
        <row r="11601">
          <cell r="A11601" t="str">
            <v>MSC01H1132</v>
          </cell>
        </row>
        <row r="11602">
          <cell r="A11602" t="str">
            <v>MSC01H1133</v>
          </cell>
        </row>
        <row r="11603">
          <cell r="A11603" t="str">
            <v>MSC01H1333</v>
          </cell>
        </row>
        <row r="11604">
          <cell r="A11604" t="str">
            <v>MSC01H1332</v>
          </cell>
        </row>
        <row r="11605">
          <cell r="A11605" t="str">
            <v>MSC01H1334</v>
          </cell>
        </row>
        <row r="11606">
          <cell r="A11606" t="str">
            <v>E35766.01</v>
          </cell>
        </row>
        <row r="11607">
          <cell r="A11607" t="str">
            <v>00005535</v>
          </cell>
        </row>
        <row r="11608">
          <cell r="A11608" t="str">
            <v>OSHWP0112</v>
          </cell>
        </row>
        <row r="11609">
          <cell r="A11609" t="str">
            <v>SRR01H1125</v>
          </cell>
        </row>
        <row r="11610">
          <cell r="A11610" t="str">
            <v>21546</v>
          </cell>
        </row>
        <row r="11611">
          <cell r="A11611" t="str">
            <v>OSHW0087</v>
          </cell>
        </row>
        <row r="11612">
          <cell r="A11612" t="str">
            <v>465389A</v>
          </cell>
        </row>
        <row r="11613">
          <cell r="A11613" t="str">
            <v>465119A</v>
          </cell>
        </row>
        <row r="11614">
          <cell r="A11614" t="str">
            <v>465842A</v>
          </cell>
        </row>
        <row r="11615">
          <cell r="A11615" t="str">
            <v>MMSCFEAT3200</v>
          </cell>
        </row>
        <row r="11616">
          <cell r="A11616" t="str">
            <v>MMSCFEAT3206</v>
          </cell>
        </row>
        <row r="11617">
          <cell r="A11617" t="str">
            <v>MMSCFEAT3207</v>
          </cell>
        </row>
        <row r="11618">
          <cell r="A11618" t="str">
            <v>MMSCFEAT3208</v>
          </cell>
        </row>
        <row r="11619">
          <cell r="A11619" t="str">
            <v>MMSCFEAT3211</v>
          </cell>
        </row>
        <row r="11620">
          <cell r="A11620" t="str">
            <v>MMSCPPGFEAT003</v>
          </cell>
        </row>
        <row r="11621">
          <cell r="A11621" t="str">
            <v>MMSCWAPGWFEAT001</v>
          </cell>
        </row>
        <row r="11622">
          <cell r="A11622" t="str">
            <v>P30913.52</v>
          </cell>
        </row>
        <row r="11623">
          <cell r="A11623" t="str">
            <v>T55340.92</v>
          </cell>
        </row>
        <row r="11624">
          <cell r="A11624" t="str">
            <v>T55340.91</v>
          </cell>
        </row>
        <row r="11625">
          <cell r="A11625" t="str">
            <v>DA7781</v>
          </cell>
        </row>
        <row r="11626">
          <cell r="A11626" t="str">
            <v>DA7782</v>
          </cell>
        </row>
        <row r="11627">
          <cell r="A11627" t="str">
            <v>BSC3035</v>
          </cell>
        </row>
        <row r="11628">
          <cell r="A11628" t="str">
            <v>COM01H3003</v>
          </cell>
        </row>
        <row r="11629">
          <cell r="A11629" t="str">
            <v>COM01H3009</v>
          </cell>
        </row>
        <row r="11630">
          <cell r="A11630" t="str">
            <v>COM01H4004</v>
          </cell>
        </row>
        <row r="11631">
          <cell r="A11631" t="str">
            <v>T54068.01</v>
          </cell>
        </row>
        <row r="11632">
          <cell r="A11632" t="str">
            <v>T54068.02</v>
          </cell>
        </row>
        <row r="11633">
          <cell r="A11633" t="str">
            <v>T54068.03</v>
          </cell>
        </row>
        <row r="11634">
          <cell r="A11634" t="str">
            <v>T54068.04</v>
          </cell>
        </row>
        <row r="11635">
          <cell r="A11635" t="str">
            <v>T54068.05</v>
          </cell>
        </row>
        <row r="11636">
          <cell r="A11636" t="str">
            <v>T54068.06</v>
          </cell>
        </row>
        <row r="11637">
          <cell r="A11637" t="str">
            <v>T54068.07</v>
          </cell>
        </row>
        <row r="11638">
          <cell r="A11638" t="str">
            <v>T54068.08</v>
          </cell>
        </row>
        <row r="11639">
          <cell r="A11639" t="str">
            <v>T54065.01</v>
          </cell>
        </row>
        <row r="11640">
          <cell r="A11640" t="str">
            <v>T54065.02</v>
          </cell>
        </row>
        <row r="11641">
          <cell r="A11641" t="str">
            <v>T54065.03</v>
          </cell>
        </row>
        <row r="11642">
          <cell r="A11642" t="str">
            <v>T54065.05</v>
          </cell>
        </row>
        <row r="11643">
          <cell r="A11643" t="str">
            <v>T54065.06</v>
          </cell>
        </row>
        <row r="11644">
          <cell r="A11644" t="str">
            <v>T54065.07</v>
          </cell>
        </row>
        <row r="11645">
          <cell r="A11645" t="str">
            <v>T54065.11</v>
          </cell>
        </row>
        <row r="11646">
          <cell r="A11646" t="str">
            <v>T54065.12</v>
          </cell>
        </row>
        <row r="11647">
          <cell r="A11647" t="str">
            <v>T54065.15</v>
          </cell>
        </row>
        <row r="11648">
          <cell r="A11648" t="str">
            <v>T54065.16</v>
          </cell>
        </row>
        <row r="11649">
          <cell r="A11649" t="str">
            <v>T54065.21</v>
          </cell>
        </row>
        <row r="11650">
          <cell r="A11650" t="str">
            <v>T54065.22</v>
          </cell>
        </row>
        <row r="11651">
          <cell r="A11651" t="str">
            <v>T54065.23</v>
          </cell>
        </row>
        <row r="11652">
          <cell r="A11652" t="str">
            <v>T54065.25</v>
          </cell>
        </row>
        <row r="11653">
          <cell r="A11653" t="str">
            <v>T54065.26</v>
          </cell>
        </row>
        <row r="11654">
          <cell r="A11654" t="str">
            <v>T54065.27</v>
          </cell>
        </row>
        <row r="11655">
          <cell r="A11655" t="str">
            <v>T54064.01</v>
          </cell>
        </row>
        <row r="11656">
          <cell r="A11656" t="str">
            <v>T54064.02</v>
          </cell>
        </row>
        <row r="11657">
          <cell r="A11657" t="str">
            <v>T54064.03</v>
          </cell>
        </row>
        <row r="11658">
          <cell r="A11658" t="str">
            <v>T54064.04</v>
          </cell>
        </row>
        <row r="11659">
          <cell r="A11659" t="str">
            <v>T54064.05</v>
          </cell>
        </row>
        <row r="11660">
          <cell r="A11660" t="str">
            <v>T54064.06</v>
          </cell>
        </row>
        <row r="11661">
          <cell r="A11661" t="str">
            <v>T54064.07</v>
          </cell>
        </row>
        <row r="11662">
          <cell r="A11662" t="str">
            <v>T54064.08</v>
          </cell>
        </row>
        <row r="11663">
          <cell r="A11663" t="str">
            <v>T54066.01</v>
          </cell>
        </row>
        <row r="11664">
          <cell r="A11664" t="str">
            <v>T54066.02</v>
          </cell>
        </row>
        <row r="11665">
          <cell r="A11665" t="str">
            <v>T54066.03</v>
          </cell>
        </row>
        <row r="11666">
          <cell r="A11666" t="str">
            <v>T54066.05</v>
          </cell>
        </row>
        <row r="11667">
          <cell r="A11667" t="str">
            <v>T54066.06</v>
          </cell>
        </row>
        <row r="11668">
          <cell r="A11668" t="str">
            <v>T54066.07</v>
          </cell>
        </row>
        <row r="11669">
          <cell r="A11669" t="str">
            <v>DA7834</v>
          </cell>
        </row>
        <row r="11670">
          <cell r="A11670" t="str">
            <v>T54063.21</v>
          </cell>
        </row>
        <row r="11671">
          <cell r="A11671" t="str">
            <v>T54063.22</v>
          </cell>
        </row>
        <row r="11672">
          <cell r="A11672" t="str">
            <v>T54063.23</v>
          </cell>
        </row>
        <row r="11673">
          <cell r="A11673" t="str">
            <v>T54063.25</v>
          </cell>
        </row>
        <row r="11674">
          <cell r="A11674" t="str">
            <v>T54063.26</v>
          </cell>
        </row>
        <row r="11675">
          <cell r="A11675" t="str">
            <v>T54063.27</v>
          </cell>
        </row>
        <row r="11676">
          <cell r="A11676" t="str">
            <v>T54063.31</v>
          </cell>
        </row>
        <row r="11677">
          <cell r="A11677" t="str">
            <v>T54063.32</v>
          </cell>
        </row>
        <row r="11678">
          <cell r="A11678" t="str">
            <v>T54063.33</v>
          </cell>
        </row>
        <row r="11679">
          <cell r="A11679" t="str">
            <v>T54063.35</v>
          </cell>
        </row>
        <row r="11680">
          <cell r="A11680" t="str">
            <v>T54063.37</v>
          </cell>
        </row>
        <row r="11681">
          <cell r="A11681" t="str">
            <v>T54063.01</v>
          </cell>
        </row>
        <row r="11682">
          <cell r="A11682" t="str">
            <v>T54063.05</v>
          </cell>
        </row>
        <row r="11683">
          <cell r="A11683" t="str">
            <v>T54063.12</v>
          </cell>
        </row>
        <row r="11684">
          <cell r="A11684" t="str">
            <v>T54063.16</v>
          </cell>
        </row>
        <row r="11685">
          <cell r="A11685" t="str">
            <v>T54062.01</v>
          </cell>
        </row>
        <row r="11686">
          <cell r="A11686" t="str">
            <v>T54062.02</v>
          </cell>
        </row>
        <row r="11687">
          <cell r="A11687" t="str">
            <v>T54062.03</v>
          </cell>
        </row>
        <row r="11688">
          <cell r="A11688" t="str">
            <v>T54062.05</v>
          </cell>
        </row>
        <row r="11689">
          <cell r="A11689" t="str">
            <v>T54062.06</v>
          </cell>
        </row>
        <row r="11690">
          <cell r="A11690" t="str">
            <v>T54062.07</v>
          </cell>
        </row>
        <row r="11691">
          <cell r="A11691" t="str">
            <v>T55071.16</v>
          </cell>
        </row>
        <row r="11692">
          <cell r="A11692" t="str">
            <v>T55073.66</v>
          </cell>
        </row>
        <row r="11693">
          <cell r="A11693" t="str">
            <v>T54069.01</v>
          </cell>
        </row>
        <row r="11694">
          <cell r="A11694" t="str">
            <v>T54069.02</v>
          </cell>
        </row>
        <row r="11695">
          <cell r="A11695" t="str">
            <v>T54069.03</v>
          </cell>
        </row>
        <row r="11696">
          <cell r="A11696" t="str">
            <v>T54069.04</v>
          </cell>
        </row>
        <row r="11697">
          <cell r="A11697" t="str">
            <v>T54069.05</v>
          </cell>
        </row>
        <row r="11698">
          <cell r="A11698" t="str">
            <v>T54069.06</v>
          </cell>
        </row>
        <row r="11699">
          <cell r="A11699" t="str">
            <v>T54069.07</v>
          </cell>
        </row>
        <row r="11700">
          <cell r="A11700" t="str">
            <v>T54069.08</v>
          </cell>
        </row>
        <row r="11701">
          <cell r="A11701" t="str">
            <v>T54067.01</v>
          </cell>
        </row>
        <row r="11702">
          <cell r="A11702" t="str">
            <v>T54067.02</v>
          </cell>
        </row>
        <row r="11703">
          <cell r="A11703" t="str">
            <v>T54067.03</v>
          </cell>
        </row>
        <row r="11704">
          <cell r="A11704" t="str">
            <v>T54067.05</v>
          </cell>
        </row>
        <row r="11705">
          <cell r="A11705" t="str">
            <v>T54067.06</v>
          </cell>
        </row>
        <row r="11706">
          <cell r="A11706" t="str">
            <v>T54067.07</v>
          </cell>
        </row>
        <row r="11707">
          <cell r="A11707" t="str">
            <v>467540A</v>
          </cell>
        </row>
        <row r="11708">
          <cell r="A11708" t="str">
            <v>OEMEMCSW19</v>
          </cell>
        </row>
        <row r="11709">
          <cell r="A11709" t="str">
            <v>OEMEMCSW16</v>
          </cell>
        </row>
        <row r="11710">
          <cell r="A11710" t="str">
            <v>AGW40SWUPSESP2</v>
          </cell>
        </row>
        <row r="11711">
          <cell r="A11711" t="str">
            <v>AGW40SWUPSLS9</v>
          </cell>
        </row>
        <row r="11712">
          <cell r="A11712" t="str">
            <v>NES1004407</v>
          </cell>
        </row>
        <row r="11713">
          <cell r="A11713" t="str">
            <v>NES260A710</v>
          </cell>
        </row>
        <row r="11714">
          <cell r="A11714" t="str">
            <v>DA0830</v>
          </cell>
        </row>
        <row r="11715">
          <cell r="A11715" t="str">
            <v>MINSMPSW5290HP</v>
          </cell>
        </row>
        <row r="11716">
          <cell r="A11716" t="str">
            <v>00035266</v>
          </cell>
        </row>
        <row r="11717">
          <cell r="A11717" t="str">
            <v>MINSCPSW5295HP</v>
          </cell>
        </row>
        <row r="11718">
          <cell r="A11718" t="str">
            <v>469928A</v>
          </cell>
        </row>
        <row r="11719">
          <cell r="A11719" t="str">
            <v>E35373.01</v>
          </cell>
        </row>
        <row r="11720">
          <cell r="A11720" t="str">
            <v>SRR01H1126</v>
          </cell>
        </row>
        <row r="11721">
          <cell r="A11721" t="str">
            <v>MMSC21FEAT0073</v>
          </cell>
        </row>
        <row r="11722">
          <cell r="A11722" t="str">
            <v>MMSC21FEAT0087</v>
          </cell>
        </row>
        <row r="11723">
          <cell r="A11723" t="str">
            <v>MMSC21FEAT0115</v>
          </cell>
        </row>
        <row r="11724">
          <cell r="A11724" t="str">
            <v>MMSC21FEAT0059</v>
          </cell>
        </row>
        <row r="11725">
          <cell r="A11725" t="str">
            <v>MMSC30FEAT0017</v>
          </cell>
        </row>
        <row r="11726">
          <cell r="A11726" t="str">
            <v>MMSC30FEAT0031</v>
          </cell>
        </row>
        <row r="11727">
          <cell r="A11727" t="str">
            <v>OSHWP0132</v>
          </cell>
        </row>
        <row r="11728">
          <cell r="A11728" t="str">
            <v>MINSCPSW5605HP</v>
          </cell>
        </row>
        <row r="11729">
          <cell r="A11729" t="str">
            <v>MINSCPSW5470HP</v>
          </cell>
        </row>
        <row r="11730">
          <cell r="A11730" t="str">
            <v>T36412.11</v>
          </cell>
        </row>
        <row r="11731">
          <cell r="A11731" t="str">
            <v>OSSW0051</v>
          </cell>
        </row>
        <row r="11732">
          <cell r="A11732" t="str">
            <v>OSSW0075</v>
          </cell>
        </row>
        <row r="11733">
          <cell r="A11733" t="str">
            <v>00035023</v>
          </cell>
        </row>
        <row r="11734">
          <cell r="A11734" t="str">
            <v>E36714.01</v>
          </cell>
        </row>
        <row r="11735">
          <cell r="A11735" t="str">
            <v>F5SVCBIGPRE5</v>
          </cell>
        </row>
        <row r="11736">
          <cell r="A11736" t="str">
            <v>CS7276501</v>
          </cell>
        </row>
        <row r="11737">
          <cell r="A11737" t="str">
            <v>OSHP_A6115A</v>
          </cell>
        </row>
        <row r="11738">
          <cell r="A11738" t="str">
            <v>467737A</v>
          </cell>
        </row>
        <row r="11739">
          <cell r="A11739" t="str">
            <v>467568A</v>
          </cell>
        </row>
        <row r="11740">
          <cell r="A11740" t="str">
            <v>SRR01H1127</v>
          </cell>
        </row>
        <row r="11741">
          <cell r="A11741" t="str">
            <v>SG00163</v>
          </cell>
        </row>
        <row r="11742">
          <cell r="A11742" t="str">
            <v>CS71133.86</v>
          </cell>
        </row>
        <row r="11743">
          <cell r="A11743" t="str">
            <v>CS7207503</v>
          </cell>
        </row>
        <row r="11744">
          <cell r="A11744" t="str">
            <v>00006586</v>
          </cell>
        </row>
        <row r="11745">
          <cell r="A11745" t="str">
            <v>T36418.40</v>
          </cell>
        </row>
        <row r="11746">
          <cell r="A11746" t="str">
            <v>T36418.60</v>
          </cell>
        </row>
        <row r="11747">
          <cell r="A11747" t="str">
            <v>T36417.40</v>
          </cell>
        </row>
        <row r="11748">
          <cell r="A11748" t="str">
            <v>AG30VO0004</v>
          </cell>
        </row>
        <row r="11749">
          <cell r="A11749" t="str">
            <v>SMSCFEAT7100</v>
          </cell>
        </row>
        <row r="11750">
          <cell r="A11750" t="str">
            <v>T55246.80</v>
          </cell>
        </row>
        <row r="11751">
          <cell r="A11751" t="str">
            <v>MSCFEAT00919.A</v>
          </cell>
        </row>
        <row r="11752">
          <cell r="A11752" t="str">
            <v>OSS02390</v>
          </cell>
        </row>
        <row r="11753">
          <cell r="A11753" t="str">
            <v>BSC.161</v>
          </cell>
        </row>
        <row r="11754">
          <cell r="A11754" t="str">
            <v>T55800.01</v>
          </cell>
        </row>
        <row r="11755">
          <cell r="A11755" t="str">
            <v>IPBBHW0021</v>
          </cell>
        </row>
        <row r="11756">
          <cell r="A11756" t="str">
            <v>IPBBHW0148</v>
          </cell>
        </row>
        <row r="11757">
          <cell r="A11757" t="str">
            <v>NES1004RES</v>
          </cell>
        </row>
        <row r="11758">
          <cell r="A11758" t="str">
            <v>468765A</v>
          </cell>
        </row>
        <row r="11759">
          <cell r="A11759" t="str">
            <v>469592A</v>
          </cell>
        </row>
        <row r="11760">
          <cell r="A11760" t="str">
            <v>T55240.82</v>
          </cell>
        </row>
        <row r="11761">
          <cell r="A11761" t="str">
            <v>T55240.81</v>
          </cell>
        </row>
        <row r="11762">
          <cell r="A11762" t="str">
            <v>DA7568</v>
          </cell>
        </row>
        <row r="11763">
          <cell r="A11763" t="str">
            <v>E35708.03</v>
          </cell>
        </row>
        <row r="11764">
          <cell r="A11764" t="str">
            <v>T55072.66</v>
          </cell>
        </row>
        <row r="11765">
          <cell r="A11765" t="str">
            <v>T55075.66</v>
          </cell>
        </row>
        <row r="11766">
          <cell r="A11766" t="str">
            <v>HLR01H0030</v>
          </cell>
        </row>
        <row r="11767">
          <cell r="A11767" t="str">
            <v>NES4200126</v>
          </cell>
        </row>
        <row r="11768">
          <cell r="A11768" t="str">
            <v>NWG40FEAT3104</v>
          </cell>
        </row>
        <row r="11769">
          <cell r="A11769" t="str">
            <v>NWG40SW3904</v>
          </cell>
        </row>
        <row r="11770">
          <cell r="A11770" t="str">
            <v>NWGFEAT1165</v>
          </cell>
        </row>
        <row r="11771">
          <cell r="A11771" t="str">
            <v>TA2RADIS</v>
          </cell>
        </row>
        <row r="11772">
          <cell r="A11772" t="str">
            <v>AG30FP0005</v>
          </cell>
        </row>
        <row r="11773">
          <cell r="A11773" t="str">
            <v>AG30LSC0005</v>
          </cell>
        </row>
        <row r="11774">
          <cell r="A11774" t="str">
            <v>AG30WP0005</v>
          </cell>
        </row>
        <row r="11775">
          <cell r="A11775" t="str">
            <v>AG40SWESPRT0005</v>
          </cell>
        </row>
        <row r="11776">
          <cell r="A11776" t="str">
            <v>AG30SWHTML0005</v>
          </cell>
        </row>
        <row r="11777">
          <cell r="A11777" t="str">
            <v>OEMHPHW0007</v>
          </cell>
        </row>
        <row r="11778">
          <cell r="A11778" t="str">
            <v>PRSSW12110</v>
          </cell>
        </row>
        <row r="11779">
          <cell r="A11779" t="str">
            <v>T36407.10</v>
          </cell>
        </row>
        <row r="11780">
          <cell r="A11780" t="str">
            <v>NES260B710</v>
          </cell>
        </row>
        <row r="11781">
          <cell r="A11781" t="str">
            <v>5000824</v>
          </cell>
        </row>
        <row r="11782">
          <cell r="A11782" t="str">
            <v>5000820</v>
          </cell>
        </row>
        <row r="11783">
          <cell r="A11783" t="str">
            <v>5000855</v>
          </cell>
        </row>
        <row r="11784">
          <cell r="A11784" t="str">
            <v>5000859</v>
          </cell>
        </row>
        <row r="11785">
          <cell r="A11785" t="str">
            <v>5000822</v>
          </cell>
        </row>
        <row r="11786">
          <cell r="A11786" t="str">
            <v>5000860</v>
          </cell>
        </row>
        <row r="11787">
          <cell r="A11787" t="str">
            <v>468154A</v>
          </cell>
        </row>
        <row r="11788">
          <cell r="A11788" t="str">
            <v>T38286.05</v>
          </cell>
        </row>
        <row r="11789">
          <cell r="A11789" t="str">
            <v>00034454</v>
          </cell>
        </row>
        <row r="11790">
          <cell r="A11790" t="str">
            <v>00040669</v>
          </cell>
        </row>
        <row r="11791">
          <cell r="A11791" t="str">
            <v>DA0109</v>
          </cell>
        </row>
        <row r="11792">
          <cell r="A11792" t="str">
            <v>00006363</v>
          </cell>
        </row>
        <row r="11793">
          <cell r="A11793" t="str">
            <v>OSS02136</v>
          </cell>
        </row>
        <row r="11794">
          <cell r="A11794" t="str">
            <v>469883A</v>
          </cell>
        </row>
        <row r="11795">
          <cell r="A11795" t="str">
            <v>MSC01H1281</v>
          </cell>
        </row>
        <row r="11796">
          <cell r="A11796" t="str">
            <v>SPR3100</v>
          </cell>
        </row>
        <row r="11797">
          <cell r="A11797" t="str">
            <v>AG30SWM2S0009</v>
          </cell>
        </row>
        <row r="11798">
          <cell r="A11798" t="str">
            <v>OEMHPHW0012</v>
          </cell>
        </row>
        <row r="11799">
          <cell r="A11799" t="str">
            <v>SGNHW1002</v>
          </cell>
        </row>
        <row r="11800">
          <cell r="A11800" t="str">
            <v>DA7526</v>
          </cell>
        </row>
        <row r="11801">
          <cell r="A11801" t="str">
            <v>R55340.92</v>
          </cell>
        </row>
        <row r="11802">
          <cell r="A11802" t="str">
            <v>R55340.91</v>
          </cell>
        </row>
        <row r="11803">
          <cell r="A11803" t="str">
            <v>T50004-91AA</v>
          </cell>
        </row>
        <row r="11804">
          <cell r="A11804" t="str">
            <v>FS000086</v>
          </cell>
        </row>
        <row r="11805">
          <cell r="A11805" t="str">
            <v>NTMSCT10L04E5</v>
          </cell>
        </row>
        <row r="11806">
          <cell r="A11806" t="str">
            <v>E35717.12</v>
          </cell>
        </row>
        <row r="11807">
          <cell r="A11807" t="str">
            <v>GE_0008</v>
          </cell>
        </row>
        <row r="11808">
          <cell r="A11808" t="str">
            <v>465876A</v>
          </cell>
        </row>
        <row r="11809">
          <cell r="A11809" t="str">
            <v>465878A</v>
          </cell>
        </row>
        <row r="11810">
          <cell r="A11810" t="str">
            <v>466302A</v>
          </cell>
        </row>
        <row r="11811">
          <cell r="A11811" t="str">
            <v>ORA_BUNDLE_NSELA_S</v>
          </cell>
        </row>
        <row r="11812">
          <cell r="A11812" t="str">
            <v>CS71367.63</v>
          </cell>
        </row>
        <row r="11813">
          <cell r="A11813" t="str">
            <v>CS7136763</v>
          </cell>
        </row>
        <row r="11814">
          <cell r="A11814" t="str">
            <v>MINAPPL10750NT</v>
          </cell>
        </row>
        <row r="11815">
          <cell r="A11815" t="str">
            <v>MINSMPSE0152HP</v>
          </cell>
        </row>
        <row r="11816">
          <cell r="A11816" t="str">
            <v>OSS02379</v>
          </cell>
        </row>
        <row r="11817">
          <cell r="A11817" t="str">
            <v>OSHWP0136</v>
          </cell>
        </row>
        <row r="11818">
          <cell r="A11818" t="str">
            <v>00040670</v>
          </cell>
        </row>
        <row r="11819">
          <cell r="A11819" t="str">
            <v>COM01H3013</v>
          </cell>
        </row>
        <row r="11820">
          <cell r="A11820" t="str">
            <v>DAC08871</v>
          </cell>
        </row>
        <row r="11821">
          <cell r="A11821" t="str">
            <v>467734A</v>
          </cell>
        </row>
        <row r="11822">
          <cell r="A11822" t="str">
            <v>467733A</v>
          </cell>
        </row>
        <row r="11823">
          <cell r="A11823" t="str">
            <v>466717A</v>
          </cell>
        </row>
        <row r="11824">
          <cell r="A11824" t="str">
            <v>3GN03H0006</v>
          </cell>
        </row>
        <row r="11825">
          <cell r="A11825" t="str">
            <v>NES260B530</v>
          </cell>
        </row>
        <row r="11826">
          <cell r="A11826" t="str">
            <v>NES5001650</v>
          </cell>
        </row>
        <row r="11827">
          <cell r="A11827" t="str">
            <v>SGNSW3001</v>
          </cell>
        </row>
        <row r="11828">
          <cell r="A11828" t="str">
            <v>OSS01965</v>
          </cell>
        </row>
        <row r="11829">
          <cell r="A11829" t="str">
            <v>SG00531</v>
          </cell>
        </row>
        <row r="11830">
          <cell r="A11830" t="str">
            <v>MSCFEAT60040</v>
          </cell>
        </row>
        <row r="11831">
          <cell r="A11831" t="str">
            <v>MSCFEAT60703</v>
          </cell>
        </row>
        <row r="11832">
          <cell r="A11832" t="str">
            <v>MSCFEAT61349</v>
          </cell>
        </row>
        <row r="11833">
          <cell r="A11833" t="str">
            <v>MSCFEAT61358</v>
          </cell>
        </row>
        <row r="11834">
          <cell r="A11834" t="str">
            <v>NBB400066</v>
          </cell>
        </row>
        <row r="11835">
          <cell r="A11835" t="str">
            <v>T36457.10</v>
          </cell>
        </row>
        <row r="11836">
          <cell r="A11836" t="str">
            <v>R55063.21</v>
          </cell>
        </row>
        <row r="11837">
          <cell r="A11837" t="str">
            <v>R55063.22</v>
          </cell>
        </row>
        <row r="11838">
          <cell r="A11838" t="str">
            <v>R55063.23</v>
          </cell>
        </row>
        <row r="11839">
          <cell r="A11839" t="str">
            <v>R55063.25</v>
          </cell>
        </row>
        <row r="11840">
          <cell r="A11840" t="str">
            <v>R55063.26</v>
          </cell>
        </row>
        <row r="11841">
          <cell r="A11841" t="str">
            <v>R55063.27</v>
          </cell>
        </row>
        <row r="11842">
          <cell r="A11842" t="str">
            <v>R55063.31</v>
          </cell>
        </row>
        <row r="11843">
          <cell r="A11843" t="str">
            <v>R55063.32</v>
          </cell>
        </row>
        <row r="11844">
          <cell r="A11844" t="str">
            <v>R55063.33</v>
          </cell>
        </row>
        <row r="11845">
          <cell r="A11845" t="str">
            <v>R55063.35</v>
          </cell>
        </row>
        <row r="11846">
          <cell r="A11846" t="str">
            <v>R55063.36</v>
          </cell>
        </row>
        <row r="11847">
          <cell r="A11847" t="str">
            <v>R55063.37</v>
          </cell>
        </row>
        <row r="11848">
          <cell r="A11848" t="str">
            <v>T36456.10</v>
          </cell>
        </row>
        <row r="11849">
          <cell r="A11849" t="str">
            <v>E36720.01</v>
          </cell>
        </row>
        <row r="11850">
          <cell r="A11850" t="str">
            <v>NET4415000</v>
          </cell>
        </row>
        <row r="11851">
          <cell r="A11851" t="str">
            <v>NET4412000</v>
          </cell>
        </row>
        <row r="11852">
          <cell r="A11852" t="str">
            <v>NET4422000</v>
          </cell>
        </row>
        <row r="11853">
          <cell r="A11853" t="str">
            <v>NET4425000</v>
          </cell>
        </row>
        <row r="11854">
          <cell r="A11854" t="str">
            <v>00035604</v>
          </cell>
        </row>
        <row r="11855">
          <cell r="A11855" t="str">
            <v>00037158</v>
          </cell>
        </row>
        <row r="11856">
          <cell r="A11856" t="str">
            <v>00035968</v>
          </cell>
        </row>
        <row r="11857">
          <cell r="A11857" t="str">
            <v>00038039</v>
          </cell>
        </row>
        <row r="11858">
          <cell r="A11858" t="str">
            <v>MINSMPSW5285HP</v>
          </cell>
        </row>
        <row r="11859">
          <cell r="A11859" t="str">
            <v>OEMHPHW0010</v>
          </cell>
        </row>
        <row r="11860">
          <cell r="A11860" t="str">
            <v>E35715.01</v>
          </cell>
        </row>
        <row r="11861">
          <cell r="A11861" t="str">
            <v>CS70401.01</v>
          </cell>
        </row>
        <row r="11862">
          <cell r="A11862" t="str">
            <v>T36418.10</v>
          </cell>
        </row>
        <row r="11863">
          <cell r="A11863" t="str">
            <v>SMSCHW7012</v>
          </cell>
        </row>
        <row r="11864">
          <cell r="A11864" t="str">
            <v>CS71136.01</v>
          </cell>
        </row>
        <row r="11865">
          <cell r="A11865" t="str">
            <v>MINSCPSW5465HP</v>
          </cell>
        </row>
        <row r="11866">
          <cell r="A11866" t="str">
            <v>E38376.09</v>
          </cell>
        </row>
        <row r="11867">
          <cell r="A11867" t="str">
            <v>E38376.01</v>
          </cell>
        </row>
        <row r="11868">
          <cell r="A11868" t="str">
            <v>E38376.02</v>
          </cell>
        </row>
        <row r="11869">
          <cell r="A11869" t="str">
            <v>E38376.05</v>
          </cell>
        </row>
        <row r="11870">
          <cell r="A11870" t="str">
            <v>E38376.06</v>
          </cell>
        </row>
        <row r="11871">
          <cell r="A11871" t="str">
            <v>E38376.10</v>
          </cell>
        </row>
        <row r="11872">
          <cell r="A11872" t="str">
            <v>E38376.13</v>
          </cell>
        </row>
        <row r="11873">
          <cell r="A11873" t="str">
            <v>E38376.14</v>
          </cell>
        </row>
        <row r="11874">
          <cell r="A11874" t="str">
            <v>E38376.17</v>
          </cell>
        </row>
        <row r="11875">
          <cell r="A11875" t="str">
            <v>E38376.18</v>
          </cell>
        </row>
        <row r="11876">
          <cell r="A11876" t="str">
            <v>E38376.21</v>
          </cell>
        </row>
        <row r="11877">
          <cell r="A11877" t="str">
            <v>E38376.22</v>
          </cell>
        </row>
        <row r="11878">
          <cell r="A11878" t="str">
            <v>E38376.25</v>
          </cell>
        </row>
        <row r="11879">
          <cell r="A11879" t="str">
            <v>E38376.26</v>
          </cell>
        </row>
        <row r="11880">
          <cell r="A11880" t="str">
            <v>E35719.01</v>
          </cell>
        </row>
        <row r="11881">
          <cell r="A11881" t="str">
            <v>SG00426</v>
          </cell>
        </row>
        <row r="11882">
          <cell r="A11882" t="str">
            <v>E35759.01</v>
          </cell>
        </row>
        <row r="11883">
          <cell r="A11883" t="str">
            <v>MMSC30FEAT0009</v>
          </cell>
        </row>
        <row r="11884">
          <cell r="A11884" t="str">
            <v>T55246.92</v>
          </cell>
        </row>
        <row r="11885">
          <cell r="A11885" t="str">
            <v>T55246.91</v>
          </cell>
        </row>
        <row r="11886">
          <cell r="A11886" t="str">
            <v>FS000094</v>
          </cell>
        </row>
        <row r="11887">
          <cell r="A11887" t="str">
            <v>T55074.66</v>
          </cell>
        </row>
        <row r="11888">
          <cell r="A11888" t="str">
            <v>IPBBHW2611E1CH</v>
          </cell>
        </row>
        <row r="11889">
          <cell r="A11889" t="str">
            <v>NWGSW1003</v>
          </cell>
        </row>
        <row r="11890">
          <cell r="A11890" t="str">
            <v>E37084.01</v>
          </cell>
        </row>
        <row r="11891">
          <cell r="A11891" t="str">
            <v>OEMEMCHW14NA</v>
          </cell>
        </row>
        <row r="11892">
          <cell r="A11892" t="str">
            <v>NES260C530</v>
          </cell>
        </row>
        <row r="11893">
          <cell r="A11893" t="str">
            <v>T38344.24</v>
          </cell>
        </row>
        <row r="11894">
          <cell r="A11894" t="str">
            <v>IMC00149</v>
          </cell>
        </row>
        <row r="11895">
          <cell r="A11895" t="str">
            <v>P35308.01</v>
          </cell>
        </row>
        <row r="11896">
          <cell r="A11896" t="str">
            <v>P35307.01</v>
          </cell>
        </row>
        <row r="11897">
          <cell r="A11897" t="str">
            <v>P35303.01</v>
          </cell>
        </row>
        <row r="11898">
          <cell r="A11898" t="str">
            <v>P35304.01</v>
          </cell>
        </row>
        <row r="11899">
          <cell r="A11899" t="str">
            <v>P35305.01</v>
          </cell>
        </row>
        <row r="11900">
          <cell r="A11900" t="str">
            <v>P35306.01</v>
          </cell>
        </row>
        <row r="11901">
          <cell r="A11901" t="str">
            <v>NES250A122</v>
          </cell>
        </row>
        <row r="11902">
          <cell r="A11902" t="str">
            <v>SRR01S1139.D</v>
          </cell>
        </row>
        <row r="11903">
          <cell r="A11903" t="str">
            <v>SRR01S1233.D</v>
          </cell>
        </row>
        <row r="11904">
          <cell r="A11904" t="str">
            <v>B34824.01</v>
          </cell>
        </row>
        <row r="11905">
          <cell r="A11905" t="str">
            <v>MINSMPSE0011OR</v>
          </cell>
        </row>
        <row r="11906">
          <cell r="A11906" t="str">
            <v>T50017-06AA</v>
          </cell>
        </row>
        <row r="11907">
          <cell r="A11907" t="str">
            <v>OEMEMCHW14A</v>
          </cell>
        </row>
        <row r="11908">
          <cell r="A11908" t="str">
            <v>SMSCSW0064</v>
          </cell>
        </row>
        <row r="11909">
          <cell r="A11909" t="str">
            <v>T55406.05</v>
          </cell>
        </row>
        <row r="11910">
          <cell r="A11910" t="str">
            <v>T38349.13</v>
          </cell>
        </row>
        <row r="11911">
          <cell r="A11911" t="str">
            <v>MINAPPL10608NT</v>
          </cell>
        </row>
        <row r="11912">
          <cell r="A11912" t="str">
            <v>00034452</v>
          </cell>
        </row>
        <row r="11913">
          <cell r="A11913" t="str">
            <v>CS71161</v>
          </cell>
        </row>
        <row r="11914">
          <cell r="A11914" t="str">
            <v>MSCHW2112</v>
          </cell>
        </row>
        <row r="11915">
          <cell r="A11915" t="str">
            <v>OSS02135</v>
          </cell>
        </row>
        <row r="11916">
          <cell r="A11916" t="str">
            <v>CS73420.31</v>
          </cell>
        </row>
        <row r="11917">
          <cell r="A11917" t="str">
            <v>T36418.20</v>
          </cell>
        </row>
        <row r="11918">
          <cell r="A11918" t="str">
            <v>T54059.12</v>
          </cell>
        </row>
        <row r="11919">
          <cell r="A11919" t="str">
            <v>T55340.82</v>
          </cell>
        </row>
        <row r="11920">
          <cell r="A11920" t="str">
            <v>T55340.81</v>
          </cell>
        </row>
        <row r="11921">
          <cell r="A11921" t="str">
            <v>T54059.01</v>
          </cell>
        </row>
        <row r="11922">
          <cell r="A11922" t="str">
            <v>T54059.02</v>
          </cell>
        </row>
        <row r="11923">
          <cell r="A11923" t="str">
            <v>T54059.03</v>
          </cell>
        </row>
        <row r="11924">
          <cell r="A11924" t="str">
            <v>T54059.04</v>
          </cell>
        </row>
        <row r="11925">
          <cell r="A11925" t="str">
            <v>T54059.05</v>
          </cell>
        </row>
        <row r="11926">
          <cell r="A11926" t="str">
            <v>T54059.06</v>
          </cell>
        </row>
        <row r="11927">
          <cell r="A11927" t="str">
            <v>T54059.07</v>
          </cell>
        </row>
        <row r="11928">
          <cell r="A11928" t="str">
            <v>T54059.08</v>
          </cell>
        </row>
        <row r="11929">
          <cell r="A11929" t="str">
            <v>T54059.11</v>
          </cell>
        </row>
        <row r="11930">
          <cell r="A11930" t="str">
            <v>T54059.13</v>
          </cell>
        </row>
        <row r="11931">
          <cell r="A11931" t="str">
            <v>T54059.14</v>
          </cell>
        </row>
        <row r="11932">
          <cell r="A11932" t="str">
            <v>T54059.15</v>
          </cell>
        </row>
        <row r="11933">
          <cell r="A11933" t="str">
            <v>T54059.16</v>
          </cell>
        </row>
        <row r="11934">
          <cell r="A11934" t="str">
            <v>T54059.17</v>
          </cell>
        </row>
        <row r="11935">
          <cell r="A11935" t="str">
            <v>T54059.18</v>
          </cell>
        </row>
        <row r="11936">
          <cell r="A11936" t="str">
            <v>T54059.21</v>
          </cell>
        </row>
        <row r="11937">
          <cell r="A11937" t="str">
            <v>T54059.22</v>
          </cell>
        </row>
        <row r="11938">
          <cell r="A11938" t="str">
            <v>T54059.23</v>
          </cell>
        </row>
        <row r="11939">
          <cell r="A11939" t="str">
            <v>T54059.24</v>
          </cell>
        </row>
        <row r="11940">
          <cell r="A11940" t="str">
            <v>T54059.25</v>
          </cell>
        </row>
        <row r="11941">
          <cell r="A11941" t="str">
            <v>T54059.26</v>
          </cell>
        </row>
        <row r="11942">
          <cell r="A11942" t="str">
            <v>T54059.27</v>
          </cell>
        </row>
        <row r="11943">
          <cell r="A11943" t="str">
            <v>T54059.28</v>
          </cell>
        </row>
        <row r="11944">
          <cell r="A11944" t="str">
            <v>T54059.31</v>
          </cell>
        </row>
        <row r="11945">
          <cell r="A11945" t="str">
            <v>T54059.32</v>
          </cell>
        </row>
        <row r="11946">
          <cell r="A11946" t="str">
            <v>T54059.33</v>
          </cell>
        </row>
        <row r="11947">
          <cell r="A11947" t="str">
            <v>T54059.34</v>
          </cell>
        </row>
        <row r="11948">
          <cell r="A11948" t="str">
            <v>T54059.35</v>
          </cell>
        </row>
        <row r="11949">
          <cell r="A11949" t="str">
            <v>T54059.36</v>
          </cell>
        </row>
        <row r="11950">
          <cell r="A11950" t="str">
            <v>T54059.37</v>
          </cell>
        </row>
        <row r="11951">
          <cell r="A11951" t="str">
            <v>T54059.38</v>
          </cell>
        </row>
        <row r="11952">
          <cell r="A11952" t="str">
            <v>T54059.41</v>
          </cell>
        </row>
        <row r="11953">
          <cell r="A11953" t="str">
            <v>T54059.42</v>
          </cell>
        </row>
        <row r="11954">
          <cell r="A11954" t="str">
            <v>T54059.43</v>
          </cell>
        </row>
        <row r="11955">
          <cell r="A11955" t="str">
            <v>T54059.45</v>
          </cell>
        </row>
        <row r="11956">
          <cell r="A11956" t="str">
            <v>T54059.46</v>
          </cell>
        </row>
        <row r="11957">
          <cell r="A11957" t="str">
            <v>T54059.47</v>
          </cell>
        </row>
        <row r="11958">
          <cell r="A11958" t="str">
            <v>T54061.01</v>
          </cell>
        </row>
        <row r="11959">
          <cell r="A11959" t="str">
            <v>T54061.02</v>
          </cell>
        </row>
        <row r="11960">
          <cell r="A11960" t="str">
            <v>T54061.03</v>
          </cell>
        </row>
        <row r="11961">
          <cell r="A11961" t="str">
            <v>T54061.05</v>
          </cell>
        </row>
        <row r="11962">
          <cell r="A11962" t="str">
            <v>T54061.06</v>
          </cell>
        </row>
        <row r="11963">
          <cell r="A11963" t="str">
            <v>T54061.07</v>
          </cell>
        </row>
        <row r="11964">
          <cell r="A11964" t="str">
            <v>T54061.21</v>
          </cell>
        </row>
        <row r="11965">
          <cell r="A11965" t="str">
            <v>T54061.22</v>
          </cell>
        </row>
        <row r="11966">
          <cell r="A11966" t="str">
            <v>T54061.23</v>
          </cell>
        </row>
        <row r="11967">
          <cell r="A11967" t="str">
            <v>T54061.25</v>
          </cell>
        </row>
        <row r="11968">
          <cell r="A11968" t="str">
            <v>T54061.26</v>
          </cell>
        </row>
        <row r="11969">
          <cell r="A11969" t="str">
            <v>T54061.27</v>
          </cell>
        </row>
        <row r="11970">
          <cell r="A11970" t="str">
            <v>T54061.31</v>
          </cell>
        </row>
        <row r="11971">
          <cell r="A11971" t="str">
            <v>T54061.32</v>
          </cell>
        </row>
        <row r="11972">
          <cell r="A11972" t="str">
            <v>T54061.33</v>
          </cell>
        </row>
        <row r="11973">
          <cell r="A11973" t="str">
            <v>T54061.35</v>
          </cell>
        </row>
        <row r="11974">
          <cell r="A11974" t="str">
            <v>T54061.36</v>
          </cell>
        </row>
        <row r="11975">
          <cell r="A11975" t="str">
            <v>T54061.37</v>
          </cell>
        </row>
        <row r="11976">
          <cell r="A11976" t="str">
            <v>T55071.66</v>
          </cell>
        </row>
        <row r="11977">
          <cell r="A11977" t="str">
            <v>MINAPPLSE011NT</v>
          </cell>
        </row>
        <row r="11978">
          <cell r="A11978" t="str">
            <v>E35722.04</v>
          </cell>
        </row>
        <row r="11979">
          <cell r="A11979" t="str">
            <v>COM01H5036</v>
          </cell>
        </row>
        <row r="11980">
          <cell r="A11980" t="str">
            <v>COM01H5033</v>
          </cell>
        </row>
        <row r="11981">
          <cell r="A11981" t="str">
            <v>COM01H5026</v>
          </cell>
        </row>
        <row r="11982">
          <cell r="A11982" t="str">
            <v>COM01H5025</v>
          </cell>
        </row>
        <row r="11983">
          <cell r="A11983" t="str">
            <v>RNC0085</v>
          </cell>
        </row>
        <row r="11984">
          <cell r="A11984" t="str">
            <v>HLR01H1224</v>
          </cell>
        </row>
        <row r="11985">
          <cell r="A11985" t="str">
            <v>MSC02H1136</v>
          </cell>
        </row>
        <row r="11986">
          <cell r="A11986" t="str">
            <v>MSC01H1148</v>
          </cell>
        </row>
        <row r="11987">
          <cell r="A11987" t="str">
            <v>MSC01H1348</v>
          </cell>
        </row>
        <row r="11988">
          <cell r="A11988" t="str">
            <v>MSC01H1349</v>
          </cell>
        </row>
        <row r="11989">
          <cell r="A11989" t="str">
            <v>MSC02H1135</v>
          </cell>
        </row>
        <row r="11990">
          <cell r="A11990" t="str">
            <v>MSC01H1147</v>
          </cell>
        </row>
        <row r="11991">
          <cell r="A11991" t="str">
            <v>MSC01H1347</v>
          </cell>
        </row>
        <row r="11992">
          <cell r="A11992" t="str">
            <v>FS000020</v>
          </cell>
        </row>
        <row r="11993">
          <cell r="A11993" t="str">
            <v>DLSSERV200308</v>
          </cell>
        </row>
        <row r="11994">
          <cell r="A11994" t="str">
            <v>465217A</v>
          </cell>
        </row>
        <row r="11995">
          <cell r="A11995" t="str">
            <v>467119A</v>
          </cell>
        </row>
        <row r="11996">
          <cell r="A11996" t="str">
            <v>BSC00102</v>
          </cell>
        </row>
        <row r="11997">
          <cell r="A11997" t="str">
            <v>00034026</v>
          </cell>
        </row>
        <row r="11998">
          <cell r="A11998" t="str">
            <v>IMC00185</v>
          </cell>
        </row>
        <row r="11999">
          <cell r="A11999" t="str">
            <v>E38395.01</v>
          </cell>
        </row>
        <row r="12000">
          <cell r="A12000" t="str">
            <v>T38286.08</v>
          </cell>
        </row>
        <row r="12001">
          <cell r="A12001" t="str">
            <v>CS7276031</v>
          </cell>
        </row>
        <row r="12002">
          <cell r="A12002" t="str">
            <v>00035304</v>
          </cell>
        </row>
        <row r="12003">
          <cell r="A12003" t="str">
            <v>OEMHPHW0013</v>
          </cell>
        </row>
        <row r="12004">
          <cell r="A12004" t="str">
            <v>T38346.13</v>
          </cell>
        </row>
        <row r="12005">
          <cell r="A12005" t="str">
            <v>T38346.16</v>
          </cell>
        </row>
        <row r="12006">
          <cell r="A12006" t="str">
            <v>T38346.26</v>
          </cell>
        </row>
        <row r="12007">
          <cell r="A12007" t="str">
            <v>E35764.01</v>
          </cell>
        </row>
        <row r="12008">
          <cell r="A12008" t="str">
            <v>PRSSW0008</v>
          </cell>
        </row>
        <row r="12009">
          <cell r="A12009" t="str">
            <v>T55406.10</v>
          </cell>
        </row>
        <row r="12010">
          <cell r="A12010" t="str">
            <v>DA7660</v>
          </cell>
        </row>
        <row r="12011">
          <cell r="A12011" t="str">
            <v>NES250B122</v>
          </cell>
        </row>
        <row r="12012">
          <cell r="A12012" t="str">
            <v>E39001.11</v>
          </cell>
        </row>
        <row r="12013">
          <cell r="A12013" t="str">
            <v>SG00227</v>
          </cell>
        </row>
        <row r="12014">
          <cell r="A12014" t="str">
            <v>00032732</v>
          </cell>
        </row>
        <row r="12015">
          <cell r="A12015" t="str">
            <v>SGNSW3032</v>
          </cell>
        </row>
        <row r="12016">
          <cell r="A12016" t="str">
            <v>SG00206</v>
          </cell>
        </row>
        <row r="12017">
          <cell r="A12017" t="str">
            <v>MSCFEAT1821</v>
          </cell>
        </row>
        <row r="12018">
          <cell r="A12018" t="str">
            <v>MSCFEAT61210</v>
          </cell>
        </row>
        <row r="12019">
          <cell r="A12019" t="str">
            <v>00033953</v>
          </cell>
        </row>
        <row r="12020">
          <cell r="A12020" t="str">
            <v>00039699</v>
          </cell>
        </row>
        <row r="12021">
          <cell r="A12021" t="str">
            <v>00039777</v>
          </cell>
        </row>
        <row r="12022">
          <cell r="A12022" t="str">
            <v>DA3411</v>
          </cell>
        </row>
        <row r="12023">
          <cell r="A12023" t="str">
            <v>SG00436</v>
          </cell>
        </row>
        <row r="12024">
          <cell r="A12024" t="str">
            <v>T36430.10</v>
          </cell>
        </row>
        <row r="12025">
          <cell r="A12025" t="str">
            <v>NET4213000</v>
          </cell>
        </row>
        <row r="12026">
          <cell r="A12026" t="str">
            <v>OSSW0412</v>
          </cell>
        </row>
        <row r="12027">
          <cell r="A12027" t="str">
            <v>5000842</v>
          </cell>
        </row>
        <row r="12028">
          <cell r="A12028" t="str">
            <v>SG00555U</v>
          </cell>
        </row>
        <row r="12029">
          <cell r="A12029" t="str">
            <v>AGW40SWUPSLS5</v>
          </cell>
        </row>
        <row r="12030">
          <cell r="A12030" t="str">
            <v>SGNSW3042</v>
          </cell>
        </row>
        <row r="12031">
          <cell r="A12031" t="str">
            <v>OSSW0150</v>
          </cell>
        </row>
        <row r="12032">
          <cell r="A12032" t="str">
            <v>MINAPPL10775NT</v>
          </cell>
        </row>
        <row r="12033">
          <cell r="A12033" t="str">
            <v>DA0413</v>
          </cell>
        </row>
        <row r="12034">
          <cell r="A12034" t="str">
            <v>PRSSW12240</v>
          </cell>
        </row>
        <row r="12035">
          <cell r="A12035" t="str">
            <v>465369A</v>
          </cell>
        </row>
        <row r="12036">
          <cell r="A12036" t="str">
            <v>SRR01H1156</v>
          </cell>
        </row>
        <row r="12037">
          <cell r="A12037" t="str">
            <v>MINSCPSW5600HP</v>
          </cell>
        </row>
        <row r="12038">
          <cell r="A12038" t="str">
            <v>T36414.10</v>
          </cell>
        </row>
        <row r="12039">
          <cell r="A12039" t="str">
            <v>00005525</v>
          </cell>
        </row>
        <row r="12040">
          <cell r="A12040" t="str">
            <v>MINSCPSW5290HP</v>
          </cell>
        </row>
        <row r="12041">
          <cell r="A12041" t="str">
            <v>467829A</v>
          </cell>
        </row>
        <row r="12042">
          <cell r="A12042" t="str">
            <v>NMSFEAT131.1.7</v>
          </cell>
        </row>
        <row r="12043">
          <cell r="A12043" t="str">
            <v>NMSFEAT131.2.18</v>
          </cell>
        </row>
        <row r="12044">
          <cell r="A12044" t="str">
            <v>IPBBHW0085</v>
          </cell>
        </row>
        <row r="12045">
          <cell r="A12045" t="str">
            <v>PSHW0002</v>
          </cell>
        </row>
        <row r="12046">
          <cell r="A12046" t="str">
            <v>T50004-01BA</v>
          </cell>
        </row>
        <row r="12047">
          <cell r="A12047" t="str">
            <v>IPBBHW0082</v>
          </cell>
        </row>
        <row r="12048">
          <cell r="A12048" t="str">
            <v>T50004-93AA</v>
          </cell>
        </row>
        <row r="12049">
          <cell r="A12049" t="str">
            <v>IPBBHW0103</v>
          </cell>
        </row>
        <row r="12050">
          <cell r="A12050" t="str">
            <v>IPBBHW0140</v>
          </cell>
        </row>
        <row r="12051">
          <cell r="A12051" t="str">
            <v>E35716.01</v>
          </cell>
        </row>
        <row r="12052">
          <cell r="A12052" t="str">
            <v>MINSMPSW5280HP</v>
          </cell>
        </row>
        <row r="12053">
          <cell r="A12053" t="str">
            <v>00002795</v>
          </cell>
        </row>
        <row r="12054">
          <cell r="A12054" t="str">
            <v>465525A</v>
          </cell>
        </row>
        <row r="12055">
          <cell r="A12055" t="str">
            <v>OSHW0021</v>
          </cell>
        </row>
        <row r="12056">
          <cell r="A12056" t="str">
            <v>NES250C122</v>
          </cell>
        </row>
        <row r="12057">
          <cell r="A12057" t="str">
            <v>OSS01842</v>
          </cell>
        </row>
        <row r="12058">
          <cell r="A12058" t="str">
            <v>CS77580.02</v>
          </cell>
        </row>
        <row r="12059">
          <cell r="A12059" t="str">
            <v>00032939</v>
          </cell>
        </row>
        <row r="12060">
          <cell r="A12060" t="str">
            <v>00033269</v>
          </cell>
        </row>
        <row r="12061">
          <cell r="A12061" t="str">
            <v>DA7719</v>
          </cell>
        </row>
        <row r="12062">
          <cell r="A12062" t="str">
            <v>AG30SWM2S0008</v>
          </cell>
        </row>
        <row r="12063">
          <cell r="A12063" t="str">
            <v>MINSMPSW5430HP</v>
          </cell>
        </row>
        <row r="12064">
          <cell r="A12064" t="str">
            <v>NET4405000</v>
          </cell>
        </row>
        <row r="12065">
          <cell r="A12065" t="str">
            <v>NET4217000</v>
          </cell>
        </row>
        <row r="12066">
          <cell r="A12066" t="str">
            <v>NET4221000</v>
          </cell>
        </row>
        <row r="12067">
          <cell r="A12067" t="str">
            <v>NET4402000</v>
          </cell>
        </row>
        <row r="12068">
          <cell r="A12068" t="str">
            <v>GMLCFEAT0052</v>
          </cell>
        </row>
        <row r="12069">
          <cell r="A12069" t="str">
            <v>COM01H5012</v>
          </cell>
        </row>
        <row r="12070">
          <cell r="A12070" t="str">
            <v>E36710.01</v>
          </cell>
        </row>
        <row r="12071">
          <cell r="A12071" t="str">
            <v>3GN03H0007</v>
          </cell>
        </row>
        <row r="12072">
          <cell r="A12072" t="str">
            <v>SMLCSW0049</v>
          </cell>
        </row>
        <row r="12073">
          <cell r="A12073" t="str">
            <v>NES5001122</v>
          </cell>
        </row>
        <row r="12074">
          <cell r="A12074" t="str">
            <v>T36426.02</v>
          </cell>
        </row>
        <row r="12075">
          <cell r="A12075" t="str">
            <v>T36426.01</v>
          </cell>
        </row>
        <row r="12076">
          <cell r="A12076" t="str">
            <v>E38403.01</v>
          </cell>
        </row>
        <row r="12077">
          <cell r="A12077" t="str">
            <v>MINSCPSW5460HP</v>
          </cell>
        </row>
        <row r="12078">
          <cell r="A12078" t="str">
            <v>OSHWP0114</v>
          </cell>
        </row>
        <row r="12079">
          <cell r="A12079" t="str">
            <v>468787A</v>
          </cell>
        </row>
        <row r="12080">
          <cell r="A12080" t="str">
            <v>NEM00HW0002</v>
          </cell>
        </row>
        <row r="12081">
          <cell r="A12081" t="str">
            <v>00034397</v>
          </cell>
        </row>
        <row r="12082">
          <cell r="A12082" t="str">
            <v>MINAPPL10774NT</v>
          </cell>
        </row>
        <row r="12083">
          <cell r="A12083" t="str">
            <v>T50004-11AA</v>
          </cell>
        </row>
        <row r="12084">
          <cell r="A12084" t="str">
            <v>466901A</v>
          </cell>
        </row>
        <row r="12085">
          <cell r="A12085" t="str">
            <v>F5ADDBIGSSL1000</v>
          </cell>
        </row>
        <row r="12086">
          <cell r="A12086" t="str">
            <v>NET4400000</v>
          </cell>
        </row>
        <row r="12087">
          <cell r="A12087" t="str">
            <v>NET4410000</v>
          </cell>
        </row>
        <row r="12088">
          <cell r="A12088" t="str">
            <v>NESW5021000</v>
          </cell>
        </row>
        <row r="12089">
          <cell r="A12089" t="str">
            <v>00037458</v>
          </cell>
        </row>
        <row r="12090">
          <cell r="A12090" t="str">
            <v>00040566</v>
          </cell>
        </row>
        <row r="12091">
          <cell r="A12091" t="str">
            <v>00037558</v>
          </cell>
        </row>
        <row r="12092">
          <cell r="A12092" t="str">
            <v>DA7661</v>
          </cell>
        </row>
        <row r="12093">
          <cell r="A12093" t="str">
            <v>FS000313</v>
          </cell>
        </row>
        <row r="12094">
          <cell r="A12094" t="str">
            <v>469840A</v>
          </cell>
        </row>
        <row r="12095">
          <cell r="A12095" t="str">
            <v>MMSC21FEAT0072</v>
          </cell>
        </row>
        <row r="12096">
          <cell r="A12096" t="str">
            <v>MMSC21FEAT0086</v>
          </cell>
        </row>
        <row r="12097">
          <cell r="A12097" t="str">
            <v>MMSC21FEAT0114</v>
          </cell>
        </row>
        <row r="12098">
          <cell r="A12098" t="str">
            <v>MMSC21FEAT0058</v>
          </cell>
        </row>
        <row r="12099">
          <cell r="A12099" t="str">
            <v>MMSC30FEAT0016</v>
          </cell>
        </row>
        <row r="12100">
          <cell r="A12100" t="str">
            <v>MMSC30FEAT0030</v>
          </cell>
        </row>
        <row r="12101">
          <cell r="A12101" t="str">
            <v>MMSC30FEAT0008</v>
          </cell>
        </row>
        <row r="12102">
          <cell r="A12102" t="str">
            <v>AG30FP0004</v>
          </cell>
        </row>
        <row r="12103">
          <cell r="A12103" t="str">
            <v>AG30LSC0004</v>
          </cell>
        </row>
        <row r="12104">
          <cell r="A12104" t="str">
            <v>AG30WP0004</v>
          </cell>
        </row>
        <row r="12105">
          <cell r="A12105" t="str">
            <v>E35720.07</v>
          </cell>
        </row>
        <row r="12106">
          <cell r="A12106" t="str">
            <v>R55068.03</v>
          </cell>
        </row>
        <row r="12107">
          <cell r="A12107" t="str">
            <v>R55068.07</v>
          </cell>
        </row>
        <row r="12108">
          <cell r="A12108" t="str">
            <v>T55068.03</v>
          </cell>
        </row>
        <row r="12109">
          <cell r="A12109" t="str">
            <v>T55068.07</v>
          </cell>
        </row>
        <row r="12110">
          <cell r="A12110" t="str">
            <v>T55068.06</v>
          </cell>
        </row>
        <row r="12111">
          <cell r="A12111" t="str">
            <v>T55068.02</v>
          </cell>
        </row>
        <row r="12112">
          <cell r="A12112" t="str">
            <v>T55068.08</v>
          </cell>
        </row>
        <row r="12113">
          <cell r="A12113" t="str">
            <v>T55068.04</v>
          </cell>
        </row>
        <row r="12114">
          <cell r="A12114" t="str">
            <v>T55068.01</v>
          </cell>
        </row>
        <row r="12115">
          <cell r="A12115" t="str">
            <v>T55068.05</v>
          </cell>
        </row>
        <row r="12116">
          <cell r="A12116" t="str">
            <v>T55064.11</v>
          </cell>
        </row>
        <row r="12117">
          <cell r="A12117" t="str">
            <v>T55064.14</v>
          </cell>
        </row>
        <row r="12118">
          <cell r="A12118" t="str">
            <v>T55064.15</v>
          </cell>
        </row>
        <row r="12119">
          <cell r="A12119" t="str">
            <v>T55064.18</v>
          </cell>
        </row>
        <row r="12120">
          <cell r="A12120" t="str">
            <v>R55064.02</v>
          </cell>
        </row>
        <row r="12121">
          <cell r="A12121" t="str">
            <v>R55064.04</v>
          </cell>
        </row>
        <row r="12122">
          <cell r="A12122" t="str">
            <v>R55064.06</v>
          </cell>
        </row>
        <row r="12123">
          <cell r="A12123" t="str">
            <v>R55064.08</v>
          </cell>
        </row>
        <row r="12124">
          <cell r="A12124" t="str">
            <v>T55064.12</v>
          </cell>
        </row>
        <row r="12125">
          <cell r="A12125" t="str">
            <v>T55064.13</v>
          </cell>
        </row>
        <row r="12126">
          <cell r="A12126" t="str">
            <v>T55064.16</v>
          </cell>
        </row>
        <row r="12127">
          <cell r="A12127" t="str">
            <v>T55064.17</v>
          </cell>
        </row>
        <row r="12128">
          <cell r="A12128" t="str">
            <v>R55066.03</v>
          </cell>
        </row>
        <row r="12129">
          <cell r="A12129" t="str">
            <v>R55066.07</v>
          </cell>
        </row>
        <row r="12130">
          <cell r="A12130" t="str">
            <v>T55066.01</v>
          </cell>
        </row>
        <row r="12131">
          <cell r="A12131" t="str">
            <v>T55066.03</v>
          </cell>
        </row>
        <row r="12132">
          <cell r="A12132" t="str">
            <v>T55066.05</v>
          </cell>
        </row>
        <row r="12133">
          <cell r="A12133" t="str">
            <v>T55066.07</v>
          </cell>
        </row>
        <row r="12134">
          <cell r="A12134" t="str">
            <v>R55065.12</v>
          </cell>
        </row>
        <row r="12135">
          <cell r="A12135" t="str">
            <v>R55065.16</v>
          </cell>
        </row>
        <row r="12136">
          <cell r="A12136" t="str">
            <v>R55064.01</v>
          </cell>
        </row>
        <row r="12137">
          <cell r="A12137" t="str">
            <v>R55064.03</v>
          </cell>
        </row>
        <row r="12138">
          <cell r="A12138" t="str">
            <v>R55064.05</v>
          </cell>
        </row>
        <row r="12139">
          <cell r="A12139" t="str">
            <v>R55064.07</v>
          </cell>
        </row>
        <row r="12140">
          <cell r="A12140" t="str">
            <v>R55065.01</v>
          </cell>
        </row>
        <row r="12141">
          <cell r="A12141" t="str">
            <v>R55065.02</v>
          </cell>
        </row>
        <row r="12142">
          <cell r="A12142" t="str">
            <v>R55065.06</v>
          </cell>
        </row>
        <row r="12143">
          <cell r="A12143" t="str">
            <v>R55065.07</v>
          </cell>
        </row>
        <row r="12144">
          <cell r="A12144" t="str">
            <v>R55065.11</v>
          </cell>
        </row>
        <row r="12145">
          <cell r="A12145" t="str">
            <v>R55065.15</v>
          </cell>
        </row>
        <row r="12146">
          <cell r="A12146" t="str">
            <v>R55066.01</v>
          </cell>
        </row>
        <row r="12147">
          <cell r="A12147" t="str">
            <v>R55066.02</v>
          </cell>
        </row>
        <row r="12148">
          <cell r="A12148" t="str">
            <v>R55066.05</v>
          </cell>
        </row>
        <row r="12149">
          <cell r="A12149" t="str">
            <v>R55066.06</v>
          </cell>
        </row>
        <row r="12150">
          <cell r="A12150" t="str">
            <v>T55066.02</v>
          </cell>
        </row>
        <row r="12151">
          <cell r="A12151" t="str">
            <v>T55066.06</v>
          </cell>
        </row>
        <row r="12152">
          <cell r="A12152" t="str">
            <v>T55065.21</v>
          </cell>
        </row>
        <row r="12153">
          <cell r="A12153" t="str">
            <v>T55065.22</v>
          </cell>
        </row>
        <row r="12154">
          <cell r="A12154" t="str">
            <v>T55065.23</v>
          </cell>
        </row>
        <row r="12155">
          <cell r="A12155" t="str">
            <v>T55065.25</v>
          </cell>
        </row>
        <row r="12156">
          <cell r="A12156" t="str">
            <v>T55065.26</v>
          </cell>
        </row>
        <row r="12157">
          <cell r="A12157" t="str">
            <v>T55065.27</v>
          </cell>
        </row>
        <row r="12158">
          <cell r="A12158" t="str">
            <v>T55064.01</v>
          </cell>
        </row>
        <row r="12159">
          <cell r="A12159" t="str">
            <v>T55064.05</v>
          </cell>
        </row>
        <row r="12160">
          <cell r="A12160" t="str">
            <v>R55065.03</v>
          </cell>
        </row>
        <row r="12161">
          <cell r="A12161" t="str">
            <v>R55065.05</v>
          </cell>
        </row>
        <row r="12162">
          <cell r="A12162" t="str">
            <v>T55064.07</v>
          </cell>
        </row>
        <row r="12163">
          <cell r="A12163" t="str">
            <v>T55065.12</v>
          </cell>
        </row>
        <row r="12164">
          <cell r="A12164" t="str">
            <v>T55065.16</v>
          </cell>
        </row>
        <row r="12165">
          <cell r="A12165" t="str">
            <v>T55064.03</v>
          </cell>
        </row>
        <row r="12166">
          <cell r="A12166" t="str">
            <v>T55065.11</v>
          </cell>
        </row>
        <row r="12167">
          <cell r="A12167" t="str">
            <v>T55065.15</v>
          </cell>
        </row>
        <row r="12168">
          <cell r="A12168" t="str">
            <v>T55064.08</v>
          </cell>
        </row>
        <row r="12169">
          <cell r="A12169" t="str">
            <v>T55064.04</v>
          </cell>
        </row>
        <row r="12170">
          <cell r="A12170" t="str">
            <v>T55065.02</v>
          </cell>
        </row>
        <row r="12171">
          <cell r="A12171" t="str">
            <v>T55065.06</v>
          </cell>
        </row>
        <row r="12172">
          <cell r="A12172" t="str">
            <v>T55064.02</v>
          </cell>
        </row>
        <row r="12173">
          <cell r="A12173" t="str">
            <v>T55064.06</v>
          </cell>
        </row>
        <row r="12174">
          <cell r="A12174" t="str">
            <v>T55065.03</v>
          </cell>
        </row>
        <row r="12175">
          <cell r="A12175" t="str">
            <v>T55065.07</v>
          </cell>
        </row>
        <row r="12176">
          <cell r="A12176" t="str">
            <v>T55065.01</v>
          </cell>
        </row>
        <row r="12177">
          <cell r="A12177" t="str">
            <v>T55065.05</v>
          </cell>
        </row>
        <row r="12178">
          <cell r="A12178" t="str">
            <v>R55068.01</v>
          </cell>
        </row>
        <row r="12179">
          <cell r="A12179" t="str">
            <v>R55068.02</v>
          </cell>
        </row>
        <row r="12180">
          <cell r="A12180" t="str">
            <v>R55068.04</v>
          </cell>
        </row>
        <row r="12181">
          <cell r="A12181" t="str">
            <v>R55068.05</v>
          </cell>
        </row>
        <row r="12182">
          <cell r="A12182" t="str">
            <v>R55068.06</v>
          </cell>
        </row>
        <row r="12183">
          <cell r="A12183" t="str">
            <v>R55068.08</v>
          </cell>
        </row>
        <row r="12184">
          <cell r="A12184" t="str">
            <v>T55063.31</v>
          </cell>
        </row>
        <row r="12185">
          <cell r="A12185" t="str">
            <v>T55063.35</v>
          </cell>
        </row>
        <row r="12186">
          <cell r="A12186" t="str">
            <v>T55063.01</v>
          </cell>
        </row>
        <row r="12187">
          <cell r="A12187" t="str">
            <v>T55063.05</v>
          </cell>
        </row>
        <row r="12188">
          <cell r="A12188" t="str">
            <v>T55063.12</v>
          </cell>
        </row>
        <row r="12189">
          <cell r="A12189" t="str">
            <v>T55063.16</v>
          </cell>
        </row>
        <row r="12190">
          <cell r="A12190" t="str">
            <v>T55063.32</v>
          </cell>
        </row>
        <row r="12191">
          <cell r="A12191" t="str">
            <v>T55063.36</v>
          </cell>
        </row>
        <row r="12192">
          <cell r="A12192" t="str">
            <v>T55063.37</v>
          </cell>
        </row>
        <row r="12193">
          <cell r="A12193" t="str">
            <v>R55063.01</v>
          </cell>
        </row>
        <row r="12194">
          <cell r="A12194" t="str">
            <v>R55063.05</v>
          </cell>
        </row>
        <row r="12195">
          <cell r="A12195" t="str">
            <v>R55063.12</v>
          </cell>
        </row>
        <row r="12196">
          <cell r="A12196" t="str">
            <v>R55063.16</v>
          </cell>
        </row>
        <row r="12197">
          <cell r="A12197" t="str">
            <v>T55063.33</v>
          </cell>
        </row>
        <row r="12198">
          <cell r="A12198" t="str">
            <v>FS000095</v>
          </cell>
        </row>
        <row r="12199">
          <cell r="A12199" t="str">
            <v>T55063.25</v>
          </cell>
        </row>
        <row r="12200">
          <cell r="A12200" t="str">
            <v>T55063.21</v>
          </cell>
        </row>
        <row r="12201">
          <cell r="A12201" t="str">
            <v>T55063.23</v>
          </cell>
        </row>
        <row r="12202">
          <cell r="A12202" t="str">
            <v>T55063.27</v>
          </cell>
        </row>
        <row r="12203">
          <cell r="A12203" t="str">
            <v>T55063.22</v>
          </cell>
        </row>
        <row r="12204">
          <cell r="A12204" t="str">
            <v>T55063.26</v>
          </cell>
        </row>
        <row r="12205">
          <cell r="A12205" t="str">
            <v>R55062.03</v>
          </cell>
        </row>
        <row r="12206">
          <cell r="A12206" t="str">
            <v>R55062.07</v>
          </cell>
        </row>
        <row r="12207">
          <cell r="A12207" t="str">
            <v>R55062.06</v>
          </cell>
        </row>
        <row r="12208">
          <cell r="A12208" t="str">
            <v>R55062.01</v>
          </cell>
        </row>
        <row r="12209">
          <cell r="A12209" t="str">
            <v>R55062.02</v>
          </cell>
        </row>
        <row r="12210">
          <cell r="A12210" t="str">
            <v>R55062.05</v>
          </cell>
        </row>
        <row r="12211">
          <cell r="A12211" t="str">
            <v>T55062.03</v>
          </cell>
        </row>
        <row r="12212">
          <cell r="A12212" t="str">
            <v>T55062.07</v>
          </cell>
        </row>
        <row r="12213">
          <cell r="A12213" t="str">
            <v>T55062.01</v>
          </cell>
        </row>
        <row r="12214">
          <cell r="A12214" t="str">
            <v>T55062.05</v>
          </cell>
        </row>
        <row r="12215">
          <cell r="A12215" t="str">
            <v>T55062.02</v>
          </cell>
        </row>
        <row r="12216">
          <cell r="A12216" t="str">
            <v>T55062.06</v>
          </cell>
        </row>
        <row r="12217">
          <cell r="A12217" t="str">
            <v>T55069.02</v>
          </cell>
        </row>
        <row r="12218">
          <cell r="A12218" t="str">
            <v>T55069.03</v>
          </cell>
        </row>
        <row r="12219">
          <cell r="A12219" t="str">
            <v>T55069.04</v>
          </cell>
        </row>
        <row r="12220">
          <cell r="A12220" t="str">
            <v>T55069.06</v>
          </cell>
        </row>
        <row r="12221">
          <cell r="A12221" t="str">
            <v>T55069.07</v>
          </cell>
        </row>
        <row r="12222">
          <cell r="A12222" t="str">
            <v>T55069.08</v>
          </cell>
        </row>
        <row r="12223">
          <cell r="A12223" t="str">
            <v>T55067.01</v>
          </cell>
        </row>
        <row r="12224">
          <cell r="A12224" t="str">
            <v>T55067.02</v>
          </cell>
        </row>
        <row r="12225">
          <cell r="A12225" t="str">
            <v>T55067.03</v>
          </cell>
        </row>
        <row r="12226">
          <cell r="A12226" t="str">
            <v>T55067.05</v>
          </cell>
        </row>
        <row r="12227">
          <cell r="A12227" t="str">
            <v>T55067.06</v>
          </cell>
        </row>
        <row r="12228">
          <cell r="A12228" t="str">
            <v>T55067.07</v>
          </cell>
        </row>
        <row r="12229">
          <cell r="A12229" t="str">
            <v>T55069.01</v>
          </cell>
        </row>
        <row r="12230">
          <cell r="A12230" t="str">
            <v>T55069.05</v>
          </cell>
        </row>
        <row r="12231">
          <cell r="A12231" t="str">
            <v>AG40SWESPRT0004</v>
          </cell>
        </row>
        <row r="12232">
          <cell r="A12232" t="str">
            <v>AG30SWHTML0004</v>
          </cell>
        </row>
        <row r="12233">
          <cell r="A12233" t="str">
            <v>GGN4RADU64</v>
          </cell>
        </row>
        <row r="12234">
          <cell r="A12234" t="str">
            <v>AG30VO0003</v>
          </cell>
        </row>
        <row r="12235">
          <cell r="A12235" t="str">
            <v>00006019</v>
          </cell>
        </row>
        <row r="12236">
          <cell r="A12236" t="str">
            <v>OSHWP0102</v>
          </cell>
        </row>
        <row r="12237">
          <cell r="A12237" t="str">
            <v>GE_00010</v>
          </cell>
        </row>
        <row r="12238">
          <cell r="A12238" t="str">
            <v>OSS02314</v>
          </cell>
        </row>
        <row r="12239">
          <cell r="A12239" t="str">
            <v>F5SVCBIGPRE6</v>
          </cell>
        </row>
        <row r="12240">
          <cell r="A12240" t="str">
            <v>DA7629</v>
          </cell>
        </row>
        <row r="12241">
          <cell r="A12241" t="str">
            <v>DA7835</v>
          </cell>
        </row>
        <row r="12242">
          <cell r="A12242" t="str">
            <v>NBGHW002</v>
          </cell>
        </row>
        <row r="12243">
          <cell r="A12243" t="str">
            <v>E32212.01</v>
          </cell>
        </row>
        <row r="12244">
          <cell r="A12244" t="str">
            <v>NES35002380</v>
          </cell>
        </row>
        <row r="12245">
          <cell r="A12245" t="str">
            <v>00036966</v>
          </cell>
        </row>
        <row r="12246">
          <cell r="A12246" t="str">
            <v>HLR01H1331</v>
          </cell>
        </row>
        <row r="12247">
          <cell r="A12247" t="str">
            <v>MINAPPL10607NT</v>
          </cell>
        </row>
        <row r="12248">
          <cell r="A12248" t="str">
            <v>IPBBHW0168</v>
          </cell>
        </row>
        <row r="12249">
          <cell r="A12249" t="str">
            <v>00039415</v>
          </cell>
        </row>
        <row r="12250">
          <cell r="A12250" t="str">
            <v>MSCSW1001.B</v>
          </cell>
        </row>
        <row r="12251">
          <cell r="A12251" t="str">
            <v>MSCFEAT00935.B</v>
          </cell>
        </row>
        <row r="12252">
          <cell r="A12252" t="str">
            <v>MSCFEAT01019.B</v>
          </cell>
        </row>
        <row r="12253">
          <cell r="A12253" t="str">
            <v>OSSWM0010</v>
          </cell>
        </row>
        <row r="12254">
          <cell r="A12254" t="str">
            <v>AGW40SWUPSESP1</v>
          </cell>
        </row>
        <row r="12255">
          <cell r="A12255" t="str">
            <v>HLR01H1332</v>
          </cell>
        </row>
        <row r="12256">
          <cell r="A12256" t="str">
            <v>FS000012</v>
          </cell>
        </row>
        <row r="12257">
          <cell r="A12257" t="str">
            <v>00006587</v>
          </cell>
        </row>
        <row r="12258">
          <cell r="A12258" t="str">
            <v>5000846</v>
          </cell>
        </row>
        <row r="12259">
          <cell r="A12259" t="str">
            <v>OEMHPHW0008</v>
          </cell>
        </row>
        <row r="12260">
          <cell r="A12260" t="str">
            <v>OSHW0093</v>
          </cell>
        </row>
        <row r="12261">
          <cell r="A12261" t="str">
            <v>5000832</v>
          </cell>
        </row>
        <row r="12262">
          <cell r="A12262" t="str">
            <v>5000856</v>
          </cell>
        </row>
        <row r="12263">
          <cell r="A12263" t="str">
            <v>5000857</v>
          </cell>
        </row>
        <row r="12264">
          <cell r="A12264" t="str">
            <v>5000821</v>
          </cell>
        </row>
        <row r="12265">
          <cell r="A12265" t="str">
            <v>MINSCPSW5449HP</v>
          </cell>
        </row>
        <row r="12266">
          <cell r="A12266" t="str">
            <v>IPBBHW0152</v>
          </cell>
        </row>
        <row r="12267">
          <cell r="A12267" t="str">
            <v>E35704.01</v>
          </cell>
        </row>
        <row r="12268">
          <cell r="A12268" t="str">
            <v>OSS02137</v>
          </cell>
        </row>
        <row r="12269">
          <cell r="A12269" t="str">
            <v>NES250C650</v>
          </cell>
        </row>
        <row r="12270">
          <cell r="A12270" t="str">
            <v>NET7100FRU</v>
          </cell>
        </row>
        <row r="12271">
          <cell r="A12271" t="str">
            <v>NET20260000</v>
          </cell>
        </row>
        <row r="12272">
          <cell r="A12272" t="str">
            <v>OSS02622</v>
          </cell>
        </row>
        <row r="12273">
          <cell r="A12273" t="str">
            <v>BEA_0001</v>
          </cell>
        </row>
        <row r="12274">
          <cell r="A12274" t="str">
            <v>FS000078</v>
          </cell>
        </row>
        <row r="12275">
          <cell r="A12275" t="str">
            <v>HLR01H1333</v>
          </cell>
        </row>
        <row r="12276">
          <cell r="A12276" t="str">
            <v>NEM01SW0044</v>
          </cell>
        </row>
        <row r="12277">
          <cell r="A12277" t="str">
            <v>A08969F-B00000</v>
          </cell>
        </row>
        <row r="12278">
          <cell r="A12278" t="str">
            <v>OEMEMCHW16A</v>
          </cell>
        </row>
        <row r="12279">
          <cell r="A12279" t="str">
            <v>MINSMPSW5275HP</v>
          </cell>
        </row>
        <row r="12280">
          <cell r="A12280" t="str">
            <v>00033098</v>
          </cell>
        </row>
        <row r="12281">
          <cell r="A12281" t="str">
            <v>00033118</v>
          </cell>
        </row>
        <row r="12282">
          <cell r="A12282" t="str">
            <v>00034317</v>
          </cell>
        </row>
        <row r="12283">
          <cell r="A12283" t="str">
            <v>2003284</v>
          </cell>
        </row>
        <row r="12284">
          <cell r="A12284" t="str">
            <v>00037031</v>
          </cell>
        </row>
        <row r="12285">
          <cell r="A12285" t="str">
            <v>2003302</v>
          </cell>
        </row>
        <row r="12286">
          <cell r="A12286" t="str">
            <v>2002545</v>
          </cell>
        </row>
        <row r="12287">
          <cell r="A12287" t="str">
            <v>2003330</v>
          </cell>
        </row>
        <row r="12288">
          <cell r="A12288" t="str">
            <v>2003219</v>
          </cell>
        </row>
        <row r="12289">
          <cell r="A12289" t="str">
            <v>2002546</v>
          </cell>
        </row>
        <row r="12290">
          <cell r="A12290" t="str">
            <v>2003319</v>
          </cell>
        </row>
        <row r="12291">
          <cell r="A12291" t="str">
            <v>2003218</v>
          </cell>
        </row>
        <row r="12292">
          <cell r="A12292" t="str">
            <v>2003275</v>
          </cell>
        </row>
        <row r="12293">
          <cell r="A12293" t="str">
            <v>2003301</v>
          </cell>
        </row>
        <row r="12294">
          <cell r="A12294" t="str">
            <v>2003305</v>
          </cell>
        </row>
        <row r="12295">
          <cell r="A12295" t="str">
            <v>2003306</v>
          </cell>
        </row>
        <row r="12296">
          <cell r="A12296" t="str">
            <v>2003326</v>
          </cell>
        </row>
        <row r="12297">
          <cell r="A12297" t="str">
            <v>2003369</v>
          </cell>
        </row>
        <row r="12298">
          <cell r="A12298" t="str">
            <v>2003370</v>
          </cell>
        </row>
        <row r="12299">
          <cell r="A12299" t="str">
            <v>NMSFEAT238.1</v>
          </cell>
        </row>
        <row r="12300">
          <cell r="A12300" t="str">
            <v>2003353</v>
          </cell>
        </row>
        <row r="12301">
          <cell r="A12301" t="str">
            <v>2003354</v>
          </cell>
        </row>
        <row r="12302">
          <cell r="A12302" t="str">
            <v>DLSSERV200301</v>
          </cell>
        </row>
        <row r="12303">
          <cell r="A12303" t="str">
            <v>DLSSERV200306</v>
          </cell>
        </row>
        <row r="12304">
          <cell r="A12304" t="str">
            <v>MSC01H1129</v>
          </cell>
        </row>
        <row r="12305">
          <cell r="A12305" t="str">
            <v>NWG40SW1001</v>
          </cell>
        </row>
        <row r="12306">
          <cell r="A12306" t="str">
            <v>NWG40SW1007</v>
          </cell>
        </row>
        <row r="12307">
          <cell r="A12307" t="str">
            <v>3GNCOM9000</v>
          </cell>
        </row>
        <row r="12308">
          <cell r="A12308" t="str">
            <v>T55240.80</v>
          </cell>
        </row>
        <row r="12309">
          <cell r="A12309" t="str">
            <v>CS7276030</v>
          </cell>
        </row>
        <row r="12310">
          <cell r="A12310" t="str">
            <v>467847A</v>
          </cell>
        </row>
        <row r="12311">
          <cell r="A12311" t="str">
            <v>P31756.01</v>
          </cell>
        </row>
        <row r="12312">
          <cell r="A12312" t="str">
            <v>GMLCHW0156</v>
          </cell>
        </row>
        <row r="12313">
          <cell r="A12313" t="str">
            <v>T55401.01</v>
          </cell>
        </row>
        <row r="12314">
          <cell r="A12314" t="str">
            <v>T55401.03</v>
          </cell>
        </row>
        <row r="12315">
          <cell r="A12315" t="str">
            <v>T55401.05</v>
          </cell>
        </row>
        <row r="12316">
          <cell r="A12316" t="str">
            <v>T55401.07</v>
          </cell>
        </row>
        <row r="12317">
          <cell r="A12317" t="str">
            <v>T55418.13</v>
          </cell>
        </row>
        <row r="12318">
          <cell r="A12318" t="str">
            <v>T55418.15</v>
          </cell>
        </row>
        <row r="12319">
          <cell r="A12319" t="str">
            <v>T55418.17</v>
          </cell>
        </row>
        <row r="12320">
          <cell r="A12320" t="str">
            <v>T55418.19</v>
          </cell>
        </row>
        <row r="12321">
          <cell r="A12321" t="str">
            <v>OSHP_B6951AA</v>
          </cell>
        </row>
        <row r="12322">
          <cell r="A12322" t="str">
            <v>OSHW0038</v>
          </cell>
        </row>
        <row r="12323">
          <cell r="A12323" t="str">
            <v>00034630</v>
          </cell>
        </row>
        <row r="12324">
          <cell r="A12324" t="str">
            <v>HLR01H1334</v>
          </cell>
        </row>
        <row r="12325">
          <cell r="A12325" t="str">
            <v>00035561</v>
          </cell>
        </row>
        <row r="12326">
          <cell r="A12326" t="str">
            <v>00039417</v>
          </cell>
        </row>
        <row r="12327">
          <cell r="A12327" t="str">
            <v>T38285.23</v>
          </cell>
        </row>
        <row r="12328">
          <cell r="A12328" t="str">
            <v>PRSSW12363</v>
          </cell>
        </row>
        <row r="12329">
          <cell r="A12329" t="str">
            <v>MINAPPL10753NT</v>
          </cell>
        </row>
        <row r="12330">
          <cell r="A12330" t="str">
            <v>00003262</v>
          </cell>
        </row>
        <row r="12331">
          <cell r="A12331" t="str">
            <v>GMLCSW0080</v>
          </cell>
        </row>
        <row r="12332">
          <cell r="A12332" t="str">
            <v>MINSMPSE0010OR</v>
          </cell>
        </row>
        <row r="12333">
          <cell r="A12333" t="str">
            <v>CS7113512</v>
          </cell>
        </row>
        <row r="12334">
          <cell r="A12334" t="str">
            <v>DA0901</v>
          </cell>
        </row>
        <row r="12335">
          <cell r="A12335" t="str">
            <v>470035A</v>
          </cell>
        </row>
        <row r="12336">
          <cell r="A12336" t="str">
            <v>DA7713</v>
          </cell>
        </row>
        <row r="12337">
          <cell r="A12337" t="str">
            <v>IMC00034</v>
          </cell>
        </row>
        <row r="12338">
          <cell r="A12338" t="str">
            <v>OSS01961</v>
          </cell>
        </row>
        <row r="12339">
          <cell r="A12339" t="str">
            <v>R55340.82</v>
          </cell>
        </row>
        <row r="12340">
          <cell r="A12340" t="str">
            <v>R55340.81</v>
          </cell>
        </row>
        <row r="12341">
          <cell r="A12341" t="str">
            <v>IPBBHW0053</v>
          </cell>
        </row>
        <row r="12342">
          <cell r="A12342" t="str">
            <v>IPBBHW0113</v>
          </cell>
        </row>
        <row r="12343">
          <cell r="A12343" t="str">
            <v>IPBBHW0101</v>
          </cell>
        </row>
        <row r="12344">
          <cell r="A12344" t="str">
            <v>NWGHW2001</v>
          </cell>
        </row>
        <row r="12345">
          <cell r="A12345" t="str">
            <v>SIRSW0217</v>
          </cell>
        </row>
        <row r="12346">
          <cell r="A12346" t="str">
            <v>00006336</v>
          </cell>
        </row>
        <row r="12347">
          <cell r="A12347" t="str">
            <v>T38349.18</v>
          </cell>
        </row>
        <row r="12348">
          <cell r="A12348" t="str">
            <v>E38364.08</v>
          </cell>
        </row>
        <row r="12349">
          <cell r="A12349" t="str">
            <v>2003324</v>
          </cell>
        </row>
        <row r="12350">
          <cell r="A12350" t="str">
            <v>E35720.01</v>
          </cell>
        </row>
        <row r="12351">
          <cell r="A12351" t="str">
            <v>BSC3008</v>
          </cell>
        </row>
        <row r="12352">
          <cell r="A12352" t="str">
            <v>T36140.01</v>
          </cell>
        </row>
        <row r="12353">
          <cell r="A12353" t="str">
            <v>E38374.02</v>
          </cell>
        </row>
        <row r="12354">
          <cell r="A12354" t="str">
            <v>E38393.02</v>
          </cell>
        </row>
        <row r="12355">
          <cell r="A12355" t="str">
            <v>00035498</v>
          </cell>
        </row>
        <row r="12356">
          <cell r="A12356" t="str">
            <v>00035509</v>
          </cell>
        </row>
        <row r="12357">
          <cell r="A12357" t="str">
            <v>00038696</v>
          </cell>
        </row>
        <row r="12358">
          <cell r="A12358" t="str">
            <v>00035494</v>
          </cell>
        </row>
        <row r="12359">
          <cell r="A12359" t="str">
            <v>S36386.01</v>
          </cell>
        </row>
        <row r="12360">
          <cell r="A12360" t="str">
            <v>S36390.01</v>
          </cell>
        </row>
        <row r="12361">
          <cell r="A12361" t="str">
            <v>468277A</v>
          </cell>
        </row>
        <row r="12362">
          <cell r="A12362" t="str">
            <v>00039763</v>
          </cell>
        </row>
        <row r="12363">
          <cell r="A12363" t="str">
            <v>DA3445</v>
          </cell>
        </row>
        <row r="12364">
          <cell r="A12364" t="str">
            <v>DA3446</v>
          </cell>
        </row>
        <row r="12365">
          <cell r="A12365" t="str">
            <v>MINAPPL10763NT</v>
          </cell>
        </row>
        <row r="12366">
          <cell r="A12366" t="str">
            <v>MINSCPSW5448HP</v>
          </cell>
        </row>
        <row r="12367">
          <cell r="A12367" t="str">
            <v>E35710.10</v>
          </cell>
        </row>
        <row r="12368">
          <cell r="A12368" t="str">
            <v>DA7141</v>
          </cell>
        </row>
        <row r="12369">
          <cell r="A12369" t="str">
            <v>P31124.53</v>
          </cell>
        </row>
        <row r="12370">
          <cell r="A12370" t="str">
            <v>P31133.53</v>
          </cell>
        </row>
        <row r="12371">
          <cell r="A12371" t="str">
            <v>P31138.53</v>
          </cell>
        </row>
        <row r="12372">
          <cell r="A12372" t="str">
            <v>P31139.53</v>
          </cell>
        </row>
        <row r="12373">
          <cell r="A12373" t="str">
            <v>NA825MG</v>
          </cell>
        </row>
        <row r="12374">
          <cell r="A12374" t="str">
            <v>SMSCSW7000</v>
          </cell>
        </row>
        <row r="12375">
          <cell r="A12375" t="str">
            <v>DA7528</v>
          </cell>
        </row>
        <row r="12376">
          <cell r="A12376" t="str">
            <v>T50004-38AA</v>
          </cell>
        </row>
        <row r="12377">
          <cell r="A12377" t="str">
            <v>DA7671</v>
          </cell>
        </row>
        <row r="12378">
          <cell r="A12378" t="str">
            <v>AG30SWM2S0007</v>
          </cell>
        </row>
        <row r="12379">
          <cell r="A12379" t="str">
            <v>NWG40FEAT1148</v>
          </cell>
        </row>
        <row r="12380">
          <cell r="A12380" t="str">
            <v>NWG40SW1908</v>
          </cell>
        </row>
        <row r="12381">
          <cell r="A12381" t="str">
            <v>00035909</v>
          </cell>
        </row>
        <row r="12382">
          <cell r="A12382" t="str">
            <v>468775A</v>
          </cell>
        </row>
        <row r="12383">
          <cell r="A12383" t="str">
            <v>MSCFEAT01066.B</v>
          </cell>
        </row>
        <row r="12384">
          <cell r="A12384" t="str">
            <v>T55059.12</v>
          </cell>
        </row>
        <row r="12385">
          <cell r="A12385" t="str">
            <v>T55059.13</v>
          </cell>
        </row>
        <row r="12386">
          <cell r="A12386" t="str">
            <v>T55059.16</v>
          </cell>
        </row>
        <row r="12387">
          <cell r="A12387" t="str">
            <v>T55059.17</v>
          </cell>
        </row>
        <row r="12388">
          <cell r="A12388" t="str">
            <v>T55059.21</v>
          </cell>
        </row>
        <row r="12389">
          <cell r="A12389" t="str">
            <v>T55059.25</v>
          </cell>
        </row>
        <row r="12390">
          <cell r="A12390" t="str">
            <v>T55059.31</v>
          </cell>
        </row>
        <row r="12391">
          <cell r="A12391" t="str">
            <v>T55059.33</v>
          </cell>
        </row>
        <row r="12392">
          <cell r="A12392" t="str">
            <v>T55059.34</v>
          </cell>
        </row>
        <row r="12393">
          <cell r="A12393" t="str">
            <v>T55059.35</v>
          </cell>
        </row>
        <row r="12394">
          <cell r="A12394" t="str">
            <v>T55059.37</v>
          </cell>
        </row>
        <row r="12395">
          <cell r="A12395" t="str">
            <v>T55059.38</v>
          </cell>
        </row>
        <row r="12396">
          <cell r="A12396" t="str">
            <v>T55059.03</v>
          </cell>
        </row>
        <row r="12397">
          <cell r="A12397" t="str">
            <v>T55059.07</v>
          </cell>
        </row>
        <row r="12398">
          <cell r="A12398" t="str">
            <v>T55059.01</v>
          </cell>
        </row>
        <row r="12399">
          <cell r="A12399" t="str">
            <v>T55059.05</v>
          </cell>
        </row>
        <row r="12400">
          <cell r="A12400" t="str">
            <v>T55059.22</v>
          </cell>
        </row>
        <row r="12401">
          <cell r="A12401" t="str">
            <v>T55059.23</v>
          </cell>
        </row>
        <row r="12402">
          <cell r="A12402" t="str">
            <v>T55059.26</v>
          </cell>
        </row>
        <row r="12403">
          <cell r="A12403" t="str">
            <v>T55059.27</v>
          </cell>
        </row>
        <row r="12404">
          <cell r="A12404" t="str">
            <v>T55061.05</v>
          </cell>
        </row>
        <row r="12405">
          <cell r="A12405" t="str">
            <v>T55061.06</v>
          </cell>
        </row>
        <row r="12406">
          <cell r="A12406" t="str">
            <v>T55061.07</v>
          </cell>
        </row>
        <row r="12407">
          <cell r="A12407" t="str">
            <v>T55061.25</v>
          </cell>
        </row>
        <row r="12408">
          <cell r="A12408" t="str">
            <v>T55061.26</v>
          </cell>
        </row>
        <row r="12409">
          <cell r="A12409" t="str">
            <v>T55061.27</v>
          </cell>
        </row>
        <row r="12410">
          <cell r="A12410" t="str">
            <v>T55061.35</v>
          </cell>
        </row>
        <row r="12411">
          <cell r="A12411" t="str">
            <v>T55061.36</v>
          </cell>
        </row>
        <row r="12412">
          <cell r="A12412" t="str">
            <v>T55059.02</v>
          </cell>
        </row>
        <row r="12413">
          <cell r="A12413" t="str">
            <v>T55059.06</v>
          </cell>
        </row>
        <row r="12414">
          <cell r="A12414" t="str">
            <v>T55061.37</v>
          </cell>
        </row>
        <row r="12415">
          <cell r="A12415" t="str">
            <v>T55059.32</v>
          </cell>
        </row>
        <row r="12416">
          <cell r="A12416" t="str">
            <v>T55059.36</v>
          </cell>
        </row>
        <row r="12417">
          <cell r="A12417" t="str">
            <v>T55059.43</v>
          </cell>
        </row>
        <row r="12418">
          <cell r="A12418" t="str">
            <v>T55059.47</v>
          </cell>
        </row>
        <row r="12419">
          <cell r="A12419" t="str">
            <v>T55059.41</v>
          </cell>
        </row>
        <row r="12420">
          <cell r="A12420" t="str">
            <v>T55059.45</v>
          </cell>
        </row>
        <row r="12421">
          <cell r="A12421" t="str">
            <v>T55059.11</v>
          </cell>
        </row>
        <row r="12422">
          <cell r="A12422" t="str">
            <v>T55059.15</v>
          </cell>
        </row>
        <row r="12423">
          <cell r="A12423" t="str">
            <v>T55059.04</v>
          </cell>
        </row>
        <row r="12424">
          <cell r="A12424" t="str">
            <v>T55059.08</v>
          </cell>
        </row>
        <row r="12425">
          <cell r="A12425" t="str">
            <v>T55061.01</v>
          </cell>
        </row>
        <row r="12426">
          <cell r="A12426" t="str">
            <v>T55061.03</v>
          </cell>
        </row>
        <row r="12427">
          <cell r="A12427" t="str">
            <v>T55061.21</v>
          </cell>
        </row>
        <row r="12428">
          <cell r="A12428" t="str">
            <v>T55061.22</v>
          </cell>
        </row>
        <row r="12429">
          <cell r="A12429" t="str">
            <v>T55061.23</v>
          </cell>
        </row>
        <row r="12430">
          <cell r="A12430" t="str">
            <v>T55061.31</v>
          </cell>
        </row>
        <row r="12431">
          <cell r="A12431" t="str">
            <v>T55061.32</v>
          </cell>
        </row>
        <row r="12432">
          <cell r="A12432" t="str">
            <v>T55061.33</v>
          </cell>
        </row>
        <row r="12433">
          <cell r="A12433" t="str">
            <v>T55059.42</v>
          </cell>
        </row>
        <row r="12434">
          <cell r="A12434" t="str">
            <v>T55059.46</v>
          </cell>
        </row>
        <row r="12435">
          <cell r="A12435" t="str">
            <v>T55059.14</v>
          </cell>
        </row>
        <row r="12436">
          <cell r="A12436" t="str">
            <v>T55059.18</v>
          </cell>
        </row>
        <row r="12437">
          <cell r="A12437" t="str">
            <v>T55059.24</v>
          </cell>
        </row>
        <row r="12438">
          <cell r="A12438" t="str">
            <v>T55059.28</v>
          </cell>
        </row>
        <row r="12439">
          <cell r="A12439" t="str">
            <v>T55061.02</v>
          </cell>
        </row>
        <row r="12440">
          <cell r="A12440" t="str">
            <v>T55061.40</v>
          </cell>
        </row>
        <row r="12441">
          <cell r="A12441" t="str">
            <v>T55061.44</v>
          </cell>
        </row>
        <row r="12442">
          <cell r="A12442" t="str">
            <v>T55061.39</v>
          </cell>
        </row>
        <row r="12443">
          <cell r="A12443" t="str">
            <v>T55061.41</v>
          </cell>
        </row>
        <row r="12444">
          <cell r="A12444" t="str">
            <v>T55061.43</v>
          </cell>
        </row>
        <row r="12445">
          <cell r="A12445" t="str">
            <v>T55061.45</v>
          </cell>
        </row>
        <row r="12446">
          <cell r="A12446" t="str">
            <v>FS000096</v>
          </cell>
        </row>
        <row r="12447">
          <cell r="A12447" t="str">
            <v>NTMSCT10L02E5</v>
          </cell>
        </row>
        <row r="12448">
          <cell r="A12448" t="str">
            <v>MSCFEAT1019.50</v>
          </cell>
        </row>
        <row r="12449">
          <cell r="A12449" t="str">
            <v>SRR01S1034.D</v>
          </cell>
        </row>
        <row r="12450">
          <cell r="A12450" t="str">
            <v>SRR01S1237.D</v>
          </cell>
        </row>
        <row r="12451">
          <cell r="A12451" t="str">
            <v>NET1905000</v>
          </cell>
        </row>
        <row r="12452">
          <cell r="A12452" t="str">
            <v>NES501A710</v>
          </cell>
        </row>
        <row r="12453">
          <cell r="A12453" t="str">
            <v>MINSMPSE0611HP</v>
          </cell>
        </row>
        <row r="12454">
          <cell r="A12454" t="str">
            <v>00039258</v>
          </cell>
        </row>
        <row r="12455">
          <cell r="A12455" t="str">
            <v>00005537</v>
          </cell>
        </row>
        <row r="12456">
          <cell r="A12456" t="str">
            <v>E35731.01</v>
          </cell>
        </row>
        <row r="12457">
          <cell r="A12457" t="str">
            <v>S38911.01</v>
          </cell>
        </row>
        <row r="12458">
          <cell r="A12458" t="str">
            <v>S38934.01</v>
          </cell>
        </row>
        <row r="12459">
          <cell r="A12459" t="str">
            <v>S38915.01</v>
          </cell>
        </row>
        <row r="12460">
          <cell r="A12460" t="str">
            <v>S38923.01</v>
          </cell>
        </row>
        <row r="12461">
          <cell r="A12461" t="str">
            <v>S38924.01</v>
          </cell>
        </row>
        <row r="12462">
          <cell r="A12462" t="str">
            <v>S38925.01</v>
          </cell>
        </row>
        <row r="12463">
          <cell r="A12463" t="str">
            <v>S38932.01</v>
          </cell>
        </row>
        <row r="12464">
          <cell r="A12464" t="str">
            <v>P31134.02</v>
          </cell>
        </row>
        <row r="12465">
          <cell r="A12465" t="str">
            <v>S38926.01</v>
          </cell>
        </row>
        <row r="12466">
          <cell r="A12466" t="str">
            <v>P30952.03</v>
          </cell>
        </row>
        <row r="12467">
          <cell r="A12467" t="str">
            <v>467539A</v>
          </cell>
        </row>
        <row r="12468">
          <cell r="A12468" t="str">
            <v>P31120.53</v>
          </cell>
        </row>
        <row r="12469">
          <cell r="A12469" t="str">
            <v>NES31004530</v>
          </cell>
        </row>
        <row r="12470">
          <cell r="A12470" t="str">
            <v>CS7276502</v>
          </cell>
        </row>
        <row r="12471">
          <cell r="A12471" t="str">
            <v>GMLCFEAT0002</v>
          </cell>
        </row>
        <row r="12472">
          <cell r="A12472" t="str">
            <v>00033128</v>
          </cell>
        </row>
        <row r="12473">
          <cell r="A12473" t="str">
            <v>CS7117000</v>
          </cell>
        </row>
        <row r="12474">
          <cell r="A12474" t="str">
            <v>00033861</v>
          </cell>
        </row>
        <row r="12475">
          <cell r="A12475" t="str">
            <v>E35734.01</v>
          </cell>
        </row>
        <row r="12476">
          <cell r="A12476" t="str">
            <v>TA2ENUMS</v>
          </cell>
        </row>
        <row r="12477">
          <cell r="A12477" t="str">
            <v>MINSMPSW5270HP</v>
          </cell>
        </row>
        <row r="12478">
          <cell r="A12478" t="str">
            <v>469919A</v>
          </cell>
        </row>
        <row r="12479">
          <cell r="A12479" t="str">
            <v>OSS01381</v>
          </cell>
        </row>
        <row r="12480">
          <cell r="A12480" t="str">
            <v>GMLCFEAT0003</v>
          </cell>
        </row>
        <row r="12481">
          <cell r="A12481" t="str">
            <v>GMLCFEAT0051</v>
          </cell>
        </row>
        <row r="12482">
          <cell r="A12482" t="str">
            <v>GMLCFEAT0115</v>
          </cell>
        </row>
        <row r="12483">
          <cell r="A12483" t="str">
            <v>T55240.92</v>
          </cell>
        </row>
        <row r="12484">
          <cell r="A12484" t="str">
            <v>T55240.91</v>
          </cell>
        </row>
        <row r="12485">
          <cell r="A12485" t="str">
            <v>GMLCFEAT0212</v>
          </cell>
        </row>
        <row r="12486">
          <cell r="A12486" t="str">
            <v>GMLCFEAT0215</v>
          </cell>
        </row>
        <row r="12487">
          <cell r="A12487" t="str">
            <v>GMLCFEAT0233</v>
          </cell>
        </row>
        <row r="12488">
          <cell r="A12488" t="str">
            <v>GMLCFEAT0412</v>
          </cell>
        </row>
        <row r="12489">
          <cell r="A12489" t="str">
            <v>GMLCFEAT0415</v>
          </cell>
        </row>
        <row r="12490">
          <cell r="A12490" t="str">
            <v>GMLCFEAT0416</v>
          </cell>
        </row>
        <row r="12491">
          <cell r="A12491" t="str">
            <v>GMLCFEAT0447</v>
          </cell>
        </row>
        <row r="12492">
          <cell r="A12492" t="str">
            <v>NES260B122</v>
          </cell>
        </row>
        <row r="12493">
          <cell r="A12493" t="str">
            <v>MMSC30FEAT0007</v>
          </cell>
        </row>
        <row r="12494">
          <cell r="A12494" t="str">
            <v>GE_0027</v>
          </cell>
        </row>
        <row r="12495">
          <cell r="A12495" t="str">
            <v>E39000.01</v>
          </cell>
        </row>
        <row r="12496">
          <cell r="A12496" t="str">
            <v>E39000.02</v>
          </cell>
        </row>
        <row r="12497">
          <cell r="A12497" t="str">
            <v>S35600.02</v>
          </cell>
        </row>
        <row r="12498">
          <cell r="A12498" t="str">
            <v>P30958.03</v>
          </cell>
        </row>
        <row r="12499">
          <cell r="A12499" t="str">
            <v>00035799</v>
          </cell>
        </row>
        <row r="12500">
          <cell r="A12500" t="str">
            <v>PRSSW0007</v>
          </cell>
        </row>
        <row r="12501">
          <cell r="A12501" t="str">
            <v>OSSHW015</v>
          </cell>
        </row>
        <row r="12502">
          <cell r="A12502" t="str">
            <v>00005549</v>
          </cell>
        </row>
        <row r="12503">
          <cell r="A12503" t="str">
            <v>00005550</v>
          </cell>
        </row>
        <row r="12504">
          <cell r="A12504" t="str">
            <v>CS75032.00</v>
          </cell>
        </row>
        <row r="12505">
          <cell r="A12505" t="str">
            <v>T38344.23</v>
          </cell>
        </row>
        <row r="12506">
          <cell r="A12506" t="str">
            <v>NTMS3RACK</v>
          </cell>
        </row>
        <row r="12507">
          <cell r="A12507" t="str">
            <v>MINSCPSW5447HP</v>
          </cell>
        </row>
        <row r="12508">
          <cell r="A12508" t="str">
            <v>MSCFEAT60927</v>
          </cell>
        </row>
        <row r="12509">
          <cell r="A12509" t="str">
            <v>E35720.02</v>
          </cell>
        </row>
        <row r="12510">
          <cell r="A12510" t="str">
            <v>STRMSUPP03</v>
          </cell>
        </row>
        <row r="12511">
          <cell r="A12511" t="str">
            <v>AGW40SWUPSLS3</v>
          </cell>
        </row>
        <row r="12512">
          <cell r="A12512" t="str">
            <v>NTMSCT10L18E4</v>
          </cell>
        </row>
        <row r="12513">
          <cell r="A12513" t="str">
            <v>NWG40FEAT3103</v>
          </cell>
        </row>
        <row r="12514">
          <cell r="A12514" t="str">
            <v>NWG40SW3903</v>
          </cell>
        </row>
        <row r="12515">
          <cell r="A12515" t="str">
            <v>NWGFEAT1164</v>
          </cell>
        </row>
        <row r="12516">
          <cell r="A12516" t="str">
            <v>TA2BROS</v>
          </cell>
        </row>
        <row r="12517">
          <cell r="A12517" t="str">
            <v>TA2MESS</v>
          </cell>
        </row>
        <row r="12518">
          <cell r="A12518" t="str">
            <v>TA2STRES</v>
          </cell>
        </row>
        <row r="12519">
          <cell r="A12519" t="str">
            <v>E35707.03</v>
          </cell>
        </row>
        <row r="12520">
          <cell r="A12520" t="str">
            <v>2003364</v>
          </cell>
        </row>
        <row r="12521">
          <cell r="A12521" t="str">
            <v>NMSFEAT131.1.8</v>
          </cell>
        </row>
        <row r="12522">
          <cell r="A12522" t="str">
            <v>NMSFEAT131.2.19</v>
          </cell>
        </row>
        <row r="12523">
          <cell r="A12523" t="str">
            <v>IPBBHW0086</v>
          </cell>
        </row>
        <row r="12524">
          <cell r="A12524" t="str">
            <v>E35715.03</v>
          </cell>
        </row>
        <row r="12525">
          <cell r="A12525" t="str">
            <v>NET1350UPG</v>
          </cell>
        </row>
        <row r="12526">
          <cell r="A12526" t="str">
            <v>MINAPPL10606NT</v>
          </cell>
        </row>
        <row r="12527">
          <cell r="A12527" t="str">
            <v>MSS01H6003</v>
          </cell>
        </row>
        <row r="12528">
          <cell r="A12528" t="str">
            <v>DA7613</v>
          </cell>
        </row>
        <row r="12529">
          <cell r="A12529" t="str">
            <v>T36413.80</v>
          </cell>
        </row>
        <row r="12530">
          <cell r="A12530" t="str">
            <v>T36413.60</v>
          </cell>
        </row>
        <row r="12531">
          <cell r="A12531" t="str">
            <v>T36413.90</v>
          </cell>
        </row>
        <row r="12532">
          <cell r="A12532" t="str">
            <v>T36413.61</v>
          </cell>
        </row>
        <row r="12533">
          <cell r="A12533" t="str">
            <v>T36413.94</v>
          </cell>
        </row>
        <row r="12534">
          <cell r="A12534" t="str">
            <v>E35738.01</v>
          </cell>
        </row>
        <row r="12535">
          <cell r="A12535" t="str">
            <v>P31174.01</v>
          </cell>
        </row>
        <row r="12536">
          <cell r="A12536" t="str">
            <v>CS71133.96</v>
          </cell>
        </row>
        <row r="12537">
          <cell r="A12537" t="str">
            <v>PRSSW12510</v>
          </cell>
        </row>
        <row r="12538">
          <cell r="A12538" t="str">
            <v>OSSPR0111</v>
          </cell>
        </row>
        <row r="12539">
          <cell r="A12539" t="str">
            <v>CS71133.02</v>
          </cell>
        </row>
        <row r="12540">
          <cell r="A12540" t="str">
            <v>E32427.01</v>
          </cell>
        </row>
        <row r="12541">
          <cell r="A12541" t="str">
            <v>OSHW0044</v>
          </cell>
        </row>
        <row r="12542">
          <cell r="A12542" t="str">
            <v>00038680</v>
          </cell>
        </row>
        <row r="12543">
          <cell r="A12543" t="str">
            <v>00038681</v>
          </cell>
        </row>
        <row r="12544">
          <cell r="A12544" t="str">
            <v>NBGBA007</v>
          </cell>
        </row>
        <row r="12545">
          <cell r="A12545" t="str">
            <v>MINSMISW0026NT</v>
          </cell>
        </row>
        <row r="12546">
          <cell r="A12546" t="str">
            <v>DA3435</v>
          </cell>
        </row>
        <row r="12547">
          <cell r="A12547" t="str">
            <v>PRSSW12100</v>
          </cell>
        </row>
        <row r="12548">
          <cell r="A12548" t="str">
            <v>MINSCPSW5285HP</v>
          </cell>
        </row>
        <row r="12549">
          <cell r="A12549" t="str">
            <v>E32667.01</v>
          </cell>
        </row>
        <row r="12550">
          <cell r="A12550" t="str">
            <v>00035466</v>
          </cell>
        </row>
        <row r="12551">
          <cell r="A12551" t="str">
            <v>AG30HW2032</v>
          </cell>
        </row>
        <row r="12552">
          <cell r="A12552" t="str">
            <v>DA0920</v>
          </cell>
        </row>
        <row r="12553">
          <cell r="A12553" t="str">
            <v>FS000013</v>
          </cell>
        </row>
        <row r="12554">
          <cell r="A12554" t="str">
            <v>AG30FP0003</v>
          </cell>
        </row>
        <row r="12555">
          <cell r="A12555" t="str">
            <v>AG30LSC0003</v>
          </cell>
        </row>
        <row r="12556">
          <cell r="A12556" t="str">
            <v>AG30WP0003</v>
          </cell>
        </row>
        <row r="12557">
          <cell r="A12557" t="str">
            <v>AG40SWESPRT0003</v>
          </cell>
        </row>
        <row r="12558">
          <cell r="A12558" t="str">
            <v>T58068.01</v>
          </cell>
        </row>
        <row r="12559">
          <cell r="A12559" t="str">
            <v>T58068.05</v>
          </cell>
        </row>
        <row r="12560">
          <cell r="A12560" t="str">
            <v>T58068.02</v>
          </cell>
        </row>
        <row r="12561">
          <cell r="A12561" t="str">
            <v>T58068.03</v>
          </cell>
        </row>
        <row r="12562">
          <cell r="A12562" t="str">
            <v>T58068.06</v>
          </cell>
        </row>
        <row r="12563">
          <cell r="A12563" t="str">
            <v>T58068.07</v>
          </cell>
        </row>
        <row r="12564">
          <cell r="A12564" t="str">
            <v>T58064.01</v>
          </cell>
        </row>
        <row r="12565">
          <cell r="A12565" t="str">
            <v>T58064.02</v>
          </cell>
        </row>
        <row r="12566">
          <cell r="A12566" t="str">
            <v>T58064.03</v>
          </cell>
        </row>
        <row r="12567">
          <cell r="A12567" t="str">
            <v>T58064.04</v>
          </cell>
        </row>
        <row r="12568">
          <cell r="A12568" t="str">
            <v>T58064.05</v>
          </cell>
        </row>
        <row r="12569">
          <cell r="A12569" t="str">
            <v>T58064.06</v>
          </cell>
        </row>
        <row r="12570">
          <cell r="A12570" t="str">
            <v>T58064.07</v>
          </cell>
        </row>
        <row r="12571">
          <cell r="A12571" t="str">
            <v>T58064.08</v>
          </cell>
        </row>
        <row r="12572">
          <cell r="A12572" t="str">
            <v>T58066.01</v>
          </cell>
        </row>
        <row r="12573">
          <cell r="A12573" t="str">
            <v>T58066.02</v>
          </cell>
        </row>
        <row r="12574">
          <cell r="A12574" t="str">
            <v>T58066.03</v>
          </cell>
        </row>
        <row r="12575">
          <cell r="A12575" t="str">
            <v>T58066.05</v>
          </cell>
        </row>
        <row r="12576">
          <cell r="A12576" t="str">
            <v>T58066.06</v>
          </cell>
        </row>
        <row r="12577">
          <cell r="A12577" t="str">
            <v>T58066.07</v>
          </cell>
        </row>
        <row r="12578">
          <cell r="A12578" t="str">
            <v>T58065.21</v>
          </cell>
        </row>
        <row r="12579">
          <cell r="A12579" t="str">
            <v>T58065.22</v>
          </cell>
        </row>
        <row r="12580">
          <cell r="A12580" t="str">
            <v>T58065.23</v>
          </cell>
        </row>
        <row r="12581">
          <cell r="A12581" t="str">
            <v>T58065.25</v>
          </cell>
        </row>
        <row r="12582">
          <cell r="A12582" t="str">
            <v>T58065.26</v>
          </cell>
        </row>
        <row r="12583">
          <cell r="A12583" t="str">
            <v>T58065.27</v>
          </cell>
        </row>
        <row r="12584">
          <cell r="A12584" t="str">
            <v>T58065.03</v>
          </cell>
        </row>
        <row r="12585">
          <cell r="A12585" t="str">
            <v>T58065.11</v>
          </cell>
        </row>
        <row r="12586">
          <cell r="A12586" t="str">
            <v>T58065.15</v>
          </cell>
        </row>
        <row r="12587">
          <cell r="A12587" t="str">
            <v>T58065.12</v>
          </cell>
        </row>
        <row r="12588">
          <cell r="A12588" t="str">
            <v>T58065.16</v>
          </cell>
        </row>
        <row r="12589">
          <cell r="A12589" t="str">
            <v>T58065.01</v>
          </cell>
        </row>
        <row r="12590">
          <cell r="A12590" t="str">
            <v>T58065.05</v>
          </cell>
        </row>
        <row r="12591">
          <cell r="A12591" t="str">
            <v>T58065.02</v>
          </cell>
        </row>
        <row r="12592">
          <cell r="A12592" t="str">
            <v>T58065.06</v>
          </cell>
        </row>
        <row r="12593">
          <cell r="A12593" t="str">
            <v>T58065.07</v>
          </cell>
        </row>
        <row r="12594">
          <cell r="A12594" t="str">
            <v>T58068.04</v>
          </cell>
        </row>
        <row r="12595">
          <cell r="A12595" t="str">
            <v>T58068.08</v>
          </cell>
        </row>
        <row r="12596">
          <cell r="A12596" t="str">
            <v>T58063.21</v>
          </cell>
        </row>
        <row r="12597">
          <cell r="A12597" t="str">
            <v>T58063.25</v>
          </cell>
        </row>
        <row r="12598">
          <cell r="A12598" t="str">
            <v>T58063.12</v>
          </cell>
        </row>
        <row r="12599">
          <cell r="A12599" t="str">
            <v>T58063.16</v>
          </cell>
        </row>
        <row r="12600">
          <cell r="A12600" t="str">
            <v>T58063.35</v>
          </cell>
        </row>
        <row r="12601">
          <cell r="A12601" t="str">
            <v>T58063.22</v>
          </cell>
        </row>
        <row r="12602">
          <cell r="A12602" t="str">
            <v>T58063.26</v>
          </cell>
        </row>
        <row r="12603">
          <cell r="A12603" t="str">
            <v>T58063.01</v>
          </cell>
        </row>
        <row r="12604">
          <cell r="A12604" t="str">
            <v>T58063.05</v>
          </cell>
        </row>
        <row r="12605">
          <cell r="A12605" t="str">
            <v>T58063.31</v>
          </cell>
        </row>
        <row r="12606">
          <cell r="A12606" t="str">
            <v>T58063.32</v>
          </cell>
        </row>
        <row r="12607">
          <cell r="A12607" t="str">
            <v>T58063.33</v>
          </cell>
        </row>
        <row r="12608">
          <cell r="A12608" t="str">
            <v>T58063.36</v>
          </cell>
        </row>
        <row r="12609">
          <cell r="A12609" t="str">
            <v>T58063.37</v>
          </cell>
        </row>
        <row r="12610">
          <cell r="A12610" t="str">
            <v>T58063.23</v>
          </cell>
        </row>
        <row r="12611">
          <cell r="A12611" t="str">
            <v>T58063.27</v>
          </cell>
        </row>
        <row r="12612">
          <cell r="A12612" t="str">
            <v>T58069.02</v>
          </cell>
        </row>
        <row r="12613">
          <cell r="A12613" t="str">
            <v>T58069.03</v>
          </cell>
        </row>
        <row r="12614">
          <cell r="A12614" t="str">
            <v>T58069.04</v>
          </cell>
        </row>
        <row r="12615">
          <cell r="A12615" t="str">
            <v>T58069.06</v>
          </cell>
        </row>
        <row r="12616">
          <cell r="A12616" t="str">
            <v>T58069.07</v>
          </cell>
        </row>
        <row r="12617">
          <cell r="A12617" t="str">
            <v>T58069.08</v>
          </cell>
        </row>
        <row r="12618">
          <cell r="A12618" t="str">
            <v>T58067.01</v>
          </cell>
        </row>
        <row r="12619">
          <cell r="A12619" t="str">
            <v>T58067.02</v>
          </cell>
        </row>
        <row r="12620">
          <cell r="A12620" t="str">
            <v>T58067.05</v>
          </cell>
        </row>
        <row r="12621">
          <cell r="A12621" t="str">
            <v>T58067.06</v>
          </cell>
        </row>
        <row r="12622">
          <cell r="A12622" t="str">
            <v>T58069.01</v>
          </cell>
        </row>
        <row r="12623">
          <cell r="A12623" t="str">
            <v>T58069.05</v>
          </cell>
        </row>
        <row r="12624">
          <cell r="A12624" t="str">
            <v>T58067.03</v>
          </cell>
        </row>
        <row r="12625">
          <cell r="A12625" t="str">
            <v>T58067.07</v>
          </cell>
        </row>
        <row r="12626">
          <cell r="A12626" t="str">
            <v>AG30SWHTML0003</v>
          </cell>
        </row>
        <row r="12627">
          <cell r="A12627" t="str">
            <v>E32208.01</v>
          </cell>
        </row>
        <row r="12628">
          <cell r="A12628" t="str">
            <v>E32211.01</v>
          </cell>
        </row>
        <row r="12629">
          <cell r="A12629" t="str">
            <v>E32220.01</v>
          </cell>
        </row>
        <row r="12630">
          <cell r="A12630" t="str">
            <v>E37087.01</v>
          </cell>
        </row>
        <row r="12631">
          <cell r="A12631" t="str">
            <v>CS71515.01</v>
          </cell>
        </row>
        <row r="12632">
          <cell r="A12632" t="str">
            <v>NES260C650</v>
          </cell>
        </row>
        <row r="12633">
          <cell r="A12633" t="str">
            <v>CS71130.06</v>
          </cell>
        </row>
        <row r="12634">
          <cell r="A12634" t="str">
            <v>00003265</v>
          </cell>
        </row>
        <row r="12635">
          <cell r="A12635" t="str">
            <v>T36412.21</v>
          </cell>
        </row>
        <row r="12636">
          <cell r="A12636" t="str">
            <v>MSCFEAT2707.50</v>
          </cell>
        </row>
        <row r="12637">
          <cell r="A12637" t="str">
            <v>FS000310</v>
          </cell>
        </row>
        <row r="12638">
          <cell r="A12638" t="str">
            <v>00039416</v>
          </cell>
        </row>
        <row r="12639">
          <cell r="A12639" t="str">
            <v>MSCFEAT0707.D</v>
          </cell>
        </row>
        <row r="12640">
          <cell r="A12640" t="str">
            <v>MSCFEAT0831.D</v>
          </cell>
        </row>
        <row r="12641">
          <cell r="A12641" t="str">
            <v>CNSM005</v>
          </cell>
        </row>
        <row r="12642">
          <cell r="A12642" t="str">
            <v>IPBB3750FE24</v>
          </cell>
        </row>
        <row r="12643">
          <cell r="A12643" t="str">
            <v>00035455</v>
          </cell>
        </row>
        <row r="12644">
          <cell r="A12644" t="str">
            <v>PSSW2106</v>
          </cell>
        </row>
        <row r="12645">
          <cell r="A12645" t="str">
            <v>SGNSW3006</v>
          </cell>
        </row>
        <row r="12646">
          <cell r="A12646" t="str">
            <v>SGNSW3007</v>
          </cell>
        </row>
        <row r="12647">
          <cell r="A12647" t="str">
            <v>SGNSW3038U</v>
          </cell>
        </row>
        <row r="12648">
          <cell r="A12648" t="str">
            <v>SGNSW3039U</v>
          </cell>
        </row>
        <row r="12649">
          <cell r="A12649" t="str">
            <v>00037140</v>
          </cell>
        </row>
        <row r="12650">
          <cell r="A12650" t="str">
            <v>OSS01960</v>
          </cell>
        </row>
        <row r="12651">
          <cell r="A12651" t="str">
            <v>OSS01964</v>
          </cell>
        </row>
        <row r="12652">
          <cell r="A12652" t="str">
            <v>SG00304</v>
          </cell>
        </row>
        <row r="12653">
          <cell r="A12653" t="str">
            <v>SG00508</v>
          </cell>
        </row>
        <row r="12654">
          <cell r="A12654" t="str">
            <v>00035291</v>
          </cell>
        </row>
        <row r="12655">
          <cell r="A12655" t="str">
            <v>00035312</v>
          </cell>
        </row>
        <row r="12656">
          <cell r="A12656" t="str">
            <v>00036327</v>
          </cell>
        </row>
        <row r="12657">
          <cell r="A12657" t="str">
            <v>00037994</v>
          </cell>
        </row>
        <row r="12658">
          <cell r="A12658" t="str">
            <v>MSCFEAT0089</v>
          </cell>
        </row>
        <row r="12659">
          <cell r="A12659" t="str">
            <v>MSCFEAT11265</v>
          </cell>
        </row>
        <row r="12660">
          <cell r="A12660" t="str">
            <v>MSCFEAT11360</v>
          </cell>
        </row>
        <row r="12661">
          <cell r="A12661" t="str">
            <v>MSCFEAT61256</v>
          </cell>
        </row>
        <row r="12662">
          <cell r="A12662" t="str">
            <v>MSCFEAT61260</v>
          </cell>
        </row>
        <row r="12663">
          <cell r="A12663" t="str">
            <v>MSCFEAT61282</v>
          </cell>
        </row>
        <row r="12664">
          <cell r="A12664" t="str">
            <v>MSCFEAT61288</v>
          </cell>
        </row>
        <row r="12665">
          <cell r="A12665" t="str">
            <v>MSCFEAT61298</v>
          </cell>
        </row>
        <row r="12666">
          <cell r="A12666" t="str">
            <v>MSCFEAT61317</v>
          </cell>
        </row>
        <row r="12667">
          <cell r="A12667" t="str">
            <v>MSCFEAT61320</v>
          </cell>
        </row>
        <row r="12668">
          <cell r="A12668" t="str">
            <v>MSCFEAT62319</v>
          </cell>
        </row>
        <row r="12669">
          <cell r="A12669" t="str">
            <v>MSCFEAT62320</v>
          </cell>
        </row>
        <row r="12670">
          <cell r="A12670" t="str">
            <v>MSCFEAT62323</v>
          </cell>
        </row>
        <row r="12671">
          <cell r="A12671" t="str">
            <v>MSCFEAT62329</v>
          </cell>
        </row>
        <row r="12672">
          <cell r="A12672" t="str">
            <v>MSCFEAT62331</v>
          </cell>
        </row>
        <row r="12673">
          <cell r="A12673" t="str">
            <v>MSCSW61231</v>
          </cell>
        </row>
        <row r="12674">
          <cell r="A12674" t="str">
            <v>OSS01682</v>
          </cell>
        </row>
        <row r="12675">
          <cell r="A12675" t="str">
            <v>OSS02226</v>
          </cell>
        </row>
        <row r="12676">
          <cell r="A12676" t="str">
            <v>OSS02531</v>
          </cell>
        </row>
        <row r="12677">
          <cell r="A12677" t="str">
            <v>OSS02532</v>
          </cell>
        </row>
        <row r="12678">
          <cell r="A12678" t="str">
            <v>00003630</v>
          </cell>
        </row>
        <row r="12679">
          <cell r="A12679" t="str">
            <v>00006637</v>
          </cell>
        </row>
        <row r="12680">
          <cell r="A12680" t="str">
            <v>00034765</v>
          </cell>
        </row>
        <row r="12681">
          <cell r="A12681" t="str">
            <v>00039778</v>
          </cell>
        </row>
        <row r="12682">
          <cell r="A12682" t="str">
            <v>00039786</v>
          </cell>
        </row>
        <row r="12683">
          <cell r="A12683" t="str">
            <v>RNC3027</v>
          </cell>
        </row>
        <row r="12684">
          <cell r="A12684" t="str">
            <v>P31764.01</v>
          </cell>
        </row>
        <row r="12685">
          <cell r="A12685" t="str">
            <v>P55003-19AA</v>
          </cell>
        </row>
        <row r="12686">
          <cell r="A12686" t="str">
            <v>NET4426000</v>
          </cell>
        </row>
        <row r="12687">
          <cell r="A12687" t="str">
            <v>NET4500000</v>
          </cell>
        </row>
        <row r="12688">
          <cell r="A12688" t="str">
            <v>NET4501000</v>
          </cell>
        </row>
        <row r="12689">
          <cell r="A12689" t="str">
            <v>NET4502000</v>
          </cell>
        </row>
        <row r="12690">
          <cell r="A12690" t="str">
            <v>NET4503000</v>
          </cell>
        </row>
        <row r="12691">
          <cell r="A12691" t="str">
            <v>NESW5041000</v>
          </cell>
        </row>
        <row r="12692">
          <cell r="A12692" t="str">
            <v>BSC3094</v>
          </cell>
        </row>
        <row r="12693">
          <cell r="A12693" t="str">
            <v>00002813</v>
          </cell>
        </row>
        <row r="12694">
          <cell r="A12694" t="str">
            <v>00035286</v>
          </cell>
        </row>
        <row r="12695">
          <cell r="A12695" t="str">
            <v>00035301</v>
          </cell>
        </row>
        <row r="12696">
          <cell r="A12696" t="str">
            <v>SG00500U</v>
          </cell>
        </row>
        <row r="12697">
          <cell r="A12697" t="str">
            <v>SG00502U</v>
          </cell>
        </row>
        <row r="12698">
          <cell r="A12698" t="str">
            <v>00032612</v>
          </cell>
        </row>
        <row r="12699">
          <cell r="A12699" t="str">
            <v>FISNFI20SES</v>
          </cell>
        </row>
        <row r="12700">
          <cell r="A12700" t="str">
            <v>FISNFI20TP</v>
          </cell>
        </row>
        <row r="12701">
          <cell r="A12701" t="str">
            <v>NTMSCT10L16E4</v>
          </cell>
        </row>
        <row r="12702">
          <cell r="A12702" t="str">
            <v>OSSW0097</v>
          </cell>
        </row>
        <row r="12703">
          <cell r="A12703" t="str">
            <v>PRSSW0085</v>
          </cell>
        </row>
        <row r="12704">
          <cell r="A12704" t="str">
            <v>S36428.01</v>
          </cell>
        </row>
        <row r="12705">
          <cell r="A12705" t="str">
            <v>SG00504</v>
          </cell>
        </row>
        <row r="12706">
          <cell r="A12706" t="str">
            <v>SIRSW0202</v>
          </cell>
        </row>
        <row r="12707">
          <cell r="A12707" t="str">
            <v>SIRSW0203</v>
          </cell>
        </row>
        <row r="12708">
          <cell r="A12708" t="str">
            <v>SIRSW0204</v>
          </cell>
        </row>
        <row r="12709">
          <cell r="A12709" t="str">
            <v>SIRSW0209</v>
          </cell>
        </row>
        <row r="12710">
          <cell r="A12710" t="str">
            <v>SIRSW0210</v>
          </cell>
        </row>
        <row r="12711">
          <cell r="A12711" t="str">
            <v>SIRSW0218</v>
          </cell>
        </row>
        <row r="12712">
          <cell r="A12712" t="str">
            <v>SIRSW0226</v>
          </cell>
        </row>
        <row r="12713">
          <cell r="A12713" t="str">
            <v>SIRSW0228</v>
          </cell>
        </row>
        <row r="12714">
          <cell r="A12714" t="str">
            <v>SIRSW0233</v>
          </cell>
        </row>
        <row r="12715">
          <cell r="A12715" t="str">
            <v>00038967</v>
          </cell>
        </row>
        <row r="12716">
          <cell r="A12716" t="str">
            <v>00039326</v>
          </cell>
        </row>
        <row r="12717">
          <cell r="A12717" t="str">
            <v>MINAPPL60006NT</v>
          </cell>
        </row>
        <row r="12718">
          <cell r="A12718" t="str">
            <v>MINAPPLSE007NT</v>
          </cell>
        </row>
        <row r="12719">
          <cell r="A12719" t="str">
            <v>MINAPPLSE008NT</v>
          </cell>
        </row>
        <row r="12720">
          <cell r="A12720" t="str">
            <v>00035663</v>
          </cell>
        </row>
        <row r="12721">
          <cell r="A12721" t="str">
            <v>IMC00054</v>
          </cell>
        </row>
        <row r="12722">
          <cell r="A12722" t="str">
            <v>IMC00055</v>
          </cell>
        </row>
        <row r="12723">
          <cell r="A12723" t="str">
            <v>IMC00067</v>
          </cell>
        </row>
        <row r="12724">
          <cell r="A12724" t="str">
            <v>IMC00074</v>
          </cell>
        </row>
        <row r="12725">
          <cell r="A12725" t="str">
            <v>IMC00165</v>
          </cell>
        </row>
        <row r="12726">
          <cell r="A12726" t="str">
            <v>OSSW0185</v>
          </cell>
        </row>
        <row r="12727">
          <cell r="A12727" t="str">
            <v>00003857</v>
          </cell>
        </row>
        <row r="12728">
          <cell r="A12728" t="str">
            <v>00003858</v>
          </cell>
        </row>
        <row r="12729">
          <cell r="A12729" t="str">
            <v>00004173</v>
          </cell>
        </row>
        <row r="12730">
          <cell r="A12730" t="str">
            <v>00033666</v>
          </cell>
        </row>
        <row r="12731">
          <cell r="A12731" t="str">
            <v>00034516</v>
          </cell>
        </row>
        <row r="12732">
          <cell r="A12732" t="str">
            <v>00035921</v>
          </cell>
        </row>
        <row r="12733">
          <cell r="A12733" t="str">
            <v>AG30VO0002</v>
          </cell>
        </row>
        <row r="12734">
          <cell r="A12734" t="str">
            <v>469772A</v>
          </cell>
        </row>
        <row r="12735">
          <cell r="A12735" t="str">
            <v>SRR01S1295.D</v>
          </cell>
        </row>
        <row r="12736">
          <cell r="A12736" t="str">
            <v>DA7707</v>
          </cell>
        </row>
        <row r="12737">
          <cell r="A12737" t="str">
            <v>PSHW0010</v>
          </cell>
        </row>
        <row r="12738">
          <cell r="A12738" t="str">
            <v>2003347</v>
          </cell>
        </row>
        <row r="12739">
          <cell r="A12739" t="str">
            <v>BSC00103</v>
          </cell>
        </row>
        <row r="12740">
          <cell r="A12740" t="str">
            <v>BSC00104</v>
          </cell>
        </row>
        <row r="12741">
          <cell r="A12741" t="str">
            <v>3GN03H0040</v>
          </cell>
        </row>
        <row r="12742">
          <cell r="A12742" t="str">
            <v>RNC3155</v>
          </cell>
        </row>
        <row r="12743">
          <cell r="A12743" t="str">
            <v>T36413.31</v>
          </cell>
        </row>
        <row r="12744">
          <cell r="A12744" t="str">
            <v>MMSC21FEAT0071</v>
          </cell>
        </row>
        <row r="12745">
          <cell r="A12745" t="str">
            <v>MMSC21FEAT0085</v>
          </cell>
        </row>
        <row r="12746">
          <cell r="A12746" t="str">
            <v>MMSC21FEAT0113</v>
          </cell>
        </row>
        <row r="12747">
          <cell r="A12747" t="str">
            <v>MMSC21FEAT0057</v>
          </cell>
        </row>
        <row r="12748">
          <cell r="A12748" t="str">
            <v>MMSC30FEAT0015</v>
          </cell>
        </row>
        <row r="12749">
          <cell r="A12749" t="str">
            <v>MMSC30FEAT0029</v>
          </cell>
        </row>
        <row r="12750">
          <cell r="A12750" t="str">
            <v>MINSMPSW5265HP</v>
          </cell>
        </row>
        <row r="12751">
          <cell r="A12751" t="str">
            <v>E35702.10</v>
          </cell>
        </row>
        <row r="12752">
          <cell r="A12752" t="str">
            <v>GMLCSERV0001</v>
          </cell>
        </row>
        <row r="12753">
          <cell r="A12753" t="str">
            <v>MSCFEAT0748</v>
          </cell>
        </row>
        <row r="12754">
          <cell r="A12754" t="str">
            <v>OEMHPSW0001</v>
          </cell>
        </row>
        <row r="12755">
          <cell r="A12755" t="str">
            <v>469379A</v>
          </cell>
        </row>
        <row r="12756">
          <cell r="A12756" t="str">
            <v>E32426.01</v>
          </cell>
        </row>
        <row r="12757">
          <cell r="A12757" t="str">
            <v>00003097</v>
          </cell>
        </row>
        <row r="12758">
          <cell r="A12758" t="str">
            <v>00004932</v>
          </cell>
        </row>
        <row r="12759">
          <cell r="A12759" t="str">
            <v>E35710.05</v>
          </cell>
        </row>
        <row r="12760">
          <cell r="A12760" t="str">
            <v>CS7275601</v>
          </cell>
        </row>
        <row r="12761">
          <cell r="A12761" t="str">
            <v>SPR1306</v>
          </cell>
        </row>
        <row r="12762">
          <cell r="A12762" t="str">
            <v>IMC00130</v>
          </cell>
        </row>
        <row r="12763">
          <cell r="A12763" t="str">
            <v>E32653.01</v>
          </cell>
        </row>
        <row r="12764">
          <cell r="A12764" t="str">
            <v>CS77020.02</v>
          </cell>
        </row>
        <row r="12765">
          <cell r="A12765" t="str">
            <v>00033822</v>
          </cell>
        </row>
        <row r="12766">
          <cell r="A12766" t="str">
            <v>470101A</v>
          </cell>
        </row>
        <row r="12767">
          <cell r="A12767" t="str">
            <v>OSHWP0138</v>
          </cell>
        </row>
        <row r="12768">
          <cell r="A12768" t="str">
            <v>GE_00012</v>
          </cell>
        </row>
        <row r="12769">
          <cell r="A12769" t="str">
            <v>OSSW0403</v>
          </cell>
        </row>
        <row r="12770">
          <cell r="A12770" t="str">
            <v>3GN03H0008</v>
          </cell>
        </row>
        <row r="12771">
          <cell r="A12771" t="str">
            <v>MINSCPSW5446HP</v>
          </cell>
        </row>
        <row r="12772">
          <cell r="A12772" t="str">
            <v>DA0139</v>
          </cell>
        </row>
        <row r="12773">
          <cell r="A12773" t="str">
            <v>MSC03H0019</v>
          </cell>
        </row>
        <row r="12774">
          <cell r="A12774" t="str">
            <v>MSC03H0021</v>
          </cell>
        </row>
        <row r="12775">
          <cell r="A12775" t="str">
            <v>MSC03H0020</v>
          </cell>
        </row>
        <row r="12776">
          <cell r="A12776" t="str">
            <v>MINSMPSE0009OR</v>
          </cell>
        </row>
        <row r="12777">
          <cell r="A12777" t="str">
            <v>GMLCSW0068</v>
          </cell>
        </row>
        <row r="12778">
          <cell r="A12778" t="str">
            <v>00005541</v>
          </cell>
        </row>
        <row r="12779">
          <cell r="A12779" t="str">
            <v>T50017-01BA</v>
          </cell>
        </row>
        <row r="12780">
          <cell r="A12780" t="str">
            <v>T50017-21BA</v>
          </cell>
        </row>
        <row r="12781">
          <cell r="A12781" t="str">
            <v>OEMEMCHW33A</v>
          </cell>
        </row>
        <row r="12782">
          <cell r="A12782" t="str">
            <v>OEMEMCHW15A</v>
          </cell>
        </row>
        <row r="12783">
          <cell r="A12783" t="str">
            <v>FS000062</v>
          </cell>
        </row>
        <row r="12784">
          <cell r="A12784" t="str">
            <v>E35704.11</v>
          </cell>
        </row>
        <row r="12785">
          <cell r="A12785" t="str">
            <v>BEA_WLS</v>
          </cell>
        </row>
        <row r="12786">
          <cell r="A12786" t="str">
            <v>OSHW0094</v>
          </cell>
        </row>
        <row r="12787">
          <cell r="A12787" t="str">
            <v>OEMEMCHW31NA</v>
          </cell>
        </row>
        <row r="12788">
          <cell r="A12788" t="str">
            <v>FS000023</v>
          </cell>
        </row>
        <row r="12789">
          <cell r="A12789" t="str">
            <v>OEMHPSUP001</v>
          </cell>
        </row>
        <row r="12790">
          <cell r="A12790" t="str">
            <v>GMLCSW0081</v>
          </cell>
        </row>
        <row r="12791">
          <cell r="A12791" t="str">
            <v>PRSSW12160</v>
          </cell>
        </row>
        <row r="12792">
          <cell r="A12792" t="str">
            <v>AG30SWM2S0006</v>
          </cell>
        </row>
        <row r="12793">
          <cell r="A12793" t="str">
            <v>OSS02401</v>
          </cell>
        </row>
        <row r="12794">
          <cell r="A12794" t="str">
            <v>NEM01HW0023</v>
          </cell>
        </row>
        <row r="12795">
          <cell r="A12795" t="str">
            <v>HLR01H1131</v>
          </cell>
        </row>
        <row r="12796">
          <cell r="A12796" t="str">
            <v>HLR01H1132</v>
          </cell>
        </row>
        <row r="12797">
          <cell r="A12797" t="str">
            <v>HLR01H1133</v>
          </cell>
        </row>
        <row r="12798">
          <cell r="A12798" t="str">
            <v>HLR01H1134</v>
          </cell>
        </row>
        <row r="12799">
          <cell r="A12799" t="str">
            <v>NTMSCT10L14E4</v>
          </cell>
        </row>
        <row r="12800">
          <cell r="A12800" t="str">
            <v>469179A</v>
          </cell>
        </row>
        <row r="12801">
          <cell r="A12801" t="str">
            <v>465803A</v>
          </cell>
        </row>
        <row r="12802">
          <cell r="A12802" t="str">
            <v>3GN03H0004</v>
          </cell>
        </row>
        <row r="12803">
          <cell r="A12803" t="str">
            <v>3GN01H0004</v>
          </cell>
        </row>
        <row r="12804">
          <cell r="A12804" t="str">
            <v>MINIPSE00032DE</v>
          </cell>
        </row>
        <row r="12805">
          <cell r="A12805" t="str">
            <v>T36413.11</v>
          </cell>
        </row>
        <row r="12806">
          <cell r="A12806" t="str">
            <v>NES260C122</v>
          </cell>
        </row>
        <row r="12807">
          <cell r="A12807" t="str">
            <v>INCCOMCPU</v>
          </cell>
        </row>
        <row r="12808">
          <cell r="A12808" t="str">
            <v>RNC3154</v>
          </cell>
        </row>
        <row r="12809">
          <cell r="A12809" t="str">
            <v>00036211</v>
          </cell>
        </row>
        <row r="12810">
          <cell r="A12810" t="str">
            <v>CS7115000</v>
          </cell>
        </row>
        <row r="12811">
          <cell r="A12811" t="str">
            <v>T36413.21</v>
          </cell>
        </row>
        <row r="12812">
          <cell r="A12812" t="str">
            <v>TA2POCS</v>
          </cell>
        </row>
        <row r="12813">
          <cell r="A12813" t="str">
            <v>BSC3091</v>
          </cell>
        </row>
        <row r="12814">
          <cell r="A12814" t="str">
            <v>00033102</v>
          </cell>
        </row>
        <row r="12815">
          <cell r="A12815" t="str">
            <v>T36413.30</v>
          </cell>
        </row>
        <row r="12816">
          <cell r="A12816" t="str">
            <v>MINSCPSW5280HP</v>
          </cell>
        </row>
        <row r="12817">
          <cell r="A12817" t="str">
            <v>00035024</v>
          </cell>
        </row>
        <row r="12818">
          <cell r="A12818" t="str">
            <v>468662A</v>
          </cell>
        </row>
        <row r="12819">
          <cell r="A12819" t="str">
            <v>NES35001380</v>
          </cell>
        </row>
        <row r="12820">
          <cell r="A12820" t="str">
            <v>GMLCFEAT0081</v>
          </cell>
        </row>
        <row r="12821">
          <cell r="A12821" t="str">
            <v>MMSC30FEAT0006</v>
          </cell>
        </row>
        <row r="12822">
          <cell r="A12822" t="str">
            <v>OSSW0246</v>
          </cell>
        </row>
        <row r="12823">
          <cell r="A12823" t="str">
            <v>NES4001126</v>
          </cell>
        </row>
        <row r="12824">
          <cell r="A12824" t="str">
            <v>T58062.02</v>
          </cell>
        </row>
        <row r="12825">
          <cell r="A12825" t="str">
            <v>T58062.06</v>
          </cell>
        </row>
        <row r="12826">
          <cell r="A12826" t="str">
            <v>T58059.11</v>
          </cell>
        </row>
        <row r="12827">
          <cell r="A12827" t="str">
            <v>T58059.15</v>
          </cell>
        </row>
        <row r="12828">
          <cell r="A12828" t="str">
            <v>T58062.03</v>
          </cell>
        </row>
        <row r="12829">
          <cell r="A12829" t="str">
            <v>T58062.07</v>
          </cell>
        </row>
        <row r="12830">
          <cell r="A12830" t="str">
            <v>T58062.01</v>
          </cell>
        </row>
        <row r="12831">
          <cell r="A12831" t="str">
            <v>T58062.05</v>
          </cell>
        </row>
        <row r="12832">
          <cell r="A12832" t="str">
            <v>T58059.13</v>
          </cell>
        </row>
        <row r="12833">
          <cell r="A12833" t="str">
            <v>T58059.17</v>
          </cell>
        </row>
        <row r="12834">
          <cell r="A12834" t="str">
            <v>T58059.52</v>
          </cell>
        </row>
        <row r="12835">
          <cell r="A12835" t="str">
            <v>T58059.56</v>
          </cell>
        </row>
        <row r="12836">
          <cell r="A12836" t="str">
            <v>T58059.14</v>
          </cell>
        </row>
        <row r="12837">
          <cell r="A12837" t="str">
            <v>T58059.18</v>
          </cell>
        </row>
        <row r="12838">
          <cell r="A12838" t="str">
            <v>T58059.01</v>
          </cell>
        </row>
        <row r="12839">
          <cell r="A12839" t="str">
            <v>T58059.02</v>
          </cell>
        </row>
        <row r="12840">
          <cell r="A12840" t="str">
            <v>T58059.03</v>
          </cell>
        </row>
        <row r="12841">
          <cell r="A12841" t="str">
            <v>T58059.04</v>
          </cell>
        </row>
        <row r="12842">
          <cell r="A12842" t="str">
            <v>T58059.05</v>
          </cell>
        </row>
        <row r="12843">
          <cell r="A12843" t="str">
            <v>T58059.06</v>
          </cell>
        </row>
        <row r="12844">
          <cell r="A12844" t="str">
            <v>T58059.07</v>
          </cell>
        </row>
        <row r="12845">
          <cell r="A12845" t="str">
            <v>T58059.08</v>
          </cell>
        </row>
        <row r="12846">
          <cell r="A12846" t="str">
            <v>T58059.12</v>
          </cell>
        </row>
        <row r="12847">
          <cell r="A12847" t="str">
            <v>T58059.16</v>
          </cell>
        </row>
        <row r="12848">
          <cell r="A12848" t="str">
            <v>T58059.21</v>
          </cell>
        </row>
        <row r="12849">
          <cell r="A12849" t="str">
            <v>T58059.22</v>
          </cell>
        </row>
        <row r="12850">
          <cell r="A12850" t="str">
            <v>T58059.23</v>
          </cell>
        </row>
        <row r="12851">
          <cell r="A12851" t="str">
            <v>T58059.24</v>
          </cell>
        </row>
        <row r="12852">
          <cell r="A12852" t="str">
            <v>T58059.25</v>
          </cell>
        </row>
        <row r="12853">
          <cell r="A12853" t="str">
            <v>T58059.26</v>
          </cell>
        </row>
        <row r="12854">
          <cell r="A12854" t="str">
            <v>T58059.27</v>
          </cell>
        </row>
        <row r="12855">
          <cell r="A12855" t="str">
            <v>T58059.28</v>
          </cell>
        </row>
        <row r="12856">
          <cell r="A12856" t="str">
            <v>T58059.31</v>
          </cell>
        </row>
        <row r="12857">
          <cell r="A12857" t="str">
            <v>T58059.32</v>
          </cell>
        </row>
        <row r="12858">
          <cell r="A12858" t="str">
            <v>T58059.33</v>
          </cell>
        </row>
        <row r="12859">
          <cell r="A12859" t="str">
            <v>T58059.34</v>
          </cell>
        </row>
        <row r="12860">
          <cell r="A12860" t="str">
            <v>T58059.35</v>
          </cell>
        </row>
        <row r="12861">
          <cell r="A12861" t="str">
            <v>T58059.36</v>
          </cell>
        </row>
        <row r="12862">
          <cell r="A12862" t="str">
            <v>T58059.37</v>
          </cell>
        </row>
        <row r="12863">
          <cell r="A12863" t="str">
            <v>T58059.38</v>
          </cell>
        </row>
        <row r="12864">
          <cell r="A12864" t="str">
            <v>T58059.41</v>
          </cell>
        </row>
        <row r="12865">
          <cell r="A12865" t="str">
            <v>T58059.42</v>
          </cell>
        </row>
        <row r="12866">
          <cell r="A12866" t="str">
            <v>T58059.43</v>
          </cell>
        </row>
        <row r="12867">
          <cell r="A12867" t="str">
            <v>T58059.45</v>
          </cell>
        </row>
        <row r="12868">
          <cell r="A12868" t="str">
            <v>T58059.46</v>
          </cell>
        </row>
        <row r="12869">
          <cell r="A12869" t="str">
            <v>T58059.47</v>
          </cell>
        </row>
        <row r="12870">
          <cell r="A12870" t="str">
            <v>T58061.01</v>
          </cell>
        </row>
        <row r="12871">
          <cell r="A12871" t="str">
            <v>T58061.02</v>
          </cell>
        </row>
        <row r="12872">
          <cell r="A12872" t="str">
            <v>T58061.03</v>
          </cell>
        </row>
        <row r="12873">
          <cell r="A12873" t="str">
            <v>T58061.05</v>
          </cell>
        </row>
        <row r="12874">
          <cell r="A12874" t="str">
            <v>T58061.06</v>
          </cell>
        </row>
        <row r="12875">
          <cell r="A12875" t="str">
            <v>T58061.07</v>
          </cell>
        </row>
        <row r="12876">
          <cell r="A12876" t="str">
            <v>T58061.21</v>
          </cell>
        </row>
        <row r="12877">
          <cell r="A12877" t="str">
            <v>T58061.22</v>
          </cell>
        </row>
        <row r="12878">
          <cell r="A12878" t="str">
            <v>T58061.23</v>
          </cell>
        </row>
        <row r="12879">
          <cell r="A12879" t="str">
            <v>T58061.25</v>
          </cell>
        </row>
        <row r="12880">
          <cell r="A12880" t="str">
            <v>T58061.26</v>
          </cell>
        </row>
        <row r="12881">
          <cell r="A12881" t="str">
            <v>T58061.27</v>
          </cell>
        </row>
        <row r="12882">
          <cell r="A12882" t="str">
            <v>T58061.31</v>
          </cell>
        </row>
        <row r="12883">
          <cell r="A12883" t="str">
            <v>T58061.32</v>
          </cell>
        </row>
        <row r="12884">
          <cell r="A12884" t="str">
            <v>T58061.33</v>
          </cell>
        </row>
        <row r="12885">
          <cell r="A12885" t="str">
            <v>T58061.35</v>
          </cell>
        </row>
        <row r="12886">
          <cell r="A12886" t="str">
            <v>T58061.36</v>
          </cell>
        </row>
        <row r="12887">
          <cell r="A12887" t="str">
            <v>T58061.37</v>
          </cell>
        </row>
        <row r="12888">
          <cell r="A12888" t="str">
            <v>T58059.51</v>
          </cell>
        </row>
        <row r="12889">
          <cell r="A12889" t="str">
            <v>T58059.53</v>
          </cell>
        </row>
        <row r="12890">
          <cell r="A12890" t="str">
            <v>T58059.55</v>
          </cell>
        </row>
        <row r="12891">
          <cell r="A12891" t="str">
            <v>T58059.57</v>
          </cell>
        </row>
        <row r="12892">
          <cell r="A12892" t="str">
            <v>R55069.01</v>
          </cell>
        </row>
        <row r="12893">
          <cell r="A12893" t="str">
            <v>R55069.02</v>
          </cell>
        </row>
        <row r="12894">
          <cell r="A12894" t="str">
            <v>R55069.03</v>
          </cell>
        </row>
        <row r="12895">
          <cell r="A12895" t="str">
            <v>R55069.04</v>
          </cell>
        </row>
        <row r="12896">
          <cell r="A12896" t="str">
            <v>R55069.05</v>
          </cell>
        </row>
        <row r="12897">
          <cell r="A12897" t="str">
            <v>R55069.06</v>
          </cell>
        </row>
        <row r="12898">
          <cell r="A12898" t="str">
            <v>R55069.07</v>
          </cell>
        </row>
        <row r="12899">
          <cell r="A12899" t="str">
            <v>R55069.08</v>
          </cell>
        </row>
        <row r="12900">
          <cell r="A12900" t="str">
            <v>R55067.01</v>
          </cell>
        </row>
        <row r="12901">
          <cell r="A12901" t="str">
            <v>R55067.02</v>
          </cell>
        </row>
        <row r="12902">
          <cell r="A12902" t="str">
            <v>R55067.03</v>
          </cell>
        </row>
        <row r="12903">
          <cell r="A12903" t="str">
            <v>R55067.05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xecSummary"/>
      <sheetName val="Revisions"/>
      <sheetName val="Local Content"/>
      <sheetName val="TELKOMSEL"/>
      <sheetName val="Discount Alloc"/>
      <sheetName val="COVER"/>
      <sheetName val="Nokia proposal"/>
      <sheetName val="Price Erosion"/>
      <sheetName val="Total Opex Per Island"/>
      <sheetName val="Detail Price Capex Per Isla 1"/>
      <sheetName val="Detail Price Capex Per Isla 2"/>
      <sheetName val="Detail Price Capex Per Isla 3"/>
      <sheetName val="Detail Price Opex Per Island"/>
      <sheetName val="Price List Core-Equipment"/>
      <sheetName val="Price List Core-Equipment UPDAT"/>
      <sheetName val="Breakdown Price List Core_Equip"/>
      <sheetName val="Price List Core Services"/>
      <sheetName val="Price List Node B"/>
      <sheetName val="Price List Node B -2"/>
      <sheetName val="Price List Node B -3"/>
      <sheetName val="Price List RNC"/>
      <sheetName val="Price List Feeder &amp; Acc"/>
      <sheetName val="Price List Antenna"/>
      <sheetName val="Price List Training"/>
      <sheetName val="Price List Power"/>
      <sheetName val="Price List Services RAN"/>
      <sheetName val="Price List Services RAN 2"/>
      <sheetName val="CW Packages"/>
      <sheetName val="Price List Packet Core Eqp"/>
      <sheetName val="Price List RAN_TRANS_OSS"/>
      <sheetName val="Core Feature List"/>
      <sheetName val="RAN SW"/>
      <sheetName val="RAN SW Detail"/>
      <sheetName val="PowerHopper Vario"/>
      <sheetName val="PowerHopper Detail"/>
      <sheetName val="Tellabs Mux"/>
      <sheetName val="Tellabs 8660 ATM Manager"/>
      <sheetName val="NOKIA"/>
      <sheetName val="Profitability Summary"/>
      <sheetName val="Internal Summary"/>
      <sheetName val="Qs"/>
      <sheetName val="Erosions CONFIDENTIAL"/>
      <sheetName val="Internal Detail"/>
      <sheetName val="Total Price Per Island"/>
      <sheetName val="Detail Price Capex Per Island"/>
      <sheetName val="Parameters"/>
      <sheetName val="Services Summary"/>
      <sheetName val="PaCo"/>
      <sheetName val="NSS"/>
      <sheetName val="BoQ NodeB"/>
      <sheetName val="BoQ RNC"/>
      <sheetName val="BoQ SiSo"/>
      <sheetName val="Margin Summary"/>
      <sheetName val="Heik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>
        <row r="3">
          <cell r="EI3">
            <v>1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Graphs"/>
      <sheetName val="Rel 2 Units"/>
      <sheetName val="GRP-02"/>
      <sheetName val="GSM comparison"/>
      <sheetName val="BS margin development"/>
      <sheetName val="BS pricing"/>
      <sheetName val="000"/>
    </sheetNames>
    <sheetDataSet>
      <sheetData sheetId="0"/>
      <sheetData sheetId="1"/>
      <sheetData sheetId="2"/>
      <sheetData sheetId="3" refreshError="1"/>
      <sheetData sheetId="4" refreshError="1"/>
      <sheetData sheetId="5" refreshError="1">
        <row r="27">
          <cell r="B27">
            <v>0.18</v>
          </cell>
        </row>
        <row r="28">
          <cell r="B28">
            <v>0.21086638827480564</v>
          </cell>
        </row>
        <row r="29">
          <cell r="B29">
            <v>0.21999347092855595</v>
          </cell>
        </row>
        <row r="30">
          <cell r="B30">
            <v>0.24942091734554053</v>
          </cell>
        </row>
        <row r="32">
          <cell r="B32">
            <v>0.18755932493395572</v>
          </cell>
        </row>
        <row r="33">
          <cell r="B33">
            <v>0.14000000000000001</v>
          </cell>
        </row>
        <row r="34">
          <cell r="B34">
            <v>0.27323562222859266</v>
          </cell>
        </row>
        <row r="35">
          <cell r="B35">
            <v>0.22872420633907553</v>
          </cell>
        </row>
        <row r="36">
          <cell r="B36">
            <v>0.18</v>
          </cell>
        </row>
      </sheetData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cap price"/>
      <sheetName val="US indoor vs macro outdoor"/>
      <sheetName val="US outdoor vs macro outdoor"/>
      <sheetName val="US outdoor vs micro outdoor"/>
      <sheetName val="Metrosite vs micro outdoor"/>
      <sheetName val="flexihopper  vs trs "/>
    </sheetNames>
    <sheetDataSet>
      <sheetData sheetId="0" refreshError="1"/>
      <sheetData sheetId="1" refreshError="1">
        <row r="116">
          <cell r="C116">
            <v>9000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63_Swap"/>
      <sheetName val="Macro_42m Tower"/>
      <sheetName val="Macro_RFT"/>
      <sheetName val="Micro_Swap PS to Metrosite"/>
      <sheetName val="micro"/>
    </sheetNames>
    <sheetDataSet>
      <sheetData sheetId="0" refreshError="1">
        <row r="2">
          <cell r="I2">
            <v>0.14299999999999999</v>
          </cell>
        </row>
        <row r="3">
          <cell r="I3">
            <v>0.2</v>
          </cell>
        </row>
        <row r="4">
          <cell r="I4">
            <v>0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SSUMEXT"/>
      <sheetName val="SUMMARY"/>
      <sheetName val="OFFEREXT"/>
      <sheetName val="NWEXT"/>
      <sheetName val="SUPPEXT"/>
      <sheetName val="TRAINING"/>
      <sheetName val="COSY"/>
      <sheetName val="DIMENEXT"/>
      <sheetName val="AMMARGIN"/>
      <sheetName val="Total Haryana POs AMC Sheet 3%"/>
      <sheetName val="delhi 03-04AMC @ 3%"/>
      <sheetName val="itemsdetails"/>
      <sheetName val="63_Swap"/>
      <sheetName val="Price_List"/>
      <sheetName val="Advanced"/>
      <sheetName val="NMS Configuration"/>
      <sheetName val="Forecast"/>
      <sheetName val="N.1"/>
      <sheetName val="#REF!"/>
      <sheetName val="Antennas"/>
      <sheetName val="PSPC_LE_Pnext_Current"/>
      <sheetName val="INSTMATR"/>
      <sheetName val="NL180"/>
      <sheetName val="NL240"/>
      <sheetName val="Access Radio NL400"/>
      <sheetName val="SPARE"/>
      <sheetName val="Catuan Utama"/>
      <sheetName val="2x2 1+0"/>
    </sheetNames>
    <sheetDataSet>
      <sheetData sheetId="0">
        <row r="54">
          <cell r="E54">
            <v>4.2499999999999991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4">
          <cell r="E54">
            <v>4.2499999999999991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lanning"/>
      <sheetName val="Installation mat."/>
      <sheetName val="Technical Support"/>
      <sheetName val="Training"/>
      <sheetName val="Tools"/>
      <sheetName val="Antennas"/>
      <sheetName val="ALL"/>
      <sheetName val="AMMARGIN"/>
      <sheetName val="2x2 1+0"/>
      <sheetName val="2.NodeB"/>
      <sheetName val="Installation_mat_"/>
      <sheetName val="Technical_Support"/>
      <sheetName val="2x2_1+0"/>
      <sheetName val="Item Breakdown"/>
      <sheetName val="ROA Price"/>
      <sheetName val="Other Service"/>
      <sheetName val="#REF!"/>
      <sheetName val="Opex"/>
      <sheetName val="IS"/>
      <sheetName val="Cashflow"/>
      <sheetName val="Wacc"/>
      <sheetName val="Assump"/>
      <sheetName val="Revenue Cycle"/>
      <sheetName val="Adm"/>
      <sheetName val="Mkt"/>
      <sheetName val="Is-Monthly"/>
      <sheetName val="Cost schedule"/>
      <sheetName val="Capex"/>
      <sheetName val="Loan-sched"/>
      <sheetName val="IRR"/>
      <sheetName val="INSTMATR"/>
      <sheetName val="NL180"/>
      <sheetName val="NL240"/>
      <sheetName val="Access Radio NL400"/>
      <sheetName val="SPARE"/>
      <sheetName val="TOPSIMP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roject Costs"/>
      <sheetName val="CME"/>
      <sheetName val="Summary Eq BoQ"/>
      <sheetName val="Summary Eq Pricing"/>
      <sheetName val="Summary BTS"/>
      <sheetName val="BTS Site Detail"/>
      <sheetName val="TI &amp; LP"/>
      <sheetName val="TRS"/>
      <sheetName val="BSC"/>
      <sheetName val=" Summary SW "/>
      <sheetName val="BTS SW Site Detail"/>
      <sheetName val="BSC SW"/>
      <sheetName val="TRS SW"/>
      <sheetName val="BTS Pricelist"/>
      <sheetName val="PO TI Pricelist"/>
      <sheetName val="Antenna"/>
      <sheetName val="Feeder-MetroSite"/>
      <sheetName val="Feeder"/>
      <sheetName val="Equipment Services"/>
      <sheetName val=" exec summ cal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1_Unit Price"/>
      <sheetName val="2_Detail BOQ"/>
      <sheetName val="3_sit price"/>
      <sheetName val="4_Total Price "/>
      <sheetName val="(iii)BoQ Int'l"/>
      <sheetName val="(ii)Analisys"/>
      <sheetName val="(i) Basic Price"/>
      <sheetName val="BBS"/>
      <sheetName val="Steel Table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C1" t="str">
            <v>BASIC PRICE</v>
          </cell>
        </row>
        <row r="5">
          <cell r="D5" t="str">
            <v>Q0-XX</v>
          </cell>
          <cell r="F5" t="str">
            <v>Update</v>
          </cell>
          <cell r="G5">
            <v>39875</v>
          </cell>
        </row>
        <row r="6">
          <cell r="D6" t="str">
            <v>HCPT</v>
          </cell>
          <cell r="F6" t="str">
            <v>Location</v>
          </cell>
          <cell r="G6" t="str">
            <v>DKI Jakarta</v>
          </cell>
        </row>
        <row r="7">
          <cell r="D7" t="str">
            <v>XXXX / XXXXXX</v>
          </cell>
        </row>
        <row r="9">
          <cell r="C9" t="str">
            <v>Item</v>
          </cell>
          <cell r="D9" t="str">
            <v>Unit</v>
          </cell>
          <cell r="E9" t="str">
            <v>Price</v>
          </cell>
        </row>
        <row r="10">
          <cell r="E10" t="str">
            <v xml:space="preserve">Initial Unit Price </v>
          </cell>
          <cell r="F10" t="str">
            <v>Coefficient</v>
          </cell>
          <cell r="G10" t="str">
            <v>Final Unit Price</v>
          </cell>
        </row>
        <row r="11">
          <cell r="C11" t="str">
            <v>Civil Work Manpower</v>
          </cell>
        </row>
        <row r="12">
          <cell r="C12" t="str">
            <v>Foreman /Mandor</v>
          </cell>
          <cell r="D12" t="str">
            <v>man/day</v>
          </cell>
          <cell r="E12">
            <v>75000</v>
          </cell>
          <cell r="F12">
            <v>0</v>
          </cell>
          <cell r="G12">
            <v>75000</v>
          </cell>
        </row>
        <row r="13">
          <cell r="C13" t="str">
            <v>Worker /Pekerja</v>
          </cell>
          <cell r="D13" t="str">
            <v>man/day</v>
          </cell>
          <cell r="E13">
            <v>50000</v>
          </cell>
          <cell r="G13">
            <v>50000</v>
          </cell>
        </row>
        <row r="14">
          <cell r="C14" t="str">
            <v>Dig worker /Tukang gali</v>
          </cell>
          <cell r="D14" t="str">
            <v>man/day</v>
          </cell>
          <cell r="E14">
            <v>60000</v>
          </cell>
          <cell r="G14">
            <v>60000</v>
          </cell>
        </row>
        <row r="15">
          <cell r="C15" t="str">
            <v>Stonemason /Tukang batu</v>
          </cell>
          <cell r="D15" t="str">
            <v>man/day</v>
          </cell>
          <cell r="E15">
            <v>60000</v>
          </cell>
          <cell r="G15">
            <v>60000</v>
          </cell>
        </row>
        <row r="16">
          <cell r="C16" t="str">
            <v>Carpenter /Tukang kayu</v>
          </cell>
          <cell r="D16" t="str">
            <v>man/day</v>
          </cell>
          <cell r="E16">
            <v>60000</v>
          </cell>
          <cell r="G16">
            <v>60000</v>
          </cell>
        </row>
        <row r="17">
          <cell r="C17" t="str">
            <v>Steel worker /Tukang besi</v>
          </cell>
          <cell r="D17" t="str">
            <v>man/day</v>
          </cell>
          <cell r="E17">
            <v>60000</v>
          </cell>
          <cell r="G17">
            <v>60000</v>
          </cell>
        </row>
        <row r="18">
          <cell r="C18" t="str">
            <v>Painter /Tukang cat</v>
          </cell>
          <cell r="D18" t="str">
            <v>man/day</v>
          </cell>
          <cell r="E18">
            <v>60000</v>
          </cell>
          <cell r="G18">
            <v>60000</v>
          </cell>
        </row>
        <row r="19">
          <cell r="C19" t="str">
            <v>Chief worker /Kepala tukang</v>
          </cell>
          <cell r="D19" t="str">
            <v>man/day</v>
          </cell>
          <cell r="E19">
            <v>70000</v>
          </cell>
          <cell r="G19">
            <v>70000</v>
          </cell>
        </row>
        <row r="20">
          <cell r="C20" t="str">
            <v>Machine operators /Operator alat mesin</v>
          </cell>
          <cell r="D20" t="str">
            <v>man/day</v>
          </cell>
          <cell r="E20">
            <v>100000</v>
          </cell>
          <cell r="G20">
            <v>100000</v>
          </cell>
        </row>
        <row r="22">
          <cell r="C22" t="str">
            <v>M/E Work Manpower</v>
          </cell>
        </row>
        <row r="23">
          <cell r="C23" t="str">
            <v>Electrical technician</v>
          </cell>
          <cell r="D23" t="str">
            <v>man/day</v>
          </cell>
          <cell r="E23">
            <v>100000</v>
          </cell>
          <cell r="G23">
            <v>100000</v>
          </cell>
        </row>
        <row r="24">
          <cell r="C24" t="str">
            <v>Electrical installer</v>
          </cell>
          <cell r="D24" t="str">
            <v>man/day</v>
          </cell>
          <cell r="E24">
            <v>60000</v>
          </cell>
          <cell r="G24">
            <v>60000</v>
          </cell>
        </row>
        <row r="25">
          <cell r="C25" t="str">
            <v>--------Type here for additional item---------</v>
          </cell>
          <cell r="D25" t="str">
            <v>---Unit---</v>
          </cell>
          <cell r="E25" t="str">
            <v>---Price---</v>
          </cell>
        </row>
        <row r="26">
          <cell r="C26" t="str">
            <v>--------Type here for additional item---------</v>
          </cell>
          <cell r="D26" t="str">
            <v>---Unit---</v>
          </cell>
          <cell r="E26" t="str">
            <v>---Price---</v>
          </cell>
        </row>
        <row r="29">
          <cell r="C29" t="str">
            <v>Civil Work Material Group 01</v>
          </cell>
        </row>
        <row r="30">
          <cell r="C30" t="str">
            <v>Portland cement @50Kg</v>
          </cell>
          <cell r="D30" t="str">
            <v>zak</v>
          </cell>
          <cell r="E30">
            <v>55000</v>
          </cell>
          <cell r="F30">
            <v>0</v>
          </cell>
          <cell r="G30">
            <v>55000</v>
          </cell>
        </row>
        <row r="31">
          <cell r="C31" t="str">
            <v>Concrete sand /Pasir beton</v>
          </cell>
          <cell r="D31" t="str">
            <v>cum</v>
          </cell>
          <cell r="E31">
            <v>175000</v>
          </cell>
          <cell r="G31">
            <v>175000</v>
          </cell>
        </row>
        <row r="32">
          <cell r="C32" t="str">
            <v>Sand /Pasir pasang</v>
          </cell>
          <cell r="D32" t="str">
            <v>cum</v>
          </cell>
          <cell r="E32">
            <v>175000</v>
          </cell>
          <cell r="G32">
            <v>175000</v>
          </cell>
        </row>
        <row r="33">
          <cell r="C33" t="str">
            <v>Sand fill/Pasir urug</v>
          </cell>
          <cell r="D33" t="str">
            <v>cum</v>
          </cell>
          <cell r="E33">
            <v>120000</v>
          </cell>
          <cell r="G33">
            <v>120000</v>
          </cell>
        </row>
        <row r="34">
          <cell r="C34" t="str">
            <v>Coarse aggregate /Split (gravel)</v>
          </cell>
          <cell r="D34" t="str">
            <v>cum</v>
          </cell>
          <cell r="E34">
            <v>160000</v>
          </cell>
          <cell r="G34">
            <v>160000</v>
          </cell>
        </row>
        <row r="35">
          <cell r="C35" t="str">
            <v>River stone /Batu kali</v>
          </cell>
          <cell r="D35" t="str">
            <v>cum</v>
          </cell>
          <cell r="E35">
            <v>125000</v>
          </cell>
          <cell r="G35">
            <v>125000</v>
          </cell>
        </row>
        <row r="36">
          <cell r="C36" t="str">
            <v>Red brick /Batu bata merah</v>
          </cell>
          <cell r="D36" t="str">
            <v>pcs</v>
          </cell>
          <cell r="E36">
            <v>255</v>
          </cell>
          <cell r="G36">
            <v>255</v>
          </cell>
        </row>
        <row r="37">
          <cell r="C37" t="str">
            <v>Concrete brick /Batako</v>
          </cell>
          <cell r="D37" t="str">
            <v>pcs</v>
          </cell>
          <cell r="E37">
            <v>1800</v>
          </cell>
          <cell r="G37">
            <v>1800</v>
          </cell>
        </row>
        <row r="38">
          <cell r="C38" t="str">
            <v>Paving block</v>
          </cell>
          <cell r="D38" t="str">
            <v>pcs</v>
          </cell>
          <cell r="E38">
            <v>1250</v>
          </cell>
          <cell r="G38">
            <v>1250</v>
          </cell>
        </row>
        <row r="39">
          <cell r="C39" t="str">
            <v>Concrete underdrain /Buis ½ Ø 20 cm</v>
          </cell>
          <cell r="D39" t="str">
            <v>m</v>
          </cell>
          <cell r="E39">
            <v>30000</v>
          </cell>
          <cell r="G39">
            <v>30000</v>
          </cell>
        </row>
        <row r="40">
          <cell r="C40" t="str">
            <v>Concrete underdrain /Buis Ø 20 cm</v>
          </cell>
          <cell r="D40" t="str">
            <v>m</v>
          </cell>
          <cell r="E40">
            <v>44000</v>
          </cell>
          <cell r="G40">
            <v>44000</v>
          </cell>
        </row>
        <row r="41">
          <cell r="C41" t="str">
            <v>Concrete underdrain /Buis Ø 30 cm</v>
          </cell>
          <cell r="D41" t="str">
            <v>m</v>
          </cell>
          <cell r="E41">
            <v>60000</v>
          </cell>
          <cell r="G41">
            <v>60000</v>
          </cell>
        </row>
        <row r="42">
          <cell r="C42" t="str">
            <v>Imforted soil /Tanah urug</v>
          </cell>
          <cell r="D42" t="str">
            <v>cum</v>
          </cell>
          <cell r="E42">
            <v>75000</v>
          </cell>
          <cell r="G42">
            <v>75000</v>
          </cell>
        </row>
        <row r="43">
          <cell r="C43" t="str">
            <v>Constrictor  /Kanstin 15 x 28 x 40 cm</v>
          </cell>
          <cell r="D43" t="str">
            <v>pcs</v>
          </cell>
          <cell r="E43">
            <v>15000</v>
          </cell>
          <cell r="G43">
            <v>15000</v>
          </cell>
        </row>
        <row r="44">
          <cell r="C44" t="str">
            <v>Sica grout</v>
          </cell>
          <cell r="D44" t="str">
            <v>zak</v>
          </cell>
          <cell r="E44">
            <v>40000</v>
          </cell>
          <cell r="G44">
            <v>40000</v>
          </cell>
        </row>
        <row r="45">
          <cell r="C45" t="str">
            <v>Ceramic Tile /Keramik Tile</v>
          </cell>
          <cell r="D45" t="str">
            <v>box</v>
          </cell>
          <cell r="E45">
            <v>35000</v>
          </cell>
          <cell r="G45">
            <v>35000</v>
          </cell>
        </row>
        <row r="46">
          <cell r="C46" t="str">
            <v>Vinil</v>
          </cell>
          <cell r="D46" t="str">
            <v>box</v>
          </cell>
          <cell r="E46">
            <v>170000</v>
          </cell>
          <cell r="G46">
            <v>170000</v>
          </cell>
        </row>
        <row r="47">
          <cell r="C47" t="str">
            <v>Homogeneous Tile</v>
          </cell>
          <cell r="D47" t="str">
            <v>box</v>
          </cell>
          <cell r="E47">
            <v>100000</v>
          </cell>
          <cell r="G47">
            <v>100000</v>
          </cell>
        </row>
        <row r="48">
          <cell r="C48" t="str">
            <v>Epoxy</v>
          </cell>
          <cell r="D48" t="str">
            <v>kgs</v>
          </cell>
          <cell r="E48">
            <v>12000</v>
          </cell>
          <cell r="G48">
            <v>12000</v>
          </cell>
        </row>
        <row r="49">
          <cell r="C49" t="str">
            <v>Filler cement (graouting)</v>
          </cell>
          <cell r="D49" t="str">
            <v>zak</v>
          </cell>
          <cell r="E49">
            <v>40000</v>
          </cell>
          <cell r="G49">
            <v>40000</v>
          </cell>
        </row>
        <row r="50">
          <cell r="C50" t="str">
            <v>--------Type here for additional item---------</v>
          </cell>
          <cell r="D50" t="str">
            <v>---Unit---</v>
          </cell>
          <cell r="E50" t="str">
            <v>---Price---</v>
          </cell>
        </row>
        <row r="51">
          <cell r="C51" t="str">
            <v>--------Type here for additional item---------</v>
          </cell>
          <cell r="D51" t="str">
            <v>---Unit---</v>
          </cell>
          <cell r="E51" t="str">
            <v>---Price---</v>
          </cell>
        </row>
        <row r="53">
          <cell r="C53" t="str">
            <v>Civil Work Material Group 02</v>
          </cell>
        </row>
        <row r="54">
          <cell r="C54" t="str">
            <v xml:space="preserve">Wooden Board /Papan 2/20 </v>
          </cell>
          <cell r="D54" t="str">
            <v>sheet</v>
          </cell>
          <cell r="E54">
            <v>12000</v>
          </cell>
          <cell r="G54">
            <v>12000</v>
          </cell>
        </row>
        <row r="55">
          <cell r="C55" t="str">
            <v>Plyboard /Tripleks 9mm</v>
          </cell>
          <cell r="D55" t="str">
            <v>sheet</v>
          </cell>
          <cell r="E55">
            <v>98900</v>
          </cell>
          <cell r="G55">
            <v>98900</v>
          </cell>
        </row>
        <row r="56">
          <cell r="C56" t="str">
            <v>Plyboard /Tripleks 12mm</v>
          </cell>
          <cell r="D56" t="str">
            <v>sheet</v>
          </cell>
          <cell r="E56">
            <v>125000</v>
          </cell>
          <cell r="G56">
            <v>125000</v>
          </cell>
        </row>
        <row r="57">
          <cell r="C57" t="str">
            <v xml:space="preserve">Wooden Beam /Kaso 4/6 </v>
          </cell>
          <cell r="D57" t="str">
            <v>cum</v>
          </cell>
          <cell r="E57">
            <v>1500000</v>
          </cell>
          <cell r="G57">
            <v>1500000</v>
          </cell>
        </row>
        <row r="58">
          <cell r="C58" t="str">
            <v>Wooden Beam /Kaso 5/7</v>
          </cell>
          <cell r="D58" t="str">
            <v>cum</v>
          </cell>
          <cell r="E58">
            <v>1500000</v>
          </cell>
          <cell r="G58">
            <v>1500000</v>
          </cell>
        </row>
        <row r="59">
          <cell r="C59" t="str">
            <v>Wooden Log /Dolken</v>
          </cell>
          <cell r="D59" t="str">
            <v>psc</v>
          </cell>
          <cell r="E59">
            <v>8000</v>
          </cell>
          <cell r="G59">
            <v>8000</v>
          </cell>
        </row>
        <row r="60">
          <cell r="C60" t="str">
            <v>Nail /Paku</v>
          </cell>
          <cell r="D60" t="str">
            <v>kgs</v>
          </cell>
          <cell r="E60">
            <v>9000</v>
          </cell>
          <cell r="G60">
            <v>9000</v>
          </cell>
        </row>
        <row r="61">
          <cell r="C61" t="str">
            <v>Yarn /Tali benang</v>
          </cell>
          <cell r="D61" t="str">
            <v>rol</v>
          </cell>
          <cell r="E61">
            <v>2000</v>
          </cell>
          <cell r="G61">
            <v>2000</v>
          </cell>
        </row>
        <row r="62">
          <cell r="C62" t="str">
            <v>--------Type here for additional item---------</v>
          </cell>
          <cell r="D62" t="str">
            <v>---Unit---</v>
          </cell>
          <cell r="E62" t="str">
            <v>---Price---</v>
          </cell>
        </row>
        <row r="63">
          <cell r="C63" t="str">
            <v>--------Type here for additional item---------</v>
          </cell>
          <cell r="D63" t="str">
            <v>---Unit---</v>
          </cell>
          <cell r="E63" t="str">
            <v>---Price---</v>
          </cell>
        </row>
        <row r="65">
          <cell r="C65" t="str">
            <v>Civil Work Material Group 03</v>
          </cell>
        </row>
        <row r="66">
          <cell r="C66" t="str">
            <v>Reinforced Bar /Besi Tulangan</v>
          </cell>
          <cell r="D66" t="str">
            <v>kgs</v>
          </cell>
          <cell r="E66">
            <v>8700</v>
          </cell>
          <cell r="G66">
            <v>8700</v>
          </cell>
        </row>
        <row r="67">
          <cell r="C67" t="str">
            <v xml:space="preserve"> - Dia. 8 mm   @ 12m/bar</v>
          </cell>
          <cell r="D67" t="str">
            <v>bar</v>
          </cell>
          <cell r="E67">
            <v>41238</v>
          </cell>
          <cell r="G67">
            <v>41238</v>
          </cell>
        </row>
        <row r="68">
          <cell r="C68" t="str">
            <v xml:space="preserve"> - Dia. 10 mm @ 12m/bar</v>
          </cell>
          <cell r="D68" t="str">
            <v>bar</v>
          </cell>
          <cell r="E68">
            <v>64728</v>
          </cell>
          <cell r="G68">
            <v>64728</v>
          </cell>
        </row>
        <row r="69">
          <cell r="C69" t="str">
            <v xml:space="preserve"> - Dia. 12 mm @ 12m/bar</v>
          </cell>
          <cell r="D69" t="str">
            <v>bar</v>
          </cell>
          <cell r="E69">
            <v>92707.199999999997</v>
          </cell>
          <cell r="G69">
            <v>92707.199999999997</v>
          </cell>
        </row>
        <row r="70">
          <cell r="C70" t="str">
            <v xml:space="preserve"> - Dia. 16 mm @ 12m/bar</v>
          </cell>
          <cell r="D70" t="str">
            <v>bar</v>
          </cell>
          <cell r="E70">
            <v>164952</v>
          </cell>
          <cell r="G70">
            <v>164952</v>
          </cell>
        </row>
        <row r="71">
          <cell r="C71" t="str">
            <v>Steel wire /Kawat Beton</v>
          </cell>
          <cell r="D71" t="str">
            <v>kgs</v>
          </cell>
          <cell r="E71">
            <v>11700</v>
          </cell>
          <cell r="G71">
            <v>11700</v>
          </cell>
        </row>
        <row r="72">
          <cell r="C72" t="str">
            <v>Structural steel / Baja struktur</v>
          </cell>
          <cell r="D72" t="str">
            <v>Kgs</v>
          </cell>
          <cell r="E72">
            <v>10000</v>
          </cell>
          <cell r="G72">
            <v>10000</v>
          </cell>
        </row>
        <row r="73">
          <cell r="C73" t="str">
            <v>Barb wire /Kawat duri</v>
          </cell>
          <cell r="D73" t="str">
            <v>kgs</v>
          </cell>
          <cell r="E73">
            <v>65000</v>
          </cell>
          <cell r="G73">
            <v>65000</v>
          </cell>
        </row>
        <row r="74">
          <cell r="C74" t="str">
            <v>BRC fence dia 8 mm, Type 190</v>
          </cell>
          <cell r="D74" t="str">
            <v>Pcs</v>
          </cell>
          <cell r="E74">
            <v>250000</v>
          </cell>
          <cell r="G74">
            <v>250000</v>
          </cell>
        </row>
        <row r="75">
          <cell r="C75" t="str">
            <v>BRC fence dia 8 mm, Type 120</v>
          </cell>
          <cell r="D75" t="str">
            <v>Pcs</v>
          </cell>
          <cell r="E75">
            <v>200000</v>
          </cell>
          <cell r="G75">
            <v>200000</v>
          </cell>
        </row>
        <row r="76">
          <cell r="C76" t="str">
            <v xml:space="preserve">BRC double gate </v>
          </cell>
          <cell r="D76" t="str">
            <v>Set</v>
          </cell>
          <cell r="E76">
            <v>1250000</v>
          </cell>
          <cell r="G76">
            <v>1250000</v>
          </cell>
        </row>
        <row r="77">
          <cell r="C77" t="str">
            <v>shelter door handle Type 1</v>
          </cell>
          <cell r="D77" t="str">
            <v>Set</v>
          </cell>
          <cell r="E77">
            <v>500000</v>
          </cell>
          <cell r="G77">
            <v>500000</v>
          </cell>
        </row>
        <row r="78">
          <cell r="C78" t="str">
            <v>shelter door handle Type 2</v>
          </cell>
          <cell r="D78" t="str">
            <v>Set</v>
          </cell>
          <cell r="E78">
            <v>1000000</v>
          </cell>
          <cell r="G78">
            <v>1000000</v>
          </cell>
        </row>
        <row r="79">
          <cell r="C79" t="str">
            <v>shelter door stoper</v>
          </cell>
          <cell r="D79" t="str">
            <v>Set</v>
          </cell>
          <cell r="E79">
            <v>200000</v>
          </cell>
          <cell r="G79">
            <v>200000</v>
          </cell>
        </row>
        <row r="80">
          <cell r="C80" t="str">
            <v>Padlock size 50</v>
          </cell>
          <cell r="D80" t="str">
            <v>pcs</v>
          </cell>
          <cell r="E80">
            <v>100000</v>
          </cell>
          <cell r="G80">
            <v>100000</v>
          </cell>
        </row>
        <row r="81">
          <cell r="C81" t="str">
            <v>Padlock size 70</v>
          </cell>
          <cell r="D81" t="str">
            <v>pcs</v>
          </cell>
          <cell r="E81">
            <v>150000</v>
          </cell>
          <cell r="G81">
            <v>150000</v>
          </cell>
        </row>
        <row r="82">
          <cell r="C82" t="str">
            <v>--------Type here for additional item---------</v>
          </cell>
          <cell r="D82" t="str">
            <v>---Unit---</v>
          </cell>
          <cell r="E82" t="str">
            <v>---Price---</v>
          </cell>
        </row>
        <row r="83">
          <cell r="C83" t="str">
            <v>--------Type here for additional item---------</v>
          </cell>
          <cell r="D83" t="str">
            <v>---Unit---</v>
          </cell>
          <cell r="E83" t="str">
            <v>---Price---</v>
          </cell>
        </row>
        <row r="85">
          <cell r="C85" t="str">
            <v>Civil Work Material Group 04 (Fabrication item)</v>
          </cell>
        </row>
        <row r="86">
          <cell r="C86" t="str">
            <v>Hot dip galvanized steel</v>
          </cell>
          <cell r="D86" t="str">
            <v>kgs</v>
          </cell>
          <cell r="E86">
            <v>14000</v>
          </cell>
          <cell r="G86">
            <v>14000</v>
          </cell>
        </row>
        <row r="87">
          <cell r="C87" t="str">
            <v xml:space="preserve">Fabrication swing gate </v>
          </cell>
          <cell r="D87" t="str">
            <v>set</v>
          </cell>
          <cell r="E87">
            <v>3000000</v>
          </cell>
          <cell r="G87">
            <v>3000000</v>
          </cell>
        </row>
        <row r="88">
          <cell r="C88" t="str">
            <v xml:space="preserve">Fabrication sliding gate </v>
          </cell>
          <cell r="D88" t="str">
            <v>set</v>
          </cell>
          <cell r="E88">
            <v>3000000</v>
          </cell>
          <cell r="G88">
            <v>3000000</v>
          </cell>
        </row>
        <row r="89">
          <cell r="C89" t="str">
            <v>Steel Door</v>
          </cell>
          <cell r="D89" t="str">
            <v>Set</v>
          </cell>
          <cell r="E89">
            <v>4000000</v>
          </cell>
          <cell r="G89">
            <v>4000000</v>
          </cell>
        </row>
        <row r="90">
          <cell r="C90" t="str">
            <v>FEP</v>
          </cell>
          <cell r="D90" t="str">
            <v>Set</v>
          </cell>
          <cell r="E90">
            <v>400000</v>
          </cell>
          <cell r="G90">
            <v>400000</v>
          </cell>
        </row>
        <row r="91">
          <cell r="C91" t="str">
            <v>CKD Shelter 2x3</v>
          </cell>
          <cell r="D91" t="str">
            <v>unit</v>
          </cell>
          <cell r="E91">
            <v>45000000</v>
          </cell>
          <cell r="G91">
            <v>45000000</v>
          </cell>
        </row>
        <row r="92">
          <cell r="C92" t="str">
            <v>CKD Shelter 3x4</v>
          </cell>
          <cell r="D92" t="str">
            <v>unit</v>
          </cell>
          <cell r="E92">
            <v>53000000</v>
          </cell>
          <cell r="G92">
            <v>53000000</v>
          </cell>
        </row>
        <row r="93">
          <cell r="C93" t="str">
            <v xml:space="preserve">Control Box Cover /Tutup Bak Kontrol </v>
          </cell>
          <cell r="D93" t="str">
            <v>unit</v>
          </cell>
          <cell r="E93">
            <v>100000</v>
          </cell>
          <cell r="G93">
            <v>100000</v>
          </cell>
        </row>
        <row r="94">
          <cell r="C94" t="str">
            <v>AC Cage</v>
          </cell>
          <cell r="D94" t="str">
            <v>unit</v>
          </cell>
          <cell r="E94">
            <v>850000</v>
          </cell>
          <cell r="G94">
            <v>850000</v>
          </cell>
        </row>
        <row r="95">
          <cell r="C95" t="str">
            <v>Indoor Cable Ladder</v>
          </cell>
          <cell r="D95" t="str">
            <v>bar</v>
          </cell>
          <cell r="E95">
            <v>400000</v>
          </cell>
          <cell r="G95">
            <v>400000</v>
          </cell>
        </row>
        <row r="96">
          <cell r="C96" t="str">
            <v>Outdoor Cable Ladder</v>
          </cell>
          <cell r="D96" t="str">
            <v>pcs</v>
          </cell>
          <cell r="E96">
            <v>400000</v>
          </cell>
          <cell r="G96">
            <v>400000</v>
          </cell>
        </row>
        <row r="97">
          <cell r="C97" t="str">
            <v>Tower Identification Plat</v>
          </cell>
          <cell r="D97" t="str">
            <v>pcs</v>
          </cell>
          <cell r="E97">
            <v>100000</v>
          </cell>
          <cell r="G97">
            <v>100000</v>
          </cell>
        </row>
        <row r="98">
          <cell r="C98" t="str">
            <v>KWH Pole</v>
          </cell>
          <cell r="D98" t="str">
            <v>pcs</v>
          </cell>
          <cell r="E98">
            <v>6000000</v>
          </cell>
          <cell r="G98">
            <v>6000000</v>
          </cell>
        </row>
        <row r="99">
          <cell r="C99" t="str">
            <v>BRC Fence pole type 190</v>
          </cell>
          <cell r="D99" t="str">
            <v>pcs</v>
          </cell>
          <cell r="E99">
            <v>300000</v>
          </cell>
          <cell r="G99">
            <v>300000</v>
          </cell>
        </row>
        <row r="100">
          <cell r="C100" t="str">
            <v>BRC Fence pole type 120</v>
          </cell>
          <cell r="D100" t="str">
            <v>pcs</v>
          </cell>
          <cell r="E100">
            <v>300000</v>
          </cell>
          <cell r="G100">
            <v>300000</v>
          </cell>
        </row>
        <row r="101">
          <cell r="C101" t="str">
            <v>Yard lamp pole</v>
          </cell>
          <cell r="D101" t="str">
            <v>pcs</v>
          </cell>
          <cell r="E101">
            <v>4000000</v>
          </cell>
          <cell r="G101">
            <v>4000000</v>
          </cell>
        </row>
        <row r="102">
          <cell r="C102" t="str">
            <v>Yard lamp mounting</v>
          </cell>
          <cell r="D102" t="str">
            <v>pcs</v>
          </cell>
          <cell r="E102">
            <v>2000000</v>
          </cell>
          <cell r="G102">
            <v>2000000</v>
          </cell>
        </row>
        <row r="103">
          <cell r="C103" t="str">
            <v>Birb wire hanger</v>
          </cell>
          <cell r="D103" t="str">
            <v>pcs</v>
          </cell>
          <cell r="E103">
            <v>50000</v>
          </cell>
          <cell r="G103">
            <v>50000</v>
          </cell>
        </row>
        <row r="104">
          <cell r="C104" t="str">
            <v>--------Type here for additional item---------</v>
          </cell>
          <cell r="D104" t="str">
            <v>---Unit---</v>
          </cell>
          <cell r="E104" t="str">
            <v>---Price---</v>
          </cell>
        </row>
        <row r="106">
          <cell r="C106" t="str">
            <v>Civil Work Material Group 05 (Finishing material)</v>
          </cell>
        </row>
        <row r="107">
          <cell r="C107" t="str">
            <v>Steel Paint /Cat besi</v>
          </cell>
          <cell r="D107" t="str">
            <v>kgs</v>
          </cell>
          <cell r="E107">
            <v>35000</v>
          </cell>
          <cell r="G107">
            <v>35000</v>
          </cell>
        </row>
        <row r="108">
          <cell r="C108" t="str">
            <v>Tinner oil</v>
          </cell>
          <cell r="D108" t="str">
            <v>kgs</v>
          </cell>
          <cell r="E108">
            <v>12000</v>
          </cell>
          <cell r="G108">
            <v>12000</v>
          </cell>
        </row>
        <row r="109">
          <cell r="C109" t="str">
            <v>Wall Paint /Cat tembok</v>
          </cell>
          <cell r="D109" t="str">
            <v>kgs</v>
          </cell>
          <cell r="E109">
            <v>25000</v>
          </cell>
          <cell r="G109">
            <v>25000</v>
          </cell>
        </row>
        <row r="110">
          <cell r="C110" t="str">
            <v>Base Coat /Plamur</v>
          </cell>
          <cell r="D110" t="str">
            <v>kgs</v>
          </cell>
          <cell r="E110">
            <v>25000</v>
          </cell>
          <cell r="G110">
            <v>25000</v>
          </cell>
        </row>
        <row r="111">
          <cell r="C111" t="str">
            <v>Base Coat /Meni</v>
          </cell>
          <cell r="D111" t="str">
            <v>kgs</v>
          </cell>
          <cell r="E111">
            <v>10000</v>
          </cell>
          <cell r="G111">
            <v>10000</v>
          </cell>
        </row>
        <row r="112">
          <cell r="C112" t="str">
            <v>Water proof coating</v>
          </cell>
          <cell r="D112" t="str">
            <v>kgs</v>
          </cell>
          <cell r="E112">
            <v>65000</v>
          </cell>
          <cell r="G112">
            <v>65000</v>
          </cell>
        </row>
        <row r="113">
          <cell r="C113" t="str">
            <v>Bitument Water proof Coating</v>
          </cell>
          <cell r="D113" t="str">
            <v>sheet</v>
          </cell>
          <cell r="E113">
            <v>65000</v>
          </cell>
          <cell r="G113">
            <v>65000</v>
          </cell>
        </row>
        <row r="114">
          <cell r="C114" t="str">
            <v>Sand Paper /Amplas</v>
          </cell>
          <cell r="D114" t="str">
            <v>sheet</v>
          </cell>
          <cell r="E114">
            <v>7500</v>
          </cell>
          <cell r="G114">
            <v>7500</v>
          </cell>
        </row>
        <row r="115">
          <cell r="C115" t="str">
            <v>Paintbrush /Kuas 2,5"</v>
          </cell>
          <cell r="D115" t="str">
            <v>pcs</v>
          </cell>
          <cell r="E115">
            <v>7500</v>
          </cell>
          <cell r="G115">
            <v>7500</v>
          </cell>
        </row>
        <row r="116">
          <cell r="C116" t="str">
            <v>Paint Roller /Roll cat</v>
          </cell>
          <cell r="D116" t="str">
            <v>pcs</v>
          </cell>
          <cell r="E116">
            <v>10000</v>
          </cell>
          <cell r="G116">
            <v>10000</v>
          </cell>
        </row>
        <row r="117">
          <cell r="C117" t="str">
            <v>Paint Compiler /Tempat aduk cat</v>
          </cell>
          <cell r="D117" t="str">
            <v>pcs</v>
          </cell>
          <cell r="E117">
            <v>7500</v>
          </cell>
          <cell r="G117">
            <v>7500</v>
          </cell>
        </row>
        <row r="118">
          <cell r="C118" t="str">
            <v>--------Type here for additional item---------</v>
          </cell>
          <cell r="D118" t="str">
            <v>---Unit---</v>
          </cell>
          <cell r="E118" t="str">
            <v>---Price---</v>
          </cell>
        </row>
        <row r="119">
          <cell r="C119" t="str">
            <v>--------Type here for additional item---------</v>
          </cell>
          <cell r="D119" t="str">
            <v>---Unit---</v>
          </cell>
          <cell r="E119" t="str">
            <v>---Price---</v>
          </cell>
        </row>
        <row r="121">
          <cell r="C121" t="str">
            <v>Civil Work Service Fee</v>
          </cell>
        </row>
        <row r="122">
          <cell r="C122" t="str">
            <v>Ttrees removal and disposal</v>
          </cell>
          <cell r="D122" t="str">
            <v>pcs</v>
          </cell>
          <cell r="E122">
            <v>212500</v>
          </cell>
          <cell r="F122">
            <v>0</v>
          </cell>
          <cell r="G122">
            <v>212500</v>
          </cell>
        </row>
        <row r="123">
          <cell r="C123" t="str">
            <v>Mangrove removal  and disposal</v>
          </cell>
          <cell r="D123" t="str">
            <v>sqm</v>
          </cell>
          <cell r="E123">
            <v>42500</v>
          </cell>
          <cell r="G123">
            <v>42500</v>
          </cell>
        </row>
        <row r="124">
          <cell r="C124" t="str">
            <v>Relocate the small existing facilities</v>
          </cell>
          <cell r="D124" t="str">
            <v>unit</v>
          </cell>
          <cell r="E124">
            <v>212500</v>
          </cell>
          <cell r="G124">
            <v>212500</v>
          </cell>
        </row>
        <row r="125">
          <cell r="C125" t="str">
            <v>Relocate the public existing facilities</v>
          </cell>
          <cell r="D125" t="str">
            <v>unit</v>
          </cell>
          <cell r="E125">
            <v>1997500</v>
          </cell>
          <cell r="G125">
            <v>1997500</v>
          </cell>
        </row>
        <row r="126">
          <cell r="C126" t="str">
            <v xml:space="preserve">Permanent building demolition and disposal </v>
          </cell>
          <cell r="D126" t="str">
            <v>sqm</v>
          </cell>
          <cell r="E126">
            <v>162500</v>
          </cell>
          <cell r="G126">
            <v>162500</v>
          </cell>
        </row>
        <row r="127">
          <cell r="C127" t="str">
            <v xml:space="preserve">Non-permanent building demolition and disposal </v>
          </cell>
          <cell r="D127" t="str">
            <v>sqm</v>
          </cell>
          <cell r="E127">
            <v>82500</v>
          </cell>
          <cell r="G127">
            <v>82500</v>
          </cell>
        </row>
        <row r="128">
          <cell r="C128" t="str">
            <v xml:space="preserve">existing structure demolition and disposal </v>
          </cell>
          <cell r="D128" t="str">
            <v>cum</v>
          </cell>
          <cell r="E128">
            <v>191250</v>
          </cell>
          <cell r="G128">
            <v>191250</v>
          </cell>
        </row>
        <row r="129">
          <cell r="C129" t="str">
            <v>Steel Structure Shortir and Delivery</v>
          </cell>
          <cell r="D129" t="str">
            <v>kgs</v>
          </cell>
          <cell r="E129">
            <v>1000</v>
          </cell>
          <cell r="G129">
            <v>1000</v>
          </cell>
        </row>
        <row r="130">
          <cell r="C130" t="str">
            <v>Steel Structure Installation</v>
          </cell>
          <cell r="D130" t="str">
            <v>kgs</v>
          </cell>
          <cell r="E130">
            <v>1500</v>
          </cell>
          <cell r="G130">
            <v>1500</v>
          </cell>
        </row>
        <row r="131">
          <cell r="C131" t="str">
            <v>Steel Structure Painting</v>
          </cell>
          <cell r="D131" t="str">
            <v>kgs</v>
          </cell>
          <cell r="E131">
            <v>700</v>
          </cell>
          <cell r="G131">
            <v>700</v>
          </cell>
        </row>
        <row r="132">
          <cell r="C132" t="str">
            <v xml:space="preserve">Machinal Pile Drilling Dia 400 </v>
          </cell>
          <cell r="D132" t="str">
            <v>m1</v>
          </cell>
          <cell r="E132">
            <v>65000</v>
          </cell>
          <cell r="G132">
            <v>65000</v>
          </cell>
        </row>
        <row r="133">
          <cell r="C133" t="str">
            <v>Machinal Pile Drilling Dia 600</v>
          </cell>
          <cell r="D133" t="str">
            <v>m1</v>
          </cell>
          <cell r="E133">
            <v>70000</v>
          </cell>
          <cell r="G133">
            <v>70000</v>
          </cell>
        </row>
        <row r="134">
          <cell r="C134" t="str">
            <v>Machinal Pile Drilling Dia 800</v>
          </cell>
          <cell r="D134" t="str">
            <v>m1</v>
          </cell>
          <cell r="E134">
            <v>75000</v>
          </cell>
          <cell r="G134">
            <v>75000</v>
          </cell>
        </row>
        <row r="135">
          <cell r="C135" t="str">
            <v>Machinal Pile Drilling Dia 1000</v>
          </cell>
          <cell r="D135" t="str">
            <v>m1</v>
          </cell>
          <cell r="E135">
            <v>80000</v>
          </cell>
          <cell r="G135">
            <v>80000</v>
          </cell>
        </row>
        <row r="136">
          <cell r="C136" t="str">
            <v>CKD Shelter Installation</v>
          </cell>
          <cell r="D136" t="str">
            <v>Unit</v>
          </cell>
          <cell r="E136">
            <v>6500000</v>
          </cell>
          <cell r="G136">
            <v>6500000</v>
          </cell>
        </row>
        <row r="137">
          <cell r="C137" t="str">
            <v>Soil Investigation Test</v>
          </cell>
          <cell r="D137" t="str">
            <v>ls</v>
          </cell>
          <cell r="E137">
            <v>3000000</v>
          </cell>
          <cell r="G137">
            <v>3000000</v>
          </cell>
        </row>
        <row r="138">
          <cell r="C138" t="str">
            <v>Construction drawing/As-built drawing</v>
          </cell>
          <cell r="D138" t="str">
            <v>ls</v>
          </cell>
          <cell r="E138">
            <v>5000000</v>
          </cell>
          <cell r="G138">
            <v>5000000</v>
          </cell>
        </row>
        <row r="140">
          <cell r="C140" t="str">
            <v>--------Type here for additional item---------</v>
          </cell>
          <cell r="D140" t="str">
            <v>---Unit---</v>
          </cell>
          <cell r="E140" t="str">
            <v>---Price---</v>
          </cell>
        </row>
        <row r="141">
          <cell r="C141" t="str">
            <v>--------Type here for additional item---------</v>
          </cell>
          <cell r="D141" t="str">
            <v>---Unit---</v>
          </cell>
          <cell r="E141" t="str">
            <v>---Price---</v>
          </cell>
        </row>
        <row r="144">
          <cell r="C144" t="str">
            <v>Equipment Rental Fee / Daftar Harga Sewa Alat (Mechanical)</v>
          </cell>
        </row>
        <row r="145">
          <cell r="C145" t="str">
            <v xml:space="preserve">Handy stamper </v>
          </cell>
          <cell r="D145" t="str">
            <v>Unit/day</v>
          </cell>
          <cell r="E145">
            <v>250000</v>
          </cell>
          <cell r="F145">
            <v>0</v>
          </cell>
          <cell r="G145">
            <v>250000</v>
          </cell>
        </row>
        <row r="146">
          <cell r="C146" t="str">
            <v>Concrete mixer /Molen</v>
          </cell>
          <cell r="D146" t="str">
            <v>Unit/day</v>
          </cell>
          <cell r="E146">
            <v>250000</v>
          </cell>
          <cell r="G146">
            <v>250000</v>
          </cell>
        </row>
        <row r="147">
          <cell r="C147" t="str">
            <v>Concrete pump</v>
          </cell>
          <cell r="D147" t="str">
            <v>Unit/day</v>
          </cell>
          <cell r="E147">
            <v>1000000</v>
          </cell>
          <cell r="G147">
            <v>1000000</v>
          </cell>
        </row>
        <row r="148">
          <cell r="C148" t="str">
            <v>Vibrator</v>
          </cell>
          <cell r="D148" t="str">
            <v>Unit/day</v>
          </cell>
          <cell r="E148">
            <v>100000</v>
          </cell>
          <cell r="G148">
            <v>100000</v>
          </cell>
        </row>
        <row r="149">
          <cell r="C149" t="str">
            <v>Grinder</v>
          </cell>
          <cell r="D149" t="str">
            <v>Unit/day</v>
          </cell>
          <cell r="E149">
            <v>100000</v>
          </cell>
          <cell r="G149">
            <v>100000</v>
          </cell>
        </row>
        <row r="150">
          <cell r="C150" t="str">
            <v>Bar Cutter</v>
          </cell>
          <cell r="D150" t="str">
            <v>Unit/day</v>
          </cell>
          <cell r="E150">
            <v>100000</v>
          </cell>
          <cell r="G150">
            <v>100000</v>
          </cell>
        </row>
        <row r="151">
          <cell r="C151" t="str">
            <v>Truk Kap. 6 m3</v>
          </cell>
          <cell r="D151" t="str">
            <v>Unit/day</v>
          </cell>
          <cell r="E151">
            <v>500000</v>
          </cell>
          <cell r="G151">
            <v>500000</v>
          </cell>
        </row>
        <row r="152">
          <cell r="C152" t="str">
            <v>Hand bore</v>
          </cell>
          <cell r="D152" t="str">
            <v>Unit/day</v>
          </cell>
          <cell r="E152">
            <v>100000</v>
          </cell>
          <cell r="G152">
            <v>100000</v>
          </cell>
        </row>
        <row r="153">
          <cell r="C153" t="str">
            <v>BabyRoller</v>
          </cell>
          <cell r="D153" t="str">
            <v>Unit/day</v>
          </cell>
          <cell r="E153">
            <v>1250000</v>
          </cell>
          <cell r="G153">
            <v>1250000</v>
          </cell>
        </row>
        <row r="154">
          <cell r="C154" t="str">
            <v>Handy Sawing Machine</v>
          </cell>
          <cell r="D154" t="str">
            <v>Unit/day</v>
          </cell>
          <cell r="E154">
            <v>100000</v>
          </cell>
          <cell r="G154">
            <v>100000</v>
          </cell>
        </row>
        <row r="155">
          <cell r="C155" t="str">
            <v>Boring Machine / Mesin bor</v>
          </cell>
          <cell r="D155" t="str">
            <v>Unit/day</v>
          </cell>
          <cell r="E155">
            <v>1250000</v>
          </cell>
          <cell r="G155">
            <v>1250000</v>
          </cell>
        </row>
        <row r="156">
          <cell r="C156" t="str">
            <v>Winch</v>
          </cell>
          <cell r="D156" t="str">
            <v>Unit/day</v>
          </cell>
          <cell r="E156">
            <v>1000000</v>
          </cell>
          <cell r="G156">
            <v>1000000</v>
          </cell>
        </row>
        <row r="157">
          <cell r="C157" t="str">
            <v>Tripod</v>
          </cell>
          <cell r="D157" t="str">
            <v>Unit/day</v>
          </cell>
          <cell r="E157">
            <v>250000</v>
          </cell>
          <cell r="G157">
            <v>250000</v>
          </cell>
        </row>
        <row r="158">
          <cell r="C158" t="str">
            <v>Temporary Work Facility</v>
          </cell>
          <cell r="D158" t="str">
            <v>ls</v>
          </cell>
          <cell r="E158">
            <v>1250000</v>
          </cell>
          <cell r="G158">
            <v>1250000</v>
          </cell>
        </row>
        <row r="159">
          <cell r="C159" t="str">
            <v>--------Type here for additional item---------</v>
          </cell>
          <cell r="D159" t="str">
            <v>---Unit---</v>
          </cell>
          <cell r="E159" t="str">
            <v>---Price---</v>
          </cell>
        </row>
        <row r="160">
          <cell r="C160" t="str">
            <v>--------Type here for additional item---------</v>
          </cell>
          <cell r="D160" t="str">
            <v>---Unit---</v>
          </cell>
          <cell r="E160" t="str">
            <v>---Price---</v>
          </cell>
        </row>
        <row r="163">
          <cell r="C163" t="str">
            <v>Transfortation Fee</v>
          </cell>
        </row>
        <row r="164">
          <cell r="C164" t="str">
            <v>Land Transportation</v>
          </cell>
          <cell r="D164" t="str">
            <v>ls</v>
          </cell>
          <cell r="E164">
            <v>250000</v>
          </cell>
          <cell r="F164">
            <v>0</v>
          </cell>
          <cell r="G164">
            <v>250000</v>
          </cell>
        </row>
        <row r="165">
          <cell r="C165" t="str">
            <v>Sea Transportation</v>
          </cell>
          <cell r="D165" t="str">
            <v>ls</v>
          </cell>
          <cell r="E165">
            <v>350000</v>
          </cell>
          <cell r="G165">
            <v>350000</v>
          </cell>
        </row>
        <row r="166">
          <cell r="C166" t="str">
            <v>Air Transportation</v>
          </cell>
          <cell r="D166" t="str">
            <v>ls</v>
          </cell>
          <cell r="E166">
            <v>700000</v>
          </cell>
          <cell r="G166">
            <v>700000</v>
          </cell>
        </row>
        <row r="167">
          <cell r="C167" t="str">
            <v>--------Type here for additional item---------</v>
          </cell>
          <cell r="D167" t="str">
            <v>---Unit---</v>
          </cell>
          <cell r="E167" t="str">
            <v>---Price---</v>
          </cell>
        </row>
        <row r="168">
          <cell r="C168" t="str">
            <v>--------Type here for additional item---------</v>
          </cell>
          <cell r="D168" t="str">
            <v>---Unit---</v>
          </cell>
          <cell r="E168" t="str">
            <v>---Price---</v>
          </cell>
        </row>
        <row r="171">
          <cell r="C171" t="str">
            <v>M/E Materials (Modular)</v>
          </cell>
        </row>
        <row r="172">
          <cell r="C172" t="str">
            <v>KWH Panel</v>
          </cell>
          <cell r="D172" t="str">
            <v>set</v>
          </cell>
          <cell r="E172">
            <v>3000000</v>
          </cell>
          <cell r="F172">
            <v>0</v>
          </cell>
          <cell r="G172">
            <v>3000000</v>
          </cell>
        </row>
        <row r="173">
          <cell r="C173" t="str">
            <v>ACPDB</v>
          </cell>
          <cell r="D173" t="str">
            <v>set</v>
          </cell>
          <cell r="E173">
            <v>6000000</v>
          </cell>
          <cell r="G173">
            <v>6000000</v>
          </cell>
        </row>
        <row r="174">
          <cell r="C174" t="str">
            <v>Fire Alarm Panel (FAP)</v>
          </cell>
          <cell r="D174" t="str">
            <v>set</v>
          </cell>
          <cell r="E174">
            <v>4500000</v>
          </cell>
          <cell r="G174">
            <v>4500000</v>
          </cell>
        </row>
        <row r="175">
          <cell r="C175" t="str">
            <v>External Alarm Panel</v>
          </cell>
          <cell r="D175" t="str">
            <v>set</v>
          </cell>
          <cell r="E175">
            <v>2000000</v>
          </cell>
          <cell r="G175">
            <v>2000000</v>
          </cell>
        </row>
        <row r="176">
          <cell r="C176" t="str">
            <v>Air Conditioning</v>
          </cell>
          <cell r="D176" t="str">
            <v>unit</v>
          </cell>
          <cell r="E176">
            <v>6500000</v>
          </cell>
          <cell r="G176">
            <v>6500000</v>
          </cell>
        </row>
        <row r="177">
          <cell r="C177" t="str">
            <v>DC Fan</v>
          </cell>
          <cell r="D177" t="str">
            <v>set</v>
          </cell>
          <cell r="E177">
            <v>1000000</v>
          </cell>
          <cell r="G177">
            <v>1000000</v>
          </cell>
        </row>
        <row r="178">
          <cell r="C178" t="str">
            <v>ATS/AMF Panel</v>
          </cell>
          <cell r="D178" t="str">
            <v>set</v>
          </cell>
          <cell r="E178">
            <v>6000000</v>
          </cell>
          <cell r="G178">
            <v>6000000</v>
          </cell>
        </row>
        <row r="179">
          <cell r="C179" t="str">
            <v>Fire  Estinguisher</v>
          </cell>
          <cell r="D179" t="str">
            <v>set</v>
          </cell>
          <cell r="E179">
            <v>2500000</v>
          </cell>
          <cell r="G179">
            <v>2500000</v>
          </cell>
        </row>
        <row r="180">
          <cell r="C180" t="str">
            <v>OBL Panel</v>
          </cell>
          <cell r="D180" t="str">
            <v>pcs</v>
          </cell>
          <cell r="E180">
            <v>700000</v>
          </cell>
          <cell r="G180">
            <v>700000</v>
          </cell>
        </row>
        <row r="182">
          <cell r="C182" t="str">
            <v>M/E Material power Cable</v>
          </cell>
        </row>
        <row r="183">
          <cell r="C183" t="str">
            <v>Power Cable NYGBY (4x25 sq.mm)</v>
          </cell>
          <cell r="D183" t="str">
            <v>m</v>
          </cell>
          <cell r="E183">
            <v>80000</v>
          </cell>
          <cell r="F183">
            <v>0</v>
          </cell>
          <cell r="G183">
            <v>80000</v>
          </cell>
        </row>
        <row r="184">
          <cell r="C184" t="str">
            <v>Power Cable NYY (3x2,5 sq.mm)</v>
          </cell>
          <cell r="D184" t="str">
            <v>m</v>
          </cell>
          <cell r="E184">
            <v>45000</v>
          </cell>
          <cell r="G184">
            <v>45000</v>
          </cell>
        </row>
        <row r="185">
          <cell r="C185" t="str">
            <v>Cable NYMHY Atau NYAF (1x1.5 sq.mm)</v>
          </cell>
          <cell r="D185" t="str">
            <v>m</v>
          </cell>
          <cell r="E185">
            <v>45000</v>
          </cell>
          <cell r="G185">
            <v>45000</v>
          </cell>
        </row>
        <row r="186">
          <cell r="C186" t="str">
            <v>NYM Cable (3x4 sq.mm)</v>
          </cell>
          <cell r="D186" t="str">
            <v>m</v>
          </cell>
          <cell r="E186">
            <v>45000</v>
          </cell>
          <cell r="G186">
            <v>45000</v>
          </cell>
        </row>
        <row r="187">
          <cell r="C187" t="str">
            <v>Power Cable NYY (3x1,5 sq.mm)</v>
          </cell>
          <cell r="D187" t="str">
            <v>m</v>
          </cell>
          <cell r="E187">
            <v>45000</v>
          </cell>
          <cell r="G187">
            <v>45000</v>
          </cell>
        </row>
        <row r="188">
          <cell r="C188" t="str">
            <v>--------Type here for additional item---------</v>
          </cell>
          <cell r="D188" t="str">
            <v>---Unit---</v>
          </cell>
          <cell r="E188" t="str">
            <v>---Price---</v>
          </cell>
        </row>
        <row r="190">
          <cell r="C190" t="str">
            <v>M/E Material Light</v>
          </cell>
        </row>
        <row r="191">
          <cell r="C191" t="str">
            <v xml:space="preserve">Lamp TL 2x36 watt </v>
          </cell>
          <cell r="D191" t="str">
            <v>pcs</v>
          </cell>
          <cell r="E191">
            <v>500000</v>
          </cell>
          <cell r="F191">
            <v>0</v>
          </cell>
          <cell r="G191">
            <v>500000</v>
          </cell>
        </row>
        <row r="192">
          <cell r="C192" t="str">
            <v>Lamp SL 30 watt</v>
          </cell>
          <cell r="D192" t="str">
            <v>pcs</v>
          </cell>
          <cell r="E192">
            <v>400000</v>
          </cell>
          <cell r="G192">
            <v>400000</v>
          </cell>
        </row>
        <row r="193">
          <cell r="C193" t="str">
            <v>Emergency lamp</v>
          </cell>
          <cell r="D193" t="str">
            <v>pcs</v>
          </cell>
          <cell r="E193">
            <v>1000000</v>
          </cell>
          <cell r="G193">
            <v>1000000</v>
          </cell>
        </row>
        <row r="194">
          <cell r="C194" t="str">
            <v>External lamp 40 watt</v>
          </cell>
          <cell r="D194" t="str">
            <v>pcs</v>
          </cell>
          <cell r="E194">
            <v>350000</v>
          </cell>
          <cell r="G194">
            <v>350000</v>
          </cell>
        </row>
        <row r="195">
          <cell r="C195" t="str">
            <v>Lamp TL 2x36 watt casing</v>
          </cell>
          <cell r="D195" t="str">
            <v>pcs</v>
          </cell>
          <cell r="E195">
            <v>400000</v>
          </cell>
          <cell r="G195">
            <v>400000</v>
          </cell>
        </row>
        <row r="196">
          <cell r="C196" t="str">
            <v>Saklar single</v>
          </cell>
          <cell r="D196" t="str">
            <v>pcs</v>
          </cell>
          <cell r="E196">
            <v>25000</v>
          </cell>
          <cell r="G196">
            <v>25000</v>
          </cell>
        </row>
        <row r="197">
          <cell r="C197" t="str">
            <v>Saklar double</v>
          </cell>
          <cell r="D197" t="str">
            <v>pcs</v>
          </cell>
          <cell r="E197">
            <v>25000</v>
          </cell>
          <cell r="G197">
            <v>25000</v>
          </cell>
        </row>
        <row r="198">
          <cell r="C198" t="str">
            <v>Stop Contact</v>
          </cell>
          <cell r="D198" t="str">
            <v>pcs</v>
          </cell>
          <cell r="E198">
            <v>25000</v>
          </cell>
          <cell r="G198">
            <v>25000</v>
          </cell>
        </row>
        <row r="199">
          <cell r="C199" t="str">
            <v>Cable Duct</v>
          </cell>
          <cell r="D199" t="str">
            <v>m</v>
          </cell>
          <cell r="E199">
            <v>25000</v>
          </cell>
          <cell r="G199">
            <v>25000</v>
          </cell>
        </row>
        <row r="200">
          <cell r="C200" t="str">
            <v>Cable Conduite</v>
          </cell>
          <cell r="D200" t="str">
            <v>m</v>
          </cell>
          <cell r="E200">
            <v>25000</v>
          </cell>
          <cell r="G200">
            <v>25000</v>
          </cell>
        </row>
        <row r="201">
          <cell r="C201" t="str">
            <v>Elbow</v>
          </cell>
          <cell r="D201" t="str">
            <v>pcs</v>
          </cell>
          <cell r="E201">
            <v>25000</v>
          </cell>
          <cell r="G201">
            <v>25000</v>
          </cell>
        </row>
        <row r="202">
          <cell r="C202" t="str">
            <v>Conduit clamp</v>
          </cell>
          <cell r="D202" t="str">
            <v>psc</v>
          </cell>
          <cell r="E202">
            <v>25000</v>
          </cell>
          <cell r="G202">
            <v>25000</v>
          </cell>
        </row>
        <row r="203">
          <cell r="C203" t="str">
            <v>Coupling</v>
          </cell>
          <cell r="D203" t="str">
            <v>pcs</v>
          </cell>
          <cell r="E203">
            <v>25000</v>
          </cell>
          <cell r="G203">
            <v>25000</v>
          </cell>
        </row>
        <row r="204">
          <cell r="C204" t="str">
            <v>Aircraft warning  light (OBL)</v>
          </cell>
          <cell r="D204" t="str">
            <v>pcs</v>
          </cell>
          <cell r="E204">
            <v>300000</v>
          </cell>
          <cell r="G204">
            <v>300000</v>
          </cell>
        </row>
        <row r="205">
          <cell r="C205" t="str">
            <v>Yard Lamp</v>
          </cell>
          <cell r="D205" t="str">
            <v>pcs</v>
          </cell>
          <cell r="E205">
            <v>300000</v>
          </cell>
          <cell r="G205">
            <v>300000</v>
          </cell>
        </row>
        <row r="206">
          <cell r="C206" t="str">
            <v>Yard Lamp Casing</v>
          </cell>
          <cell r="D206" t="str">
            <v>pcs</v>
          </cell>
          <cell r="E206">
            <v>300000</v>
          </cell>
          <cell r="G206">
            <v>300000</v>
          </cell>
        </row>
        <row r="207">
          <cell r="C207" t="str">
            <v>Photo cell</v>
          </cell>
          <cell r="D207" t="str">
            <v>pcs</v>
          </cell>
          <cell r="E207">
            <v>200000</v>
          </cell>
          <cell r="G207">
            <v>200000</v>
          </cell>
        </row>
        <row r="208">
          <cell r="C208" t="str">
            <v>--------Type here for additional item---------</v>
          </cell>
          <cell r="D208" t="str">
            <v>---Unit---</v>
          </cell>
          <cell r="E208" t="str">
            <v>---Price---</v>
          </cell>
        </row>
        <row r="210">
          <cell r="C210" t="str">
            <v>M/E Material Grounding</v>
          </cell>
        </row>
        <row r="211">
          <cell r="C211" t="str">
            <v>UML Busbar</v>
          </cell>
          <cell r="D211" t="str">
            <v>pcs</v>
          </cell>
          <cell r="E211">
            <v>350000</v>
          </cell>
          <cell r="F211">
            <v>0</v>
          </cell>
          <cell r="G211">
            <v>350000</v>
          </cell>
        </row>
        <row r="212">
          <cell r="C212" t="str">
            <v>Internal Grounding Bar</v>
          </cell>
          <cell r="D212" t="str">
            <v>pcs</v>
          </cell>
          <cell r="E212">
            <v>300000</v>
          </cell>
          <cell r="G212">
            <v>300000</v>
          </cell>
        </row>
        <row r="213">
          <cell r="C213" t="str">
            <v>External Grounding Bar</v>
          </cell>
          <cell r="D213" t="str">
            <v>pcs</v>
          </cell>
          <cell r="E213">
            <v>300000</v>
          </cell>
          <cell r="G213">
            <v>300000</v>
          </cell>
        </row>
        <row r="214">
          <cell r="C214" t="str">
            <v>Copper Tape</v>
          </cell>
          <cell r="D214" t="str">
            <v>m</v>
          </cell>
          <cell r="E214">
            <v>100000</v>
          </cell>
          <cell r="G214">
            <v>100000</v>
          </cell>
        </row>
        <row r="215">
          <cell r="C215" t="str">
            <v>Copper rod @ 4m</v>
          </cell>
          <cell r="D215" t="str">
            <v>pcs</v>
          </cell>
          <cell r="E215">
            <v>200000</v>
          </cell>
          <cell r="G215">
            <v>200000</v>
          </cell>
        </row>
        <row r="216">
          <cell r="C216" t="str">
            <v>Copper plate</v>
          </cell>
          <cell r="D216" t="str">
            <v>pcs</v>
          </cell>
          <cell r="E216">
            <v>3000000</v>
          </cell>
          <cell r="G216">
            <v>3000000</v>
          </cell>
        </row>
        <row r="217">
          <cell r="C217" t="str">
            <v>BC Cable</v>
          </cell>
          <cell r="D217" t="str">
            <v>m</v>
          </cell>
          <cell r="E217">
            <v>25000</v>
          </cell>
          <cell r="G217">
            <v>25000</v>
          </cell>
        </row>
        <row r="218">
          <cell r="C218" t="str">
            <v>BCC Cable</v>
          </cell>
          <cell r="D218" t="str">
            <v>m</v>
          </cell>
          <cell r="E218">
            <v>32000</v>
          </cell>
          <cell r="G218">
            <v>32000</v>
          </cell>
        </row>
        <row r="219">
          <cell r="C219" t="str">
            <v>Bentonit</v>
          </cell>
          <cell r="D219" t="str">
            <v>kg</v>
          </cell>
          <cell r="E219">
            <v>30000</v>
          </cell>
          <cell r="G219">
            <v>30000</v>
          </cell>
        </row>
        <row r="220">
          <cell r="C220" t="str">
            <v>Splitzen</v>
          </cell>
          <cell r="D220" t="str">
            <v>unit</v>
          </cell>
          <cell r="E220">
            <v>700000</v>
          </cell>
          <cell r="G220">
            <v>700000</v>
          </cell>
        </row>
        <row r="221">
          <cell r="C221" t="str">
            <v>--------Type here for additional item---------</v>
          </cell>
          <cell r="D221" t="str">
            <v>---Unit---</v>
          </cell>
          <cell r="E221" t="str">
            <v>---Price---</v>
          </cell>
        </row>
        <row r="222">
          <cell r="C222" t="str">
            <v>--------Type here for additional item---------</v>
          </cell>
          <cell r="D222" t="str">
            <v>---Unit---</v>
          </cell>
          <cell r="E222" t="str">
            <v>---Price---</v>
          </cell>
        </row>
        <row r="223">
          <cell r="C223" t="str">
            <v>--------Type here for additional item---------</v>
          </cell>
          <cell r="D223" t="str">
            <v>---Unit---</v>
          </cell>
          <cell r="E223" t="str">
            <v>---Price---</v>
          </cell>
        </row>
        <row r="224">
          <cell r="C224" t="str">
            <v>--------Type here for additional item---------</v>
          </cell>
          <cell r="D224" t="str">
            <v>---Unit---</v>
          </cell>
          <cell r="E224" t="str">
            <v>---Price---</v>
          </cell>
        </row>
        <row r="225">
          <cell r="C225" t="str">
            <v>--------Type here for additional item---------</v>
          </cell>
          <cell r="D225" t="str">
            <v>---Unit---</v>
          </cell>
          <cell r="E225" t="str">
            <v>---Price---</v>
          </cell>
        </row>
        <row r="226">
          <cell r="C226" t="str">
            <v>--------Type here for additional item---------</v>
          </cell>
          <cell r="D226" t="str">
            <v>---Unit---</v>
          </cell>
          <cell r="E226" t="str">
            <v>---Price---</v>
          </cell>
        </row>
      </sheetData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 &amp; control"/>
      <sheetName val="Input"/>
      <sheetName val="Capacities"/>
      <sheetName val="Summary"/>
      <sheetName val="Sales breakdown"/>
      <sheetName val="Yearly sales"/>
      <sheetName val="IAOG"/>
      <sheetName val="CM"/>
      <sheetName val="Index"/>
      <sheetName val="Breakdown"/>
      <sheetName val="L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oject Costs"/>
      <sheetName val=" exec summ calc"/>
      <sheetName val="Summary Eq Pricing"/>
      <sheetName val="Summary BTS"/>
      <sheetName val="Summary Eq BoQ"/>
      <sheetName val="TI(Ph 1)"/>
      <sheetName val=" SW "/>
      <sheetName val="BSC &amp; TCSM"/>
      <sheetName val="TollRoad(Ph.1)"/>
      <sheetName val="SW 1"/>
      <sheetName val="BTS Pricelist"/>
      <sheetName val="BSC Price list"/>
      <sheetName val="TRAU Price List"/>
      <sheetName val="PO TI Pricelist"/>
      <sheetName val="Antenna"/>
      <sheetName val="Feeder-MetroSite"/>
      <sheetName val="Feeder"/>
      <sheetName val="Equipment Serv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GRP-02"/>
      <sheetName val="GSM comparison"/>
      <sheetName val="BS margin development"/>
      <sheetName val="BS pricing"/>
      <sheetName val="000"/>
    </sheetNames>
    <sheetDataSet>
      <sheetData sheetId="0"/>
      <sheetData sheetId="1" refreshError="1"/>
      <sheetData sheetId="2" refreshError="1"/>
      <sheetData sheetId="3" refreshError="1">
        <row r="27">
          <cell r="B27">
            <v>0.18</v>
          </cell>
          <cell r="C27">
            <v>130</v>
          </cell>
        </row>
        <row r="28">
          <cell r="B28">
            <v>0.21086638827480564</v>
          </cell>
        </row>
        <row r="29">
          <cell r="B29">
            <v>0.21999347092855595</v>
          </cell>
        </row>
        <row r="30">
          <cell r="B30">
            <v>0.24942091734554053</v>
          </cell>
        </row>
        <row r="31">
          <cell r="B31">
            <v>0.23806406476613814</v>
          </cell>
        </row>
        <row r="32">
          <cell r="B32">
            <v>0.18755932493395572</v>
          </cell>
        </row>
        <row r="33">
          <cell r="B33">
            <v>0.14000000000000001</v>
          </cell>
        </row>
        <row r="34">
          <cell r="B34">
            <v>0.27323562222859266</v>
          </cell>
        </row>
        <row r="35">
          <cell r="B35">
            <v>0.22872420633907553</v>
          </cell>
        </row>
        <row r="36">
          <cell r="B36">
            <v>0.18</v>
          </cell>
        </row>
        <row r="37">
          <cell r="B37">
            <v>0.24980991421084059</v>
          </cell>
        </row>
        <row r="38">
          <cell r="B38">
            <v>0.11166927813582429</v>
          </cell>
        </row>
      </sheetData>
      <sheetData sheetId="4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GF SST 32m, Lot 10m x 12m"/>
      <sheetName val="GF SST 42m, Lot 10m x 12m"/>
      <sheetName val="GF SST 52m, Lot 15m x 15m"/>
      <sheetName val="GF SST 62m, Lot 15m x 15m"/>
      <sheetName val="GF SST 72m, Lot 15m x 15m"/>
      <sheetName val="GF SST 82m, Lot 20m x 20m"/>
      <sheetName val="GF SST 92m, Lot 20m x 20m"/>
      <sheetName val="GF Monopole 18m, Lot 6m x 6m"/>
      <sheetName val="GF Monopole 24m, Lot 6m x 6m"/>
      <sheetName val="GF Monopole 30m, Lot 6m x 6m"/>
      <sheetName val="GF Monopole 36m, Lot 6m x 6m"/>
      <sheetName val="Rooftop 3,6,9,12m Poles"/>
      <sheetName val="Rooftop 15m Minitower"/>
      <sheetName val="Rooftop 20m Minitower"/>
      <sheetName val="SITAC"/>
      <sheetName val="CME Additional"/>
      <sheetName val="CME"/>
      <sheetName val="CME_ALT"/>
      <sheetName val="General Services"/>
      <sheetName val="Value Added Service"/>
      <sheetName val="Margin"/>
      <sheetName val="Parame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/>
      <sheetData sheetId="20"/>
      <sheetData sheetId="21"/>
      <sheetData sheetId="22" refreshError="1">
        <row r="6">
          <cell r="C6">
            <v>13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NMS Services"/>
      <sheetName val="Training"/>
      <sheetName val="Budget codes"/>
      <sheetName val="VIP_SITAC_CME_TI_LP SUMM"/>
      <sheetName val="VIP-SITES CME-LISTS"/>
      <sheetName val="Poles for micro outdoor"/>
      <sheetName val="Shopping_list_CME"/>
      <sheetName val="BoQAntenna"/>
      <sheetName val="BTS insmat"/>
      <sheetName val="Flexihopper insmat"/>
      <sheetName val="BSC_TCSM insmat"/>
      <sheetName val="Westin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COSY"/>
      <sheetName val="Shopping_list_CME"/>
      <sheetName val="BOM"/>
      <sheetName val="Sheet1"/>
      <sheetName val="RC_Shoping_List"/>
      <sheetName val="Tornado Data"/>
      <sheetName val="item_cost_hrf_old"/>
      <sheetName val="I&amp;C Inputs"/>
      <sheetName val="I&amp;C Dim"/>
      <sheetName val="Detail"/>
      <sheetName val="Parameter"/>
      <sheetName val="Cost via Config"/>
      <sheetName val="Valuation"/>
      <sheetName val="Texas"/>
      <sheetName val="Financials"/>
      <sheetName val="Assumption"/>
      <sheetName val="Status"/>
      <sheetName val="Data"/>
      <sheetName val="BS pricing"/>
      <sheetName val="AMMARGIN"/>
      <sheetName val="Discount Tables"/>
      <sheetName val="Breakdown"/>
      <sheetName val="Nokia IPxxx"/>
      <sheetName val="install"/>
      <sheetName val="para"/>
      <sheetName val="MASTER SCOPE 1"/>
      <sheetName val="RAB"/>
      <sheetName val="Factors"/>
      <sheetName val="Antennas"/>
      <sheetName val="DATA-BASE"/>
      <sheetName val="Difference Cons"/>
      <sheetName val="laporan"/>
      <sheetName val="AUG02"/>
      <sheetName val="GLdownload"/>
      <sheetName val="Antenna &amp; others unit prices"/>
      <sheetName val="SPRS breakdown pricing"/>
      <sheetName val="Database"/>
      <sheetName val="Project Summary"/>
      <sheetName val="HPS-data"/>
      <sheetName val="Price Summary"/>
      <sheetName val="CON"/>
      <sheetName val="1500P_3+0"/>
      <sheetName val="Template"/>
      <sheetName val="Factor"/>
      <sheetName val="CALCUL"/>
      <sheetName val="Detail Services"/>
      <sheetName val="MAIPLH"/>
      <sheetName val="Sheet2"/>
      <sheetName val="Price Config ( Product )"/>
      <sheetName val="Product DB"/>
      <sheetName val="Financial Inputs"/>
      <sheetName val="Product Reference Tables"/>
      <sheetName val="Variables"/>
      <sheetName val="Price Config ( Service )"/>
      <sheetName val="General inputs"/>
      <sheetName val="PART_V_i_ScopeOfWork_SOC"/>
      <sheetName val="Financial summary"/>
      <sheetName val="4-Données Gestion"/>
      <sheetName val="7-Devis-Prestations"/>
      <sheetName val="PHASE-1"/>
      <sheetName val="Master Parts Lists with Costs"/>
      <sheetName val="European spares holding"/>
      <sheetName val="Input + output (hours)"/>
      <sheetName val="Input table"/>
      <sheetName val="PCA"/>
      <sheetName val="DataValidation"/>
      <sheetName val="ALL"/>
      <sheetName val="ebit_cons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XXXXXX"/>
      <sheetName val="Summary"/>
      <sheetName val="Summary_EO"/>
      <sheetName val="Remaining"/>
      <sheetName val="Target2001"/>
      <sheetName val="TG2002-sumatera"/>
      <sheetName val="TG2002-Mid_Java"/>
      <sheetName val="TG2002-Bali"/>
      <sheetName val="TG2002-Mataram_Kupang"/>
      <sheetName val="TG2002-Sulawesi"/>
      <sheetName val="TG2002-Irja"/>
      <sheetName val="HPS-data"/>
      <sheetName val="12SLA"/>
      <sheetName val="12FAT100"/>
      <sheetName val="BASE FRAME WITH PO"/>
      <sheetName val="Pipe"/>
      <sheetName val="Overview"/>
      <sheetName val="HPS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B7">
            <v>13</v>
          </cell>
          <cell r="C7">
            <v>5</v>
          </cell>
          <cell r="D7">
            <v>8</v>
          </cell>
          <cell r="H7">
            <v>1</v>
          </cell>
          <cell r="I7" t="str">
            <v>HPS-11C</v>
          </cell>
        </row>
        <row r="8">
          <cell r="B8">
            <v>18</v>
          </cell>
          <cell r="C8">
            <v>6</v>
          </cell>
          <cell r="D8">
            <v>12</v>
          </cell>
          <cell r="H8">
            <v>1</v>
          </cell>
          <cell r="I8" t="str">
            <v>HPS-11B</v>
          </cell>
        </row>
        <row r="9">
          <cell r="B9">
            <v>19</v>
          </cell>
          <cell r="C9">
            <v>7</v>
          </cell>
          <cell r="D9">
            <v>12</v>
          </cell>
          <cell r="H9">
            <v>1</v>
          </cell>
          <cell r="I9" t="str">
            <v>HPS-11D</v>
          </cell>
        </row>
        <row r="10">
          <cell r="B10">
            <v>27</v>
          </cell>
          <cell r="C10">
            <v>7</v>
          </cell>
          <cell r="D10">
            <v>20</v>
          </cell>
          <cell r="H10">
            <v>1</v>
          </cell>
          <cell r="I10" t="str">
            <v>HPS-11F</v>
          </cell>
        </row>
        <row r="11">
          <cell r="B11">
            <v>28</v>
          </cell>
          <cell r="C11">
            <v>8</v>
          </cell>
          <cell r="D11">
            <v>20</v>
          </cell>
          <cell r="H11">
            <v>1</v>
          </cell>
          <cell r="I11" t="str">
            <v>HPS-11G</v>
          </cell>
        </row>
        <row r="12">
          <cell r="I12" t="str">
            <v>HPS-11A</v>
          </cell>
        </row>
        <row r="13">
          <cell r="I13" t="str">
            <v>HPS-11E</v>
          </cell>
        </row>
        <row r="16">
          <cell r="B16">
            <v>11</v>
          </cell>
          <cell r="C16">
            <v>3</v>
          </cell>
          <cell r="E16">
            <v>8</v>
          </cell>
          <cell r="F16">
            <v>1</v>
          </cell>
          <cell r="I16" t="str">
            <v>HPS-1A</v>
          </cell>
        </row>
        <row r="17">
          <cell r="B17">
            <v>12</v>
          </cell>
          <cell r="C17">
            <v>4</v>
          </cell>
          <cell r="E17">
            <v>8</v>
          </cell>
          <cell r="F17">
            <v>1</v>
          </cell>
          <cell r="I17" t="str">
            <v>HPS-1B</v>
          </cell>
        </row>
        <row r="18">
          <cell r="B18">
            <v>17</v>
          </cell>
          <cell r="C18">
            <v>5</v>
          </cell>
          <cell r="E18">
            <v>12</v>
          </cell>
          <cell r="F18">
            <v>1</v>
          </cell>
          <cell r="I18" t="str">
            <v>HPS-1C</v>
          </cell>
        </row>
        <row r="19">
          <cell r="B19">
            <v>21</v>
          </cell>
          <cell r="C19">
            <v>5</v>
          </cell>
          <cell r="E19">
            <v>16</v>
          </cell>
          <cell r="F19">
            <v>1</v>
          </cell>
          <cell r="I19" t="str">
            <v>HPS-1D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Revisions"/>
      <sheetName val="Configuration"/>
      <sheetName val="RBS, CONFIGURATION DATA"/>
      <sheetName val="RBS, PLANT SPECIFICATION"/>
      <sheetName val="RBS, PRODUCT LIST"/>
      <sheetName val="ALARM ALLOCATION TABLE"/>
      <sheetName val="TRM, CONFIGURATION DATA"/>
      <sheetName val="TRM, PLANT SPECIFICATION"/>
      <sheetName val="TRM, PRODUCT LIST"/>
      <sheetName val="DF and DDF labels"/>
      <sheetName val="General information"/>
      <sheetName val="INSTALLATION INSTR."/>
      <sheetName val="LIST OF HEADINGS (Inst.)"/>
      <sheetName val="DOCUMENT LIST (Inst.)"/>
      <sheetName val="CHECK List (Inst.)"/>
      <sheetName val="LIST OF HEADINGS (C)"/>
      <sheetName val="DOCUMENT LIST (C)"/>
      <sheetName val="Index- General site docs"/>
      <sheetName val="SITUATION PLAN"/>
      <sheetName val="Index original"/>
      <sheetName val="Front"/>
      <sheetName val="Back"/>
      <sheetName val="macro's"/>
      <sheetName val="Sheet1"/>
      <sheetName val="Sheet2"/>
      <sheetName val="Sheet3"/>
      <sheetName val="Peicelist"/>
      <sheetName val="SUMMARY"/>
      <sheetName val="ML-E Split"/>
      <sheetName val="ML-E Micro"/>
      <sheetName val="NL29XX"/>
      <sheetName val="Upgrade"/>
      <sheetName val="Data"/>
      <sheetName val="Data-Backup"/>
      <sheetName val="NBWO"/>
      <sheetName val="EWO"/>
      <sheetName val="Costing Details"/>
      <sheetName val="BOQ"/>
      <sheetName val="Cek"/>
      <sheetName val="Cek2"/>
      <sheetName val="Site1"/>
      <sheetName val="Site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BOM"/>
      <sheetName val="Delivery Request"/>
      <sheetName val="MLS TRANSFER FILE"/>
    </sheetNames>
    <sheetDataSet>
      <sheetData sheetId="0" refreshError="1">
        <row r="2">
          <cell r="B2" t="str">
            <v xml:space="preserve">Antenna GSM900/1800 dualpolar dir,upper side-lobe supp down tilt kit 76-115mm </v>
          </cell>
        </row>
        <row r="3">
          <cell r="B3" t="str">
            <v>Antenna Sector, Xpol F-Panel 1800, 2 deg tilt</v>
          </cell>
        </row>
        <row r="4">
          <cell r="B4" t="str">
            <v>Antenna  Xpol  F-panel 1800 MHz 65 deg 15.5 dBi 6 deg Tilt</v>
          </cell>
        </row>
        <row r="5">
          <cell r="B5" t="str">
            <v>Antenna Vpol F-Panel 900 90 deg 7.5 dBi</v>
          </cell>
        </row>
        <row r="6">
          <cell r="B6" t="str">
            <v>Antenna Omni directional  2dBi V-pol, multi-band</v>
          </cell>
        </row>
        <row r="7">
          <cell r="B7" t="str">
            <v>Antenna Directional 7dBi, 90-deg, multi-band</v>
          </cell>
        </row>
        <row r="8">
          <cell r="B8" t="str">
            <v>Antenna Omni Dual Band 2 dBi</v>
          </cell>
        </row>
        <row r="9">
          <cell r="B9" t="str">
            <v>Antenna Directional 8dBi 90deg, dual band</v>
          </cell>
        </row>
        <row r="10">
          <cell r="B10" t="str">
            <v>Splitter, 2-way, N-type connector, 100W, 800-2200MHz</v>
          </cell>
        </row>
        <row r="11">
          <cell r="B11" t="str">
            <v>Splitter, 3-way, N-type connector, 100W, 800-2200MHz</v>
          </cell>
        </row>
        <row r="12">
          <cell r="B12" t="str">
            <v>Splitter, 4-way, N-type connector, 100W, 800-2200MHz</v>
          </cell>
        </row>
        <row r="13">
          <cell r="B13" t="str">
            <v>Splitter, 2-way, N-type connector, 200W, 800-2200MHz</v>
          </cell>
        </row>
        <row r="14">
          <cell r="B14" t="str">
            <v>Splitter, 3-way, N-type connector, 200W, 800-2200MHz</v>
          </cell>
        </row>
        <row r="15">
          <cell r="B15" t="str">
            <v>Splitter, 4-way, N-type connector, 200W, 800-2200MHz</v>
          </cell>
        </row>
        <row r="16">
          <cell r="B16" t="str">
            <v>Splitter, 2-way, dual-band, N-type connector</v>
          </cell>
        </row>
        <row r="17">
          <cell r="B17" t="str">
            <v>Splitter, 3-way, dual-band, N-type connector</v>
          </cell>
        </row>
        <row r="18">
          <cell r="B18" t="str">
            <v>Splitter, 4-way, dual-band, N-type connector</v>
          </cell>
        </row>
        <row r="19">
          <cell r="B19" t="str">
            <v>Splitter, 8-way, dual-band, N-type connector</v>
          </cell>
        </row>
        <row r="20">
          <cell r="B20" t="str">
            <v>Coupler, 6dB, dual band</v>
          </cell>
        </row>
        <row r="21">
          <cell r="B21" t="str">
            <v>Coupler, 8dB, dual band</v>
          </cell>
        </row>
        <row r="22">
          <cell r="B22" t="str">
            <v>Coupler, 10dB, dual band</v>
          </cell>
        </row>
        <row r="23">
          <cell r="B23" t="str">
            <v>Coupler, 13dB, dual band</v>
          </cell>
        </row>
        <row r="24">
          <cell r="B24" t="str">
            <v>Coupler, 15dB, dual band</v>
          </cell>
        </row>
        <row r="25">
          <cell r="B25" t="str">
            <v>Combiner Hybrid transmitter w/ N Female Connector 1805-1885 MHz</v>
          </cell>
        </row>
        <row r="26">
          <cell r="B26" t="str">
            <v>Feeder RFF Cable 3/8" -50 superplex</v>
          </cell>
        </row>
        <row r="27">
          <cell r="B27" t="str">
            <v>Fedeer RFF Cable 1/2" -50 superflex</v>
          </cell>
        </row>
        <row r="28">
          <cell r="B28" t="str">
            <v>Feeder RF Heliax Cable 1/2"-50</v>
          </cell>
        </row>
        <row r="29">
          <cell r="B29" t="str">
            <v>Feeder RF Heliax Cable 7/8"-50</v>
          </cell>
        </row>
        <row r="30">
          <cell r="B30" t="str">
            <v>Feeder RF Heliax Cable 1-1/4"-50</v>
          </cell>
        </row>
        <row r="31">
          <cell r="B31" t="str">
            <v>Fedeer RF Heliax Cables 1-5/8" -50</v>
          </cell>
        </row>
        <row r="32">
          <cell r="B32" t="str">
            <v>Conn 7/16 DIN-male for  RFF 1/2" -superflex</v>
          </cell>
        </row>
        <row r="33">
          <cell r="B33" t="str">
            <v>Conn 7/16 DIN-female for RFF 1/2" - superflex</v>
          </cell>
        </row>
        <row r="34">
          <cell r="B34" t="str">
            <v>Conn 7/16 DIN-male for Heliax cable 7/8"</v>
          </cell>
        </row>
        <row r="35">
          <cell r="B35" t="str">
            <v>Conn 7/16 DIN-female for Heliax cable 7/8"</v>
          </cell>
        </row>
        <row r="36">
          <cell r="B36" t="str">
            <v>Conn 7/16 DIN-male for Heliax cable 1-5/8"</v>
          </cell>
        </row>
        <row r="37">
          <cell r="B37" t="str">
            <v>Conn 7/16 DIN-female for Heliax cable 1-5/8"</v>
          </cell>
        </row>
        <row r="38">
          <cell r="B38" t="str">
            <v>Conn N-male  for RFF 3/8" - superflex</v>
          </cell>
        </row>
        <row r="39">
          <cell r="B39" t="str">
            <v>Conn N-female  for RFF 3/8" - superflex</v>
          </cell>
        </row>
        <row r="40">
          <cell r="B40" t="str">
            <v>Conn N-male  for RFF 1/2" - superflex</v>
          </cell>
        </row>
        <row r="41">
          <cell r="B41" t="str">
            <v>Conn N-female  for RFF 1/2" - superflex</v>
          </cell>
        </row>
        <row r="42">
          <cell r="B42" t="str">
            <v>Conn N-male  for Heliax cable 1/2"</v>
          </cell>
        </row>
        <row r="43">
          <cell r="B43" t="str">
            <v>Conn N-female  for Heliax cable 1/2"</v>
          </cell>
        </row>
        <row r="44">
          <cell r="B44" t="str">
            <v>Conn N-male  for Heliax cable 7/8"</v>
          </cell>
        </row>
        <row r="45">
          <cell r="B45" t="str">
            <v>Conn N-female  for Heliax cable 7/8"</v>
          </cell>
        </row>
        <row r="46">
          <cell r="B46" t="str">
            <v>Conn N-male  for Heliax cable 1-1/4"</v>
          </cell>
        </row>
        <row r="47">
          <cell r="B47" t="str">
            <v>Conn N-female  for Heliax cable 1-1/4"</v>
          </cell>
        </row>
        <row r="48">
          <cell r="B48" t="str">
            <v>Conn N-male  for Heliax cable 1-5/8"</v>
          </cell>
        </row>
        <row r="49">
          <cell r="B49" t="str">
            <v>Conn N-female  for Heliax cable 1-5/8"</v>
          </cell>
        </row>
        <row r="50">
          <cell r="B50" t="str">
            <v>Adapter Straight, N-female to N-female</v>
          </cell>
        </row>
        <row r="51">
          <cell r="B51" t="str">
            <v>Adapter Right Angle, N-male to N-female</v>
          </cell>
        </row>
        <row r="52">
          <cell r="B52" t="str">
            <v>Adapter Straight, N-male to N-male</v>
          </cell>
        </row>
        <row r="53">
          <cell r="B53" t="str">
            <v xml:space="preserve">Jumper 1.5m  cable sureflex 1/2", connectors 7/16-male and 7/16-female </v>
          </cell>
        </row>
        <row r="54">
          <cell r="B54" t="str">
            <v>Jumper 1.5m  cable sureflex 1/2", connectors 7/16-male and 7/16-male</v>
          </cell>
        </row>
        <row r="55">
          <cell r="B55" t="str">
            <v>Jumper 3m  cable sureflex 1/2", connector 7/16-male and 7/16-female</v>
          </cell>
        </row>
        <row r="56">
          <cell r="B56" t="str">
            <v>Jumper 3m  cable sureflex 1/2" , with connectors 7/16-male and 7/16-male</v>
          </cell>
        </row>
        <row r="57">
          <cell r="B57" t="str">
            <v>Jumper 0.3m  cables RFF 1/2"-50, with connector N-male and N-female</v>
          </cell>
        </row>
        <row r="58">
          <cell r="B58" t="str">
            <v>Jumper 0.5m  cables RFF 1/2"-50, with connector N-male to N-male</v>
          </cell>
        </row>
        <row r="59">
          <cell r="B59" t="str">
            <v>Jumper 1.0m  cables RFF 1/2"-50, with connector N-male to N-female</v>
          </cell>
        </row>
        <row r="60">
          <cell r="B60" t="str">
            <v>Jumper 1.0m  cables RFF 1/2"-50, with connector N-male to N-male</v>
          </cell>
        </row>
        <row r="61">
          <cell r="B61" t="str">
            <v>Jumper 3m  cable sureflex 1/2", connectors N-male and N-male</v>
          </cell>
        </row>
        <row r="62">
          <cell r="B62" t="str">
            <v>Suregrounding kit for Heliax feeder 1/2"</v>
          </cell>
        </row>
        <row r="63">
          <cell r="B63" t="str">
            <v>Suregrounding kit for Heliax feeder 7/8"</v>
          </cell>
        </row>
        <row r="64">
          <cell r="B64" t="str">
            <v>Suregrounding kit for Heliax feeder 1-5/8"</v>
          </cell>
        </row>
        <row r="65">
          <cell r="B65" t="str">
            <v>Dualband EMP Protector, Andrew  APG BDFDM-350</v>
          </cell>
        </row>
        <row r="66">
          <cell r="B66" t="str">
            <v>Water proofting kit</v>
          </cell>
        </row>
        <row r="67">
          <cell r="B67" t="str">
            <v>Standard Hanger for Heliax feeder 1/2" (10pcs)</v>
          </cell>
        </row>
        <row r="68">
          <cell r="B68" t="str">
            <v>Standard Hanger for Heliax feeder 7/8" (10pcs)</v>
          </cell>
        </row>
        <row r="69">
          <cell r="B69" t="str">
            <v>Standard Hanger for Heliax feeder 1-1/4" (10pcs)</v>
          </cell>
        </row>
        <row r="70">
          <cell r="B70" t="str">
            <v>Standard Hanger for Heliax feeder 1-5/8" (10pcs)</v>
          </cell>
        </row>
        <row r="71">
          <cell r="B71" t="str">
            <v>3/8" Hardware kit of Click-on hanger,  2 stacks for feeder ½" or 7/8" (10pcs)</v>
          </cell>
        </row>
        <row r="72">
          <cell r="B72" t="str">
            <v>3/8" Hardware kit of Click-on hanger,  3 stacks for feeder ½" or 7/8" (10pcs)</v>
          </cell>
        </row>
        <row r="73">
          <cell r="B73" t="str">
            <v>3/8" Hardware kit of Click-on hanger,  1 stack for feeder 1-1/4" or 1-5/8" (10pcs)</v>
          </cell>
        </row>
        <row r="74">
          <cell r="B74" t="str">
            <v>3/8" Hardware kit of Click-on hanger,  2 stacks for feeder 1-1/4" or 1-5/8" (10pcs)</v>
          </cell>
        </row>
        <row r="75">
          <cell r="B75" t="str">
            <v>Compact Angle Adapter, 3/8" hardware</v>
          </cell>
        </row>
        <row r="76">
          <cell r="B76" t="str">
            <v>Click-on hanger clamp for Heliax feeder 1/2" (10pcs)</v>
          </cell>
        </row>
        <row r="77">
          <cell r="B77" t="str">
            <v>Click-on hanger clamp for Heliax feeder 7/8" (10pcs)</v>
          </cell>
        </row>
        <row r="78">
          <cell r="B78" t="str">
            <v>Click-on hanger clamp for Heliax feeder 1-5/8" (10pcs)</v>
          </cell>
        </row>
        <row r="79">
          <cell r="B79" t="str">
            <v>FEP - Entry Plate 4",  with 4 holes opening</v>
          </cell>
        </row>
        <row r="80">
          <cell r="B80" t="str">
            <v>FEP - Entry Plate 4",  with 8 holes opening</v>
          </cell>
        </row>
        <row r="81">
          <cell r="B81" t="str">
            <v>FEP - Entry Plate 4",  with 12 holes opening</v>
          </cell>
        </row>
        <row r="82">
          <cell r="B82" t="str">
            <v>FEP - Entry Plate 4",  with 16 holes opening</v>
          </cell>
        </row>
        <row r="83">
          <cell r="B83" t="str">
            <v>Standard 4" cable entry boot for Heliax Feeder 1/2" , 3 runs</v>
          </cell>
        </row>
        <row r="84">
          <cell r="B84" t="str">
            <v>Standard 4" cable entry boot for Heliax Feeder 7/8", 1 run</v>
          </cell>
        </row>
        <row r="85">
          <cell r="B85" t="str">
            <v>Standard 4" cable entry boot for Heliax Feeder 1-5/8" , 1 run</v>
          </cell>
        </row>
        <row r="86">
          <cell r="B86" t="str">
            <v>Grounding cable 2.5mm y/g</v>
          </cell>
        </row>
        <row r="87">
          <cell r="B87" t="str">
            <v>Grounding cable    6mm y/g</v>
          </cell>
        </row>
        <row r="88">
          <cell r="B88" t="str">
            <v>Grounding cable  16mm y/g</v>
          </cell>
        </row>
        <row r="89">
          <cell r="B89" t="str">
            <v>Grounding cable  25mm y/g</v>
          </cell>
        </row>
        <row r="90">
          <cell r="B90" t="str">
            <v>Grounding cable  50mm y/g</v>
          </cell>
        </row>
        <row r="91">
          <cell r="B91" t="str">
            <v>Cable Lug 2.5mm</v>
          </cell>
        </row>
        <row r="92">
          <cell r="B92" t="str">
            <v>Cable Lug    6mm</v>
          </cell>
        </row>
        <row r="93">
          <cell r="B93" t="str">
            <v>Cable Lug M8x10mm</v>
          </cell>
        </row>
        <row r="94">
          <cell r="B94" t="str">
            <v>Cable Lug M8x16mm</v>
          </cell>
        </row>
        <row r="95">
          <cell r="B95" t="str">
            <v>Cable Lug M8x25mm</v>
          </cell>
        </row>
        <row r="96">
          <cell r="B96" t="str">
            <v>Cable Lug M8x50mm</v>
          </cell>
        </row>
        <row r="97">
          <cell r="B97" t="str">
            <v>Cable Lug M10x16mm</v>
          </cell>
        </row>
        <row r="98">
          <cell r="B98" t="str">
            <v>Cable Lug M10x25mm</v>
          </cell>
        </row>
        <row r="99">
          <cell r="B99" t="str">
            <v>Cable Lug M10x50mm</v>
          </cell>
        </row>
        <row r="100">
          <cell r="B100" t="str">
            <v>C-crimp 16-25</v>
          </cell>
        </row>
        <row r="101">
          <cell r="B101" t="str">
            <v>Grounding bar plate for 19" Ract</v>
          </cell>
        </row>
        <row r="102">
          <cell r="B102" t="str">
            <v>DC power cable 10mm/black</v>
          </cell>
        </row>
        <row r="103">
          <cell r="B103" t="str">
            <v>DC power cable 10mm/blue</v>
          </cell>
        </row>
        <row r="104">
          <cell r="B104" t="str">
            <v>DC power cable  4mm/black</v>
          </cell>
        </row>
        <row r="105">
          <cell r="B105" t="str">
            <v>DC power cable 4mm/blue</v>
          </cell>
        </row>
        <row r="106">
          <cell r="B106" t="str">
            <v>DC power cable 25mm/black</v>
          </cell>
        </row>
        <row r="107">
          <cell r="B107" t="str">
            <v>DC power cable 25mm/blue</v>
          </cell>
        </row>
        <row r="108">
          <cell r="B108" t="str">
            <v>DC power cable 50mm/black</v>
          </cell>
        </row>
        <row r="109">
          <cell r="B109" t="str">
            <v>DC power cable 50mm/blue</v>
          </cell>
        </row>
        <row r="110">
          <cell r="B110" t="str">
            <v>AC power cable NYMHY 3x2.5mm, black</v>
          </cell>
        </row>
        <row r="111">
          <cell r="B111" t="str">
            <v>AC power cable NYYHY 2x1.5mm ,black</v>
          </cell>
        </row>
        <row r="112">
          <cell r="B112" t="str">
            <v>AC power cable NYYHY 3x1.5mm ,black</v>
          </cell>
        </row>
        <row r="113">
          <cell r="B113" t="str">
            <v>Scotch linerless rubber splicing tape 130C Black</v>
          </cell>
        </row>
        <row r="114">
          <cell r="B114" t="str">
            <v>Scotch rubber splicing tape 23</v>
          </cell>
        </row>
        <row r="115">
          <cell r="B115" t="str">
            <v>Scotch vinyl electrical tape super 33+</v>
          </cell>
        </row>
        <row r="116">
          <cell r="B116" t="str">
            <v>Scotch vinyl electrical tape 35  / yellow</v>
          </cell>
        </row>
        <row r="117">
          <cell r="B117" t="str">
            <v>Clear tape 50mmx10m</v>
          </cell>
        </row>
        <row r="118">
          <cell r="B118" t="str">
            <v>Heatshrink   4mm black</v>
          </cell>
        </row>
        <row r="119">
          <cell r="B119" t="str">
            <v>Heatshrink   6mm black</v>
          </cell>
        </row>
        <row r="120">
          <cell r="B120" t="str">
            <v>Heatshrink   8mm black</v>
          </cell>
        </row>
        <row r="121">
          <cell r="B121" t="str">
            <v>Heatshrink 10mm black</v>
          </cell>
        </row>
        <row r="122">
          <cell r="B122" t="str">
            <v>Heatshrink 25mm black</v>
          </cell>
        </row>
        <row r="123">
          <cell r="B123" t="str">
            <v>Aluminium Rack BMF (2m length, 4mm)</v>
          </cell>
        </row>
        <row r="124">
          <cell r="B124" t="str">
            <v>DDF Back Mount frame 10 rows – Krone</v>
          </cell>
        </row>
        <row r="125">
          <cell r="B125" t="str">
            <v>DDF Back Mount frame 11 rows - Krone</v>
          </cell>
        </row>
        <row r="126">
          <cell r="B126" t="str">
            <v>DDF Back Mount frame   5 rows - Krone</v>
          </cell>
        </row>
        <row r="127">
          <cell r="B127" t="str">
            <v>DDF Box for 10 rows - Krone</v>
          </cell>
        </row>
        <row r="128">
          <cell r="B128" t="str">
            <v>DDF Standing Rack  Double 2m - Krone</v>
          </cell>
        </row>
        <row r="129">
          <cell r="B129" t="str">
            <v>DDF Standing Rack  Single 2m - Krone</v>
          </cell>
        </row>
        <row r="130">
          <cell r="B130" t="str">
            <v>Hinged Label for LSA - Krone</v>
          </cell>
        </row>
        <row r="131">
          <cell r="B131" t="str">
            <v>LSA Disconection Modules 10 pair - Krone</v>
          </cell>
        </row>
        <row r="132">
          <cell r="B132" t="str">
            <v>Open transmission rack 19" for FIU</v>
          </cell>
        </row>
        <row r="133">
          <cell r="B133" t="str">
            <v>Plastic cable Ties 100mm/black (100pcs/bag)</v>
          </cell>
        </row>
        <row r="134">
          <cell r="B134" t="str">
            <v>Plastic cable Ties 100mm/white (100pcs/bag)</v>
          </cell>
        </row>
        <row r="135">
          <cell r="B135" t="str">
            <v>Plastic cable Ties 200mm/black (100pcs/bag)</v>
          </cell>
        </row>
        <row r="136">
          <cell r="B136" t="str">
            <v>Plastic cable Ties 200mm/white (100pcs/bag)</v>
          </cell>
        </row>
        <row r="137">
          <cell r="B137" t="str">
            <v>Plastic cable Ties 250mm/black (100pcs/bag)</v>
          </cell>
        </row>
        <row r="138">
          <cell r="B138" t="str">
            <v>Plastic cable Ties 250mm/white (100pcs/bag)</v>
          </cell>
        </row>
        <row r="139">
          <cell r="B139" t="str">
            <v>Plastic cable Ties 300mm/black (100pcs/bag)</v>
          </cell>
        </row>
        <row r="140">
          <cell r="B140" t="str">
            <v>Plastic cable Ties 300mm/white (100pcs/bag)</v>
          </cell>
        </row>
        <row r="141">
          <cell r="B141" t="str">
            <v>SS Cable Ties 300 mm/pcs</v>
          </cell>
        </row>
        <row r="142">
          <cell r="B142" t="str">
            <v>SS Cable Ties 300mm (50pcs/bag)</v>
          </cell>
        </row>
        <row r="143">
          <cell r="B143" t="str">
            <v>SS Screw S6, with fischer S6 + ring</v>
          </cell>
        </row>
        <row r="144">
          <cell r="B144" t="str">
            <v>SS Screw S8, with fischer S8 + ring</v>
          </cell>
        </row>
        <row r="145">
          <cell r="B145" t="str">
            <v>SS Screw S12, with fischer S12 + ring</v>
          </cell>
        </row>
        <row r="146">
          <cell r="B146" t="str">
            <v>SS Screw Wood M8x50mm</v>
          </cell>
        </row>
        <row r="147">
          <cell r="B147" t="str">
            <v>SS Bolt M6x30mm, w/ spring &amp; 2 flat washer and 1 nut</v>
          </cell>
        </row>
        <row r="148">
          <cell r="B148" t="str">
            <v>SS Bolt M8x30mm, w/ spring &amp; 2 flat waher and 1 nut</v>
          </cell>
        </row>
        <row r="149">
          <cell r="B149" t="str">
            <v>Gypsum screw M6x20mm</v>
          </cell>
        </row>
        <row r="150">
          <cell r="B150" t="str">
            <v>Wall proof</v>
          </cell>
        </row>
        <row r="151">
          <cell r="B151" t="str">
            <v>PVC Cable Duct 50x80mm (3M)</v>
          </cell>
        </row>
        <row r="152">
          <cell r="B152" t="str">
            <v>PVC Cable Duct 50x100mm (3M)</v>
          </cell>
        </row>
        <row r="153">
          <cell r="B153" t="str">
            <v>PVC Cable Duct TF-2</v>
          </cell>
        </row>
        <row r="154">
          <cell r="B154" t="str">
            <v>PVC Pipe diameter 0.5"</v>
          </cell>
        </row>
        <row r="155">
          <cell r="B155" t="str">
            <v>Galvanized cable tray 150 x 3000mm</v>
          </cell>
        </row>
        <row r="156">
          <cell r="B156" t="str">
            <v>Hanger beam 200mm</v>
          </cell>
        </row>
        <row r="157">
          <cell r="B157" t="str">
            <v>Joint Tray</v>
          </cell>
        </row>
        <row r="158">
          <cell r="B158" t="str">
            <v>Galvanized mounting bracket + boom</v>
          </cell>
        </row>
        <row r="159">
          <cell r="B159" t="str">
            <v>Mounting bracket for splitter</v>
          </cell>
        </row>
        <row r="160">
          <cell r="B160" t="str">
            <v>Mounting bracket for cable tray on the roof 150 x 50 mm</v>
          </cell>
        </row>
        <row r="161">
          <cell r="B161" t="str">
            <v>Threaded road for cable tray hanger 500x8mm+Nut+Washer</v>
          </cell>
        </row>
        <row r="162">
          <cell r="B162" t="str">
            <v>Threaded road for cable tray hanger 1000x8mm+Nut+Washer</v>
          </cell>
        </row>
        <row r="163">
          <cell r="B163" t="str">
            <v>Indoor Omni Antenna hanger</v>
          </cell>
        </row>
        <row r="164">
          <cell r="B164" t="str">
            <v>6 Pin Phone Plug-RJ 45</v>
          </cell>
        </row>
        <row r="165">
          <cell r="B165" t="str">
            <v>8 Pin Phone Plug -RJ 11</v>
          </cell>
        </row>
        <row r="166">
          <cell r="B166" t="str">
            <v>Connector DB-9</v>
          </cell>
        </row>
        <row r="167">
          <cell r="B167" t="str">
            <v>MCB Box hangger, for 8 x single phase MCB</v>
          </cell>
        </row>
        <row r="168">
          <cell r="B168" t="str">
            <v>MCB Merlin Gerin   6A`, single phase</v>
          </cell>
        </row>
        <row r="169">
          <cell r="B169" t="str">
            <v>MCB Merlin Gerin 10A`, single phase</v>
          </cell>
        </row>
        <row r="170">
          <cell r="B170" t="str">
            <v>MCB Merlin Gerin 16A`, single phase</v>
          </cell>
        </row>
        <row r="171">
          <cell r="B171" t="str">
            <v>MCB Merlin Gerin 20A , single phase</v>
          </cell>
        </row>
        <row r="172">
          <cell r="B172" t="str">
            <v>MCB Mitshubishi 125A, single phase</v>
          </cell>
        </row>
        <row r="173">
          <cell r="B173" t="str">
            <v>MCB Mitshubishi 60A`, 3-phase</v>
          </cell>
        </row>
        <row r="174">
          <cell r="B174" t="str">
            <v>PCM Cable 1 pair, 1 grounding, diameter 0.5mm (Siemens)</v>
          </cell>
        </row>
        <row r="175">
          <cell r="B175" t="str">
            <v>PCM Cable 2 pairs, 2 grounding,dia 0.5 mm (Siemens)</v>
          </cell>
        </row>
        <row r="176">
          <cell r="B176" t="str">
            <v>Socket outlet outbow (single)</v>
          </cell>
        </row>
        <row r="177">
          <cell r="B177" t="str">
            <v>UTP Cable 2 pairs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Project Summary"/>
      <sheetName val="StakeHolder Map"/>
      <sheetName val="Project Status"/>
      <sheetName val="Revenue Summary"/>
      <sheetName val="Metrics"/>
      <sheetName val="Resource Costs BL+ETC"/>
      <sheetName val="Resource Costs EAC+Act"/>
      <sheetName val="DMS Expenses"/>
      <sheetName val="3rd Party Expenses"/>
      <sheetName val="Cost Summary"/>
      <sheetName val="Profitability Analysis"/>
      <sheetName val="Risk Management Plan"/>
      <sheetName val="Issues Register"/>
      <sheetName val="Dashboard"/>
      <sheetName val="MSI Project Lifecycle"/>
    </sheetNames>
    <sheetDataSet>
      <sheetData sheetId="0" refreshError="1"/>
      <sheetData sheetId="1" refreshError="1">
        <row r="1">
          <cell r="K1">
            <v>38530</v>
          </cell>
        </row>
        <row r="2">
          <cell r="K2" t="str">
            <v>Matt Burnham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OVER (Inst.)"/>
      <sheetName val="LIST OF HEADINGS (Inst.)"/>
      <sheetName val="DOCUMENT LIST (Inst.)"/>
      <sheetName val="RBS, CONFIGURATION DATA"/>
      <sheetName val="TRM, CONFIGURATION DATA"/>
      <sheetName val="SITUATION PLAN"/>
      <sheetName val="RBS, PLANT SPECIFICATION"/>
      <sheetName val="TRM, PLANT SPECIFICATION"/>
      <sheetName val="ALARM ALLOCATION TABLE"/>
      <sheetName val="RBS, PRODUCT LIST"/>
      <sheetName val="TRM, PRODUCT LIST"/>
      <sheetName val="TEST CHECK LIST (Inst.)"/>
      <sheetName val="DF and DDF labels"/>
      <sheetName val="General"/>
      <sheetName val="Configuration"/>
      <sheetName val="Revisions"/>
      <sheetName val="CHECK LIST (Inst.) Internal"/>
      <sheetName val="CHECK LIST (Inst.) External"/>
      <sheetName val="COVER (C)"/>
      <sheetName val="LIST OF HEADINGS (C)"/>
      <sheetName val="DOCUMENT LIST (C)"/>
      <sheetName val="Index- General site docs"/>
      <sheetName val="Front"/>
      <sheetName val="Back"/>
      <sheetName val="macro's"/>
      <sheetName val="LIST OF HEADINGS (Invt.)"/>
      <sheetName val="DOCUMENT LIST (Invt.)"/>
      <sheetName val="GENERAL INFORMATION"/>
      <sheetName val="General Information."/>
      <sheetName val="INSTALLATION INSTR."/>
      <sheetName val="Index original"/>
      <sheetName val="CONTENTS LIST (Inst.)"/>
      <sheetName val="DATA-BASE"/>
      <sheetName val="DATA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1">
          <cell r="B31" t="str">
            <v>GSM 1800 PROJECT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46">
          <cell r="B46" t="str">
            <v>EID/O/M Dudy Purnomo</v>
          </cell>
        </row>
        <row r="47">
          <cell r="B47" t="str">
            <v xml:space="preserve">EID/O/MC </v>
          </cell>
        </row>
      </sheetData>
      <sheetData sheetId="3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Factors"/>
      <sheetName val="LOCATION"/>
      <sheetName val="Data"/>
      <sheetName val="offerv5.2"/>
      <sheetName val="offerv5.2 disc 5%"/>
      <sheetName val="v5.2"/>
      <sheetName val="v5.2 - SPARE PART"/>
      <sheetName val="STM-1"/>
      <sheetName val="STM-4"/>
      <sheetName val="SDH-Sparepart"/>
      <sheetName val="Power"/>
      <sheetName val="CopperT"/>
      <sheetName val="FiberCable"/>
      <sheetName val="FiberT"/>
      <sheetName val="Installation"/>
      <sheetName val="TA_SDH"/>
      <sheetName val="TA_DIAmuX"/>
      <sheetName val="TL SDH"/>
      <sheetName val="TL_DIAmuX"/>
      <sheetName val="visit"/>
      <sheetName val="OP-Mat"/>
      <sheetName val="Civil-MBOQ"/>
      <sheetName val="Kalimantan Q1_2002"/>
      <sheetName val="Attachment"/>
      <sheetName val="Sheet1 (2)"/>
      <sheetName val="Sheet1"/>
      <sheetName val="Sheet2"/>
      <sheetName val="Sheet3"/>
      <sheetName val=""/>
    </sheetNames>
    <sheetDataSet>
      <sheetData sheetId="0" refreshError="1">
        <row r="20">
          <cell r="B20">
            <v>1.4999999999999999E-2</v>
          </cell>
        </row>
        <row r="21">
          <cell r="B21">
            <v>3.3E-3</v>
          </cell>
        </row>
        <row r="22">
          <cell r="B22">
            <v>0.15</v>
          </cell>
        </row>
        <row r="23">
          <cell r="B23">
            <v>4.48E-2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um Q1-02"/>
      <sheetName val="SITAC-Model"/>
      <sheetName val="CME-Model"/>
      <sheetName val="CME-Expansion"/>
      <sheetName val="Sumatra Q1-02"/>
      <sheetName val="Middle Java Q1-02"/>
      <sheetName val="East Java Q1-02"/>
      <sheetName val="Bali Q1-02"/>
      <sheetName val="Sulawesi Q1-02"/>
      <sheetName val="NUSRA Q1-02"/>
      <sheetName val="IRJA Q1-02"/>
      <sheetName val="SITAC_Model"/>
      <sheetName val="Rekapsub-total-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DMR8-38, Dyna-, PrimeHopper"/>
      <sheetName val="FlexiHopper"/>
      <sheetName val="TRU"/>
      <sheetName val="MetroHub"/>
      <sheetName val="MetroHopper"/>
      <sheetName val="InHub"/>
      <sheetName val="SXC-T"/>
      <sheetName val="SAN C1.5"/>
      <sheetName val="SAN C2.0"/>
      <sheetName val="STM1-4 C3.40&amp;3.50"/>
      <sheetName val="STM1-4"/>
      <sheetName val="CD C2011"/>
      <sheetName val="S16 DOCS C2.0"/>
      <sheetName val="Rack&amp;Power C2.0"/>
      <sheetName val="S16 C2.0"/>
      <sheetName val="S16 EOW C2.0"/>
      <sheetName val="S16 NM C2.0"/>
      <sheetName val="S16 XCO C2.0"/>
      <sheetName val="WDM&amp;OLA C2.0"/>
      <sheetName val="NL290"/>
      <sheetName val="NL290 Antennas"/>
      <sheetName val="NL290 WGACC &amp; DEHYDR."/>
      <sheetName val="NL290 Rect&amp;Batt."/>
      <sheetName val="PowerHopper"/>
      <sheetName val="NL290 WGACC _ DEHYDR_"/>
      <sheetName val="lookup"/>
      <sheetName val="SITAC-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BoQ_Tools"/>
      <sheetName val="X-file"/>
      <sheetName val="General terms and conditions"/>
      <sheetName val="DXX_BoQ"/>
      <sheetName val="DXX_Site_BoQ"/>
      <sheetName val="Currency"/>
      <sheetName val="X_file"/>
    </sheetNames>
    <sheetDataSet>
      <sheetData sheetId="0" refreshError="1"/>
      <sheetData sheetId="1">
        <row r="8">
          <cell r="D8" t="str">
            <v>USD</v>
          </cell>
          <cell r="E8">
            <v>1</v>
          </cell>
        </row>
      </sheetData>
      <sheetData sheetId="2" refreshError="1"/>
      <sheetData sheetId="3"/>
      <sheetData sheetId="4" refreshError="1"/>
      <sheetData sheetId="5"/>
      <sheetData sheetId="6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ystemCal 5Hops"/>
    </sheetNames>
    <definedNames>
      <definedName name="FresK2"/>
      <definedName name="FresK4"/>
      <definedName name="FZone"/>
    </defined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GLP's and PSPC's"/>
      <sheetName val="Product Cost Erosion"/>
      <sheetName val="GLP_s_changed_from_previous"/>
    </sheetNames>
    <sheetDataSet>
      <sheetData sheetId="0"/>
      <sheetData sheetId="1"/>
      <sheetData sheetId="2" refreshError="1">
        <row r="1">
          <cell r="A1" t="str">
            <v>Material code</v>
          </cell>
          <cell r="B1" t="str">
            <v>Material Description</v>
          </cell>
          <cell r="C1" t="str">
            <v>GIC</v>
          </cell>
          <cell r="E1" t="str">
            <v>GLP 2006</v>
          </cell>
          <cell r="F1" t="str">
            <v>GLP 2005</v>
          </cell>
          <cell r="G1" t="str">
            <v>Diff</v>
          </cell>
        </row>
        <row r="2">
          <cell r="A2" t="str">
            <v>NBGBA003</v>
          </cell>
          <cell r="B2" t="str">
            <v>Browsing application 0-1000 req/sec LTU</v>
          </cell>
          <cell r="C2" t="str">
            <v>4131</v>
          </cell>
          <cell r="D2" t="str">
            <v>WAP Gateway Software</v>
          </cell>
          <cell r="E2">
            <v>4000</v>
          </cell>
          <cell r="F2">
            <v>6000</v>
          </cell>
          <cell r="G2">
            <v>-2000</v>
          </cell>
        </row>
        <row r="3">
          <cell r="A3" t="str">
            <v>NBSHW6009</v>
          </cell>
          <cell r="B3" t="str">
            <v>HP Procurve 2848 switches</v>
          </cell>
          <cell r="C3" t="str">
            <v>4131</v>
          </cell>
          <cell r="D3" t="str">
            <v>WAP Gateway Software</v>
          </cell>
          <cell r="E3">
            <v>10352.030000000001</v>
          </cell>
          <cell r="F3">
            <v>10845.29</v>
          </cell>
          <cell r="G3">
            <v>-493.26</v>
          </cell>
        </row>
        <row r="4">
          <cell r="A4" t="str">
            <v>NWGHW6009</v>
          </cell>
          <cell r="B4" t="str">
            <v>2 inch HP ProCurve 2848 switches new DBU</v>
          </cell>
          <cell r="C4" t="str">
            <v>4131</v>
          </cell>
          <cell r="D4" t="str">
            <v>WAP Gateway Software</v>
          </cell>
          <cell r="E4">
            <v>10352.030000000001</v>
          </cell>
          <cell r="F4">
            <v>10845.29</v>
          </cell>
          <cell r="G4">
            <v>-493.26</v>
          </cell>
        </row>
        <row r="5">
          <cell r="A5" t="str">
            <v>NBSHW004</v>
          </cell>
          <cell r="B5" t="str">
            <v>IBM primary rack</v>
          </cell>
          <cell r="C5" t="str">
            <v>4131</v>
          </cell>
          <cell r="D5" t="str">
            <v>WAP Gateway Software</v>
          </cell>
          <cell r="E5">
            <v>8283.2199999999993</v>
          </cell>
          <cell r="F5">
            <v>8566.5300000000007</v>
          </cell>
          <cell r="G5">
            <v>-283.31000000000131</v>
          </cell>
        </row>
        <row r="6">
          <cell r="A6" t="str">
            <v>NBSSM005</v>
          </cell>
          <cell r="B6" t="str">
            <v>Support for JBoss Application Server</v>
          </cell>
          <cell r="C6" t="str">
            <v>4131</v>
          </cell>
          <cell r="D6" t="str">
            <v>WAP Gateway Software</v>
          </cell>
          <cell r="E6">
            <v>955.5</v>
          </cell>
          <cell r="F6">
            <v>955</v>
          </cell>
          <cell r="G6">
            <v>0.5</v>
          </cell>
        </row>
        <row r="7">
          <cell r="A7" t="str">
            <v>T55071.74</v>
          </cell>
          <cell r="B7" t="str">
            <v>Dual pol. Ant. 7/8, 240cm FlexiHopper</v>
          </cell>
          <cell r="C7" t="str">
            <v>5540</v>
          </cell>
          <cell r="D7" t="str">
            <v>FlexiHopper</v>
          </cell>
          <cell r="E7">
            <v>8400</v>
          </cell>
          <cell r="F7">
            <v>9360</v>
          </cell>
          <cell r="G7">
            <v>-960</v>
          </cell>
        </row>
        <row r="8">
          <cell r="A8" t="str">
            <v>T55071.24</v>
          </cell>
          <cell r="B8" t="str">
            <v>Antenna 7/8, 240cm  FLEXIHOPPER</v>
          </cell>
          <cell r="C8" t="str">
            <v>5540</v>
          </cell>
          <cell r="D8" t="str">
            <v>FlexiHopper</v>
          </cell>
          <cell r="E8">
            <v>7700</v>
          </cell>
          <cell r="F8">
            <v>8240</v>
          </cell>
          <cell r="G8">
            <v>-540</v>
          </cell>
        </row>
        <row r="9">
          <cell r="A9" t="str">
            <v>T55071.80</v>
          </cell>
          <cell r="B9" t="str">
            <v>Dual pol Ant. 7/8, 300cm FLEXIHOP. (HF)</v>
          </cell>
          <cell r="C9" t="str">
            <v>5540</v>
          </cell>
          <cell r="D9" t="str">
            <v>FlexiHopper</v>
          </cell>
          <cell r="E9">
            <v>11500</v>
          </cell>
          <cell r="F9">
            <v>11980</v>
          </cell>
          <cell r="G9">
            <v>-480</v>
          </cell>
        </row>
        <row r="10">
          <cell r="A10" t="str">
            <v>T55077.15</v>
          </cell>
          <cell r="B10" t="str">
            <v>Single pol Antenna 28, 120cm FLEXIHOPPER</v>
          </cell>
          <cell r="C10" t="str">
            <v>5540</v>
          </cell>
          <cell r="D10" t="str">
            <v>FlexiHopper</v>
          </cell>
          <cell r="E10">
            <v>1530</v>
          </cell>
          <cell r="F10">
            <v>1980</v>
          </cell>
          <cell r="G10">
            <v>-450</v>
          </cell>
        </row>
        <row r="11">
          <cell r="A11" t="str">
            <v>T55071.90</v>
          </cell>
          <cell r="B11" t="str">
            <v>Antenna 7/8, 240cm FLEXIHOPPER (HF)</v>
          </cell>
          <cell r="C11" t="str">
            <v>5540</v>
          </cell>
          <cell r="D11" t="str">
            <v>FlexiHopper</v>
          </cell>
          <cell r="E11">
            <v>7400</v>
          </cell>
          <cell r="F11">
            <v>7800</v>
          </cell>
          <cell r="G11">
            <v>-400</v>
          </cell>
        </row>
        <row r="12">
          <cell r="A12" t="str">
            <v>T55073.66</v>
          </cell>
          <cell r="B12" t="str">
            <v>Dual pol. Antenna 15, 180cm FLEXIHOPPER</v>
          </cell>
          <cell r="C12" t="str">
            <v>5540</v>
          </cell>
          <cell r="D12" t="str">
            <v>FlexiHopper</v>
          </cell>
          <cell r="E12">
            <v>3500</v>
          </cell>
          <cell r="F12">
            <v>3890</v>
          </cell>
          <cell r="G12">
            <v>-390</v>
          </cell>
        </row>
        <row r="13">
          <cell r="A13" t="str">
            <v>T55072.66</v>
          </cell>
          <cell r="B13" t="str">
            <v>Dual pol. Antenna 13, 180cm FLEXIHOPPER</v>
          </cell>
          <cell r="C13" t="str">
            <v>5540</v>
          </cell>
          <cell r="D13" t="str">
            <v>FlexiHopper</v>
          </cell>
          <cell r="E13">
            <v>3600</v>
          </cell>
          <cell r="F13">
            <v>3890</v>
          </cell>
          <cell r="G13">
            <v>-290</v>
          </cell>
        </row>
        <row r="14">
          <cell r="A14" t="str">
            <v>T55075.66</v>
          </cell>
          <cell r="B14" t="str">
            <v>Dual pol. Antenna 23, 180cm FlexiHopper</v>
          </cell>
          <cell r="C14" t="str">
            <v>5540</v>
          </cell>
          <cell r="D14" t="str">
            <v>FlexiHopper</v>
          </cell>
          <cell r="E14">
            <v>3600</v>
          </cell>
          <cell r="F14">
            <v>3890</v>
          </cell>
          <cell r="G14">
            <v>-290</v>
          </cell>
        </row>
        <row r="15">
          <cell r="A15" t="str">
            <v>T55071.66</v>
          </cell>
          <cell r="B15" t="str">
            <v>Dual pol. Antenna 7-8, 180cm FLEXIHOPPER</v>
          </cell>
          <cell r="C15" t="str">
            <v>5540</v>
          </cell>
          <cell r="D15" t="str">
            <v>FlexiHopper</v>
          </cell>
          <cell r="E15">
            <v>3900</v>
          </cell>
          <cell r="F15">
            <v>4060</v>
          </cell>
          <cell r="G15">
            <v>-160</v>
          </cell>
        </row>
        <row r="16">
          <cell r="A16" t="str">
            <v>T55071.16</v>
          </cell>
          <cell r="B16" t="str">
            <v>Antenna  7/8, 180cm  FLEXIHOPPER</v>
          </cell>
          <cell r="C16" t="str">
            <v>5540</v>
          </cell>
          <cell r="D16" t="str">
            <v>FlexiHopper</v>
          </cell>
          <cell r="E16">
            <v>3500</v>
          </cell>
          <cell r="F16">
            <v>3640</v>
          </cell>
          <cell r="G16">
            <v>-140</v>
          </cell>
        </row>
        <row r="17">
          <cell r="A17" t="str">
            <v>T55073.65</v>
          </cell>
          <cell r="B17" t="str">
            <v>Dual pol. Antenna 15, 120cm FLEXIHOPPER</v>
          </cell>
          <cell r="C17" t="str">
            <v>5540</v>
          </cell>
          <cell r="D17" t="str">
            <v>FlexiHopper</v>
          </cell>
          <cell r="E17">
            <v>1700</v>
          </cell>
          <cell r="F17">
            <v>1830</v>
          </cell>
          <cell r="G17">
            <v>-130</v>
          </cell>
        </row>
        <row r="18">
          <cell r="A18" t="str">
            <v>T55072.16</v>
          </cell>
          <cell r="B18" t="str">
            <v>Antenna 13, 180cm FLEXIHOPPER</v>
          </cell>
          <cell r="C18" t="str">
            <v>5540</v>
          </cell>
          <cell r="D18" t="str">
            <v>FlexiHopper</v>
          </cell>
          <cell r="E18">
            <v>3190</v>
          </cell>
          <cell r="F18">
            <v>3310</v>
          </cell>
          <cell r="G18">
            <v>-120</v>
          </cell>
        </row>
        <row r="19">
          <cell r="A19" t="str">
            <v>T55075.16</v>
          </cell>
          <cell r="B19" t="str">
            <v>Antenna 23, 180cm FLEXIHOPPER</v>
          </cell>
          <cell r="C19" t="str">
            <v>5540</v>
          </cell>
          <cell r="D19" t="str">
            <v>FlexiHopper</v>
          </cell>
          <cell r="E19">
            <v>3200</v>
          </cell>
          <cell r="F19">
            <v>3310</v>
          </cell>
          <cell r="G19">
            <v>-110</v>
          </cell>
        </row>
        <row r="20">
          <cell r="A20" t="str">
            <v>T55071.65</v>
          </cell>
          <cell r="B20" t="str">
            <v>Dual pol. Antenna 7-8, 120cm FLEXIHOPPER</v>
          </cell>
          <cell r="C20" t="str">
            <v>5540</v>
          </cell>
          <cell r="D20" t="str">
            <v>FlexiHopper</v>
          </cell>
          <cell r="E20">
            <v>1850</v>
          </cell>
          <cell r="F20">
            <v>1940</v>
          </cell>
          <cell r="G20">
            <v>-90</v>
          </cell>
        </row>
        <row r="21">
          <cell r="A21" t="str">
            <v>T55074.66</v>
          </cell>
          <cell r="B21" t="str">
            <v>Dual pol. Antenna 18, 180cm FlexiHopper</v>
          </cell>
          <cell r="C21" t="str">
            <v>5540</v>
          </cell>
          <cell r="D21" t="str">
            <v>FlexiHopper</v>
          </cell>
          <cell r="E21">
            <v>3800</v>
          </cell>
          <cell r="F21">
            <v>3890</v>
          </cell>
          <cell r="G21">
            <v>-90</v>
          </cell>
        </row>
        <row r="22">
          <cell r="A22" t="str">
            <v>T55072.65</v>
          </cell>
          <cell r="B22" t="str">
            <v>Dual pol. Antenna 13, 120cm FLEXIHOPPER</v>
          </cell>
          <cell r="C22" t="str">
            <v>5540</v>
          </cell>
          <cell r="D22" t="str">
            <v>FlexiHopper</v>
          </cell>
          <cell r="E22">
            <v>1750</v>
          </cell>
          <cell r="F22">
            <v>1830</v>
          </cell>
          <cell r="G22">
            <v>-80</v>
          </cell>
        </row>
        <row r="23">
          <cell r="A23" t="str">
            <v>T55075.65</v>
          </cell>
          <cell r="B23" t="str">
            <v>Dual pol. Antenna 23, 120cm FLEXIHOPPER</v>
          </cell>
          <cell r="C23" t="str">
            <v>5540</v>
          </cell>
          <cell r="D23" t="str">
            <v>FlexiHopper</v>
          </cell>
          <cell r="E23">
            <v>1750</v>
          </cell>
          <cell r="F23">
            <v>1830</v>
          </cell>
          <cell r="G23">
            <v>-80</v>
          </cell>
        </row>
        <row r="24">
          <cell r="A24" t="str">
            <v>T55076.65</v>
          </cell>
          <cell r="B24" t="str">
            <v>Dual pol. Antenna 26, 120cm FLEXIHOPPER</v>
          </cell>
          <cell r="C24" t="str">
            <v>5540</v>
          </cell>
          <cell r="D24" t="str">
            <v>FlexiHopper</v>
          </cell>
          <cell r="E24">
            <v>1750</v>
          </cell>
          <cell r="F24">
            <v>1830</v>
          </cell>
          <cell r="G24">
            <v>-80</v>
          </cell>
        </row>
        <row r="25">
          <cell r="A25" t="str">
            <v>T55050.01</v>
          </cell>
          <cell r="B25" t="str">
            <v>Alignment Unit, 30/60 FLEXIHOPPER</v>
          </cell>
          <cell r="C25" t="str">
            <v>5540</v>
          </cell>
          <cell r="D25" t="str">
            <v>FlexiHopper</v>
          </cell>
          <cell r="E25">
            <v>170</v>
          </cell>
          <cell r="F25">
            <v>240</v>
          </cell>
          <cell r="G25">
            <v>-70</v>
          </cell>
        </row>
        <row r="26">
          <cell r="A26" t="str">
            <v>T55079.02</v>
          </cell>
          <cell r="B26" t="str">
            <v>Single pol Antenna 32, 60cm FLEXIHOPPER</v>
          </cell>
          <cell r="C26" t="str">
            <v>5540</v>
          </cell>
          <cell r="D26" t="str">
            <v>FlexiHopper</v>
          </cell>
          <cell r="E26">
            <v>490</v>
          </cell>
          <cell r="F26">
            <v>550</v>
          </cell>
          <cell r="G26">
            <v>-60</v>
          </cell>
        </row>
        <row r="27">
          <cell r="A27" t="str">
            <v>T55073.52</v>
          </cell>
          <cell r="B27" t="str">
            <v>Dual pol. Antenna 15, 60cm FLEXIHOPPER</v>
          </cell>
          <cell r="C27" t="str">
            <v>5540</v>
          </cell>
          <cell r="D27" t="str">
            <v>FlexiHopper</v>
          </cell>
          <cell r="E27">
            <v>640</v>
          </cell>
          <cell r="F27">
            <v>700</v>
          </cell>
          <cell r="G27">
            <v>-60</v>
          </cell>
        </row>
        <row r="28">
          <cell r="A28" t="str">
            <v>T55074.52</v>
          </cell>
          <cell r="B28" t="str">
            <v>Dual pol. Antenna 18, 60cm FLEXIHOPPER</v>
          </cell>
          <cell r="C28" t="str">
            <v>5540</v>
          </cell>
          <cell r="D28" t="str">
            <v>FlexiHopper</v>
          </cell>
          <cell r="E28">
            <v>640</v>
          </cell>
          <cell r="F28">
            <v>700</v>
          </cell>
          <cell r="G28">
            <v>-60</v>
          </cell>
        </row>
        <row r="29">
          <cell r="A29" t="str">
            <v>T55073.16</v>
          </cell>
          <cell r="B29" t="str">
            <v>Antenna 15, 180cm FLEXIHOPPER</v>
          </cell>
          <cell r="C29" t="str">
            <v>5540</v>
          </cell>
          <cell r="D29" t="str">
            <v>FlexiHopper</v>
          </cell>
          <cell r="E29">
            <v>3250</v>
          </cell>
          <cell r="F29">
            <v>3310</v>
          </cell>
          <cell r="G29">
            <v>-60</v>
          </cell>
        </row>
        <row r="30">
          <cell r="A30" t="str">
            <v>T55071.30</v>
          </cell>
          <cell r="B30" t="str">
            <v>Antenna 7/8, 300cm FLEXIHOPPER (HF)</v>
          </cell>
          <cell r="C30" t="str">
            <v>5540</v>
          </cell>
          <cell r="D30" t="str">
            <v>FlexiHopper</v>
          </cell>
          <cell r="E30">
            <v>10500</v>
          </cell>
          <cell r="F30">
            <v>10560</v>
          </cell>
          <cell r="G30">
            <v>-60</v>
          </cell>
        </row>
        <row r="31">
          <cell r="A31" t="str">
            <v>T55071.52</v>
          </cell>
          <cell r="B31" t="str">
            <v>Dual pol. Antenna 7/8, 60cm FlexiHopper</v>
          </cell>
          <cell r="C31" t="str">
            <v>5540</v>
          </cell>
          <cell r="D31" t="str">
            <v>FlexiHopper</v>
          </cell>
          <cell r="E31">
            <v>960</v>
          </cell>
          <cell r="F31">
            <v>1010</v>
          </cell>
          <cell r="G31">
            <v>-50</v>
          </cell>
        </row>
        <row r="32">
          <cell r="A32" t="str">
            <v>T55246.41</v>
          </cell>
          <cell r="B32" t="str">
            <v>FIU 19(E) UPG TO 16X2M 1+0 75</v>
          </cell>
          <cell r="C32" t="str">
            <v>5540</v>
          </cell>
          <cell r="D32" t="str">
            <v>FlexiHopper</v>
          </cell>
          <cell r="E32">
            <v>1050</v>
          </cell>
          <cell r="F32">
            <v>1100</v>
          </cell>
          <cell r="G32">
            <v>-50</v>
          </cell>
        </row>
        <row r="33">
          <cell r="A33" t="str">
            <v>T55246.42</v>
          </cell>
          <cell r="B33" t="str">
            <v>FIU 19(E) UPG TO 16X2M 1+0 120 RJ-45</v>
          </cell>
          <cell r="C33" t="str">
            <v>5540</v>
          </cell>
          <cell r="D33" t="str">
            <v>FlexiHopper</v>
          </cell>
          <cell r="E33">
            <v>1050</v>
          </cell>
          <cell r="F33">
            <v>1100</v>
          </cell>
          <cell r="G33">
            <v>-50</v>
          </cell>
        </row>
        <row r="34">
          <cell r="A34" t="str">
            <v>T55071.15</v>
          </cell>
          <cell r="B34" t="str">
            <v>Antenna  7/8, 120cm  FLEXIHOPPER</v>
          </cell>
          <cell r="C34" t="str">
            <v>5540</v>
          </cell>
          <cell r="D34" t="str">
            <v>FlexiHopper</v>
          </cell>
          <cell r="E34">
            <v>1570</v>
          </cell>
          <cell r="F34">
            <v>1620</v>
          </cell>
          <cell r="G34">
            <v>-50</v>
          </cell>
        </row>
        <row r="35">
          <cell r="A35" t="str">
            <v>T55050.03</v>
          </cell>
          <cell r="B35" t="str">
            <v>Mounting Unit, no ant. FlexiHopper</v>
          </cell>
          <cell r="C35" t="str">
            <v>5540</v>
          </cell>
          <cell r="D35" t="str">
            <v>FlexiHopper</v>
          </cell>
          <cell r="E35">
            <v>170</v>
          </cell>
          <cell r="F35">
            <v>210</v>
          </cell>
          <cell r="G35">
            <v>-40</v>
          </cell>
        </row>
        <row r="36">
          <cell r="A36" t="str">
            <v>T55079.01</v>
          </cell>
          <cell r="B36" t="str">
            <v>Single pol Antenna 32, 30cm FLEXIHOPPER</v>
          </cell>
          <cell r="C36" t="str">
            <v>5540</v>
          </cell>
          <cell r="D36" t="str">
            <v>FlexiHopper</v>
          </cell>
          <cell r="E36">
            <v>360</v>
          </cell>
          <cell r="F36">
            <v>400</v>
          </cell>
          <cell r="G36">
            <v>-40</v>
          </cell>
        </row>
        <row r="37">
          <cell r="A37" t="str">
            <v>T55074.51</v>
          </cell>
          <cell r="B37" t="str">
            <v>Dual pol. Antenna 18, 30cm FLEXIHOPPER</v>
          </cell>
          <cell r="C37" t="str">
            <v>5540</v>
          </cell>
          <cell r="D37" t="str">
            <v>FlexiHopper</v>
          </cell>
          <cell r="E37">
            <v>530</v>
          </cell>
          <cell r="F37">
            <v>570</v>
          </cell>
          <cell r="G37">
            <v>-40</v>
          </cell>
        </row>
        <row r="38">
          <cell r="A38" t="str">
            <v>T55075.52</v>
          </cell>
          <cell r="B38" t="str">
            <v>Dual pol. Antenna 23, 60cm FLEXIHOPPER</v>
          </cell>
          <cell r="C38" t="str">
            <v>5540</v>
          </cell>
          <cell r="D38" t="str">
            <v>FlexiHopper</v>
          </cell>
          <cell r="E38">
            <v>650</v>
          </cell>
          <cell r="F38">
            <v>690</v>
          </cell>
          <cell r="G38">
            <v>-40</v>
          </cell>
        </row>
        <row r="39">
          <cell r="A39" t="str">
            <v>T55072.01</v>
          </cell>
          <cell r="B39" t="str">
            <v>Antenna 13, 30cm int. FLEXIHOPPER</v>
          </cell>
          <cell r="C39" t="str">
            <v>5540</v>
          </cell>
          <cell r="D39" t="str">
            <v>FlexiHopper</v>
          </cell>
          <cell r="E39">
            <v>330</v>
          </cell>
          <cell r="F39">
            <v>360</v>
          </cell>
          <cell r="G39">
            <v>-30</v>
          </cell>
        </row>
        <row r="40">
          <cell r="A40" t="str">
            <v>T55074.02</v>
          </cell>
          <cell r="B40" t="str">
            <v>Antenna 18, 60cm int. FLEXIHOPPER</v>
          </cell>
          <cell r="C40" t="str">
            <v>5540</v>
          </cell>
          <cell r="D40" t="str">
            <v>FlexiHopper</v>
          </cell>
          <cell r="E40">
            <v>390</v>
          </cell>
          <cell r="F40">
            <v>420</v>
          </cell>
          <cell r="G40">
            <v>-30</v>
          </cell>
        </row>
        <row r="41">
          <cell r="A41" t="str">
            <v>T55075.51</v>
          </cell>
          <cell r="B41" t="str">
            <v>Dual pol. Antenna 23, 30cm FLEXIHOPPER</v>
          </cell>
          <cell r="C41" t="str">
            <v>5540</v>
          </cell>
          <cell r="D41" t="str">
            <v>FlexiHopper</v>
          </cell>
          <cell r="E41">
            <v>540</v>
          </cell>
          <cell r="F41">
            <v>570</v>
          </cell>
          <cell r="G41">
            <v>-30</v>
          </cell>
        </row>
        <row r="42">
          <cell r="A42" t="str">
            <v>T55320.01</v>
          </cell>
          <cell r="B42" t="str">
            <v>FIU 19E Ethernet Plug-In Unit</v>
          </cell>
          <cell r="C42" t="str">
            <v>5540</v>
          </cell>
          <cell r="D42" t="str">
            <v>FlexiHopper</v>
          </cell>
          <cell r="E42">
            <v>820</v>
          </cell>
          <cell r="F42">
            <v>850</v>
          </cell>
          <cell r="G42">
            <v>-30</v>
          </cell>
        </row>
        <row r="43">
          <cell r="A43" t="str">
            <v>T55340.04</v>
          </cell>
          <cell r="B43" t="str">
            <v>FIU 19E 0x2M 1+0 w/o SNMP and 2nd FB</v>
          </cell>
          <cell r="C43" t="str">
            <v>5540</v>
          </cell>
          <cell r="D43" t="str">
            <v>FlexiHopper</v>
          </cell>
          <cell r="E43">
            <v>1120</v>
          </cell>
          <cell r="F43">
            <v>1150</v>
          </cell>
          <cell r="G43">
            <v>-30</v>
          </cell>
        </row>
        <row r="44">
          <cell r="A44" t="str">
            <v>T55072.09</v>
          </cell>
          <cell r="B44" t="str">
            <v>Antenna 13, 90cm FLEXIHOPPER</v>
          </cell>
          <cell r="C44" t="str">
            <v>5540</v>
          </cell>
          <cell r="D44" t="str">
            <v>FlexiHopper</v>
          </cell>
          <cell r="E44">
            <v>1290</v>
          </cell>
          <cell r="F44">
            <v>1320</v>
          </cell>
          <cell r="G44">
            <v>-30</v>
          </cell>
        </row>
        <row r="45">
          <cell r="A45" t="str">
            <v>T55075.09</v>
          </cell>
          <cell r="B45" t="str">
            <v>Antenna 23, 90cm FLEXIHOPPER</v>
          </cell>
          <cell r="C45" t="str">
            <v>5540</v>
          </cell>
          <cell r="D45" t="str">
            <v>FlexiHopper</v>
          </cell>
          <cell r="E45">
            <v>1290</v>
          </cell>
          <cell r="F45">
            <v>1320</v>
          </cell>
          <cell r="G45">
            <v>-30</v>
          </cell>
        </row>
        <row r="46">
          <cell r="A46" t="str">
            <v>T55073.15</v>
          </cell>
          <cell r="B46" t="str">
            <v>Antenna 15, 120cm FLEXIHOPPER</v>
          </cell>
          <cell r="C46" t="str">
            <v>5540</v>
          </cell>
          <cell r="D46" t="str">
            <v>FlexiHopper</v>
          </cell>
          <cell r="E46">
            <v>1490</v>
          </cell>
          <cell r="F46">
            <v>1520</v>
          </cell>
          <cell r="G46">
            <v>-30</v>
          </cell>
        </row>
        <row r="47">
          <cell r="A47" t="str">
            <v>T55072.15</v>
          </cell>
          <cell r="B47" t="str">
            <v>Antenna 13, 120cm FLEXIHOPPER</v>
          </cell>
          <cell r="C47" t="str">
            <v>5540</v>
          </cell>
          <cell r="D47" t="str">
            <v>FlexiHopper</v>
          </cell>
          <cell r="E47">
            <v>1500</v>
          </cell>
          <cell r="F47">
            <v>1530</v>
          </cell>
          <cell r="G47">
            <v>-30</v>
          </cell>
        </row>
        <row r="48">
          <cell r="A48" t="str">
            <v>T55075.15</v>
          </cell>
          <cell r="B48" t="str">
            <v>Antenna 23, 120cm FLEXIHOPPER</v>
          </cell>
          <cell r="C48" t="str">
            <v>5540</v>
          </cell>
          <cell r="D48" t="str">
            <v>FlexiHopper</v>
          </cell>
          <cell r="E48">
            <v>1500</v>
          </cell>
          <cell r="F48">
            <v>1530</v>
          </cell>
          <cell r="G48">
            <v>-30</v>
          </cell>
        </row>
        <row r="49">
          <cell r="A49" t="str">
            <v>T55074.65</v>
          </cell>
          <cell r="B49" t="str">
            <v>Dual pol. Antenna 18, 120cm FLEXIHOPPER</v>
          </cell>
          <cell r="C49" t="str">
            <v>5540</v>
          </cell>
          <cell r="D49" t="str">
            <v>FlexiHopper</v>
          </cell>
          <cell r="E49">
            <v>1800</v>
          </cell>
          <cell r="F49">
            <v>1830</v>
          </cell>
          <cell r="G49">
            <v>-30</v>
          </cell>
        </row>
        <row r="50">
          <cell r="A50" t="str">
            <v>T55220.02</v>
          </cell>
          <cell r="B50" t="str">
            <v>FIU 19  4x2M  75 Plug-In Unit</v>
          </cell>
          <cell r="C50" t="str">
            <v>5540</v>
          </cell>
          <cell r="D50" t="str">
            <v>FlexiHopper</v>
          </cell>
          <cell r="E50">
            <v>210</v>
          </cell>
          <cell r="F50">
            <v>230</v>
          </cell>
          <cell r="G50">
            <v>-20</v>
          </cell>
        </row>
        <row r="51">
          <cell r="A51" t="str">
            <v>T55220.03</v>
          </cell>
          <cell r="B51" t="str">
            <v>FIU 19  4x2M 120 RJ45 Plug-In-Unit</v>
          </cell>
          <cell r="C51" t="str">
            <v>5540</v>
          </cell>
          <cell r="D51" t="str">
            <v>FlexiHopper</v>
          </cell>
          <cell r="E51">
            <v>210</v>
          </cell>
          <cell r="F51">
            <v>230</v>
          </cell>
          <cell r="G51">
            <v>-20</v>
          </cell>
        </row>
        <row r="52">
          <cell r="A52" t="str">
            <v>T55074.01</v>
          </cell>
          <cell r="B52" t="str">
            <v>Antenna 18, 30cm int. FLEXIHOPPER</v>
          </cell>
          <cell r="C52" t="str">
            <v>5540</v>
          </cell>
          <cell r="D52" t="str">
            <v>FlexiHopper</v>
          </cell>
          <cell r="E52">
            <v>290</v>
          </cell>
          <cell r="F52">
            <v>310</v>
          </cell>
          <cell r="G52">
            <v>-20</v>
          </cell>
        </row>
        <row r="53">
          <cell r="A53" t="str">
            <v>T55077.02</v>
          </cell>
          <cell r="B53" t="str">
            <v>Single pol Antenna 28, 60cm FLEXIHOPPER</v>
          </cell>
          <cell r="C53" t="str">
            <v>5540</v>
          </cell>
          <cell r="D53" t="str">
            <v>FlexiHopper</v>
          </cell>
          <cell r="E53">
            <v>530</v>
          </cell>
          <cell r="F53">
            <v>550</v>
          </cell>
          <cell r="G53">
            <v>-20</v>
          </cell>
        </row>
        <row r="54">
          <cell r="A54" t="str">
            <v>T55078.51</v>
          </cell>
          <cell r="B54" t="str">
            <v>Dual pol. Antenna 38, 30cm FLEXIHOPPER</v>
          </cell>
          <cell r="C54" t="str">
            <v>5540</v>
          </cell>
          <cell r="D54" t="str">
            <v>FlexiHopper</v>
          </cell>
          <cell r="E54">
            <v>550</v>
          </cell>
          <cell r="F54">
            <v>570</v>
          </cell>
          <cell r="G54">
            <v>-20</v>
          </cell>
        </row>
        <row r="55">
          <cell r="A55" t="str">
            <v>T55079.51</v>
          </cell>
          <cell r="B55" t="str">
            <v>Dual pol Antenna 32, 30cm FLEXIHOPPER</v>
          </cell>
          <cell r="C55" t="str">
            <v>5540</v>
          </cell>
          <cell r="D55" t="str">
            <v>FlexiHopper</v>
          </cell>
          <cell r="E55">
            <v>550</v>
          </cell>
          <cell r="F55">
            <v>570</v>
          </cell>
          <cell r="G55">
            <v>-20</v>
          </cell>
        </row>
        <row r="56">
          <cell r="A56" t="str">
            <v>T55071.02</v>
          </cell>
          <cell r="B56" t="str">
            <v>Antenna  7/8,  60cm FLEXIHOPPER</v>
          </cell>
          <cell r="C56" t="str">
            <v>5540</v>
          </cell>
          <cell r="D56" t="str">
            <v>FlexiHopper</v>
          </cell>
          <cell r="E56">
            <v>650</v>
          </cell>
          <cell r="F56">
            <v>670</v>
          </cell>
          <cell r="G56">
            <v>-20</v>
          </cell>
        </row>
        <row r="57">
          <cell r="A57" t="str">
            <v>T55072.52</v>
          </cell>
          <cell r="B57" t="str">
            <v>Dual pol. Antenna 13, 60cm FLEXIHOPPER</v>
          </cell>
          <cell r="C57" t="str">
            <v>5540</v>
          </cell>
          <cell r="D57" t="str">
            <v>FlexiHopper</v>
          </cell>
          <cell r="E57">
            <v>680</v>
          </cell>
          <cell r="F57">
            <v>700</v>
          </cell>
          <cell r="G57">
            <v>-20</v>
          </cell>
        </row>
        <row r="58">
          <cell r="A58" t="str">
            <v>T55340.01</v>
          </cell>
          <cell r="B58" t="str">
            <v>FIU 19E 0x2M 1+0 with SNMP and 2nd FB</v>
          </cell>
          <cell r="C58" t="str">
            <v>5540</v>
          </cell>
          <cell r="D58" t="str">
            <v>FlexiHopper</v>
          </cell>
          <cell r="E58">
            <v>1480</v>
          </cell>
          <cell r="F58">
            <v>1500</v>
          </cell>
          <cell r="G58">
            <v>-20</v>
          </cell>
        </row>
        <row r="59">
          <cell r="A59" t="str">
            <v>T55074.15</v>
          </cell>
          <cell r="B59" t="str">
            <v>Antenna 18, 120cm FLEXIHOPPER</v>
          </cell>
          <cell r="C59" t="str">
            <v>5540</v>
          </cell>
          <cell r="D59" t="str">
            <v>FlexiHopper</v>
          </cell>
          <cell r="E59">
            <v>1500</v>
          </cell>
          <cell r="F59">
            <v>1520</v>
          </cell>
          <cell r="G59">
            <v>-20</v>
          </cell>
        </row>
        <row r="60">
          <cell r="A60" t="str">
            <v>T55050.02</v>
          </cell>
          <cell r="B60" t="str">
            <v>Alignment Unit, 20 cm ant. FLEXIHOPPER</v>
          </cell>
          <cell r="C60" t="str">
            <v>5540</v>
          </cell>
          <cell r="D60" t="str">
            <v>FlexiHopper</v>
          </cell>
          <cell r="E60">
            <v>170</v>
          </cell>
          <cell r="F60">
            <v>180</v>
          </cell>
          <cell r="G60">
            <v>-10</v>
          </cell>
        </row>
        <row r="61">
          <cell r="A61" t="str">
            <v>T55223.01</v>
          </cell>
          <cell r="B61" t="str">
            <v>FIU 19 Aux Data Plug-In Unit</v>
          </cell>
          <cell r="C61" t="str">
            <v>5540</v>
          </cell>
          <cell r="D61" t="str">
            <v>FlexiHopper</v>
          </cell>
          <cell r="E61">
            <v>190</v>
          </cell>
          <cell r="F61">
            <v>200</v>
          </cell>
          <cell r="G61">
            <v>-10</v>
          </cell>
        </row>
        <row r="62">
          <cell r="A62" t="str">
            <v>T55075.01</v>
          </cell>
          <cell r="B62" t="str">
            <v>Antenna 23, 30cm int. FLEXIHOPPER</v>
          </cell>
          <cell r="C62" t="str">
            <v>5540</v>
          </cell>
          <cell r="D62" t="str">
            <v>FlexiHopper</v>
          </cell>
          <cell r="E62">
            <v>290</v>
          </cell>
          <cell r="F62">
            <v>300</v>
          </cell>
          <cell r="G62">
            <v>-10</v>
          </cell>
        </row>
        <row r="63">
          <cell r="A63" t="str">
            <v>T55078.01</v>
          </cell>
          <cell r="B63" t="str">
            <v>Antenna 38, 30cm int. FLEXIHOPPER</v>
          </cell>
          <cell r="C63" t="str">
            <v>5540</v>
          </cell>
          <cell r="D63" t="str">
            <v>FlexiHopper</v>
          </cell>
          <cell r="E63">
            <v>290</v>
          </cell>
          <cell r="F63">
            <v>300</v>
          </cell>
          <cell r="G63">
            <v>-10</v>
          </cell>
        </row>
        <row r="64">
          <cell r="A64" t="str">
            <v>T55076.01</v>
          </cell>
          <cell r="B64" t="str">
            <v>Antenna 26, 30cm int. FLEXIHOPPER</v>
          </cell>
          <cell r="C64" t="str">
            <v>5540</v>
          </cell>
          <cell r="D64" t="str">
            <v>FlexiHopper</v>
          </cell>
          <cell r="E64">
            <v>300</v>
          </cell>
          <cell r="F64">
            <v>310</v>
          </cell>
          <cell r="G64">
            <v>-10</v>
          </cell>
        </row>
        <row r="65">
          <cell r="A65" t="str">
            <v>T55073.01</v>
          </cell>
          <cell r="B65" t="str">
            <v>Antenna 15, 30cm int. FLEXIHOPPER</v>
          </cell>
          <cell r="C65" t="str">
            <v>5540</v>
          </cell>
          <cell r="D65" t="str">
            <v>FlexiHopper</v>
          </cell>
          <cell r="E65">
            <v>310</v>
          </cell>
          <cell r="F65">
            <v>320</v>
          </cell>
          <cell r="G65">
            <v>-10</v>
          </cell>
        </row>
        <row r="66">
          <cell r="A66" t="str">
            <v>T55221.01</v>
          </cell>
          <cell r="B66" t="str">
            <v>FIU 19 FlexBus Plug-In Unit</v>
          </cell>
          <cell r="C66" t="str">
            <v>5540</v>
          </cell>
          <cell r="D66" t="str">
            <v>FlexiHopper</v>
          </cell>
          <cell r="E66">
            <v>390</v>
          </cell>
          <cell r="F66">
            <v>400</v>
          </cell>
          <cell r="G66">
            <v>-10</v>
          </cell>
        </row>
        <row r="67">
          <cell r="A67" t="str">
            <v>T55075.02</v>
          </cell>
          <cell r="B67" t="str">
            <v>Antenna 23, 60cm int. FLEXIHOPPER</v>
          </cell>
          <cell r="C67" t="str">
            <v>5540</v>
          </cell>
          <cell r="D67" t="str">
            <v>FlexiHopper</v>
          </cell>
          <cell r="E67">
            <v>400</v>
          </cell>
          <cell r="F67">
            <v>410</v>
          </cell>
          <cell r="G67">
            <v>-10</v>
          </cell>
        </row>
        <row r="68">
          <cell r="A68" t="str">
            <v>T55076.02</v>
          </cell>
          <cell r="B68" t="str">
            <v>Antenna 26, 60cm int. FLEXIHOPPER</v>
          </cell>
          <cell r="C68" t="str">
            <v>5540</v>
          </cell>
          <cell r="D68" t="str">
            <v>FlexiHopper</v>
          </cell>
          <cell r="E68">
            <v>400</v>
          </cell>
          <cell r="F68">
            <v>410</v>
          </cell>
          <cell r="G68">
            <v>-10</v>
          </cell>
        </row>
        <row r="69">
          <cell r="A69" t="str">
            <v>T55078.02</v>
          </cell>
          <cell r="B69" t="str">
            <v>Antenna 38, 60cm int. FLEXIHOPPER</v>
          </cell>
          <cell r="C69" t="str">
            <v>5540</v>
          </cell>
          <cell r="D69" t="str">
            <v>FlexiHopper</v>
          </cell>
          <cell r="E69">
            <v>400</v>
          </cell>
          <cell r="F69">
            <v>410</v>
          </cell>
          <cell r="G69">
            <v>-10</v>
          </cell>
        </row>
        <row r="70">
          <cell r="A70" t="str">
            <v>T55073.02</v>
          </cell>
          <cell r="B70" t="str">
            <v>Antenna 15, 60cm int. FLEXIHOPPER</v>
          </cell>
          <cell r="C70" t="str">
            <v>5540</v>
          </cell>
          <cell r="D70" t="str">
            <v>FlexiHopper</v>
          </cell>
          <cell r="E70">
            <v>410</v>
          </cell>
          <cell r="F70">
            <v>420</v>
          </cell>
          <cell r="G70">
            <v>-10</v>
          </cell>
        </row>
        <row r="71">
          <cell r="A71" t="str">
            <v>T55072.02</v>
          </cell>
          <cell r="B71" t="str">
            <v>Antenna 13, 60cm int. FLEXIHOPPER</v>
          </cell>
          <cell r="C71" t="str">
            <v>5540</v>
          </cell>
          <cell r="D71" t="str">
            <v>FlexiHopper</v>
          </cell>
          <cell r="E71">
            <v>420</v>
          </cell>
          <cell r="F71">
            <v>430</v>
          </cell>
          <cell r="G71">
            <v>-10</v>
          </cell>
        </row>
        <row r="72">
          <cell r="A72" t="str">
            <v>T55340.02</v>
          </cell>
          <cell r="B72" t="str">
            <v>FIU 19E 0x2M 1+0 with SNMP</v>
          </cell>
          <cell r="C72" t="str">
            <v>5540</v>
          </cell>
          <cell r="D72" t="str">
            <v>FlexiHopper</v>
          </cell>
          <cell r="E72">
            <v>1240</v>
          </cell>
          <cell r="F72">
            <v>1250</v>
          </cell>
          <cell r="G72">
            <v>-10</v>
          </cell>
        </row>
        <row r="73">
          <cell r="A73" t="str">
            <v>T55340.03</v>
          </cell>
          <cell r="B73" t="str">
            <v>FIU 19E 0x2M 1+0 with 2nd FB</v>
          </cell>
          <cell r="C73" t="str">
            <v>5540</v>
          </cell>
          <cell r="D73" t="str">
            <v>FlexiHopper</v>
          </cell>
          <cell r="E73">
            <v>1370</v>
          </cell>
          <cell r="F73">
            <v>1380</v>
          </cell>
          <cell r="G73">
            <v>-10</v>
          </cell>
        </row>
        <row r="74">
          <cell r="A74" t="str">
            <v>T55074.16</v>
          </cell>
          <cell r="B74" t="str">
            <v>Antenna 18, 180cm FLEXIHOPPER</v>
          </cell>
          <cell r="C74" t="str">
            <v>5540</v>
          </cell>
          <cell r="D74" t="str">
            <v>FlexiHopper</v>
          </cell>
          <cell r="E74">
            <v>3300</v>
          </cell>
          <cell r="F74">
            <v>3310</v>
          </cell>
          <cell r="G74">
            <v>-10</v>
          </cell>
        </row>
        <row r="75">
          <cell r="A75" t="str">
            <v>T55081.01</v>
          </cell>
          <cell r="B75" t="str">
            <v>Tool Kit FLEXIHOPPER</v>
          </cell>
          <cell r="C75" t="str">
            <v>5540</v>
          </cell>
          <cell r="D75" t="str">
            <v>FlexiHopper</v>
          </cell>
          <cell r="E75">
            <v>50</v>
          </cell>
          <cell r="F75">
            <v>55</v>
          </cell>
          <cell r="G75">
            <v>-5</v>
          </cell>
        </row>
        <row r="76">
          <cell r="A76" t="str">
            <v>CS72746.30</v>
          </cell>
          <cell r="B76" t="str">
            <v>Clamp 2X1/4 in RG214 Flat 3-12mm</v>
          </cell>
          <cell r="C76" t="str">
            <v>5540</v>
          </cell>
          <cell r="D76" t="str">
            <v>FlexiHopper</v>
          </cell>
          <cell r="E76">
            <v>4</v>
          </cell>
          <cell r="F76">
            <v>3</v>
          </cell>
          <cell r="G76">
            <v>1</v>
          </cell>
        </row>
        <row r="77">
          <cell r="A77" t="str">
            <v>T55246.43</v>
          </cell>
          <cell r="B77" t="str">
            <v>FIU 19E UPG EXU to 16X2M 1+1 75</v>
          </cell>
          <cell r="C77" t="str">
            <v>5540</v>
          </cell>
          <cell r="D77" t="str">
            <v>FlexiHopper</v>
          </cell>
          <cell r="E77">
            <v>1050</v>
          </cell>
          <cell r="F77">
            <v>900</v>
          </cell>
          <cell r="G77">
            <v>150</v>
          </cell>
        </row>
        <row r="78">
          <cell r="A78" t="str">
            <v>T55246.44</v>
          </cell>
          <cell r="B78" t="str">
            <v>FIU 19E UPG EXU to 16X2M 1+1 120 RJ-45</v>
          </cell>
          <cell r="C78" t="str">
            <v>5540</v>
          </cell>
          <cell r="D78" t="str">
            <v>FlexiHopper</v>
          </cell>
          <cell r="E78">
            <v>1050</v>
          </cell>
          <cell r="F78">
            <v>900</v>
          </cell>
          <cell r="G78">
            <v>150</v>
          </cell>
        </row>
        <row r="79">
          <cell r="A79" t="str">
            <v>T55063.21</v>
          </cell>
          <cell r="B79" t="str">
            <v>FLEXIHOPPER 15 A LO 420M</v>
          </cell>
          <cell r="C79" t="str">
            <v>5540</v>
          </cell>
          <cell r="D79" t="str">
            <v>FlexiHopper</v>
          </cell>
          <cell r="E79">
            <v>4200</v>
          </cell>
          <cell r="F79">
            <v>3750</v>
          </cell>
          <cell r="G79">
            <v>450</v>
          </cell>
        </row>
        <row r="80">
          <cell r="A80" t="str">
            <v>T55063.22</v>
          </cell>
          <cell r="B80" t="str">
            <v>FLEXIHOPPER 15 B LO 420M</v>
          </cell>
          <cell r="C80" t="str">
            <v>5540</v>
          </cell>
          <cell r="D80" t="str">
            <v>FlexiHopper</v>
          </cell>
          <cell r="E80">
            <v>4200</v>
          </cell>
          <cell r="F80">
            <v>3750</v>
          </cell>
          <cell r="G80">
            <v>450</v>
          </cell>
        </row>
        <row r="81">
          <cell r="A81" t="str">
            <v>T55063.23</v>
          </cell>
          <cell r="B81" t="str">
            <v>FLEXIHOPPER 15 C LO 420M</v>
          </cell>
          <cell r="C81" t="str">
            <v>5540</v>
          </cell>
          <cell r="D81" t="str">
            <v>FlexiHopper</v>
          </cell>
          <cell r="E81">
            <v>4200</v>
          </cell>
          <cell r="F81">
            <v>3750</v>
          </cell>
          <cell r="G81">
            <v>450</v>
          </cell>
        </row>
        <row r="82">
          <cell r="A82" t="str">
            <v>T55063.25</v>
          </cell>
          <cell r="B82" t="str">
            <v>FLEXIHOPPER 15 A HI 420M</v>
          </cell>
          <cell r="C82" t="str">
            <v>5540</v>
          </cell>
          <cell r="D82" t="str">
            <v>FlexiHopper</v>
          </cell>
          <cell r="E82">
            <v>4200</v>
          </cell>
          <cell r="F82">
            <v>3750</v>
          </cell>
          <cell r="G82">
            <v>450</v>
          </cell>
        </row>
        <row r="83">
          <cell r="A83" t="str">
            <v>T55063.26</v>
          </cell>
          <cell r="B83" t="str">
            <v>FLEXIHOPPER 15 B HI 420M</v>
          </cell>
          <cell r="C83" t="str">
            <v>5540</v>
          </cell>
          <cell r="D83" t="str">
            <v>FlexiHopper</v>
          </cell>
          <cell r="E83">
            <v>4200</v>
          </cell>
          <cell r="F83">
            <v>3750</v>
          </cell>
          <cell r="G83">
            <v>450</v>
          </cell>
        </row>
        <row r="84">
          <cell r="A84" t="str">
            <v>T55063.27</v>
          </cell>
          <cell r="B84" t="str">
            <v>FLEXIHOPPER 15 C HI 420M</v>
          </cell>
          <cell r="C84" t="str">
            <v>5540</v>
          </cell>
          <cell r="D84" t="str">
            <v>FlexiHopper</v>
          </cell>
          <cell r="E84">
            <v>4200</v>
          </cell>
          <cell r="F84">
            <v>3750</v>
          </cell>
          <cell r="G84">
            <v>450</v>
          </cell>
        </row>
        <row r="85">
          <cell r="A85" t="str">
            <v>T55063.31</v>
          </cell>
          <cell r="B85" t="str">
            <v>FlexiHopper 15 D LO 490MHz</v>
          </cell>
          <cell r="C85" t="str">
            <v>5540</v>
          </cell>
          <cell r="D85" t="str">
            <v>FlexiHopper</v>
          </cell>
          <cell r="E85">
            <v>4200</v>
          </cell>
          <cell r="F85">
            <v>3750</v>
          </cell>
          <cell r="G85">
            <v>450</v>
          </cell>
        </row>
        <row r="86">
          <cell r="A86" t="str">
            <v>T55063.32</v>
          </cell>
          <cell r="B86" t="str">
            <v>FlexiHopper 15 E LO 490MHz</v>
          </cell>
          <cell r="C86" t="str">
            <v>5540</v>
          </cell>
          <cell r="D86" t="str">
            <v>FlexiHopper</v>
          </cell>
          <cell r="E86">
            <v>4200</v>
          </cell>
          <cell r="F86">
            <v>3750</v>
          </cell>
          <cell r="G86">
            <v>450</v>
          </cell>
        </row>
        <row r="87">
          <cell r="A87" t="str">
            <v>T55063.33</v>
          </cell>
          <cell r="B87" t="str">
            <v>FlexiHopper 15 F LO 490MHz</v>
          </cell>
          <cell r="C87" t="str">
            <v>5540</v>
          </cell>
          <cell r="D87" t="str">
            <v>FlexiHopper</v>
          </cell>
          <cell r="E87">
            <v>4200</v>
          </cell>
          <cell r="F87">
            <v>3750</v>
          </cell>
          <cell r="G87">
            <v>450</v>
          </cell>
        </row>
        <row r="88">
          <cell r="A88" t="str">
            <v>T55063.35</v>
          </cell>
          <cell r="B88" t="str">
            <v>FlexiHopper 15 D HI 490MHz</v>
          </cell>
          <cell r="C88" t="str">
            <v>5540</v>
          </cell>
          <cell r="D88" t="str">
            <v>FlexiHopper</v>
          </cell>
          <cell r="E88">
            <v>4200</v>
          </cell>
          <cell r="F88">
            <v>3750</v>
          </cell>
          <cell r="G88">
            <v>450</v>
          </cell>
        </row>
        <row r="89">
          <cell r="A89" t="str">
            <v>T55063.36</v>
          </cell>
          <cell r="B89" t="str">
            <v>FlexiHopper 15 E HI 490MHz</v>
          </cell>
          <cell r="C89" t="str">
            <v>5540</v>
          </cell>
          <cell r="D89" t="str">
            <v>FlexiHopper</v>
          </cell>
          <cell r="E89">
            <v>4200</v>
          </cell>
          <cell r="F89">
            <v>3750</v>
          </cell>
          <cell r="G89">
            <v>450</v>
          </cell>
        </row>
        <row r="90">
          <cell r="A90" t="str">
            <v>T55063.37</v>
          </cell>
          <cell r="B90" t="str">
            <v>FlexiHopper 15 F HI 490MHz</v>
          </cell>
          <cell r="C90" t="str">
            <v>5540</v>
          </cell>
          <cell r="D90" t="str">
            <v>FlexiHopper</v>
          </cell>
          <cell r="E90">
            <v>4200</v>
          </cell>
          <cell r="F90">
            <v>3750</v>
          </cell>
          <cell r="G90">
            <v>450</v>
          </cell>
        </row>
        <row r="91">
          <cell r="A91" t="str">
            <v>T58063.01</v>
          </cell>
          <cell r="B91" t="str">
            <v>FlexiHopper Plus 15 M LO 644MHz</v>
          </cell>
          <cell r="C91" t="str">
            <v>5540</v>
          </cell>
          <cell r="D91" t="str">
            <v>FlexiHopper</v>
          </cell>
          <cell r="E91">
            <v>4950</v>
          </cell>
          <cell r="F91">
            <v>4200</v>
          </cell>
          <cell r="G91">
            <v>750</v>
          </cell>
        </row>
        <row r="92">
          <cell r="A92" t="str">
            <v>T58063.05</v>
          </cell>
          <cell r="B92" t="str">
            <v>FlexiHopper Plus 15 M HI 644MHz</v>
          </cell>
          <cell r="C92" t="str">
            <v>5540</v>
          </cell>
          <cell r="D92" t="str">
            <v>FlexiHopper</v>
          </cell>
          <cell r="E92">
            <v>4950</v>
          </cell>
          <cell r="F92">
            <v>4200</v>
          </cell>
          <cell r="G92">
            <v>750</v>
          </cell>
        </row>
        <row r="93">
          <cell r="A93" t="str">
            <v>T58063.12</v>
          </cell>
          <cell r="B93" t="str">
            <v>FlexiHopper Plus 15 N LO 728MHz</v>
          </cell>
          <cell r="C93" t="str">
            <v>5540</v>
          </cell>
          <cell r="D93" t="str">
            <v>FlexiHopper</v>
          </cell>
          <cell r="E93">
            <v>4950</v>
          </cell>
          <cell r="F93">
            <v>4200</v>
          </cell>
          <cell r="G93">
            <v>750</v>
          </cell>
        </row>
        <row r="94">
          <cell r="A94" t="str">
            <v>T58063.16</v>
          </cell>
          <cell r="B94" t="str">
            <v>FlexiHopper Plus 15 N HI 728MHz</v>
          </cell>
          <cell r="C94" t="str">
            <v>5540</v>
          </cell>
          <cell r="D94" t="str">
            <v>FlexiHopper</v>
          </cell>
          <cell r="E94">
            <v>4950</v>
          </cell>
          <cell r="F94">
            <v>4200</v>
          </cell>
          <cell r="G94">
            <v>750</v>
          </cell>
        </row>
        <row r="95">
          <cell r="A95" t="str">
            <v>T58064.01</v>
          </cell>
          <cell r="B95" t="str">
            <v>FlexiHopper Plus 18 A LO 1010MHz</v>
          </cell>
          <cell r="C95" t="str">
            <v>5540</v>
          </cell>
          <cell r="D95" t="str">
            <v>FlexiHopper</v>
          </cell>
          <cell r="E95">
            <v>4950</v>
          </cell>
          <cell r="F95">
            <v>4200</v>
          </cell>
          <cell r="G95">
            <v>750</v>
          </cell>
        </row>
        <row r="96">
          <cell r="A96" t="str">
            <v>T58064.02</v>
          </cell>
          <cell r="B96" t="str">
            <v>FlexiHopper Plus 18 B LO 1010MHz</v>
          </cell>
          <cell r="C96" t="str">
            <v>5540</v>
          </cell>
          <cell r="D96" t="str">
            <v>FlexiHopper</v>
          </cell>
          <cell r="E96">
            <v>4950</v>
          </cell>
          <cell r="F96">
            <v>4200</v>
          </cell>
          <cell r="G96">
            <v>750</v>
          </cell>
        </row>
        <row r="97">
          <cell r="A97" t="str">
            <v>T58064.03</v>
          </cell>
          <cell r="B97" t="str">
            <v>FlexiHopper Plus 18 C LO 1010MHz</v>
          </cell>
          <cell r="C97" t="str">
            <v>5540</v>
          </cell>
          <cell r="D97" t="str">
            <v>FlexiHopper</v>
          </cell>
          <cell r="E97">
            <v>4950</v>
          </cell>
          <cell r="F97">
            <v>4200</v>
          </cell>
          <cell r="G97">
            <v>750</v>
          </cell>
        </row>
        <row r="98">
          <cell r="A98" t="str">
            <v>T58064.04</v>
          </cell>
          <cell r="B98" t="str">
            <v>FlexiHopper Plus 18 D LO 1010MHz</v>
          </cell>
          <cell r="C98" t="str">
            <v>5540</v>
          </cell>
          <cell r="D98" t="str">
            <v>FlexiHopper</v>
          </cell>
          <cell r="E98">
            <v>4950</v>
          </cell>
          <cell r="F98">
            <v>4200</v>
          </cell>
          <cell r="G98">
            <v>750</v>
          </cell>
        </row>
        <row r="99">
          <cell r="A99" t="str">
            <v>T58064.05</v>
          </cell>
          <cell r="B99" t="str">
            <v>FlexiHopper Plus 18 A HI 1010MHz</v>
          </cell>
          <cell r="C99" t="str">
            <v>5540</v>
          </cell>
          <cell r="D99" t="str">
            <v>FlexiHopper</v>
          </cell>
          <cell r="E99">
            <v>4950</v>
          </cell>
          <cell r="F99">
            <v>4200</v>
          </cell>
          <cell r="G99">
            <v>750</v>
          </cell>
        </row>
        <row r="100">
          <cell r="A100" t="str">
            <v>T58064.06</v>
          </cell>
          <cell r="B100" t="str">
            <v>FlexiHopper Plus 18 B HI 1010MHz</v>
          </cell>
          <cell r="C100" t="str">
            <v>5540</v>
          </cell>
          <cell r="D100" t="str">
            <v>FlexiHopper</v>
          </cell>
          <cell r="E100">
            <v>4950</v>
          </cell>
          <cell r="F100">
            <v>4200</v>
          </cell>
          <cell r="G100">
            <v>750</v>
          </cell>
        </row>
        <row r="101">
          <cell r="A101" t="str">
            <v>T58064.07</v>
          </cell>
          <cell r="B101" t="str">
            <v>FlexiHopper Plus 18 C HI 1010MHz</v>
          </cell>
          <cell r="C101" t="str">
            <v>5540</v>
          </cell>
          <cell r="D101" t="str">
            <v>FlexiHopper</v>
          </cell>
          <cell r="E101">
            <v>4950</v>
          </cell>
          <cell r="F101">
            <v>4200</v>
          </cell>
          <cell r="G101">
            <v>750</v>
          </cell>
        </row>
        <row r="102">
          <cell r="A102" t="str">
            <v>T58064.08</v>
          </cell>
          <cell r="B102" t="str">
            <v>FlexiHopper Plus 18 D HI 1010MHz</v>
          </cell>
          <cell r="C102" t="str">
            <v>5540</v>
          </cell>
          <cell r="D102" t="str">
            <v>FlexiHopper</v>
          </cell>
          <cell r="E102">
            <v>4950</v>
          </cell>
          <cell r="F102">
            <v>4200</v>
          </cell>
          <cell r="G102">
            <v>750</v>
          </cell>
        </row>
        <row r="103">
          <cell r="A103" t="str">
            <v>T58065.01</v>
          </cell>
          <cell r="B103" t="str">
            <v>FlexiHopper Plus 23 A LO 1232MHz</v>
          </cell>
          <cell r="C103" t="str">
            <v>5540</v>
          </cell>
          <cell r="D103" t="str">
            <v>FlexiHopper</v>
          </cell>
          <cell r="E103">
            <v>4950</v>
          </cell>
          <cell r="F103">
            <v>4200</v>
          </cell>
          <cell r="G103">
            <v>750</v>
          </cell>
        </row>
        <row r="104">
          <cell r="A104" t="str">
            <v>T58065.02</v>
          </cell>
          <cell r="B104" t="str">
            <v>FlexiHopper Plus 23 B LO 1232MHz</v>
          </cell>
          <cell r="C104" t="str">
            <v>5540</v>
          </cell>
          <cell r="D104" t="str">
            <v>FlexiHopper</v>
          </cell>
          <cell r="E104">
            <v>4950</v>
          </cell>
          <cell r="F104">
            <v>4200</v>
          </cell>
          <cell r="G104">
            <v>750</v>
          </cell>
        </row>
        <row r="105">
          <cell r="A105" t="str">
            <v>T58065.03</v>
          </cell>
          <cell r="B105" t="str">
            <v>FlexiHopper Plus 23 C LO 1232MHz</v>
          </cell>
          <cell r="C105" t="str">
            <v>5540</v>
          </cell>
          <cell r="D105" t="str">
            <v>FlexiHopper</v>
          </cell>
          <cell r="E105">
            <v>4950</v>
          </cell>
          <cell r="F105">
            <v>4200</v>
          </cell>
          <cell r="G105">
            <v>750</v>
          </cell>
        </row>
        <row r="106">
          <cell r="A106" t="str">
            <v>T58065.05</v>
          </cell>
          <cell r="B106" t="str">
            <v>FlexiHopper Plus 23 A HI 1232MHz</v>
          </cell>
          <cell r="C106" t="str">
            <v>5540</v>
          </cell>
          <cell r="D106" t="str">
            <v>FlexiHopper</v>
          </cell>
          <cell r="E106">
            <v>4950</v>
          </cell>
          <cell r="F106">
            <v>4200</v>
          </cell>
          <cell r="G106">
            <v>750</v>
          </cell>
        </row>
        <row r="107">
          <cell r="A107" t="str">
            <v>T58065.06</v>
          </cell>
          <cell r="B107" t="str">
            <v>FlexiHopper Plus 23 B HI 1232MHz</v>
          </cell>
          <cell r="C107" t="str">
            <v>5540</v>
          </cell>
          <cell r="D107" t="str">
            <v>FlexiHopper</v>
          </cell>
          <cell r="E107">
            <v>4950</v>
          </cell>
          <cell r="F107">
            <v>4200</v>
          </cell>
          <cell r="G107">
            <v>750</v>
          </cell>
        </row>
        <row r="108">
          <cell r="A108" t="str">
            <v>T58065.07</v>
          </cell>
          <cell r="B108" t="str">
            <v>FlexiHopper Plus 23 C HI 1232MHz</v>
          </cell>
          <cell r="C108" t="str">
            <v>5540</v>
          </cell>
          <cell r="D108" t="str">
            <v>FlexiHopper</v>
          </cell>
          <cell r="E108">
            <v>4950</v>
          </cell>
          <cell r="F108">
            <v>4200</v>
          </cell>
          <cell r="G108">
            <v>750</v>
          </cell>
        </row>
        <row r="109">
          <cell r="A109" t="str">
            <v>T58065.11</v>
          </cell>
          <cell r="B109" t="str">
            <v>FlexiHopper Plus 23 M LO 1008MHz</v>
          </cell>
          <cell r="C109" t="str">
            <v>5540</v>
          </cell>
          <cell r="D109" t="str">
            <v>FlexiHopper</v>
          </cell>
          <cell r="E109">
            <v>4950</v>
          </cell>
          <cell r="F109">
            <v>4200</v>
          </cell>
          <cell r="G109">
            <v>750</v>
          </cell>
        </row>
        <row r="110">
          <cell r="A110" t="str">
            <v>T58065.12</v>
          </cell>
          <cell r="B110" t="str">
            <v>FlexiHopper Plus 23 N LO 1008MHz</v>
          </cell>
          <cell r="C110" t="str">
            <v>5540</v>
          </cell>
          <cell r="D110" t="str">
            <v>FlexiHopper</v>
          </cell>
          <cell r="E110">
            <v>4950</v>
          </cell>
          <cell r="F110">
            <v>4200</v>
          </cell>
          <cell r="G110">
            <v>750</v>
          </cell>
        </row>
        <row r="111">
          <cell r="A111" t="str">
            <v>T58065.15</v>
          </cell>
          <cell r="B111" t="str">
            <v>FlexiHopper Plus 23 M HI 1008MHz</v>
          </cell>
          <cell r="C111" t="str">
            <v>5540</v>
          </cell>
          <cell r="D111" t="str">
            <v>FlexiHopper</v>
          </cell>
          <cell r="E111">
            <v>4950</v>
          </cell>
          <cell r="F111">
            <v>4200</v>
          </cell>
          <cell r="G111">
            <v>750</v>
          </cell>
        </row>
        <row r="112">
          <cell r="A112" t="str">
            <v>T58065.16</v>
          </cell>
          <cell r="B112" t="str">
            <v>FlexiHopper Plus 23 N HI 1008MHz</v>
          </cell>
          <cell r="C112" t="str">
            <v>5540</v>
          </cell>
          <cell r="D112" t="str">
            <v>FlexiHopper</v>
          </cell>
          <cell r="E112">
            <v>4950</v>
          </cell>
          <cell r="F112">
            <v>4200</v>
          </cell>
          <cell r="G112">
            <v>750</v>
          </cell>
        </row>
        <row r="113">
          <cell r="A113" t="str">
            <v>T58065.21</v>
          </cell>
          <cell r="B113" t="str">
            <v>FlexiHopper Plus 23 D LO 1200 MHz</v>
          </cell>
          <cell r="C113" t="str">
            <v>5540</v>
          </cell>
          <cell r="D113" t="str">
            <v>FlexiHopper</v>
          </cell>
          <cell r="E113">
            <v>4950</v>
          </cell>
          <cell r="F113">
            <v>4200</v>
          </cell>
          <cell r="G113">
            <v>750</v>
          </cell>
        </row>
        <row r="114">
          <cell r="A114" t="str">
            <v>T58065.22</v>
          </cell>
          <cell r="B114" t="str">
            <v>FlexiHopper Plus 23 E LO 1200 MHz</v>
          </cell>
          <cell r="C114" t="str">
            <v>5540</v>
          </cell>
          <cell r="D114" t="str">
            <v>FlexiHopper</v>
          </cell>
          <cell r="E114">
            <v>4950</v>
          </cell>
          <cell r="F114">
            <v>4200</v>
          </cell>
          <cell r="G114">
            <v>750</v>
          </cell>
        </row>
        <row r="115">
          <cell r="A115" t="str">
            <v>T58065.23</v>
          </cell>
          <cell r="B115" t="str">
            <v>FlexiHopper Plus 23 F LO 1200 MHz</v>
          </cell>
          <cell r="C115" t="str">
            <v>5540</v>
          </cell>
          <cell r="D115" t="str">
            <v>FlexiHopper</v>
          </cell>
          <cell r="E115">
            <v>4950</v>
          </cell>
          <cell r="F115">
            <v>4200</v>
          </cell>
          <cell r="G115">
            <v>750</v>
          </cell>
        </row>
        <row r="116">
          <cell r="A116" t="str">
            <v>T58065.25</v>
          </cell>
          <cell r="B116" t="str">
            <v>FlexiHopper Plus 23 D HI 1200 MHz</v>
          </cell>
          <cell r="C116" t="str">
            <v>5540</v>
          </cell>
          <cell r="D116" t="str">
            <v>FlexiHopper</v>
          </cell>
          <cell r="E116">
            <v>4950</v>
          </cell>
          <cell r="F116">
            <v>4200</v>
          </cell>
          <cell r="G116">
            <v>750</v>
          </cell>
        </row>
        <row r="117">
          <cell r="A117" t="str">
            <v>T58065.26</v>
          </cell>
          <cell r="B117" t="str">
            <v>FlexiHopper Plus 23 E HI 1200 MHz</v>
          </cell>
          <cell r="C117" t="str">
            <v>5540</v>
          </cell>
          <cell r="D117" t="str">
            <v>FlexiHopper</v>
          </cell>
          <cell r="E117">
            <v>4950</v>
          </cell>
          <cell r="F117">
            <v>4200</v>
          </cell>
          <cell r="G117">
            <v>750</v>
          </cell>
        </row>
        <row r="118">
          <cell r="A118" t="str">
            <v>T58065.27</v>
          </cell>
          <cell r="B118" t="str">
            <v>FlexiHopper Plus 23 F HI 1200 MHz</v>
          </cell>
          <cell r="C118" t="str">
            <v>5540</v>
          </cell>
          <cell r="D118" t="str">
            <v>FlexiHopper</v>
          </cell>
          <cell r="E118">
            <v>4950</v>
          </cell>
          <cell r="F118">
            <v>4200</v>
          </cell>
          <cell r="G118">
            <v>750</v>
          </cell>
        </row>
        <row r="119">
          <cell r="A119" t="str">
            <v>T58066.01</v>
          </cell>
          <cell r="B119" t="str">
            <v>FlexiHopper Plus 26 A LO 1008MHz</v>
          </cell>
          <cell r="C119" t="str">
            <v>5540</v>
          </cell>
          <cell r="D119" t="str">
            <v>FlexiHopper</v>
          </cell>
          <cell r="E119">
            <v>4950</v>
          </cell>
          <cell r="F119">
            <v>4200</v>
          </cell>
          <cell r="G119">
            <v>750</v>
          </cell>
        </row>
        <row r="120">
          <cell r="A120" t="str">
            <v>T58066.02</v>
          </cell>
          <cell r="B120" t="str">
            <v>FlexiHopper Plus 26 B LO 1008MHz</v>
          </cell>
          <cell r="C120" t="str">
            <v>5540</v>
          </cell>
          <cell r="D120" t="str">
            <v>FlexiHopper</v>
          </cell>
          <cell r="E120">
            <v>4950</v>
          </cell>
          <cell r="F120">
            <v>4200</v>
          </cell>
          <cell r="G120">
            <v>750</v>
          </cell>
        </row>
        <row r="121">
          <cell r="A121" t="str">
            <v>T58066.03</v>
          </cell>
          <cell r="B121" t="str">
            <v>FlexiHopper Plus 26 C LO 1008MHz</v>
          </cell>
          <cell r="C121" t="str">
            <v>5540</v>
          </cell>
          <cell r="D121" t="str">
            <v>FlexiHopper</v>
          </cell>
          <cell r="E121">
            <v>4950</v>
          </cell>
          <cell r="F121">
            <v>4200</v>
          </cell>
          <cell r="G121">
            <v>750</v>
          </cell>
        </row>
        <row r="122">
          <cell r="A122" t="str">
            <v>T58066.05</v>
          </cell>
          <cell r="B122" t="str">
            <v>FlexiHopper Plus 26 A HI 1008MHz</v>
          </cell>
          <cell r="C122" t="str">
            <v>5540</v>
          </cell>
          <cell r="D122" t="str">
            <v>FlexiHopper</v>
          </cell>
          <cell r="E122">
            <v>4950</v>
          </cell>
          <cell r="F122">
            <v>4200</v>
          </cell>
          <cell r="G122">
            <v>750</v>
          </cell>
        </row>
        <row r="123">
          <cell r="A123" t="str">
            <v>T58066.06</v>
          </cell>
          <cell r="B123" t="str">
            <v>FlexiHopper Plus 26 B LO 1008MHz</v>
          </cell>
          <cell r="C123" t="str">
            <v>5540</v>
          </cell>
          <cell r="D123" t="str">
            <v>FlexiHopper</v>
          </cell>
          <cell r="E123">
            <v>4950</v>
          </cell>
          <cell r="F123">
            <v>4200</v>
          </cell>
          <cell r="G123">
            <v>750</v>
          </cell>
        </row>
        <row r="124">
          <cell r="A124" t="str">
            <v>T58066.07</v>
          </cell>
          <cell r="B124" t="str">
            <v>FlexiHopper Plus 26 C HI 1008MHz</v>
          </cell>
          <cell r="C124" t="str">
            <v>5540</v>
          </cell>
          <cell r="D124" t="str">
            <v>FlexiHopper</v>
          </cell>
          <cell r="E124">
            <v>4950</v>
          </cell>
          <cell r="F124">
            <v>4200</v>
          </cell>
          <cell r="G124">
            <v>750</v>
          </cell>
        </row>
        <row r="125">
          <cell r="A125" t="str">
            <v>T58067.01</v>
          </cell>
          <cell r="B125" t="str">
            <v>FlexiHopper Plus 28 A LO 1008MHz</v>
          </cell>
          <cell r="C125" t="str">
            <v>5540</v>
          </cell>
          <cell r="D125" t="str">
            <v>FlexiHopper</v>
          </cell>
          <cell r="E125">
            <v>4950</v>
          </cell>
          <cell r="F125">
            <v>4200</v>
          </cell>
          <cell r="G125">
            <v>750</v>
          </cell>
        </row>
        <row r="126">
          <cell r="A126" t="str">
            <v>T58067.02</v>
          </cell>
          <cell r="B126" t="str">
            <v>FlexiHopper Plus 28 B LO 1008MHz</v>
          </cell>
          <cell r="C126" t="str">
            <v>5540</v>
          </cell>
          <cell r="D126" t="str">
            <v>FlexiHopper</v>
          </cell>
          <cell r="E126">
            <v>4950</v>
          </cell>
          <cell r="F126">
            <v>4200</v>
          </cell>
          <cell r="G126">
            <v>750</v>
          </cell>
        </row>
        <row r="127">
          <cell r="A127" t="str">
            <v>T58067.03</v>
          </cell>
          <cell r="B127" t="str">
            <v>FlexiHopper Plus 28 C LO 1008MHz</v>
          </cell>
          <cell r="C127" t="str">
            <v>5540</v>
          </cell>
          <cell r="D127" t="str">
            <v>FlexiHopper</v>
          </cell>
          <cell r="E127">
            <v>4950</v>
          </cell>
          <cell r="F127">
            <v>4200</v>
          </cell>
          <cell r="G127">
            <v>750</v>
          </cell>
        </row>
        <row r="128">
          <cell r="A128" t="str">
            <v>T58067.05</v>
          </cell>
          <cell r="B128" t="str">
            <v>FlexiHopper Plus 28 A HI 1008MHz</v>
          </cell>
          <cell r="C128" t="str">
            <v>5540</v>
          </cell>
          <cell r="D128" t="str">
            <v>FlexiHopper</v>
          </cell>
          <cell r="E128">
            <v>4950</v>
          </cell>
          <cell r="F128">
            <v>4200</v>
          </cell>
          <cell r="G128">
            <v>750</v>
          </cell>
        </row>
        <row r="129">
          <cell r="A129" t="str">
            <v>T58067.06</v>
          </cell>
          <cell r="B129" t="str">
            <v>FlexiHopper Plus 28 B HI 10008MHz</v>
          </cell>
          <cell r="C129" t="str">
            <v>5540</v>
          </cell>
          <cell r="D129" t="str">
            <v>FlexiHopper</v>
          </cell>
          <cell r="E129">
            <v>4950</v>
          </cell>
          <cell r="F129">
            <v>4200</v>
          </cell>
          <cell r="G129">
            <v>750</v>
          </cell>
        </row>
        <row r="130">
          <cell r="A130" t="str">
            <v>T58067.07</v>
          </cell>
          <cell r="B130" t="str">
            <v>FlexiHopper Plus 28 C HI 1008MHz</v>
          </cell>
          <cell r="C130" t="str">
            <v>5540</v>
          </cell>
          <cell r="D130" t="str">
            <v>FlexiHopper</v>
          </cell>
          <cell r="E130">
            <v>4950</v>
          </cell>
          <cell r="F130">
            <v>4200</v>
          </cell>
          <cell r="G130">
            <v>750</v>
          </cell>
        </row>
        <row r="131">
          <cell r="A131" t="str">
            <v>T58068.01</v>
          </cell>
          <cell r="B131" t="str">
            <v>FlexiHopper Plus 38 A LO 1260MHz</v>
          </cell>
          <cell r="C131" t="str">
            <v>5540</v>
          </cell>
          <cell r="D131" t="str">
            <v>FlexiHopper</v>
          </cell>
          <cell r="E131">
            <v>4950</v>
          </cell>
          <cell r="F131">
            <v>4200</v>
          </cell>
          <cell r="G131">
            <v>750</v>
          </cell>
        </row>
        <row r="132">
          <cell r="A132" t="str">
            <v>T58068.02</v>
          </cell>
          <cell r="B132" t="str">
            <v>FlexiHopper Plus 38 B LO 1260MHz</v>
          </cell>
          <cell r="C132" t="str">
            <v>5540</v>
          </cell>
          <cell r="D132" t="str">
            <v>FlexiHopper</v>
          </cell>
          <cell r="E132">
            <v>4950</v>
          </cell>
          <cell r="F132">
            <v>4200</v>
          </cell>
          <cell r="G132">
            <v>750</v>
          </cell>
        </row>
        <row r="133">
          <cell r="A133" t="str">
            <v>T58068.03</v>
          </cell>
          <cell r="B133" t="str">
            <v>FlexiHopper Plus 38 C LO 1260MHz</v>
          </cell>
          <cell r="C133" t="str">
            <v>5540</v>
          </cell>
          <cell r="D133" t="str">
            <v>FlexiHopper</v>
          </cell>
          <cell r="E133">
            <v>4950</v>
          </cell>
          <cell r="F133">
            <v>4200</v>
          </cell>
          <cell r="G133">
            <v>750</v>
          </cell>
        </row>
        <row r="134">
          <cell r="A134" t="str">
            <v>T58068.04</v>
          </cell>
          <cell r="B134" t="str">
            <v>FlexiHopper Plus 38 D LO 1260MHz</v>
          </cell>
          <cell r="C134" t="str">
            <v>5540</v>
          </cell>
          <cell r="D134" t="str">
            <v>FlexiHopper</v>
          </cell>
          <cell r="E134">
            <v>4950</v>
          </cell>
          <cell r="F134">
            <v>4200</v>
          </cell>
          <cell r="G134">
            <v>750</v>
          </cell>
        </row>
        <row r="135">
          <cell r="A135" t="str">
            <v>T58068.05</v>
          </cell>
          <cell r="B135" t="str">
            <v>FlexiHopper Plus 38 A HI 1260MHz</v>
          </cell>
          <cell r="C135" t="str">
            <v>5540</v>
          </cell>
          <cell r="D135" t="str">
            <v>FlexiHopper</v>
          </cell>
          <cell r="E135">
            <v>4950</v>
          </cell>
          <cell r="F135">
            <v>4200</v>
          </cell>
          <cell r="G135">
            <v>750</v>
          </cell>
        </row>
        <row r="136">
          <cell r="A136" t="str">
            <v>T58068.06</v>
          </cell>
          <cell r="B136" t="str">
            <v>FlexiHopper Plus 38 B HI 1260MHz</v>
          </cell>
          <cell r="C136" t="str">
            <v>5540</v>
          </cell>
          <cell r="D136" t="str">
            <v>FlexiHopper</v>
          </cell>
          <cell r="E136">
            <v>4950</v>
          </cell>
          <cell r="F136">
            <v>4200</v>
          </cell>
          <cell r="G136">
            <v>750</v>
          </cell>
        </row>
        <row r="137">
          <cell r="A137" t="str">
            <v>T58068.07</v>
          </cell>
          <cell r="B137" t="str">
            <v>FlexiHopper Plus 38 C HI 1260MHz</v>
          </cell>
          <cell r="C137" t="str">
            <v>5540</v>
          </cell>
          <cell r="D137" t="str">
            <v>FlexiHopper</v>
          </cell>
          <cell r="E137">
            <v>4950</v>
          </cell>
          <cell r="F137">
            <v>4200</v>
          </cell>
          <cell r="G137">
            <v>750</v>
          </cell>
        </row>
        <row r="138">
          <cell r="A138" t="str">
            <v>T58068.08</v>
          </cell>
          <cell r="B138" t="str">
            <v>FlexiHopper Plus 38 D HI 1260MHz</v>
          </cell>
          <cell r="C138" t="str">
            <v>5540</v>
          </cell>
          <cell r="D138" t="str">
            <v>FlexiHopper</v>
          </cell>
          <cell r="E138">
            <v>4950</v>
          </cell>
          <cell r="F138">
            <v>4200</v>
          </cell>
          <cell r="G138">
            <v>750</v>
          </cell>
        </row>
        <row r="139">
          <cell r="A139" t="str">
            <v>T58069.02</v>
          </cell>
          <cell r="B139" t="str">
            <v>FlexiHopper Plus 32 B LO 812MHz</v>
          </cell>
          <cell r="C139" t="str">
            <v>5540</v>
          </cell>
          <cell r="D139" t="str">
            <v>FlexiHopper</v>
          </cell>
          <cell r="E139">
            <v>4950</v>
          </cell>
          <cell r="F139">
            <v>4200</v>
          </cell>
          <cell r="G139">
            <v>750</v>
          </cell>
        </row>
        <row r="140">
          <cell r="A140" t="str">
            <v>T58069.03</v>
          </cell>
          <cell r="B140" t="str">
            <v>FlexiHopper Plus 32 C LO 812MHz</v>
          </cell>
          <cell r="C140" t="str">
            <v>5540</v>
          </cell>
          <cell r="D140" t="str">
            <v>FlexiHopper</v>
          </cell>
          <cell r="E140">
            <v>4950</v>
          </cell>
          <cell r="F140">
            <v>4200</v>
          </cell>
          <cell r="G140">
            <v>750</v>
          </cell>
        </row>
        <row r="141">
          <cell r="A141" t="str">
            <v>T58069.04</v>
          </cell>
          <cell r="B141" t="str">
            <v>FlexiHopper Plus 32 D LO 812MHz</v>
          </cell>
          <cell r="C141" t="str">
            <v>5540</v>
          </cell>
          <cell r="D141" t="str">
            <v>FlexiHopper</v>
          </cell>
          <cell r="E141">
            <v>4950</v>
          </cell>
          <cell r="F141">
            <v>4200</v>
          </cell>
          <cell r="G141">
            <v>750</v>
          </cell>
        </row>
        <row r="142">
          <cell r="A142" t="str">
            <v>T58069.05</v>
          </cell>
          <cell r="B142" t="str">
            <v>FlexiHopper Plus 32 A HI 812MHz</v>
          </cell>
          <cell r="C142" t="str">
            <v>5540</v>
          </cell>
          <cell r="D142" t="str">
            <v>FlexiHopper</v>
          </cell>
          <cell r="E142">
            <v>4950</v>
          </cell>
          <cell r="F142">
            <v>4200</v>
          </cell>
          <cell r="G142">
            <v>750</v>
          </cell>
        </row>
        <row r="143">
          <cell r="A143" t="str">
            <v>T58069.06</v>
          </cell>
          <cell r="B143" t="str">
            <v>FlexiHopper Plus 32 B HI 812MHz</v>
          </cell>
          <cell r="C143" t="str">
            <v>5540</v>
          </cell>
          <cell r="D143" t="str">
            <v>FlexiHopper</v>
          </cell>
          <cell r="E143">
            <v>4950</v>
          </cell>
          <cell r="F143">
            <v>4200</v>
          </cell>
          <cell r="G143">
            <v>750</v>
          </cell>
        </row>
        <row r="144">
          <cell r="A144" t="str">
            <v>T58069.07</v>
          </cell>
          <cell r="B144" t="str">
            <v>FlexiHopper Plus 32 C HI 812MHz</v>
          </cell>
          <cell r="C144" t="str">
            <v>5540</v>
          </cell>
          <cell r="D144" t="str">
            <v>FlexiHopper</v>
          </cell>
          <cell r="E144">
            <v>4950</v>
          </cell>
          <cell r="F144">
            <v>4200</v>
          </cell>
          <cell r="G144">
            <v>750</v>
          </cell>
        </row>
        <row r="145">
          <cell r="A145" t="str">
            <v>T58069.08</v>
          </cell>
          <cell r="B145" t="str">
            <v>FlexiHopper Plus 32 D HI  812MHz</v>
          </cell>
          <cell r="C145" t="str">
            <v>5540</v>
          </cell>
          <cell r="D145" t="str">
            <v>FlexiHopper</v>
          </cell>
          <cell r="E145">
            <v>4950</v>
          </cell>
          <cell r="F145">
            <v>4200</v>
          </cell>
          <cell r="G145">
            <v>750</v>
          </cell>
        </row>
        <row r="146">
          <cell r="A146" t="str">
            <v>T58059.01</v>
          </cell>
          <cell r="B146" t="str">
            <v>FlexiHopper Plus 7 A LO 161MHz</v>
          </cell>
          <cell r="C146" t="str">
            <v>5540</v>
          </cell>
          <cell r="D146" t="str">
            <v>FlexiHopper</v>
          </cell>
          <cell r="E146">
            <v>5350</v>
          </cell>
          <cell r="F146">
            <v>4600</v>
          </cell>
          <cell r="G146">
            <v>750</v>
          </cell>
        </row>
        <row r="147">
          <cell r="A147" t="str">
            <v>T58059.02</v>
          </cell>
          <cell r="B147" t="str">
            <v>FlexiHopper Plus 7 B LO 161MHz</v>
          </cell>
          <cell r="C147" t="str">
            <v>5540</v>
          </cell>
          <cell r="D147" t="str">
            <v>FlexiHopper</v>
          </cell>
          <cell r="E147">
            <v>5350</v>
          </cell>
          <cell r="F147">
            <v>4600</v>
          </cell>
          <cell r="G147">
            <v>750</v>
          </cell>
        </row>
        <row r="148">
          <cell r="A148" t="str">
            <v>T58059.03</v>
          </cell>
          <cell r="B148" t="str">
            <v>FlexiHopper Plus 7 C LO 161MHz</v>
          </cell>
          <cell r="C148" t="str">
            <v>5540</v>
          </cell>
          <cell r="D148" t="str">
            <v>FlexiHopper</v>
          </cell>
          <cell r="E148">
            <v>5350</v>
          </cell>
          <cell r="F148">
            <v>4600</v>
          </cell>
          <cell r="G148">
            <v>750</v>
          </cell>
        </row>
        <row r="149">
          <cell r="A149" t="str">
            <v>T58059.04</v>
          </cell>
          <cell r="B149" t="str">
            <v>FlexiHopper Plus 7 D LO 161MHz</v>
          </cell>
          <cell r="C149" t="str">
            <v>5540</v>
          </cell>
          <cell r="D149" t="str">
            <v>FlexiHopper</v>
          </cell>
          <cell r="E149">
            <v>5350</v>
          </cell>
          <cell r="F149">
            <v>4600</v>
          </cell>
          <cell r="G149">
            <v>750</v>
          </cell>
        </row>
        <row r="150">
          <cell r="A150" t="str">
            <v>T58059.05</v>
          </cell>
          <cell r="B150" t="str">
            <v>FlexiHopper Plus 7 A HI 161MHz</v>
          </cell>
          <cell r="C150" t="str">
            <v>5540</v>
          </cell>
          <cell r="D150" t="str">
            <v>FlexiHopper</v>
          </cell>
          <cell r="E150">
            <v>5350</v>
          </cell>
          <cell r="F150">
            <v>4600</v>
          </cell>
          <cell r="G150">
            <v>750</v>
          </cell>
        </row>
        <row r="151">
          <cell r="A151" t="str">
            <v>T58059.06</v>
          </cell>
          <cell r="B151" t="str">
            <v>FlexiHopper Plus 7 B HI 161MHz</v>
          </cell>
          <cell r="C151" t="str">
            <v>5540</v>
          </cell>
          <cell r="D151" t="str">
            <v>FlexiHopper</v>
          </cell>
          <cell r="E151">
            <v>5350</v>
          </cell>
          <cell r="F151">
            <v>4600</v>
          </cell>
          <cell r="G151">
            <v>750</v>
          </cell>
        </row>
        <row r="152">
          <cell r="A152" t="str">
            <v>T58059.07</v>
          </cell>
          <cell r="B152" t="str">
            <v>FlexiHopper Plus 7 C HI 161MHz</v>
          </cell>
          <cell r="C152" t="str">
            <v>5540</v>
          </cell>
          <cell r="D152" t="str">
            <v>FlexiHopper</v>
          </cell>
          <cell r="E152">
            <v>5350</v>
          </cell>
          <cell r="F152">
            <v>4600</v>
          </cell>
          <cell r="G152">
            <v>750</v>
          </cell>
        </row>
        <row r="153">
          <cell r="A153" t="str">
            <v>T58059.08</v>
          </cell>
          <cell r="B153" t="str">
            <v>FlexiHopper Plus 7 D HI 161MHz</v>
          </cell>
          <cell r="C153" t="str">
            <v>5540</v>
          </cell>
          <cell r="D153" t="str">
            <v>FlexiHopper</v>
          </cell>
          <cell r="E153">
            <v>5350</v>
          </cell>
          <cell r="F153">
            <v>4600</v>
          </cell>
          <cell r="G153">
            <v>750</v>
          </cell>
        </row>
        <row r="154">
          <cell r="A154" t="str">
            <v>T58059.11</v>
          </cell>
          <cell r="B154" t="str">
            <v>FlexiHopper Plus 7 E LO 154MHz</v>
          </cell>
          <cell r="C154" t="str">
            <v>5540</v>
          </cell>
          <cell r="D154" t="str">
            <v>FlexiHopper</v>
          </cell>
          <cell r="E154">
            <v>5350</v>
          </cell>
          <cell r="F154">
            <v>4600</v>
          </cell>
          <cell r="G154">
            <v>750</v>
          </cell>
        </row>
        <row r="155">
          <cell r="A155" t="str">
            <v>T58059.12</v>
          </cell>
          <cell r="B155" t="str">
            <v>FlexiHopper Plus 7 F LO 154MHz</v>
          </cell>
          <cell r="C155" t="str">
            <v>5540</v>
          </cell>
          <cell r="D155" t="str">
            <v>FlexiHopper</v>
          </cell>
          <cell r="E155">
            <v>5350</v>
          </cell>
          <cell r="F155">
            <v>4600</v>
          </cell>
          <cell r="G155">
            <v>750</v>
          </cell>
        </row>
        <row r="156">
          <cell r="A156" t="str">
            <v>T58059.13</v>
          </cell>
          <cell r="B156" t="str">
            <v>FlexiHopper Plus 7 G LO 154MHz</v>
          </cell>
          <cell r="C156" t="str">
            <v>5540</v>
          </cell>
          <cell r="D156" t="str">
            <v>FlexiHopper</v>
          </cell>
          <cell r="E156">
            <v>5350</v>
          </cell>
          <cell r="F156">
            <v>4600</v>
          </cell>
          <cell r="G156">
            <v>750</v>
          </cell>
        </row>
        <row r="157">
          <cell r="A157" t="str">
            <v>T58059.14</v>
          </cell>
          <cell r="B157" t="str">
            <v>FlexiHopper Plus 7 H LO 154MHz</v>
          </cell>
          <cell r="C157" t="str">
            <v>5540</v>
          </cell>
          <cell r="D157" t="str">
            <v>FlexiHopper</v>
          </cell>
          <cell r="E157">
            <v>5350</v>
          </cell>
          <cell r="F157">
            <v>4600</v>
          </cell>
          <cell r="G157">
            <v>750</v>
          </cell>
        </row>
        <row r="158">
          <cell r="A158" t="str">
            <v>T58059.15</v>
          </cell>
          <cell r="B158" t="str">
            <v>FlexiHopper Plus 7 E HI 154MHz</v>
          </cell>
          <cell r="C158" t="str">
            <v>5540</v>
          </cell>
          <cell r="D158" t="str">
            <v>FlexiHopper</v>
          </cell>
          <cell r="E158">
            <v>5350</v>
          </cell>
          <cell r="F158">
            <v>4600</v>
          </cell>
          <cell r="G158">
            <v>750</v>
          </cell>
        </row>
        <row r="159">
          <cell r="A159" t="str">
            <v>T58059.16</v>
          </cell>
          <cell r="B159" t="str">
            <v>FlexiHopper Plus 7 F HI 154MHz</v>
          </cell>
          <cell r="C159" t="str">
            <v>5540</v>
          </cell>
          <cell r="D159" t="str">
            <v>FlexiHopper</v>
          </cell>
          <cell r="E159">
            <v>5350</v>
          </cell>
          <cell r="F159">
            <v>4600</v>
          </cell>
          <cell r="G159">
            <v>750</v>
          </cell>
        </row>
        <row r="160">
          <cell r="A160" t="str">
            <v>T58059.17</v>
          </cell>
          <cell r="B160" t="str">
            <v>FlexiHopper Plus 7 G HI 154MHz</v>
          </cell>
          <cell r="C160" t="str">
            <v>5540</v>
          </cell>
          <cell r="D160" t="str">
            <v>FlexiHopper</v>
          </cell>
          <cell r="E160">
            <v>5350</v>
          </cell>
          <cell r="F160">
            <v>4600</v>
          </cell>
          <cell r="G160">
            <v>750</v>
          </cell>
        </row>
        <row r="161">
          <cell r="A161" t="str">
            <v>T58059.18</v>
          </cell>
          <cell r="B161" t="str">
            <v>FlexiHopper Plus 7 H HI 154MHz</v>
          </cell>
          <cell r="C161" t="str">
            <v>5540</v>
          </cell>
          <cell r="D161" t="str">
            <v>FlexiHopper</v>
          </cell>
          <cell r="E161">
            <v>5350</v>
          </cell>
          <cell r="F161">
            <v>4600</v>
          </cell>
          <cell r="G161">
            <v>750</v>
          </cell>
        </row>
        <row r="162">
          <cell r="A162" t="str">
            <v>T58059.21</v>
          </cell>
          <cell r="B162" t="str">
            <v>FlexiHopper Plus 7 I LO 161MHz</v>
          </cell>
          <cell r="C162" t="str">
            <v>5540</v>
          </cell>
          <cell r="D162" t="str">
            <v>FlexiHopper</v>
          </cell>
          <cell r="E162">
            <v>5350</v>
          </cell>
          <cell r="F162">
            <v>4600</v>
          </cell>
          <cell r="G162">
            <v>750</v>
          </cell>
        </row>
        <row r="163">
          <cell r="A163" t="str">
            <v>T58059.22</v>
          </cell>
          <cell r="B163" t="str">
            <v>FlexiHopper Plus 7 J LO 161MHz</v>
          </cell>
          <cell r="C163" t="str">
            <v>5540</v>
          </cell>
          <cell r="D163" t="str">
            <v>FlexiHopper</v>
          </cell>
          <cell r="E163">
            <v>5350</v>
          </cell>
          <cell r="F163">
            <v>4600</v>
          </cell>
          <cell r="G163">
            <v>750</v>
          </cell>
        </row>
        <row r="164">
          <cell r="A164" t="str">
            <v>T58059.23</v>
          </cell>
          <cell r="B164" t="str">
            <v>FlexiHopper Plus 7 K LO 161MHz</v>
          </cell>
          <cell r="C164" t="str">
            <v>5540</v>
          </cell>
          <cell r="D164" t="str">
            <v>FlexiHopper</v>
          </cell>
          <cell r="E164">
            <v>5350</v>
          </cell>
          <cell r="F164">
            <v>4600</v>
          </cell>
          <cell r="G164">
            <v>750</v>
          </cell>
        </row>
        <row r="165">
          <cell r="A165" t="str">
            <v>T58059.24</v>
          </cell>
          <cell r="B165" t="str">
            <v>FlexiHopper Plus 7 L LO 161MHz</v>
          </cell>
          <cell r="C165" t="str">
            <v>5540</v>
          </cell>
          <cell r="D165" t="str">
            <v>FlexiHopper</v>
          </cell>
          <cell r="E165">
            <v>5350</v>
          </cell>
          <cell r="F165">
            <v>4600</v>
          </cell>
          <cell r="G165">
            <v>750</v>
          </cell>
        </row>
        <row r="166">
          <cell r="A166" t="str">
            <v>T58059.25</v>
          </cell>
          <cell r="B166" t="str">
            <v>FlexiHopper Plus 7 I HI 161MHz</v>
          </cell>
          <cell r="C166" t="str">
            <v>5540</v>
          </cell>
          <cell r="D166" t="str">
            <v>FlexiHopper</v>
          </cell>
          <cell r="E166">
            <v>5350</v>
          </cell>
          <cell r="F166">
            <v>4600</v>
          </cell>
          <cell r="G166">
            <v>750</v>
          </cell>
        </row>
        <row r="167">
          <cell r="A167" t="str">
            <v>T58059.26</v>
          </cell>
          <cell r="B167" t="str">
            <v>FlexiHopper Plus 7 J HI 161MHz</v>
          </cell>
          <cell r="C167" t="str">
            <v>5540</v>
          </cell>
          <cell r="D167" t="str">
            <v>FlexiHopper</v>
          </cell>
          <cell r="E167">
            <v>5350</v>
          </cell>
          <cell r="F167">
            <v>4600</v>
          </cell>
          <cell r="G167">
            <v>750</v>
          </cell>
        </row>
        <row r="168">
          <cell r="A168" t="str">
            <v>T58059.27</v>
          </cell>
          <cell r="B168" t="str">
            <v>FlexiHopper Plus 7 K HI 161MHz</v>
          </cell>
          <cell r="C168" t="str">
            <v>5540</v>
          </cell>
          <cell r="D168" t="str">
            <v>FlexiHopper</v>
          </cell>
          <cell r="E168">
            <v>5350</v>
          </cell>
          <cell r="F168">
            <v>4600</v>
          </cell>
          <cell r="G168">
            <v>750</v>
          </cell>
        </row>
        <row r="169">
          <cell r="A169" t="str">
            <v>T58059.28</v>
          </cell>
          <cell r="B169" t="str">
            <v>FlexiHopper Plus 7 L HI 161MHz</v>
          </cell>
          <cell r="C169" t="str">
            <v>5540</v>
          </cell>
          <cell r="D169" t="str">
            <v>FlexiHopper</v>
          </cell>
          <cell r="E169">
            <v>5350</v>
          </cell>
          <cell r="F169">
            <v>4600</v>
          </cell>
          <cell r="G169">
            <v>750</v>
          </cell>
        </row>
        <row r="170">
          <cell r="A170" t="str">
            <v>T58059.31</v>
          </cell>
          <cell r="B170" t="str">
            <v>FlexiHopper Plus 7 M LO 161MHz</v>
          </cell>
          <cell r="C170" t="str">
            <v>5540</v>
          </cell>
          <cell r="D170" t="str">
            <v>FlexiHopper</v>
          </cell>
          <cell r="E170">
            <v>5350</v>
          </cell>
          <cell r="F170">
            <v>4600</v>
          </cell>
          <cell r="G170">
            <v>750</v>
          </cell>
        </row>
        <row r="171">
          <cell r="A171" t="str">
            <v>T58059.32</v>
          </cell>
          <cell r="B171" t="str">
            <v>FlexiHopper Plus 7 N LO 161MHz</v>
          </cell>
          <cell r="C171" t="str">
            <v>5540</v>
          </cell>
          <cell r="D171" t="str">
            <v>FlexiHopper</v>
          </cell>
          <cell r="E171">
            <v>5350</v>
          </cell>
          <cell r="F171">
            <v>4600</v>
          </cell>
          <cell r="G171">
            <v>750</v>
          </cell>
        </row>
        <row r="172">
          <cell r="A172" t="str">
            <v>T58059.33</v>
          </cell>
          <cell r="B172" t="str">
            <v>FlexiHopper Plus 7 O LO 161MHz</v>
          </cell>
          <cell r="C172" t="str">
            <v>5540</v>
          </cell>
          <cell r="D172" t="str">
            <v>FlexiHopper</v>
          </cell>
          <cell r="E172">
            <v>5350</v>
          </cell>
          <cell r="F172">
            <v>4600</v>
          </cell>
          <cell r="G172">
            <v>750</v>
          </cell>
        </row>
        <row r="173">
          <cell r="A173" t="str">
            <v>T58059.34</v>
          </cell>
          <cell r="B173" t="str">
            <v>FlexiHopper Plus 7 P LO 161MHz</v>
          </cell>
          <cell r="C173" t="str">
            <v>5540</v>
          </cell>
          <cell r="D173" t="str">
            <v>FlexiHopper</v>
          </cell>
          <cell r="E173">
            <v>5350</v>
          </cell>
          <cell r="F173">
            <v>4600</v>
          </cell>
          <cell r="G173">
            <v>750</v>
          </cell>
        </row>
        <row r="174">
          <cell r="A174" t="str">
            <v>T58059.35</v>
          </cell>
          <cell r="B174" t="str">
            <v>FlexiHopper Plus 7 M HI 161MHz</v>
          </cell>
          <cell r="C174" t="str">
            <v>5540</v>
          </cell>
          <cell r="D174" t="str">
            <v>FlexiHopper</v>
          </cell>
          <cell r="E174">
            <v>5350</v>
          </cell>
          <cell r="F174">
            <v>4600</v>
          </cell>
          <cell r="G174">
            <v>750</v>
          </cell>
        </row>
        <row r="175">
          <cell r="A175" t="str">
            <v>T58059.36</v>
          </cell>
          <cell r="B175" t="str">
            <v>FlexiHopper Plus 7 N HI 161Mhz</v>
          </cell>
          <cell r="C175" t="str">
            <v>5540</v>
          </cell>
          <cell r="D175" t="str">
            <v>FlexiHopper</v>
          </cell>
          <cell r="E175">
            <v>5350</v>
          </cell>
          <cell r="F175">
            <v>4600</v>
          </cell>
          <cell r="G175">
            <v>750</v>
          </cell>
        </row>
        <row r="176">
          <cell r="A176" t="str">
            <v>T58059.37</v>
          </cell>
          <cell r="B176" t="str">
            <v>FlexiHopper Plus 7 O HI 161MHz</v>
          </cell>
          <cell r="C176" t="str">
            <v>5540</v>
          </cell>
          <cell r="D176" t="str">
            <v>FlexiHopper</v>
          </cell>
          <cell r="E176">
            <v>5350</v>
          </cell>
          <cell r="F176">
            <v>4600</v>
          </cell>
          <cell r="G176">
            <v>750</v>
          </cell>
        </row>
        <row r="177">
          <cell r="A177" t="str">
            <v>T58059.38</v>
          </cell>
          <cell r="B177" t="str">
            <v>FlexiHopper Plus 7 P HI 161MHz</v>
          </cell>
          <cell r="C177" t="str">
            <v>5540</v>
          </cell>
          <cell r="D177" t="str">
            <v>FlexiHopper</v>
          </cell>
          <cell r="E177">
            <v>5350</v>
          </cell>
          <cell r="F177">
            <v>4600</v>
          </cell>
          <cell r="G177">
            <v>750</v>
          </cell>
        </row>
        <row r="178">
          <cell r="A178" t="str">
            <v>T58059.41</v>
          </cell>
          <cell r="B178" t="str">
            <v>FlexiHopper Plus 7 Q LO 168MHz</v>
          </cell>
          <cell r="C178" t="str">
            <v>5540</v>
          </cell>
          <cell r="D178" t="str">
            <v>FlexiHopper</v>
          </cell>
          <cell r="E178">
            <v>5350</v>
          </cell>
          <cell r="F178">
            <v>4600</v>
          </cell>
          <cell r="G178">
            <v>750</v>
          </cell>
        </row>
        <row r="179">
          <cell r="A179" t="str">
            <v>T58059.42</v>
          </cell>
          <cell r="B179" t="str">
            <v>FlexiHopper Plus 7 R LO 168MHz</v>
          </cell>
          <cell r="C179" t="str">
            <v>5540</v>
          </cell>
          <cell r="D179" t="str">
            <v>FlexiHopper</v>
          </cell>
          <cell r="E179">
            <v>5350</v>
          </cell>
          <cell r="F179">
            <v>4600</v>
          </cell>
          <cell r="G179">
            <v>750</v>
          </cell>
        </row>
        <row r="180">
          <cell r="A180" t="str">
            <v>T58059.43</v>
          </cell>
          <cell r="B180" t="str">
            <v>FlexiHopper Plus 7 S LO 168MHz</v>
          </cell>
          <cell r="C180" t="str">
            <v>5540</v>
          </cell>
          <cell r="D180" t="str">
            <v>FlexiHopper</v>
          </cell>
          <cell r="E180">
            <v>5350</v>
          </cell>
          <cell r="F180">
            <v>4600</v>
          </cell>
          <cell r="G180">
            <v>750</v>
          </cell>
        </row>
        <row r="181">
          <cell r="A181" t="str">
            <v>T58059.45</v>
          </cell>
          <cell r="B181" t="str">
            <v>FlexiHopper Plus 7 Q HI 168MHz</v>
          </cell>
          <cell r="C181" t="str">
            <v>5540</v>
          </cell>
          <cell r="D181" t="str">
            <v>FlexiHopper</v>
          </cell>
          <cell r="E181">
            <v>5350</v>
          </cell>
          <cell r="F181">
            <v>4600</v>
          </cell>
          <cell r="G181">
            <v>750</v>
          </cell>
        </row>
        <row r="182">
          <cell r="A182" t="str">
            <v>T58059.46</v>
          </cell>
          <cell r="B182" t="str">
            <v>FlexiHopper Plus 7 R HI 168MHz</v>
          </cell>
          <cell r="C182" t="str">
            <v>5540</v>
          </cell>
          <cell r="D182" t="str">
            <v>FlexiHopper</v>
          </cell>
          <cell r="E182">
            <v>5350</v>
          </cell>
          <cell r="F182">
            <v>4600</v>
          </cell>
          <cell r="G182">
            <v>750</v>
          </cell>
        </row>
        <row r="183">
          <cell r="A183" t="str">
            <v>T58059.47</v>
          </cell>
          <cell r="B183" t="str">
            <v>FlexiHopper Plus 7 S HI 168MHz</v>
          </cell>
          <cell r="C183" t="str">
            <v>5540</v>
          </cell>
          <cell r="D183" t="str">
            <v>FlexiHopper</v>
          </cell>
          <cell r="E183">
            <v>5350</v>
          </cell>
          <cell r="F183">
            <v>4600</v>
          </cell>
          <cell r="G183">
            <v>750</v>
          </cell>
        </row>
        <row r="184">
          <cell r="A184" t="str">
            <v>T58062.01</v>
          </cell>
          <cell r="B184" t="str">
            <v>FlexiHopper Plus 13 A LO 266MHz</v>
          </cell>
          <cell r="C184" t="str">
            <v>5540</v>
          </cell>
          <cell r="D184" t="str">
            <v>FlexiHopper</v>
          </cell>
          <cell r="E184">
            <v>5350</v>
          </cell>
          <cell r="F184">
            <v>4200</v>
          </cell>
          <cell r="G184">
            <v>1150</v>
          </cell>
        </row>
        <row r="185">
          <cell r="A185" t="str">
            <v>T58062.02</v>
          </cell>
          <cell r="B185" t="str">
            <v>FlexiHopper Plus 13 B LO 266MHz</v>
          </cell>
          <cell r="C185" t="str">
            <v>5540</v>
          </cell>
          <cell r="D185" t="str">
            <v>FlexiHopper</v>
          </cell>
          <cell r="E185">
            <v>5350</v>
          </cell>
          <cell r="F185">
            <v>4200</v>
          </cell>
          <cell r="G185">
            <v>1150</v>
          </cell>
        </row>
        <row r="186">
          <cell r="A186" t="str">
            <v>T58062.03</v>
          </cell>
          <cell r="B186" t="str">
            <v>FlexiHopper Plus 13 C LO 266MHz</v>
          </cell>
          <cell r="C186" t="str">
            <v>5540</v>
          </cell>
          <cell r="D186" t="str">
            <v>FlexiHopper</v>
          </cell>
          <cell r="E186">
            <v>5350</v>
          </cell>
          <cell r="F186">
            <v>4200</v>
          </cell>
          <cell r="G186">
            <v>1150</v>
          </cell>
        </row>
        <row r="187">
          <cell r="A187" t="str">
            <v>T58062.05</v>
          </cell>
          <cell r="B187" t="str">
            <v>FlexiHopper Plus 13 A HI 266MHz</v>
          </cell>
          <cell r="C187" t="str">
            <v>5540</v>
          </cell>
          <cell r="D187" t="str">
            <v>FlexiHopper</v>
          </cell>
          <cell r="E187">
            <v>5350</v>
          </cell>
          <cell r="F187">
            <v>4200</v>
          </cell>
          <cell r="G187">
            <v>1150</v>
          </cell>
        </row>
        <row r="188">
          <cell r="A188" t="str">
            <v>T58062.06</v>
          </cell>
          <cell r="B188" t="str">
            <v>FlexiHopper Plus 13 B HI 266MHz</v>
          </cell>
          <cell r="C188" t="str">
            <v>5540</v>
          </cell>
          <cell r="D188" t="str">
            <v>FlexiHopper</v>
          </cell>
          <cell r="E188">
            <v>5350</v>
          </cell>
          <cell r="F188">
            <v>4200</v>
          </cell>
          <cell r="G188">
            <v>1150</v>
          </cell>
        </row>
        <row r="189">
          <cell r="A189" t="str">
            <v>T58062.07</v>
          </cell>
          <cell r="B189" t="str">
            <v>FlexiHopper Plus 13 C HI 266MHz</v>
          </cell>
          <cell r="C189" t="str">
            <v>5540</v>
          </cell>
          <cell r="D189" t="str">
            <v>FlexiHopper</v>
          </cell>
          <cell r="E189">
            <v>5350</v>
          </cell>
          <cell r="F189">
            <v>4200</v>
          </cell>
          <cell r="G189">
            <v>1150</v>
          </cell>
        </row>
        <row r="190">
          <cell r="A190" t="str">
            <v>T58063.21</v>
          </cell>
          <cell r="B190" t="str">
            <v>FlexiHopper Plus 15 A LO 420MHz</v>
          </cell>
          <cell r="C190" t="str">
            <v>5540</v>
          </cell>
          <cell r="D190" t="str">
            <v>FlexiHopper</v>
          </cell>
          <cell r="E190">
            <v>4950</v>
          </cell>
          <cell r="F190">
            <v>3750</v>
          </cell>
          <cell r="G190">
            <v>1200</v>
          </cell>
        </row>
        <row r="191">
          <cell r="A191" t="str">
            <v>T58063.22</v>
          </cell>
          <cell r="B191" t="str">
            <v>FlexiHopper Plus 15 B LO 420MHz</v>
          </cell>
          <cell r="C191" t="str">
            <v>5540</v>
          </cell>
          <cell r="D191" t="str">
            <v>FlexiHopper</v>
          </cell>
          <cell r="E191">
            <v>4950</v>
          </cell>
          <cell r="F191">
            <v>3750</v>
          </cell>
          <cell r="G191">
            <v>1200</v>
          </cell>
        </row>
        <row r="192">
          <cell r="A192" t="str">
            <v>T58063.23</v>
          </cell>
          <cell r="B192" t="str">
            <v>FlexiHopper Plus 15 C LO 420MHz</v>
          </cell>
          <cell r="C192" t="str">
            <v>5540</v>
          </cell>
          <cell r="D192" t="str">
            <v>FlexiHopper</v>
          </cell>
          <cell r="E192">
            <v>4950</v>
          </cell>
          <cell r="F192">
            <v>3750</v>
          </cell>
          <cell r="G192">
            <v>1200</v>
          </cell>
        </row>
        <row r="193">
          <cell r="A193" t="str">
            <v>T58063.25</v>
          </cell>
          <cell r="B193" t="str">
            <v>FlexiHopper Plus 15 A HI 420MHz</v>
          </cell>
          <cell r="C193" t="str">
            <v>5540</v>
          </cell>
          <cell r="D193" t="str">
            <v>FlexiHopper</v>
          </cell>
          <cell r="E193">
            <v>4950</v>
          </cell>
          <cell r="F193">
            <v>3750</v>
          </cell>
          <cell r="G193">
            <v>1200</v>
          </cell>
        </row>
        <row r="194">
          <cell r="A194" t="str">
            <v>T58063.26</v>
          </cell>
          <cell r="B194" t="str">
            <v>FlexiHopper Plus 15 B HI 420MHz</v>
          </cell>
          <cell r="C194" t="str">
            <v>5540</v>
          </cell>
          <cell r="D194" t="str">
            <v>FlexiHopper</v>
          </cell>
          <cell r="E194">
            <v>4950</v>
          </cell>
          <cell r="F194">
            <v>3750</v>
          </cell>
          <cell r="G194">
            <v>1200</v>
          </cell>
        </row>
        <row r="195">
          <cell r="A195" t="str">
            <v>T58063.27</v>
          </cell>
          <cell r="B195" t="str">
            <v>FlexiHopper Plus 15 C HI 420MHz</v>
          </cell>
          <cell r="C195" t="str">
            <v>5540</v>
          </cell>
          <cell r="D195" t="str">
            <v>FlexiHopper</v>
          </cell>
          <cell r="E195">
            <v>4950</v>
          </cell>
          <cell r="F195">
            <v>3750</v>
          </cell>
          <cell r="G195">
            <v>1200</v>
          </cell>
        </row>
        <row r="196">
          <cell r="A196" t="str">
            <v>T58063.31</v>
          </cell>
          <cell r="B196" t="str">
            <v>FlexiHopper Plus 15 D LO 490MHz</v>
          </cell>
          <cell r="C196" t="str">
            <v>5540</v>
          </cell>
          <cell r="D196" t="str">
            <v>FlexiHopper</v>
          </cell>
          <cell r="E196">
            <v>4950</v>
          </cell>
          <cell r="F196">
            <v>3750</v>
          </cell>
          <cell r="G196">
            <v>1200</v>
          </cell>
        </row>
        <row r="197">
          <cell r="A197" t="str">
            <v>T58063.32</v>
          </cell>
          <cell r="B197" t="str">
            <v>FlexiHopper Plus 15 E LO 490MHz</v>
          </cell>
          <cell r="C197" t="str">
            <v>5540</v>
          </cell>
          <cell r="D197" t="str">
            <v>FlexiHopper</v>
          </cell>
          <cell r="E197">
            <v>4950</v>
          </cell>
          <cell r="F197">
            <v>3750</v>
          </cell>
          <cell r="G197">
            <v>1200</v>
          </cell>
        </row>
        <row r="198">
          <cell r="A198" t="str">
            <v>T58063.33</v>
          </cell>
          <cell r="B198" t="str">
            <v>FlexiHopper Plus 15 F LO 490MHz</v>
          </cell>
          <cell r="C198" t="str">
            <v>5540</v>
          </cell>
          <cell r="D198" t="str">
            <v>FlexiHopper</v>
          </cell>
          <cell r="E198">
            <v>4950</v>
          </cell>
          <cell r="F198">
            <v>3750</v>
          </cell>
          <cell r="G198">
            <v>1200</v>
          </cell>
        </row>
        <row r="199">
          <cell r="A199" t="str">
            <v>T58063.35</v>
          </cell>
          <cell r="B199" t="str">
            <v>FlexiHopper Plus 15 D HI 490MHz</v>
          </cell>
          <cell r="C199" t="str">
            <v>5540</v>
          </cell>
          <cell r="D199" t="str">
            <v>FlexiHopper</v>
          </cell>
          <cell r="E199">
            <v>4950</v>
          </cell>
          <cell r="F199">
            <v>3750</v>
          </cell>
          <cell r="G199">
            <v>1200</v>
          </cell>
        </row>
        <row r="200">
          <cell r="A200" t="str">
            <v>T58063.36</v>
          </cell>
          <cell r="B200" t="str">
            <v>FlexiHopper Plus 15 E HI 490MHz</v>
          </cell>
          <cell r="C200" t="str">
            <v>5540</v>
          </cell>
          <cell r="D200" t="str">
            <v>FlexiHopper</v>
          </cell>
          <cell r="E200">
            <v>4950</v>
          </cell>
          <cell r="F200">
            <v>3750</v>
          </cell>
          <cell r="G200">
            <v>1200</v>
          </cell>
        </row>
        <row r="201">
          <cell r="A201" t="str">
            <v>T58063.37</v>
          </cell>
          <cell r="B201" t="str">
            <v>FlexiHopper Plus 15 F HI 490MHz</v>
          </cell>
          <cell r="C201" t="str">
            <v>5540</v>
          </cell>
          <cell r="D201" t="str">
            <v>FlexiHopper</v>
          </cell>
          <cell r="E201">
            <v>4950</v>
          </cell>
          <cell r="F201">
            <v>3750</v>
          </cell>
          <cell r="G201">
            <v>1200</v>
          </cell>
        </row>
        <row r="202">
          <cell r="A202" t="str">
            <v>SG00523</v>
          </cell>
          <cell r="B202" t="str">
            <v>SG5 Capacity Extension Kit</v>
          </cell>
          <cell r="C202" t="str">
            <v>7040</v>
          </cell>
          <cell r="D202" t="str">
            <v>2G SGSN HW</v>
          </cell>
          <cell r="E202">
            <v>43876</v>
          </cell>
          <cell r="F202">
            <v>204800</v>
          </cell>
          <cell r="G202">
            <v>-160924</v>
          </cell>
        </row>
        <row r="203">
          <cell r="A203" t="str">
            <v>SG00520</v>
          </cell>
          <cell r="B203" t="str">
            <v>SGSN SG5 Cabinets Coaxial Interface</v>
          </cell>
          <cell r="C203" t="str">
            <v>7040</v>
          </cell>
          <cell r="D203" t="str">
            <v>2G SGSN HW</v>
          </cell>
          <cell r="E203">
            <v>250770</v>
          </cell>
          <cell r="F203">
            <v>331200</v>
          </cell>
          <cell r="G203">
            <v>-80430</v>
          </cell>
        </row>
        <row r="204">
          <cell r="A204" t="str">
            <v>SG00521</v>
          </cell>
          <cell r="B204" t="str">
            <v>SGSN SG5 Cabinets Symmetrical Interface</v>
          </cell>
          <cell r="C204" t="str">
            <v>7040</v>
          </cell>
          <cell r="D204" t="str">
            <v>2G SGSN HW</v>
          </cell>
          <cell r="E204">
            <v>250770</v>
          </cell>
          <cell r="F204">
            <v>331200</v>
          </cell>
          <cell r="G204">
            <v>-80430</v>
          </cell>
        </row>
        <row r="205">
          <cell r="A205" t="str">
            <v>SG00522</v>
          </cell>
          <cell r="B205" t="str">
            <v>SGSN SG5 Cabinets ANSI</v>
          </cell>
          <cell r="C205" t="str">
            <v>7040</v>
          </cell>
          <cell r="D205" t="str">
            <v>2G SGSN HW</v>
          </cell>
          <cell r="E205">
            <v>250770</v>
          </cell>
          <cell r="F205">
            <v>331200</v>
          </cell>
          <cell r="G205">
            <v>-80430</v>
          </cell>
        </row>
        <row r="206">
          <cell r="A206" t="str">
            <v>SG00544</v>
          </cell>
          <cell r="B206" t="str">
            <v>SGSN SG5 GTP Info Sending (80ksub)</v>
          </cell>
          <cell r="C206" t="str">
            <v>7041</v>
          </cell>
          <cell r="D206" t="str">
            <v>2G SGSN SW</v>
          </cell>
          <cell r="E206">
            <v>16000</v>
          </cell>
          <cell r="F206">
            <v>4000</v>
          </cell>
          <cell r="G206">
            <v>12000</v>
          </cell>
        </row>
        <row r="207">
          <cell r="A207" t="str">
            <v>SG00531</v>
          </cell>
          <cell r="B207" t="str">
            <v>SGSN SW Upg SG4 to SG5 (80ksub)</v>
          </cell>
          <cell r="C207" t="str">
            <v>7041</v>
          </cell>
          <cell r="D207" t="str">
            <v>2G SGSN SW</v>
          </cell>
          <cell r="E207">
            <v>31750</v>
          </cell>
          <cell r="F207">
            <v>18112</v>
          </cell>
          <cell r="G207">
            <v>13638</v>
          </cell>
        </row>
        <row r="208">
          <cell r="A208" t="str">
            <v>469873A</v>
          </cell>
          <cell r="B208" t="str">
            <v>ODCA UltraSite EDGE OD Cabinet</v>
          </cell>
          <cell r="C208" t="str">
            <v>7151</v>
          </cell>
          <cell r="D208" t="str">
            <v>UltraSite BTS HW</v>
          </cell>
          <cell r="E208">
            <v>3015</v>
          </cell>
          <cell r="F208">
            <v>3350</v>
          </cell>
          <cell r="G208">
            <v>-335</v>
          </cell>
        </row>
        <row r="209">
          <cell r="A209" t="str">
            <v>467857A</v>
          </cell>
          <cell r="B209" t="str">
            <v>RTGA REMOTE TUNE COMB.GSM900,STANDARD</v>
          </cell>
          <cell r="C209" t="str">
            <v>7151</v>
          </cell>
          <cell r="D209" t="str">
            <v>UltraSite BTS HW</v>
          </cell>
          <cell r="E209">
            <v>2886</v>
          </cell>
          <cell r="F209">
            <v>3207</v>
          </cell>
          <cell r="G209">
            <v>-321</v>
          </cell>
        </row>
        <row r="210">
          <cell r="A210" t="str">
            <v>467859A</v>
          </cell>
          <cell r="B210" t="str">
            <v>RTDB,REMOTE TUNE COMB.GSM1800,B BAND</v>
          </cell>
          <cell r="C210" t="str">
            <v>7151</v>
          </cell>
          <cell r="D210" t="str">
            <v>UltraSite BTS HW</v>
          </cell>
          <cell r="E210">
            <v>2886</v>
          </cell>
          <cell r="F210">
            <v>3207</v>
          </cell>
          <cell r="G210">
            <v>-321</v>
          </cell>
        </row>
        <row r="211">
          <cell r="A211" t="str">
            <v>467860A</v>
          </cell>
          <cell r="B211" t="str">
            <v>RTPA REMOTE TUNE COMB.GSM 1900</v>
          </cell>
          <cell r="C211" t="str">
            <v>7151</v>
          </cell>
          <cell r="D211" t="str">
            <v>UltraSite BTS HW</v>
          </cell>
          <cell r="E211">
            <v>2886</v>
          </cell>
          <cell r="F211">
            <v>3207</v>
          </cell>
          <cell r="G211">
            <v>-321</v>
          </cell>
        </row>
        <row r="212">
          <cell r="A212" t="str">
            <v>467862A</v>
          </cell>
          <cell r="B212" t="str">
            <v>RTJA REMOTE TUNE COMB.GSM900,FILTER J</v>
          </cell>
          <cell r="C212" t="str">
            <v>7151</v>
          </cell>
          <cell r="D212" t="str">
            <v>UltraSite BTS HW</v>
          </cell>
          <cell r="E212">
            <v>2886</v>
          </cell>
          <cell r="F212">
            <v>3207</v>
          </cell>
          <cell r="G212">
            <v>-321</v>
          </cell>
        </row>
        <row r="213">
          <cell r="A213" t="str">
            <v>468721A</v>
          </cell>
          <cell r="B213" t="str">
            <v>RTDC REMOTE TUNE COMB.GSM1800,FULL BAND</v>
          </cell>
          <cell r="C213" t="str">
            <v>7151</v>
          </cell>
          <cell r="D213" t="str">
            <v>UltraSite BTS HW</v>
          </cell>
          <cell r="E213">
            <v>2886</v>
          </cell>
          <cell r="F213">
            <v>3207</v>
          </cell>
          <cell r="G213">
            <v>-321</v>
          </cell>
        </row>
        <row r="214">
          <cell r="A214" t="str">
            <v>467610A</v>
          </cell>
          <cell r="B214" t="str">
            <v>VXRB TRANSMISSION UNIT FXC RRI</v>
          </cell>
          <cell r="C214" t="str">
            <v>7151</v>
          </cell>
          <cell r="D214" t="str">
            <v>UltraSite BTS HW</v>
          </cell>
          <cell r="E214">
            <v>2569</v>
          </cell>
          <cell r="F214">
            <v>2854</v>
          </cell>
          <cell r="G214">
            <v>-285</v>
          </cell>
        </row>
        <row r="215">
          <cell r="A215" t="str">
            <v>467611A</v>
          </cell>
          <cell r="B215" t="str">
            <v>VXTB TRS UNIT FXC E1/T1 120/100 OHM</v>
          </cell>
          <cell r="C215" t="str">
            <v>7151</v>
          </cell>
          <cell r="D215" t="str">
            <v>UltraSite BTS HW</v>
          </cell>
          <cell r="E215">
            <v>2334</v>
          </cell>
          <cell r="F215">
            <v>2593</v>
          </cell>
          <cell r="G215">
            <v>-259</v>
          </cell>
        </row>
        <row r="216">
          <cell r="A216" t="str">
            <v>467612A</v>
          </cell>
          <cell r="B216" t="str">
            <v>VXTA TRANSMISSION UNIT FXC E1 75 OHM</v>
          </cell>
          <cell r="C216" t="str">
            <v>7151</v>
          </cell>
          <cell r="D216" t="str">
            <v>UltraSite BTS HW</v>
          </cell>
          <cell r="E216">
            <v>2334</v>
          </cell>
          <cell r="F216">
            <v>2593</v>
          </cell>
          <cell r="G216">
            <v>-259</v>
          </cell>
        </row>
        <row r="217">
          <cell r="A217" t="str">
            <v>469725A</v>
          </cell>
          <cell r="B217" t="str">
            <v>IDCA UltraSite EDGE ID Cabinet</v>
          </cell>
          <cell r="C217" t="str">
            <v>7151</v>
          </cell>
          <cell r="D217" t="str">
            <v>UltraSite BTS HW</v>
          </cell>
          <cell r="E217">
            <v>2271</v>
          </cell>
          <cell r="F217">
            <v>2523</v>
          </cell>
          <cell r="G217">
            <v>-252</v>
          </cell>
        </row>
        <row r="218">
          <cell r="A218" t="str">
            <v>467858A</v>
          </cell>
          <cell r="B218" t="str">
            <v>RTDA,REMOTE TUNE COMB.GSM1800,A BAND</v>
          </cell>
          <cell r="C218" t="str">
            <v>7151</v>
          </cell>
          <cell r="D218" t="str">
            <v>UltraSite BTS HW</v>
          </cell>
          <cell r="E218">
            <v>2193</v>
          </cell>
          <cell r="F218">
            <v>2437</v>
          </cell>
          <cell r="G218">
            <v>-244</v>
          </cell>
        </row>
        <row r="219">
          <cell r="A219" t="str">
            <v>469644A</v>
          </cell>
          <cell r="B219" t="str">
            <v>DVTD DUAL VARIABLE GAIN DUPLEX FILTER FU</v>
          </cell>
          <cell r="C219" t="str">
            <v>7151</v>
          </cell>
          <cell r="D219" t="str">
            <v>UltraSite BTS HW</v>
          </cell>
          <cell r="E219">
            <v>1373</v>
          </cell>
          <cell r="F219">
            <v>1526</v>
          </cell>
          <cell r="G219">
            <v>-153</v>
          </cell>
        </row>
        <row r="220">
          <cell r="A220" t="str">
            <v>470099A</v>
          </cell>
          <cell r="B220" t="str">
            <v>OEFA Extreme Climate Air Filter kit</v>
          </cell>
          <cell r="C220" t="str">
            <v>7151</v>
          </cell>
          <cell r="D220" t="str">
            <v>UltraSite BTS HW</v>
          </cell>
          <cell r="E220">
            <v>1215</v>
          </cell>
          <cell r="F220">
            <v>1350</v>
          </cell>
          <cell r="G220">
            <v>-135</v>
          </cell>
        </row>
        <row r="221">
          <cell r="A221" t="str">
            <v>467865A</v>
          </cell>
          <cell r="B221" t="str">
            <v>PWSA POWER SUPPLY UNIT,AC</v>
          </cell>
          <cell r="C221" t="str">
            <v>7151</v>
          </cell>
          <cell r="D221" t="str">
            <v>UltraSite BTS HW</v>
          </cell>
          <cell r="E221">
            <v>1114</v>
          </cell>
          <cell r="F221">
            <v>1238</v>
          </cell>
          <cell r="G221">
            <v>-124</v>
          </cell>
        </row>
        <row r="222">
          <cell r="A222" t="str">
            <v>468664A</v>
          </cell>
          <cell r="B222" t="str">
            <v>PWSC, POWER SUPPLY UNIT, 24/27 VDC</v>
          </cell>
          <cell r="C222" t="str">
            <v>7151</v>
          </cell>
          <cell r="D222" t="str">
            <v>UltraSite BTS HW</v>
          </cell>
          <cell r="E222">
            <v>1114</v>
          </cell>
          <cell r="F222">
            <v>1238</v>
          </cell>
          <cell r="G222">
            <v>-124</v>
          </cell>
        </row>
        <row r="223">
          <cell r="A223" t="str">
            <v>469643A</v>
          </cell>
          <cell r="B223" t="str">
            <v>BB2F TRX BASEBAND UNIT, EDGE</v>
          </cell>
          <cell r="C223" t="str">
            <v>7151</v>
          </cell>
          <cell r="D223" t="str">
            <v>UltraSite BTS HW</v>
          </cell>
          <cell r="E223">
            <v>1039</v>
          </cell>
          <cell r="F223">
            <v>1154</v>
          </cell>
          <cell r="G223">
            <v>-115</v>
          </cell>
        </row>
        <row r="224">
          <cell r="A224" t="str">
            <v>468133A</v>
          </cell>
          <cell r="B224" t="str">
            <v>DVTB VARIABLE DUAL DUPLEX FILTER UNIT FB</v>
          </cell>
          <cell r="C224" t="str">
            <v>7151</v>
          </cell>
          <cell r="D224" t="str">
            <v>UltraSite BTS HW</v>
          </cell>
          <cell r="E224">
            <v>985</v>
          </cell>
          <cell r="F224">
            <v>1094</v>
          </cell>
          <cell r="G224">
            <v>-109</v>
          </cell>
        </row>
        <row r="225">
          <cell r="A225" t="str">
            <v>468216A</v>
          </cell>
          <cell r="B225" t="str">
            <v>DVGA DUAL DUPLEX UNIT,GSM900,STANDARD</v>
          </cell>
          <cell r="C225" t="str">
            <v>7151</v>
          </cell>
          <cell r="D225" t="str">
            <v>UltraSite BTS HW</v>
          </cell>
          <cell r="E225">
            <v>985</v>
          </cell>
          <cell r="F225">
            <v>1094</v>
          </cell>
          <cell r="G225">
            <v>-109</v>
          </cell>
        </row>
        <row r="226">
          <cell r="A226" t="str">
            <v>468217A</v>
          </cell>
          <cell r="B226" t="str">
            <v>DVHA DUAL DUPLEX UNIT,GSM900,FILTER H</v>
          </cell>
          <cell r="C226" t="str">
            <v>7151</v>
          </cell>
          <cell r="D226" t="str">
            <v>UltraSite BTS HW</v>
          </cell>
          <cell r="E226">
            <v>985</v>
          </cell>
          <cell r="F226">
            <v>1094</v>
          </cell>
          <cell r="G226">
            <v>-109</v>
          </cell>
        </row>
        <row r="227">
          <cell r="A227" t="str">
            <v>468218A</v>
          </cell>
          <cell r="B227" t="str">
            <v>DVJA DUAL DUPLEX UNIT,GSM900,FILTER J</v>
          </cell>
          <cell r="C227" t="str">
            <v>7151</v>
          </cell>
          <cell r="D227" t="str">
            <v>UltraSite BTS HW</v>
          </cell>
          <cell r="E227">
            <v>985</v>
          </cell>
          <cell r="F227">
            <v>1094</v>
          </cell>
          <cell r="G227">
            <v>-109</v>
          </cell>
        </row>
        <row r="228">
          <cell r="A228" t="str">
            <v>468219A</v>
          </cell>
          <cell r="B228" t="str">
            <v>DVDA DUAL DUPLEX UNIT,GSM1800,A BAND</v>
          </cell>
          <cell r="C228" t="str">
            <v>7151</v>
          </cell>
          <cell r="D228" t="str">
            <v>UltraSite BTS HW</v>
          </cell>
          <cell r="E228">
            <v>985</v>
          </cell>
          <cell r="F228">
            <v>1094</v>
          </cell>
          <cell r="G228">
            <v>-109</v>
          </cell>
        </row>
        <row r="229">
          <cell r="A229" t="str">
            <v>468220A</v>
          </cell>
          <cell r="B229" t="str">
            <v>DVDB DUAL DUPLEX UNIT,GSM1800,B BAND</v>
          </cell>
          <cell r="C229" t="str">
            <v>7151</v>
          </cell>
          <cell r="D229" t="str">
            <v>UltraSite BTS HW</v>
          </cell>
          <cell r="E229">
            <v>985</v>
          </cell>
          <cell r="F229">
            <v>1094</v>
          </cell>
          <cell r="G229">
            <v>-109</v>
          </cell>
        </row>
        <row r="230">
          <cell r="A230" t="str">
            <v>468221A</v>
          </cell>
          <cell r="B230" t="str">
            <v>DVPA DUAL DUPLEX UNIT,GSM1900</v>
          </cell>
          <cell r="C230" t="str">
            <v>7151</v>
          </cell>
          <cell r="D230" t="str">
            <v>UltraSite BTS HW</v>
          </cell>
          <cell r="E230">
            <v>985</v>
          </cell>
          <cell r="F230">
            <v>1094</v>
          </cell>
          <cell r="G230">
            <v>-109</v>
          </cell>
        </row>
        <row r="231">
          <cell r="A231" t="str">
            <v>468619A</v>
          </cell>
          <cell r="B231" t="str">
            <v>DVDC DUAL DUPLEX UNIT,GSM1800,FULL BAND</v>
          </cell>
          <cell r="C231" t="str">
            <v>7151</v>
          </cell>
          <cell r="D231" t="str">
            <v>UltraSite BTS HW</v>
          </cell>
          <cell r="E231">
            <v>985</v>
          </cell>
          <cell r="F231">
            <v>1094</v>
          </cell>
          <cell r="G231">
            <v>-109</v>
          </cell>
        </row>
        <row r="232">
          <cell r="A232" t="str">
            <v>467201A</v>
          </cell>
          <cell r="B232" t="str">
            <v>VXEA, TRANSMISSION UNIT FC E1/T1</v>
          </cell>
          <cell r="C232" t="str">
            <v>7151</v>
          </cell>
          <cell r="D232" t="str">
            <v>UltraSite BTS HW</v>
          </cell>
          <cell r="E232">
            <v>779</v>
          </cell>
          <cell r="F232">
            <v>866</v>
          </cell>
          <cell r="G232">
            <v>-87</v>
          </cell>
        </row>
        <row r="233">
          <cell r="A233" t="str">
            <v>470136A</v>
          </cell>
          <cell r="B233" t="str">
            <v>MKHA MULTICOUPLER KIT 12 WAY 1900</v>
          </cell>
          <cell r="C233" t="str">
            <v>7151</v>
          </cell>
          <cell r="D233" t="str">
            <v>UltraSite BTS HW</v>
          </cell>
          <cell r="E233">
            <v>603</v>
          </cell>
          <cell r="F233">
            <v>670</v>
          </cell>
          <cell r="G233">
            <v>-67</v>
          </cell>
        </row>
        <row r="234">
          <cell r="A234" t="str">
            <v>467866A</v>
          </cell>
          <cell r="B234" t="str">
            <v>PWSB POWER SUPPLY UNIT,DC</v>
          </cell>
          <cell r="C234" t="str">
            <v>7151</v>
          </cell>
          <cell r="D234" t="str">
            <v>UltraSite BTS HW</v>
          </cell>
          <cell r="E234">
            <v>515</v>
          </cell>
          <cell r="F234">
            <v>572</v>
          </cell>
          <cell r="G234">
            <v>-57</v>
          </cell>
        </row>
        <row r="235">
          <cell r="A235" t="str">
            <v>467937A</v>
          </cell>
          <cell r="B235" t="str">
            <v>HETA CABINET HEATER UNIT</v>
          </cell>
          <cell r="C235" t="str">
            <v>7151</v>
          </cell>
          <cell r="D235" t="str">
            <v>UltraSite BTS HW</v>
          </cell>
          <cell r="E235">
            <v>368</v>
          </cell>
          <cell r="F235">
            <v>409</v>
          </cell>
          <cell r="G235">
            <v>-41</v>
          </cell>
        </row>
        <row r="236">
          <cell r="A236" t="str">
            <v>467812A</v>
          </cell>
          <cell r="B236" t="str">
            <v>DU2A DIPLEX FILTER 850-1900</v>
          </cell>
          <cell r="C236" t="str">
            <v>7151</v>
          </cell>
          <cell r="D236" t="str">
            <v>UltraSite BTS HW</v>
          </cell>
          <cell r="E236">
            <v>370</v>
          </cell>
          <cell r="F236">
            <v>411</v>
          </cell>
          <cell r="G236">
            <v>-41</v>
          </cell>
        </row>
        <row r="237">
          <cell r="A237" t="str">
            <v>467868A</v>
          </cell>
          <cell r="B237" t="str">
            <v>BOIA BASE OPERATIONS AND INTERFACES UNIT</v>
          </cell>
          <cell r="C237" t="str">
            <v>7151</v>
          </cell>
          <cell r="D237" t="str">
            <v>UltraSite BTS HW</v>
          </cell>
          <cell r="E237">
            <v>332</v>
          </cell>
          <cell r="F237">
            <v>369</v>
          </cell>
          <cell r="G237">
            <v>-37</v>
          </cell>
        </row>
        <row r="238">
          <cell r="A238" t="str">
            <v>468531A</v>
          </cell>
          <cell r="B238" t="str">
            <v>M6LA MULTICOUPLER UNIT,6WAY,800/900</v>
          </cell>
          <cell r="C238" t="str">
            <v>7151</v>
          </cell>
          <cell r="D238" t="str">
            <v>UltraSite BTS HW</v>
          </cell>
          <cell r="E238">
            <v>332</v>
          </cell>
          <cell r="F238">
            <v>369</v>
          </cell>
          <cell r="G238">
            <v>-37</v>
          </cell>
        </row>
        <row r="239">
          <cell r="A239" t="str">
            <v>468533A</v>
          </cell>
          <cell r="B239" t="str">
            <v>M6HA MULTICOUPLER UNIT,6WAY,1800/1900</v>
          </cell>
          <cell r="C239" t="str">
            <v>7151</v>
          </cell>
          <cell r="D239" t="str">
            <v>UltraSite BTS HW</v>
          </cell>
          <cell r="E239">
            <v>332</v>
          </cell>
          <cell r="F239">
            <v>369</v>
          </cell>
          <cell r="G239">
            <v>-37</v>
          </cell>
        </row>
        <row r="240">
          <cell r="A240" t="str">
            <v>469559A</v>
          </cell>
          <cell r="B240" t="str">
            <v>CPKA COUPLER KIT SET</v>
          </cell>
          <cell r="C240" t="str">
            <v>7151</v>
          </cell>
          <cell r="D240" t="str">
            <v>UltraSite BTS HW</v>
          </cell>
          <cell r="E240">
            <v>319</v>
          </cell>
          <cell r="F240">
            <v>354</v>
          </cell>
          <cell r="G240">
            <v>-35</v>
          </cell>
        </row>
        <row r="241">
          <cell r="A241" t="str">
            <v>470138A</v>
          </cell>
          <cell r="B241" t="str">
            <v>ODFA Dust Climate Air Filter Kit</v>
          </cell>
          <cell r="C241" t="str">
            <v>7151</v>
          </cell>
          <cell r="D241" t="str">
            <v>UltraSite BTS HW</v>
          </cell>
          <cell r="E241">
            <v>288</v>
          </cell>
          <cell r="F241">
            <v>320</v>
          </cell>
          <cell r="G241">
            <v>-32</v>
          </cell>
        </row>
        <row r="242">
          <cell r="A242" t="str">
            <v>469606A</v>
          </cell>
          <cell r="B242" t="str">
            <v>CPKB UNIT (23DB COUPLER SET)</v>
          </cell>
          <cell r="C242" t="str">
            <v>7151</v>
          </cell>
          <cell r="D242" t="str">
            <v>UltraSite BTS HW</v>
          </cell>
          <cell r="E242">
            <v>242</v>
          </cell>
          <cell r="F242">
            <v>269</v>
          </cell>
          <cell r="G242">
            <v>-27</v>
          </cell>
        </row>
        <row r="243">
          <cell r="A243" t="str">
            <v>CS71903.00</v>
          </cell>
          <cell r="B243" t="str">
            <v>Earthing Frame for Talk and NUSS</v>
          </cell>
          <cell r="C243" t="str">
            <v>7151</v>
          </cell>
          <cell r="D243" t="str">
            <v>UltraSite BTS HW</v>
          </cell>
          <cell r="E243">
            <v>233</v>
          </cell>
          <cell r="F243">
            <v>259</v>
          </cell>
          <cell r="G243">
            <v>-26</v>
          </cell>
        </row>
        <row r="244">
          <cell r="A244" t="str">
            <v>468789A</v>
          </cell>
          <cell r="B244" t="str">
            <v>UUAA CO-SITE CABLE SET,ULTRA TO ULTRA</v>
          </cell>
          <cell r="C244" t="str">
            <v>7151</v>
          </cell>
          <cell r="D244" t="str">
            <v>UltraSite BTS HW</v>
          </cell>
          <cell r="E244">
            <v>132</v>
          </cell>
          <cell r="F244">
            <v>147</v>
          </cell>
          <cell r="G244">
            <v>-15</v>
          </cell>
        </row>
        <row r="245">
          <cell r="A245" t="str">
            <v>470225A</v>
          </cell>
          <cell r="B245" t="str">
            <v>ACFE AC FILTER ENHANCED FOR IDCx/ODCx</v>
          </cell>
          <cell r="C245" t="str">
            <v>7151</v>
          </cell>
          <cell r="D245" t="str">
            <v>UltraSite BTS HW</v>
          </cell>
          <cell r="E245">
            <v>137</v>
          </cell>
          <cell r="F245">
            <v>152</v>
          </cell>
          <cell r="G245">
            <v>-15</v>
          </cell>
        </row>
        <row r="246">
          <cell r="A246" t="str">
            <v>469166A</v>
          </cell>
          <cell r="B246" t="str">
            <v>DCFB, FILTER UNIT 24/27 VDC</v>
          </cell>
          <cell r="C246" t="str">
            <v>7151</v>
          </cell>
          <cell r="D246" t="str">
            <v>UltraSite BTS HW</v>
          </cell>
          <cell r="E246">
            <v>110</v>
          </cell>
          <cell r="F246">
            <v>122</v>
          </cell>
          <cell r="G246">
            <v>-12</v>
          </cell>
        </row>
        <row r="247">
          <cell r="A247" t="str">
            <v>468686A</v>
          </cell>
          <cell r="B247" t="str">
            <v>ATCA INTERNAL ANTENNA FEEDER KIT</v>
          </cell>
          <cell r="C247" t="str">
            <v>7151</v>
          </cell>
          <cell r="D247" t="str">
            <v>UltraSite BTS HW</v>
          </cell>
          <cell r="E247">
            <v>113</v>
          </cell>
          <cell r="F247">
            <v>125</v>
          </cell>
          <cell r="G247">
            <v>-12</v>
          </cell>
        </row>
        <row r="248">
          <cell r="A248" t="str">
            <v>469479A</v>
          </cell>
          <cell r="B248" t="str">
            <v>UTNA UNIT CABLE SET</v>
          </cell>
          <cell r="C248" t="str">
            <v>7151</v>
          </cell>
          <cell r="D248" t="str">
            <v>UltraSite BTS HW</v>
          </cell>
          <cell r="E248">
            <v>87</v>
          </cell>
          <cell r="F248">
            <v>97</v>
          </cell>
          <cell r="G248">
            <v>-10</v>
          </cell>
        </row>
        <row r="249">
          <cell r="A249" t="str">
            <v>468091A</v>
          </cell>
          <cell r="B249" t="str">
            <v>OEKA ENTRY KIT</v>
          </cell>
          <cell r="C249" t="str">
            <v>7151</v>
          </cell>
          <cell r="D249" t="str">
            <v>UltraSite BTS HW</v>
          </cell>
          <cell r="E249">
            <v>78</v>
          </cell>
          <cell r="F249">
            <v>87</v>
          </cell>
          <cell r="G249">
            <v>-9</v>
          </cell>
        </row>
        <row r="250">
          <cell r="A250" t="str">
            <v>469050A</v>
          </cell>
          <cell r="B250" t="str">
            <v>UUJA SYNCHRONIZATION CABLE SET</v>
          </cell>
          <cell r="C250" t="str">
            <v>7151</v>
          </cell>
          <cell r="D250" t="str">
            <v>UltraSite BTS HW</v>
          </cell>
          <cell r="E250">
            <v>83</v>
          </cell>
          <cell r="F250">
            <v>92</v>
          </cell>
          <cell r="G250">
            <v>-9</v>
          </cell>
        </row>
        <row r="251">
          <cell r="A251" t="str">
            <v>468530A</v>
          </cell>
          <cell r="B251" t="str">
            <v>M2LA MULTICOUPLER UNIT,2WAY,800/900</v>
          </cell>
          <cell r="C251" t="str">
            <v>7151</v>
          </cell>
          <cell r="D251" t="str">
            <v>UltraSite BTS HW</v>
          </cell>
          <cell r="E251">
            <v>59</v>
          </cell>
          <cell r="F251">
            <v>66</v>
          </cell>
          <cell r="G251">
            <v>-7</v>
          </cell>
        </row>
        <row r="252">
          <cell r="A252" t="str">
            <v>468532A</v>
          </cell>
          <cell r="B252" t="str">
            <v>M2HA MULTICOUPLER UNIT,2WAY,1800/1900</v>
          </cell>
          <cell r="C252" t="str">
            <v>7151</v>
          </cell>
          <cell r="D252" t="str">
            <v>UltraSite BTS HW</v>
          </cell>
          <cell r="E252">
            <v>59</v>
          </cell>
          <cell r="F252">
            <v>66</v>
          </cell>
          <cell r="G252">
            <v>-7</v>
          </cell>
        </row>
        <row r="253">
          <cell r="A253" t="str">
            <v>469048A</v>
          </cell>
          <cell r="B253" t="str">
            <v>UTDA,CO-SITE SET,ULTRASITE/TDMA</v>
          </cell>
          <cell r="C253" t="str">
            <v>7151</v>
          </cell>
          <cell r="D253" t="str">
            <v>UltraSite BTS HW</v>
          </cell>
          <cell r="E253">
            <v>62</v>
          </cell>
          <cell r="F253">
            <v>69</v>
          </cell>
          <cell r="G253">
            <v>-7</v>
          </cell>
        </row>
        <row r="254">
          <cell r="A254" t="str">
            <v>469719A</v>
          </cell>
          <cell r="B254" t="str">
            <v>CSMA CABLE SET</v>
          </cell>
          <cell r="C254" t="str">
            <v>7151</v>
          </cell>
          <cell r="D254" t="str">
            <v>UltraSite BTS HW</v>
          </cell>
          <cell r="E254">
            <v>57</v>
          </cell>
          <cell r="F254">
            <v>63</v>
          </cell>
          <cell r="G254">
            <v>-6</v>
          </cell>
        </row>
        <row r="255">
          <cell r="A255" t="str">
            <v>469605A</v>
          </cell>
          <cell r="B255" t="str">
            <v>EXNA UNIT CABLE SET</v>
          </cell>
          <cell r="C255" t="str">
            <v>7151</v>
          </cell>
          <cell r="D255" t="str">
            <v>UltraSite BTS HW</v>
          </cell>
          <cell r="E255">
            <v>59</v>
          </cell>
          <cell r="F255">
            <v>65</v>
          </cell>
          <cell r="G255">
            <v>-6</v>
          </cell>
        </row>
        <row r="256">
          <cell r="A256" t="str">
            <v>469608A</v>
          </cell>
          <cell r="B256" t="str">
            <v>EXSA UNIT CABLE SET</v>
          </cell>
          <cell r="C256" t="str">
            <v>7151</v>
          </cell>
          <cell r="D256" t="str">
            <v>UltraSite BTS HW</v>
          </cell>
          <cell r="E256">
            <v>59</v>
          </cell>
          <cell r="F256">
            <v>65</v>
          </cell>
          <cell r="G256">
            <v>-6</v>
          </cell>
        </row>
        <row r="257">
          <cell r="A257" t="str">
            <v>469996A</v>
          </cell>
          <cell r="B257" t="str">
            <v>D-CONNECTOR ENHANCEMENT KIT</v>
          </cell>
          <cell r="C257" t="str">
            <v>7151</v>
          </cell>
          <cell r="D257" t="str">
            <v>UltraSite BTS HW</v>
          </cell>
          <cell r="E257">
            <v>41</v>
          </cell>
          <cell r="F257">
            <v>46</v>
          </cell>
          <cell r="G257">
            <v>-5</v>
          </cell>
        </row>
        <row r="258">
          <cell r="A258" t="str">
            <v>468094A</v>
          </cell>
          <cell r="B258" t="str">
            <v>OBKA BRIDGE KIT</v>
          </cell>
          <cell r="C258" t="str">
            <v>7151</v>
          </cell>
          <cell r="D258" t="str">
            <v>UltraSite BTS HW</v>
          </cell>
          <cell r="E258">
            <v>42</v>
          </cell>
          <cell r="F258">
            <v>47</v>
          </cell>
          <cell r="G258">
            <v>-5</v>
          </cell>
        </row>
        <row r="259">
          <cell r="A259" t="str">
            <v>469372A</v>
          </cell>
          <cell r="B259" t="str">
            <v>OBKB MIDI TO TALK BRIDGE</v>
          </cell>
          <cell r="C259" t="str">
            <v>7151</v>
          </cell>
          <cell r="D259" t="str">
            <v>UltraSite BTS HW</v>
          </cell>
          <cell r="E259">
            <v>42</v>
          </cell>
          <cell r="F259">
            <v>47</v>
          </cell>
          <cell r="G259">
            <v>-5</v>
          </cell>
        </row>
        <row r="260">
          <cell r="A260" t="str">
            <v>469441A</v>
          </cell>
          <cell r="B260" t="str">
            <v>PWKA INSTALLATION KIT (USED W/PWSC)</v>
          </cell>
          <cell r="C260" t="str">
            <v>7151</v>
          </cell>
          <cell r="D260" t="str">
            <v>UltraSite BTS HW</v>
          </cell>
          <cell r="E260">
            <v>39</v>
          </cell>
          <cell r="F260">
            <v>43</v>
          </cell>
          <cell r="G260">
            <v>-4</v>
          </cell>
        </row>
        <row r="261">
          <cell r="A261" t="str">
            <v>469111A</v>
          </cell>
          <cell r="B261" t="str">
            <v>UUHA SYNCHRONIZATION CABLE SET</v>
          </cell>
          <cell r="C261" t="str">
            <v>7151</v>
          </cell>
          <cell r="D261" t="str">
            <v>UltraSite BTS HW</v>
          </cell>
          <cell r="E261">
            <v>26</v>
          </cell>
          <cell r="F261">
            <v>29</v>
          </cell>
          <cell r="G261">
            <v>-3</v>
          </cell>
        </row>
        <row r="262">
          <cell r="A262" t="str">
            <v>466289A</v>
          </cell>
          <cell r="B262" t="str">
            <v>LEKA LIFT EYES KIT</v>
          </cell>
          <cell r="C262" t="str">
            <v>7151</v>
          </cell>
          <cell r="D262" t="str">
            <v>UltraSite BTS HW</v>
          </cell>
          <cell r="E262">
            <v>29</v>
          </cell>
          <cell r="F262">
            <v>32</v>
          </cell>
          <cell r="G262">
            <v>-3</v>
          </cell>
        </row>
        <row r="263">
          <cell r="A263" t="str">
            <v>469432A</v>
          </cell>
          <cell r="B263" t="str">
            <v>OFKC ASSEMBLY</v>
          </cell>
          <cell r="C263" t="str">
            <v>7151</v>
          </cell>
          <cell r="D263" t="str">
            <v>UltraSite BTS HW</v>
          </cell>
          <cell r="E263">
            <v>30</v>
          </cell>
          <cell r="F263">
            <v>33</v>
          </cell>
          <cell r="G263">
            <v>-3</v>
          </cell>
        </row>
        <row r="264">
          <cell r="A264" t="str">
            <v>469442A</v>
          </cell>
          <cell r="B264" t="str">
            <v>FIKA,FILTER INSTALLATION KIT(USED W/DCFB</v>
          </cell>
          <cell r="C264" t="str">
            <v>7151</v>
          </cell>
          <cell r="D264" t="str">
            <v>UltraSite BTS HW</v>
          </cell>
          <cell r="E264">
            <v>31</v>
          </cell>
          <cell r="F264">
            <v>34</v>
          </cell>
          <cell r="G264">
            <v>-3</v>
          </cell>
        </row>
        <row r="265">
          <cell r="A265" t="str">
            <v>468092A</v>
          </cell>
          <cell r="B265" t="str">
            <v>OFKA AIR FILTER KIT</v>
          </cell>
          <cell r="C265" t="str">
            <v>7151</v>
          </cell>
          <cell r="D265" t="str">
            <v>UltraSite BTS HW</v>
          </cell>
          <cell r="E265">
            <v>32</v>
          </cell>
          <cell r="F265">
            <v>35</v>
          </cell>
          <cell r="G265">
            <v>-3</v>
          </cell>
        </row>
        <row r="266">
          <cell r="A266" t="str">
            <v>469107A</v>
          </cell>
          <cell r="B266" t="str">
            <v>UABA ABIS CABLE SET (UPDATE)</v>
          </cell>
          <cell r="C266" t="str">
            <v>7151</v>
          </cell>
          <cell r="D266" t="str">
            <v>UltraSite BTS HW</v>
          </cell>
          <cell r="E266">
            <v>20</v>
          </cell>
          <cell r="F266">
            <v>22</v>
          </cell>
          <cell r="G266">
            <v>-2</v>
          </cell>
        </row>
        <row r="267">
          <cell r="A267" t="str">
            <v>469642A</v>
          </cell>
          <cell r="B267" t="str">
            <v>SXCA SIX 6-6 EXTENSION CABLE SET</v>
          </cell>
          <cell r="C267" t="str">
            <v>7151</v>
          </cell>
          <cell r="D267" t="str">
            <v>UltraSite BTS HW</v>
          </cell>
          <cell r="E267">
            <v>23</v>
          </cell>
          <cell r="F267">
            <v>25</v>
          </cell>
          <cell r="G267">
            <v>-2</v>
          </cell>
        </row>
        <row r="268">
          <cell r="A268" t="str">
            <v>OSSW0109</v>
          </cell>
          <cell r="B268" t="str">
            <v>Hardware Browser for 2G BTS NOLS</v>
          </cell>
          <cell r="C268" t="str">
            <v>7201</v>
          </cell>
          <cell r="D268" t="str">
            <v>NetAct GSM, EDGE, MESO &amp; VAR</v>
          </cell>
          <cell r="E268">
            <v>0.01</v>
          </cell>
          <cell r="F268">
            <v>25000</v>
          </cell>
          <cell r="G268">
            <v>-24999.99</v>
          </cell>
        </row>
        <row r="269">
          <cell r="A269" t="str">
            <v>OSSW0305</v>
          </cell>
          <cell r="B269" t="str">
            <v>Common Functionality for HLR LTU</v>
          </cell>
          <cell r="C269" t="str">
            <v>7201</v>
          </cell>
          <cell r="D269" t="str">
            <v>NetAct GSM, EDGE, MESO &amp; VAR</v>
          </cell>
          <cell r="E269">
            <v>70</v>
          </cell>
          <cell r="F269">
            <v>22700</v>
          </cell>
          <cell r="G269">
            <v>-22630</v>
          </cell>
        </row>
        <row r="270">
          <cell r="A270" t="str">
            <v>2003360</v>
          </cell>
          <cell r="B270" t="str">
            <v>GPRS/EDGE Operating SW per PCU Ansi</v>
          </cell>
          <cell r="C270" t="str">
            <v>7203</v>
          </cell>
          <cell r="D270" t="str">
            <v>Operating SW GSM/EDGE BSC</v>
          </cell>
          <cell r="E270">
            <v>10051.280000000001</v>
          </cell>
          <cell r="F270">
            <v>11895</v>
          </cell>
          <cell r="G270">
            <v>-1843.72</v>
          </cell>
        </row>
        <row r="271">
          <cell r="A271" t="str">
            <v>2003362</v>
          </cell>
          <cell r="B271" t="str">
            <v>GPRS/EDGE Operating SW per PCU Etsi</v>
          </cell>
          <cell r="C271" t="str">
            <v>7203</v>
          </cell>
          <cell r="D271" t="str">
            <v>Operating SW GSM/EDGE BSC</v>
          </cell>
          <cell r="E271">
            <v>10051.280000000001</v>
          </cell>
          <cell r="F271">
            <v>11895</v>
          </cell>
          <cell r="G271">
            <v>-1843.72</v>
          </cell>
        </row>
        <row r="272">
          <cell r="A272" t="str">
            <v>BSC00028</v>
          </cell>
          <cell r="B272" t="str">
            <v>PCU1 oper. SW per logical PCU for Live</v>
          </cell>
          <cell r="C272" t="str">
            <v>7203</v>
          </cell>
          <cell r="D272" t="str">
            <v>Operating SW GSM/EDGE BSC</v>
          </cell>
          <cell r="E272">
            <v>10051.280000000001</v>
          </cell>
          <cell r="F272">
            <v>11895</v>
          </cell>
          <cell r="G272">
            <v>-1843.72</v>
          </cell>
        </row>
        <row r="273">
          <cell r="A273" t="str">
            <v>BSC00031</v>
          </cell>
          <cell r="B273" t="str">
            <v>PCU2 oper. SW per logical PCU for Live</v>
          </cell>
          <cell r="C273" t="str">
            <v>7203</v>
          </cell>
          <cell r="D273" t="str">
            <v>Operating SW GSM/EDGE BSC</v>
          </cell>
          <cell r="E273">
            <v>10051.280000000001</v>
          </cell>
          <cell r="F273">
            <v>11895</v>
          </cell>
          <cell r="G273">
            <v>-1843.72</v>
          </cell>
        </row>
        <row r="274">
          <cell r="A274" t="str">
            <v>RNC3143</v>
          </cell>
          <cell r="B274" t="str">
            <v>RNC Operating SW RNC150</v>
          </cell>
          <cell r="C274" t="str">
            <v>7208</v>
          </cell>
          <cell r="D274" t="str">
            <v>WCDMA RNC Operating SW</v>
          </cell>
          <cell r="E274">
            <v>486370</v>
          </cell>
          <cell r="F274">
            <v>572200</v>
          </cell>
          <cell r="G274">
            <v>-85830</v>
          </cell>
        </row>
        <row r="275">
          <cell r="A275" t="str">
            <v>RNC3144</v>
          </cell>
          <cell r="B275" t="str">
            <v>RNC Operating SW RNC150-300</v>
          </cell>
          <cell r="C275" t="str">
            <v>7208</v>
          </cell>
          <cell r="D275" t="str">
            <v>WCDMA RNC Operating SW</v>
          </cell>
          <cell r="E275">
            <v>354960</v>
          </cell>
          <cell r="F275">
            <v>417600</v>
          </cell>
          <cell r="G275">
            <v>-62640</v>
          </cell>
        </row>
        <row r="276">
          <cell r="A276" t="str">
            <v>RNC3145</v>
          </cell>
          <cell r="B276" t="str">
            <v>RNC Operating SW RNC300-450</v>
          </cell>
          <cell r="C276" t="str">
            <v>7208</v>
          </cell>
          <cell r="D276" t="str">
            <v>WCDMA RNC Operating SW</v>
          </cell>
          <cell r="E276">
            <v>323088</v>
          </cell>
          <cell r="F276">
            <v>380104</v>
          </cell>
          <cell r="G276">
            <v>-57016</v>
          </cell>
        </row>
        <row r="277">
          <cell r="A277" t="str">
            <v>RNC3108</v>
          </cell>
          <cell r="B277" t="str">
            <v>RNC Operating SW Capa Step 1</v>
          </cell>
          <cell r="C277" t="str">
            <v>7208</v>
          </cell>
          <cell r="D277" t="str">
            <v>WCDMA RNC Operating SW</v>
          </cell>
          <cell r="E277">
            <v>280500</v>
          </cell>
          <cell r="F277">
            <v>330000</v>
          </cell>
          <cell r="G277">
            <v>-49500</v>
          </cell>
        </row>
        <row r="278">
          <cell r="A278" t="str">
            <v>RNC3133</v>
          </cell>
          <cell r="B278" t="str">
            <v>RNC Operating SW Capa Step 7</v>
          </cell>
          <cell r="C278" t="str">
            <v>7208</v>
          </cell>
          <cell r="D278" t="str">
            <v>WCDMA RNC Operating SW</v>
          </cell>
          <cell r="E278">
            <v>258060</v>
          </cell>
          <cell r="F278">
            <v>303600</v>
          </cell>
          <cell r="G278">
            <v>-45540</v>
          </cell>
        </row>
        <row r="279">
          <cell r="A279" t="str">
            <v>RNC3132</v>
          </cell>
          <cell r="B279" t="str">
            <v>RNC Operating SW Capa Step 6</v>
          </cell>
          <cell r="C279" t="str">
            <v>7208</v>
          </cell>
          <cell r="D279" t="str">
            <v>WCDMA RNC Operating SW</v>
          </cell>
          <cell r="E279">
            <v>137904</v>
          </cell>
          <cell r="F279">
            <v>162240</v>
          </cell>
          <cell r="G279">
            <v>-24336</v>
          </cell>
        </row>
        <row r="280">
          <cell r="A280" t="str">
            <v>RNC3109</v>
          </cell>
          <cell r="B280" t="str">
            <v>RNC Operating SW Capa Step 2-3-4-5</v>
          </cell>
          <cell r="C280" t="str">
            <v>7208</v>
          </cell>
          <cell r="D280" t="str">
            <v>WCDMA RNC Operating SW</v>
          </cell>
          <cell r="E280">
            <v>119000</v>
          </cell>
          <cell r="F280">
            <v>140000</v>
          </cell>
          <cell r="G280">
            <v>-21000</v>
          </cell>
        </row>
        <row r="281">
          <cell r="A281" t="str">
            <v>RNC3147</v>
          </cell>
          <cell r="B281" t="str">
            <v>RNC Release 2.1 SW Silver</v>
          </cell>
          <cell r="C281" t="str">
            <v>7208</v>
          </cell>
          <cell r="D281" t="str">
            <v>WCDMA RNC Operating SW</v>
          </cell>
          <cell r="E281">
            <v>1</v>
          </cell>
          <cell r="F281">
            <v>505</v>
          </cell>
          <cell r="G281">
            <v>-504</v>
          </cell>
        </row>
        <row r="282">
          <cell r="A282" t="str">
            <v>RNC3148</v>
          </cell>
          <cell r="B282" t="str">
            <v>RNC Release 2.1 SW Silver CDx3</v>
          </cell>
          <cell r="C282" t="str">
            <v>7208</v>
          </cell>
          <cell r="D282" t="str">
            <v>WCDMA RNC Operating SW</v>
          </cell>
          <cell r="E282">
            <v>1</v>
          </cell>
          <cell r="F282">
            <v>505</v>
          </cell>
          <cell r="G282">
            <v>-504</v>
          </cell>
        </row>
        <row r="283">
          <cell r="A283" t="str">
            <v>470059A</v>
          </cell>
          <cell r="B283" t="str">
            <v>AXC OPERATING SW</v>
          </cell>
          <cell r="C283" t="str">
            <v>7209</v>
          </cell>
          <cell r="D283" t="str">
            <v>Operating SW WCDMA UltraBTS (G7209)</v>
          </cell>
          <cell r="E283">
            <v>570</v>
          </cell>
          <cell r="F283">
            <v>668</v>
          </cell>
          <cell r="G283">
            <v>-98</v>
          </cell>
        </row>
        <row r="284">
          <cell r="A284" t="str">
            <v>470058A</v>
          </cell>
          <cell r="B284" t="str">
            <v>WCDMA BTS OPERATING SW</v>
          </cell>
          <cell r="C284" t="str">
            <v>7209</v>
          </cell>
          <cell r="D284" t="str">
            <v>Operating SW WCDMA UltraBTS (G7209)</v>
          </cell>
          <cell r="E284">
            <v>49</v>
          </cell>
          <cell r="F284">
            <v>58</v>
          </cell>
          <cell r="G284">
            <v>-9</v>
          </cell>
        </row>
        <row r="285">
          <cell r="A285" t="str">
            <v>00034910</v>
          </cell>
          <cell r="B285" t="str">
            <v>FHP 16-state modulation 100 licences</v>
          </cell>
          <cell r="C285" t="str">
            <v>7214</v>
          </cell>
          <cell r="D285" t="str">
            <v>CT Hopper Application SW</v>
          </cell>
          <cell r="E285">
            <v>75000</v>
          </cell>
          <cell r="F285">
            <v>90000</v>
          </cell>
          <cell r="G285">
            <v>-15000</v>
          </cell>
        </row>
        <row r="286">
          <cell r="A286" t="str">
            <v>00034908</v>
          </cell>
          <cell r="B286" t="str">
            <v>FHP 16-state modulation licence</v>
          </cell>
          <cell r="C286" t="str">
            <v>7214</v>
          </cell>
          <cell r="D286" t="str">
            <v>CT Hopper Application SW</v>
          </cell>
          <cell r="E286">
            <v>750</v>
          </cell>
          <cell r="F286">
            <v>900</v>
          </cell>
          <cell r="G286">
            <v>-150</v>
          </cell>
        </row>
        <row r="287">
          <cell r="A287" t="str">
            <v>RNC3123</v>
          </cell>
          <cell r="B287" t="str">
            <v>RNC Release RN2.0 SW Silver</v>
          </cell>
          <cell r="C287" t="str">
            <v>7219</v>
          </cell>
          <cell r="D287" t="str">
            <v>WCDMA RAN SW Maint. Silver RU G7219</v>
          </cell>
          <cell r="E287">
            <v>1</v>
          </cell>
          <cell r="F287">
            <v>505</v>
          </cell>
          <cell r="G287">
            <v>-504</v>
          </cell>
        </row>
        <row r="288">
          <cell r="A288" t="str">
            <v>RNC3124</v>
          </cell>
          <cell r="B288" t="str">
            <v>RNC Release RN2.0 SW Silver CDx3</v>
          </cell>
          <cell r="C288" t="str">
            <v>7219</v>
          </cell>
          <cell r="D288" t="str">
            <v>WCDMA RAN SW Maint. Silver RU G7219</v>
          </cell>
          <cell r="E288">
            <v>1</v>
          </cell>
          <cell r="F288">
            <v>505</v>
          </cell>
          <cell r="G288">
            <v>-504</v>
          </cell>
        </row>
        <row r="289">
          <cell r="A289" t="str">
            <v>470165A</v>
          </cell>
          <cell r="B289" t="str">
            <v>WN2.0 RELEASE SW UPGRADE SILVER</v>
          </cell>
          <cell r="C289" t="str">
            <v>7219</v>
          </cell>
          <cell r="D289" t="str">
            <v>WCDMA RAN SW Maint. Silver RU G7219</v>
          </cell>
          <cell r="E289">
            <v>9.8000000000000007</v>
          </cell>
          <cell r="F289">
            <v>5.9</v>
          </cell>
          <cell r="G289">
            <v>3.9</v>
          </cell>
        </row>
        <row r="290">
          <cell r="A290" t="str">
            <v>IPBBHW0055</v>
          </cell>
          <cell r="B290" t="str">
            <v>1-Port POS STM-1 Singlemode (IR)</v>
          </cell>
          <cell r="C290" t="str">
            <v>7245</v>
          </cell>
          <cell r="D290" t="str">
            <v>IP Backbone (Cisco)</v>
          </cell>
          <cell r="E290">
            <v>6120</v>
          </cell>
          <cell r="F290">
            <v>7200</v>
          </cell>
          <cell r="G290">
            <v>-1080</v>
          </cell>
        </row>
        <row r="291">
          <cell r="A291" t="str">
            <v>NET4582000</v>
          </cell>
          <cell r="B291" t="str">
            <v>CPGX-VFF-HA-U-NG, Firewall-1 GX HA Bundl</v>
          </cell>
          <cell r="C291" t="str">
            <v>7246</v>
          </cell>
          <cell r="D291" t="str">
            <v>IP Backbone other</v>
          </cell>
          <cell r="E291">
            <v>105000</v>
          </cell>
          <cell r="F291">
            <v>120000</v>
          </cell>
          <cell r="G291">
            <v>-15000</v>
          </cell>
        </row>
        <row r="292">
          <cell r="A292" t="str">
            <v>MSS01H3031</v>
          </cell>
          <cell r="B292" t="str">
            <v>CHU pair CP816-A/512MB MBIF-CR HD MO</v>
          </cell>
          <cell r="C292" t="str">
            <v>7248</v>
          </cell>
          <cell r="D292" t="str">
            <v>HW - Standalone MSS, GCS and CDS</v>
          </cell>
          <cell r="E292">
            <v>21450</v>
          </cell>
          <cell r="F292">
            <v>42083</v>
          </cell>
          <cell r="G292">
            <v>-20633</v>
          </cell>
        </row>
        <row r="293">
          <cell r="A293" t="str">
            <v>MSS01H3030</v>
          </cell>
          <cell r="B293" t="str">
            <v>CHU pair CP710-A/512MB MBIF-B</v>
          </cell>
          <cell r="C293" t="str">
            <v>7248</v>
          </cell>
          <cell r="D293" t="str">
            <v>HW - Standalone MSS, GCS and CDS</v>
          </cell>
          <cell r="E293">
            <v>21148</v>
          </cell>
          <cell r="F293">
            <v>40857</v>
          </cell>
          <cell r="G293">
            <v>-19709</v>
          </cell>
        </row>
        <row r="294">
          <cell r="A294" t="str">
            <v>MSS01H3032</v>
          </cell>
          <cell r="B294" t="str">
            <v>CHU pair CP710-A/512MB MBIF-CR HDU MO</v>
          </cell>
          <cell r="C294" t="str">
            <v>7248</v>
          </cell>
          <cell r="D294" t="str">
            <v>HW - Standalone MSS, GCS and CDS</v>
          </cell>
          <cell r="E294">
            <v>21148</v>
          </cell>
          <cell r="F294">
            <v>40857</v>
          </cell>
          <cell r="G294">
            <v>-19709</v>
          </cell>
        </row>
        <row r="295">
          <cell r="A295" t="str">
            <v>MSS01H3051</v>
          </cell>
          <cell r="B295" t="str">
            <v>STU pair CP816-A/512MB MBIF-C</v>
          </cell>
          <cell r="C295" t="str">
            <v>7248</v>
          </cell>
          <cell r="D295" t="str">
            <v>HW - Standalone MSS, GCS and CDS</v>
          </cell>
          <cell r="E295">
            <v>13366</v>
          </cell>
          <cell r="F295">
            <v>26135</v>
          </cell>
          <cell r="G295">
            <v>-12769</v>
          </cell>
        </row>
        <row r="296">
          <cell r="A296" t="str">
            <v>MSS01H3050</v>
          </cell>
          <cell r="B296" t="str">
            <v>STU pair CP710-A/512MB MBIF-B</v>
          </cell>
          <cell r="C296" t="str">
            <v>7248</v>
          </cell>
          <cell r="D296" t="str">
            <v>HW - Standalone MSS, GCS and CDS</v>
          </cell>
          <cell r="E296">
            <v>12896</v>
          </cell>
          <cell r="F296">
            <v>25373</v>
          </cell>
          <cell r="G296">
            <v>-12477</v>
          </cell>
        </row>
        <row r="297">
          <cell r="A297" t="str">
            <v>MSS01H3060</v>
          </cell>
          <cell r="B297" t="str">
            <v>VLRU pair CP710-A/512MB MBIF-B</v>
          </cell>
          <cell r="C297" t="str">
            <v>7248</v>
          </cell>
          <cell r="D297" t="str">
            <v>HW - Standalone MSS, GCS and CDS</v>
          </cell>
          <cell r="E297">
            <v>12896</v>
          </cell>
          <cell r="F297">
            <v>25373</v>
          </cell>
          <cell r="G297">
            <v>-12477</v>
          </cell>
        </row>
        <row r="298">
          <cell r="A298" t="str">
            <v>MSS01H3061</v>
          </cell>
          <cell r="B298" t="str">
            <v>VLRU pair CP816-A/1GB MBIF-C</v>
          </cell>
          <cell r="C298" t="str">
            <v>7248</v>
          </cell>
          <cell r="D298" t="str">
            <v>HW - Standalone MSS, GCS and CDS</v>
          </cell>
          <cell r="E298">
            <v>13696</v>
          </cell>
          <cell r="F298">
            <v>26135</v>
          </cell>
          <cell r="G298">
            <v>-12439</v>
          </cell>
        </row>
        <row r="299">
          <cell r="A299" t="str">
            <v>MSS01H3064</v>
          </cell>
          <cell r="B299" t="str">
            <v>VLRU pair CP816-A/1GB MBIF-B</v>
          </cell>
          <cell r="C299" t="str">
            <v>7248</v>
          </cell>
          <cell r="D299" t="str">
            <v>HW - Standalone MSS, GCS and CDS</v>
          </cell>
          <cell r="E299">
            <v>13696</v>
          </cell>
          <cell r="F299">
            <v>26135</v>
          </cell>
          <cell r="G299">
            <v>-12439</v>
          </cell>
        </row>
        <row r="300">
          <cell r="A300" t="str">
            <v>MSS01H3062</v>
          </cell>
          <cell r="B300" t="str">
            <v>VLRU pair CP710-A/1GB MBIF-C</v>
          </cell>
          <cell r="C300" t="str">
            <v>7248</v>
          </cell>
          <cell r="D300" t="str">
            <v>HW - Standalone MSS, GCS and CDS</v>
          </cell>
          <cell r="E300">
            <v>13394</v>
          </cell>
          <cell r="F300">
            <v>25373</v>
          </cell>
          <cell r="G300">
            <v>-11979</v>
          </cell>
        </row>
        <row r="301">
          <cell r="A301" t="str">
            <v>MSS01H3063</v>
          </cell>
          <cell r="B301" t="str">
            <v>VLRU pair 710-A/1GB MBIF-B</v>
          </cell>
          <cell r="C301" t="str">
            <v>7248</v>
          </cell>
          <cell r="D301" t="str">
            <v>HW - Standalone MSS, GCS and CDS</v>
          </cell>
          <cell r="E301">
            <v>13394</v>
          </cell>
          <cell r="F301">
            <v>25373</v>
          </cell>
          <cell r="G301">
            <v>-11979</v>
          </cell>
        </row>
        <row r="302">
          <cell r="A302" t="str">
            <v>MSS01H3021</v>
          </cell>
          <cell r="B302" t="str">
            <v>CCSU CP816-A/1GB MBIF-C</v>
          </cell>
          <cell r="C302" t="str">
            <v>7248</v>
          </cell>
          <cell r="D302" t="str">
            <v>HW - Standalone MSS, GCS and CDS</v>
          </cell>
          <cell r="E302">
            <v>10348</v>
          </cell>
          <cell r="F302">
            <v>18775</v>
          </cell>
          <cell r="G302">
            <v>-8427</v>
          </cell>
        </row>
        <row r="303">
          <cell r="A303" t="str">
            <v>MSS01H3022</v>
          </cell>
          <cell r="B303" t="str">
            <v>CCSU CP816-A/1GB MBIF-CR</v>
          </cell>
          <cell r="C303" t="str">
            <v>7248</v>
          </cell>
          <cell r="D303" t="str">
            <v>HW - Standalone MSS, GCS and CDS</v>
          </cell>
          <cell r="E303">
            <v>10348</v>
          </cell>
          <cell r="F303">
            <v>18775</v>
          </cell>
          <cell r="G303">
            <v>-8427</v>
          </cell>
        </row>
        <row r="304">
          <cell r="A304" t="str">
            <v>MSS01H3070</v>
          </cell>
          <cell r="B304" t="str">
            <v>PAU CP816-A/1GB MBIF-C</v>
          </cell>
          <cell r="C304" t="str">
            <v>7248</v>
          </cell>
          <cell r="D304" t="str">
            <v>HW - Standalone MSS, GCS and CDS</v>
          </cell>
          <cell r="E304">
            <v>10348</v>
          </cell>
          <cell r="F304">
            <v>18775</v>
          </cell>
          <cell r="G304">
            <v>-8427</v>
          </cell>
        </row>
        <row r="305">
          <cell r="A305" t="str">
            <v>MSS01H3071</v>
          </cell>
          <cell r="B305" t="str">
            <v>PAU CP816-A/1GB MBIF-B</v>
          </cell>
          <cell r="C305" t="str">
            <v>7248</v>
          </cell>
          <cell r="D305" t="str">
            <v>HW - Standalone MSS, GCS and CDS</v>
          </cell>
          <cell r="E305">
            <v>10348</v>
          </cell>
          <cell r="F305">
            <v>18775</v>
          </cell>
          <cell r="G305">
            <v>-8427</v>
          </cell>
        </row>
        <row r="306">
          <cell r="A306" t="str">
            <v>MSS01H3072</v>
          </cell>
          <cell r="B306" t="str">
            <v>PAU CP816-A/1GB MBIF-CR</v>
          </cell>
          <cell r="C306" t="str">
            <v>7248</v>
          </cell>
          <cell r="D306" t="str">
            <v>HW - Standalone MSS, GCS and CDS</v>
          </cell>
          <cell r="E306">
            <v>10348</v>
          </cell>
          <cell r="F306">
            <v>18775</v>
          </cell>
          <cell r="G306">
            <v>-8427</v>
          </cell>
        </row>
        <row r="307">
          <cell r="A307" t="str">
            <v>MSS01H3020</v>
          </cell>
          <cell r="B307" t="str">
            <v>CCSU CP710-A/512MB MBIF-B</v>
          </cell>
          <cell r="C307" t="str">
            <v>7248</v>
          </cell>
          <cell r="D307" t="str">
            <v>HW - Standalone MSS, GCS and CDS</v>
          </cell>
          <cell r="E307">
            <v>9948</v>
          </cell>
          <cell r="F307">
            <v>18228</v>
          </cell>
          <cell r="G307">
            <v>-8280</v>
          </cell>
        </row>
        <row r="308">
          <cell r="A308" t="str">
            <v>MSS01H3023</v>
          </cell>
          <cell r="B308" t="str">
            <v>CCSU CP710/1GB MBIF-C</v>
          </cell>
          <cell r="C308" t="str">
            <v>7248</v>
          </cell>
          <cell r="D308" t="str">
            <v>HW - Standalone MSS, GCS and CDS</v>
          </cell>
          <cell r="E308">
            <v>10197</v>
          </cell>
          <cell r="F308">
            <v>18228</v>
          </cell>
          <cell r="G308">
            <v>-8031</v>
          </cell>
        </row>
        <row r="309">
          <cell r="A309" t="str">
            <v>MSS01H3024</v>
          </cell>
          <cell r="B309" t="str">
            <v>CCSU CP710-A/1GB MBIF-B</v>
          </cell>
          <cell r="C309" t="str">
            <v>7248</v>
          </cell>
          <cell r="D309" t="str">
            <v>HW - Standalone MSS, GCS and CDS</v>
          </cell>
          <cell r="E309">
            <v>10197</v>
          </cell>
          <cell r="F309">
            <v>18228</v>
          </cell>
          <cell r="G309">
            <v>-8031</v>
          </cell>
        </row>
        <row r="310">
          <cell r="A310" t="str">
            <v>MSS01H3013</v>
          </cell>
          <cell r="B310" t="str">
            <v>BSU CP816-A/512MB MBIF-B</v>
          </cell>
          <cell r="C310" t="str">
            <v>7248</v>
          </cell>
          <cell r="D310" t="str">
            <v>HW - Standalone MSS, GCS and CDS</v>
          </cell>
          <cell r="E310">
            <v>6683</v>
          </cell>
          <cell r="F310">
            <v>13068.68</v>
          </cell>
          <cell r="G310">
            <v>-6385.68</v>
          </cell>
        </row>
        <row r="311">
          <cell r="A311" t="str">
            <v>MSS01H3001</v>
          </cell>
          <cell r="B311" t="str">
            <v>BDCU CP816-A/512MB MBIF-C</v>
          </cell>
          <cell r="C311" t="str">
            <v>7248</v>
          </cell>
          <cell r="D311" t="str">
            <v>HW - Standalone MSS, GCS and CDS</v>
          </cell>
          <cell r="E311">
            <v>6683</v>
          </cell>
          <cell r="F311">
            <v>13068</v>
          </cell>
          <cell r="G311">
            <v>-6385</v>
          </cell>
        </row>
        <row r="312">
          <cell r="A312" t="str">
            <v>MSS01H3011</v>
          </cell>
          <cell r="B312" t="str">
            <v>BSU CP816-A/512MB MBIF-C</v>
          </cell>
          <cell r="C312" t="str">
            <v>7248</v>
          </cell>
          <cell r="D312" t="str">
            <v>HW - Standalone MSS, GCS and CDS</v>
          </cell>
          <cell r="E312">
            <v>6683</v>
          </cell>
          <cell r="F312">
            <v>13068</v>
          </cell>
          <cell r="G312">
            <v>-6385</v>
          </cell>
        </row>
        <row r="313">
          <cell r="A313" t="str">
            <v>MSS01H3000</v>
          </cell>
          <cell r="B313" t="str">
            <v>BDCU CP710-A/512MB MBIF-B</v>
          </cell>
          <cell r="C313" t="str">
            <v>7248</v>
          </cell>
          <cell r="D313" t="str">
            <v>HW - Standalone MSS, GCS and CDS</v>
          </cell>
          <cell r="E313">
            <v>6448</v>
          </cell>
          <cell r="F313">
            <v>12687</v>
          </cell>
          <cell r="G313">
            <v>-6239</v>
          </cell>
        </row>
        <row r="314">
          <cell r="A314" t="str">
            <v>MSS01H3010</v>
          </cell>
          <cell r="B314" t="str">
            <v>BSU CP710-A/512MB MBIF-B</v>
          </cell>
          <cell r="C314" t="str">
            <v>7248</v>
          </cell>
          <cell r="D314" t="str">
            <v>HW - Standalone MSS, GCS and CDS</v>
          </cell>
          <cell r="E314">
            <v>6448</v>
          </cell>
          <cell r="F314">
            <v>12687</v>
          </cell>
          <cell r="G314">
            <v>-6239</v>
          </cell>
        </row>
        <row r="315">
          <cell r="A315" t="str">
            <v>MSS01H3012</v>
          </cell>
          <cell r="B315" t="str">
            <v>BSU CP710/512MB MBIF-C</v>
          </cell>
          <cell r="C315" t="str">
            <v>7248</v>
          </cell>
          <cell r="D315" t="str">
            <v>HW - Standalone MSS, GCS and CDS</v>
          </cell>
          <cell r="E315">
            <v>6448</v>
          </cell>
          <cell r="F315">
            <v>12687</v>
          </cell>
          <cell r="G315">
            <v>-6239</v>
          </cell>
        </row>
        <row r="316">
          <cell r="A316" t="str">
            <v>MSS01H3040</v>
          </cell>
          <cell r="B316" t="str">
            <v>SIGU CP710-A/512MB MBIF-B</v>
          </cell>
          <cell r="C316" t="str">
            <v>7248</v>
          </cell>
          <cell r="D316" t="str">
            <v>HW - Standalone MSS, GCS and CDS</v>
          </cell>
          <cell r="E316">
            <v>6448</v>
          </cell>
          <cell r="F316">
            <v>12687</v>
          </cell>
          <cell r="G316">
            <v>-6239</v>
          </cell>
        </row>
        <row r="317">
          <cell r="A317" t="str">
            <v>MSS01H3041</v>
          </cell>
          <cell r="B317" t="str">
            <v>SIGU CP816-A/1GB MBIF-C</v>
          </cell>
          <cell r="C317" t="str">
            <v>7248</v>
          </cell>
          <cell r="D317" t="str">
            <v>HW - Standalone MSS, GCS and CDS</v>
          </cell>
          <cell r="E317">
            <v>6848</v>
          </cell>
          <cell r="F317">
            <v>13068</v>
          </cell>
          <cell r="G317">
            <v>-6220</v>
          </cell>
        </row>
        <row r="318">
          <cell r="A318" t="str">
            <v>MSS01H3044</v>
          </cell>
          <cell r="B318" t="str">
            <v>SIGU CP816-A/1GB MBIF-B</v>
          </cell>
          <cell r="C318" t="str">
            <v>7248</v>
          </cell>
          <cell r="D318" t="str">
            <v>HW - Standalone MSS, GCS and CDS</v>
          </cell>
          <cell r="E318">
            <v>6848</v>
          </cell>
          <cell r="F318">
            <v>13068</v>
          </cell>
          <cell r="G318">
            <v>-6220</v>
          </cell>
        </row>
        <row r="319">
          <cell r="A319" t="str">
            <v>MSS01H3043</v>
          </cell>
          <cell r="B319" t="str">
            <v>SIGU CP710-A/1GB MBIF-B</v>
          </cell>
          <cell r="C319" t="str">
            <v>7248</v>
          </cell>
          <cell r="D319" t="str">
            <v>HW - Standalone MSS, GCS and CDS</v>
          </cell>
          <cell r="E319">
            <v>6697</v>
          </cell>
          <cell r="F319">
            <v>12687</v>
          </cell>
          <cell r="G319">
            <v>-5990</v>
          </cell>
        </row>
        <row r="320">
          <cell r="A320" t="str">
            <v>MSS01H3042</v>
          </cell>
          <cell r="B320" t="str">
            <v>SIGU CP710-A/1GB MBIF-C</v>
          </cell>
          <cell r="C320" t="str">
            <v>7248</v>
          </cell>
          <cell r="D320" t="str">
            <v>HW - Standalone MSS, GCS and CDS</v>
          </cell>
          <cell r="E320">
            <v>6697</v>
          </cell>
          <cell r="F320">
            <v>12686</v>
          </cell>
          <cell r="G320">
            <v>-5989</v>
          </cell>
        </row>
        <row r="321">
          <cell r="A321" t="str">
            <v>MSS01H2420</v>
          </cell>
          <cell r="B321" t="str">
            <v>IPCH E1 Integration Set, E1 Euro 120ohm</v>
          </cell>
          <cell r="C321" t="str">
            <v>7248</v>
          </cell>
          <cell r="D321" t="str">
            <v>HW - Standalone MSS, GCS and CDS</v>
          </cell>
          <cell r="E321">
            <v>7890</v>
          </cell>
          <cell r="F321">
            <v>12315</v>
          </cell>
          <cell r="G321">
            <v>-4425</v>
          </cell>
        </row>
        <row r="322">
          <cell r="A322" t="str">
            <v>MSS01H2421</v>
          </cell>
          <cell r="B322" t="str">
            <v>IPCH integration set E1 Euro 120ohm</v>
          </cell>
          <cell r="C322" t="str">
            <v>7248</v>
          </cell>
          <cell r="D322" t="str">
            <v>HW - Standalone MSS, GCS and CDS</v>
          </cell>
          <cell r="E322">
            <v>7890</v>
          </cell>
          <cell r="F322">
            <v>12315</v>
          </cell>
          <cell r="G322">
            <v>-4425</v>
          </cell>
        </row>
        <row r="323">
          <cell r="A323" t="str">
            <v>MSS01H2430</v>
          </cell>
          <cell r="B323" t="str">
            <v>IPCH E1 Integration Set, E1 Coax 75ohm</v>
          </cell>
          <cell r="C323" t="str">
            <v>7248</v>
          </cell>
          <cell r="D323" t="str">
            <v>HW - Standalone MSS, GCS and CDS</v>
          </cell>
          <cell r="E323">
            <v>7890</v>
          </cell>
          <cell r="F323">
            <v>12315</v>
          </cell>
          <cell r="G323">
            <v>-4425</v>
          </cell>
        </row>
        <row r="324">
          <cell r="A324" t="str">
            <v>MSS01H2431</v>
          </cell>
          <cell r="B324" t="str">
            <v>IPCH integration set E1 Coax 75ohm</v>
          </cell>
          <cell r="C324" t="str">
            <v>7248</v>
          </cell>
          <cell r="D324" t="str">
            <v>HW - Standalone MSS, GCS and CDS</v>
          </cell>
          <cell r="E324">
            <v>7890</v>
          </cell>
          <cell r="F324">
            <v>12315</v>
          </cell>
          <cell r="G324">
            <v>-4425</v>
          </cell>
        </row>
        <row r="325">
          <cell r="A325" t="str">
            <v>MSS01H2440</v>
          </cell>
          <cell r="B325" t="str">
            <v>IPCH T1 Integration Set, T1 RJ-45 120ohm</v>
          </cell>
          <cell r="C325" t="str">
            <v>7248</v>
          </cell>
          <cell r="D325" t="str">
            <v>HW - Standalone MSS, GCS and CDS</v>
          </cell>
          <cell r="E325">
            <v>7890</v>
          </cell>
          <cell r="F325">
            <v>12315</v>
          </cell>
          <cell r="G325">
            <v>-4425</v>
          </cell>
        </row>
        <row r="326">
          <cell r="A326" t="str">
            <v>MSGLIC60000</v>
          </cell>
          <cell r="B326" t="str">
            <v>L.0000 MSC VLR Capacity Licence</v>
          </cell>
          <cell r="C326" t="str">
            <v>7251</v>
          </cell>
          <cell r="D326" t="str">
            <v>Basic SW-MSCi,CMSCi,TMSCi,Integ.MSS</v>
          </cell>
          <cell r="E326">
            <v>12500</v>
          </cell>
          <cell r="F326">
            <v>18750</v>
          </cell>
          <cell r="G326">
            <v>-6250</v>
          </cell>
        </row>
        <row r="327">
          <cell r="A327" t="str">
            <v>MSGDEL60000</v>
          </cell>
          <cell r="B327" t="str">
            <v>D.0000 MSC Operating SW</v>
          </cell>
          <cell r="C327" t="str">
            <v>7251</v>
          </cell>
          <cell r="D327" t="str">
            <v>Basic SW-MSCi,CMSCi,TMSCi,Integ.MSS</v>
          </cell>
          <cell r="E327">
            <v>20</v>
          </cell>
          <cell r="F327">
            <v>1</v>
          </cell>
          <cell r="G327">
            <v>19</v>
          </cell>
        </row>
        <row r="328">
          <cell r="A328" t="str">
            <v>MSCFEAT11290</v>
          </cell>
          <cell r="B328" t="str">
            <v>N.1290 CAMEL Testing (Roaming)</v>
          </cell>
          <cell r="C328" t="str">
            <v>7252</v>
          </cell>
          <cell r="D328" t="str">
            <v>Opt. SW -MSCi, CMSCi, Integr.MSS</v>
          </cell>
          <cell r="E328">
            <v>75000</v>
          </cell>
          <cell r="F328">
            <v>150000</v>
          </cell>
          <cell r="G328">
            <v>-75000</v>
          </cell>
        </row>
        <row r="329">
          <cell r="A329" t="str">
            <v>MSCFEAT31248</v>
          </cell>
          <cell r="B329" t="str">
            <v>N.1248 MO SMS Rotation Load Sharing</v>
          </cell>
          <cell r="C329" t="str">
            <v>7252</v>
          </cell>
          <cell r="D329" t="str">
            <v>Opt. SW -MSCi, CMSCi, Integr.MSS</v>
          </cell>
          <cell r="E329">
            <v>60000</v>
          </cell>
          <cell r="F329">
            <v>120000</v>
          </cell>
          <cell r="G329">
            <v>-60000</v>
          </cell>
        </row>
        <row r="330">
          <cell r="A330" t="str">
            <v>MSCFEAT31117</v>
          </cell>
          <cell r="B330" t="str">
            <v>N.1117 Sigtran</v>
          </cell>
          <cell r="C330" t="str">
            <v>7252</v>
          </cell>
          <cell r="D330" t="str">
            <v>Opt. SW -MSCi, CMSCi, Integr.MSS</v>
          </cell>
          <cell r="E330">
            <v>50000</v>
          </cell>
          <cell r="F330">
            <v>100000</v>
          </cell>
          <cell r="G330">
            <v>-50000</v>
          </cell>
        </row>
        <row r="331">
          <cell r="A331" t="str">
            <v>MSCFEAT31228</v>
          </cell>
          <cell r="B331" t="str">
            <v>N.1228 Multiple Own GT Addresses MSC/VLR</v>
          </cell>
          <cell r="C331" t="str">
            <v>7252</v>
          </cell>
          <cell r="D331" t="str">
            <v>Opt. SW -MSCi, CMSCi, Integr.MSS</v>
          </cell>
          <cell r="E331">
            <v>50000</v>
          </cell>
          <cell r="F331">
            <v>100000</v>
          </cell>
          <cell r="G331">
            <v>-50000</v>
          </cell>
        </row>
        <row r="332">
          <cell r="A332" t="str">
            <v>MSCFEAT11241</v>
          </cell>
          <cell r="B332" t="str">
            <v>N.1241 OLCM Report Buffer Incr for ANSI</v>
          </cell>
          <cell r="C332" t="str">
            <v>7252</v>
          </cell>
          <cell r="D332" t="str">
            <v>Opt. SW -MSCi, CMSCi, Integr.MSS</v>
          </cell>
          <cell r="E332">
            <v>46250</v>
          </cell>
          <cell r="F332">
            <v>92500</v>
          </cell>
          <cell r="G332">
            <v>-46250</v>
          </cell>
        </row>
        <row r="333">
          <cell r="A333" t="str">
            <v>MSCFEAT11203</v>
          </cell>
          <cell r="B333" t="str">
            <v>N.1203 PLMN-specific Subs Filtering</v>
          </cell>
          <cell r="C333" t="str">
            <v>7252</v>
          </cell>
          <cell r="D333" t="str">
            <v>Opt. SW -MSCi, CMSCi, Integr.MSS</v>
          </cell>
          <cell r="E333">
            <v>35000</v>
          </cell>
          <cell r="F333">
            <v>70000</v>
          </cell>
          <cell r="G333">
            <v>-35000</v>
          </cell>
        </row>
        <row r="334">
          <cell r="A334" t="str">
            <v>MSCFEAT31116</v>
          </cell>
          <cell r="B334" t="str">
            <v>N.1116 Telemetric subs in VLR and in HLR</v>
          </cell>
          <cell r="C334" t="str">
            <v>7252</v>
          </cell>
          <cell r="D334" t="str">
            <v>Opt. SW -MSCi, CMSCi, Integr.MSS</v>
          </cell>
          <cell r="E334">
            <v>1250</v>
          </cell>
          <cell r="F334">
            <v>31250</v>
          </cell>
          <cell r="G334">
            <v>-30000</v>
          </cell>
        </row>
        <row r="335">
          <cell r="A335" t="str">
            <v>MSCFEAT11319</v>
          </cell>
          <cell r="B335" t="str">
            <v>N.1319 HIT Software Upgrade Tool M13</v>
          </cell>
          <cell r="C335" t="str">
            <v>7252</v>
          </cell>
          <cell r="D335" t="str">
            <v>Opt. SW -MSCi, CMSCi, Integr.MSS</v>
          </cell>
          <cell r="E335">
            <v>30000</v>
          </cell>
          <cell r="F335">
            <v>60000</v>
          </cell>
          <cell r="G335">
            <v>-30000</v>
          </cell>
        </row>
        <row r="336">
          <cell r="A336" t="str">
            <v>MSCFEAT31216</v>
          </cell>
          <cell r="B336" t="str">
            <v>N.1216 Password Policy</v>
          </cell>
          <cell r="C336" t="str">
            <v>7252</v>
          </cell>
          <cell r="D336" t="str">
            <v>Opt. SW -MSCi, CMSCi, Integr.MSS</v>
          </cell>
          <cell r="E336">
            <v>25000</v>
          </cell>
          <cell r="F336">
            <v>50000</v>
          </cell>
          <cell r="G336">
            <v>-25000</v>
          </cell>
        </row>
        <row r="337">
          <cell r="A337" t="str">
            <v>HLRFEAT31215</v>
          </cell>
          <cell r="B337" t="str">
            <v>N.1215 Multiple Own GT Addresses HLR</v>
          </cell>
          <cell r="C337" t="str">
            <v>7252</v>
          </cell>
          <cell r="D337" t="str">
            <v>Opt. SW -MSCi, CMSCi, Integr.MSS</v>
          </cell>
          <cell r="E337">
            <v>22500</v>
          </cell>
          <cell r="F337">
            <v>45000</v>
          </cell>
          <cell r="G337">
            <v>-22500</v>
          </cell>
        </row>
        <row r="338">
          <cell r="A338" t="str">
            <v>MSCFEAT11374</v>
          </cell>
          <cell r="B338" t="str">
            <v>N.1374 MSC/HLR Multivendor SWAP</v>
          </cell>
          <cell r="C338" t="str">
            <v>7252</v>
          </cell>
          <cell r="D338" t="str">
            <v>Opt. SW -MSCi, CMSCi, Integr.MSS</v>
          </cell>
          <cell r="E338">
            <v>20000</v>
          </cell>
          <cell r="F338">
            <v>40000</v>
          </cell>
          <cell r="G338">
            <v>-20000</v>
          </cell>
        </row>
        <row r="339">
          <cell r="A339" t="str">
            <v>MSCFEAT31221</v>
          </cell>
          <cell r="B339" t="str">
            <v>N.1221 Balanced Signalling Traffic ETSI</v>
          </cell>
          <cell r="C339" t="str">
            <v>7252</v>
          </cell>
          <cell r="D339" t="str">
            <v>Opt. SW -MSCi, CMSCi, Integr.MSS</v>
          </cell>
          <cell r="E339">
            <v>20000</v>
          </cell>
          <cell r="F339">
            <v>40000</v>
          </cell>
          <cell r="G339">
            <v>-20000</v>
          </cell>
        </row>
        <row r="340">
          <cell r="A340" t="str">
            <v>MSCFEAT31348</v>
          </cell>
          <cell r="B340" t="str">
            <v>N.1348 IP Sec for CS Core</v>
          </cell>
          <cell r="C340" t="str">
            <v>7252</v>
          </cell>
          <cell r="D340" t="str">
            <v>Opt. SW -MSCi, CMSCi, Integr.MSS</v>
          </cell>
          <cell r="E340">
            <v>20000</v>
          </cell>
          <cell r="F340">
            <v>40000</v>
          </cell>
          <cell r="G340">
            <v>-20000</v>
          </cell>
        </row>
        <row r="341">
          <cell r="A341" t="str">
            <v>MSCFEAT11289</v>
          </cell>
          <cell r="B341" t="str">
            <v>N.1289 Test Call Printout</v>
          </cell>
          <cell r="C341" t="str">
            <v>7252</v>
          </cell>
          <cell r="D341" t="str">
            <v>Opt. SW -MSCi, CMSCi, Integr.MSS</v>
          </cell>
          <cell r="E341">
            <v>15000</v>
          </cell>
          <cell r="F341">
            <v>30000</v>
          </cell>
          <cell r="G341">
            <v>-15000</v>
          </cell>
        </row>
        <row r="342">
          <cell r="A342" t="str">
            <v>MSCFEAT31220</v>
          </cell>
          <cell r="B342" t="str">
            <v>N.1220 Balanced Signalling Traffic ANSI</v>
          </cell>
          <cell r="C342" t="str">
            <v>7252</v>
          </cell>
          <cell r="D342" t="str">
            <v>Opt. SW -MSCi, CMSCi, Integr.MSS</v>
          </cell>
          <cell r="E342">
            <v>15000</v>
          </cell>
          <cell r="F342">
            <v>30000</v>
          </cell>
          <cell r="G342">
            <v>-15000</v>
          </cell>
        </row>
        <row r="343">
          <cell r="A343" t="str">
            <v>MSCFEAT31373</v>
          </cell>
          <cell r="B343" t="str">
            <v>N.1373 Virtual MSC/VLR addresses</v>
          </cell>
          <cell r="C343" t="str">
            <v>7252</v>
          </cell>
          <cell r="D343" t="str">
            <v>Opt. SW -MSCi, CMSCi, Integr.MSS</v>
          </cell>
          <cell r="E343">
            <v>10000</v>
          </cell>
          <cell r="F343">
            <v>20000</v>
          </cell>
          <cell r="G343">
            <v>-10000</v>
          </cell>
        </row>
        <row r="344">
          <cell r="A344" t="str">
            <v>MSCFEAT60033</v>
          </cell>
          <cell r="B344" t="str">
            <v>N.033 Basic DPNSS</v>
          </cell>
          <cell r="C344" t="str">
            <v>7252</v>
          </cell>
          <cell r="D344" t="str">
            <v>Opt. SW -MSCi, CMSCi, Integr.MSS</v>
          </cell>
          <cell r="E344">
            <v>6000</v>
          </cell>
          <cell r="F344">
            <v>12000</v>
          </cell>
          <cell r="G344">
            <v>-6000</v>
          </cell>
        </row>
        <row r="345">
          <cell r="A345" t="str">
            <v>MSCFEAT60712</v>
          </cell>
          <cell r="B345" t="str">
            <v>N.712 Primary Rate Access</v>
          </cell>
          <cell r="C345" t="str">
            <v>7252</v>
          </cell>
          <cell r="D345" t="str">
            <v>Opt. SW -MSCi, CMSCi, Integr.MSS</v>
          </cell>
          <cell r="E345">
            <v>6000</v>
          </cell>
          <cell r="F345">
            <v>12000</v>
          </cell>
          <cell r="G345">
            <v>-6000</v>
          </cell>
        </row>
        <row r="346">
          <cell r="A346" t="str">
            <v>MSCSW61231</v>
          </cell>
          <cell r="B346" t="str">
            <v>N.1231 MGW Control Function in MSCi</v>
          </cell>
          <cell r="C346" t="str">
            <v>7252</v>
          </cell>
          <cell r="D346" t="str">
            <v>Opt. SW -MSCi, CMSCi, Integr.MSS</v>
          </cell>
          <cell r="E346">
            <v>5000</v>
          </cell>
          <cell r="F346">
            <v>10000</v>
          </cell>
          <cell r="G346">
            <v>-5000</v>
          </cell>
        </row>
        <row r="347">
          <cell r="A347" t="str">
            <v>MSCFEAT60927</v>
          </cell>
          <cell r="B347" t="str">
            <v>N.927 23B+D</v>
          </cell>
          <cell r="C347" t="str">
            <v>7252</v>
          </cell>
          <cell r="D347" t="str">
            <v>Opt. SW -MSCi, CMSCi, Integr.MSS</v>
          </cell>
          <cell r="E347">
            <v>4800</v>
          </cell>
          <cell r="F347">
            <v>9600</v>
          </cell>
          <cell r="G347">
            <v>-4800</v>
          </cell>
        </row>
        <row r="348">
          <cell r="A348" t="str">
            <v>MSCFEAT1821</v>
          </cell>
          <cell r="B348" t="str">
            <v>N.821 HSCSD, NSS cust</v>
          </cell>
          <cell r="C348" t="str">
            <v>7252</v>
          </cell>
          <cell r="D348" t="str">
            <v>Opt. SW -MSCi, CMSCi, Integr.MSS</v>
          </cell>
          <cell r="E348">
            <v>4000</v>
          </cell>
          <cell r="F348">
            <v>8000</v>
          </cell>
          <cell r="G348">
            <v>-4000</v>
          </cell>
        </row>
        <row r="349">
          <cell r="A349" t="str">
            <v>MSCFEAT61345</v>
          </cell>
          <cell r="B349" t="str">
            <v>N.1345 LAES for US Customers</v>
          </cell>
          <cell r="C349" t="str">
            <v>7252</v>
          </cell>
          <cell r="D349" t="str">
            <v>Opt. SW -MSCi, CMSCi, Integr.MSS</v>
          </cell>
          <cell r="E349">
            <v>500</v>
          </cell>
          <cell r="F349">
            <v>4400</v>
          </cell>
          <cell r="G349">
            <v>-3900</v>
          </cell>
        </row>
        <row r="350">
          <cell r="A350" t="str">
            <v>MSCFEAT60040</v>
          </cell>
          <cell r="B350" t="str">
            <v>N.040 Mobile centrex</v>
          </cell>
          <cell r="C350" t="str">
            <v>7252</v>
          </cell>
          <cell r="D350" t="str">
            <v>Opt. SW -MSCi, CMSCi, Integr.MSS</v>
          </cell>
          <cell r="E350">
            <v>3750</v>
          </cell>
          <cell r="F350">
            <v>7500</v>
          </cell>
          <cell r="G350">
            <v>-3750</v>
          </cell>
        </row>
        <row r="351">
          <cell r="A351" t="str">
            <v>MSCFEAT60703</v>
          </cell>
          <cell r="B351" t="str">
            <v>N.703 Closed User Group, GSM phase 2</v>
          </cell>
          <cell r="C351" t="str">
            <v>7252</v>
          </cell>
          <cell r="D351" t="str">
            <v>Opt. SW -MSCi, CMSCi, Integr.MSS</v>
          </cell>
          <cell r="E351">
            <v>3750</v>
          </cell>
          <cell r="F351">
            <v>7500</v>
          </cell>
          <cell r="G351">
            <v>-3750</v>
          </cell>
        </row>
        <row r="352">
          <cell r="A352" t="str">
            <v>MSCFEAT61329</v>
          </cell>
          <cell r="B352" t="str">
            <v>N.1329 Supp. service support for VoIP</v>
          </cell>
          <cell r="C352" t="str">
            <v>7252</v>
          </cell>
          <cell r="D352" t="str">
            <v>Opt. SW -MSCi, CMSCi, Integr.MSS</v>
          </cell>
          <cell r="E352">
            <v>500</v>
          </cell>
          <cell r="F352">
            <v>4000</v>
          </cell>
          <cell r="G352">
            <v>-3500</v>
          </cell>
        </row>
        <row r="353">
          <cell r="A353" t="str">
            <v>MSCFEAT61340</v>
          </cell>
          <cell r="B353" t="str">
            <v>N.1340 Encrypted Authentication Data</v>
          </cell>
          <cell r="C353" t="str">
            <v>7252</v>
          </cell>
          <cell r="D353" t="str">
            <v>Opt. SW -MSCi, CMSCi, Integr.MSS</v>
          </cell>
          <cell r="E353">
            <v>1000</v>
          </cell>
          <cell r="F353">
            <v>4000</v>
          </cell>
          <cell r="G353">
            <v>-3000</v>
          </cell>
        </row>
        <row r="354">
          <cell r="A354" t="str">
            <v>MSCFEAT61007.A</v>
          </cell>
          <cell r="B354" t="str">
            <v>N.1007 Location services in MSC&amp;HLR</v>
          </cell>
          <cell r="C354" t="str">
            <v>7252</v>
          </cell>
          <cell r="D354" t="str">
            <v>Opt. SW -MSCi, CMSCi, Integr.MSS</v>
          </cell>
          <cell r="E354">
            <v>3250</v>
          </cell>
          <cell r="F354">
            <v>6250</v>
          </cell>
          <cell r="G354">
            <v>-3000</v>
          </cell>
        </row>
        <row r="355">
          <cell r="A355" t="str">
            <v>MSCFEAT71218</v>
          </cell>
          <cell r="B355" t="str">
            <v>N.1218 Direct SM Delivery</v>
          </cell>
          <cell r="C355" t="str">
            <v>7252</v>
          </cell>
          <cell r="D355" t="str">
            <v>Opt. SW -MSCi, CMSCi, Integr.MSS</v>
          </cell>
          <cell r="E355">
            <v>2750</v>
          </cell>
          <cell r="F355">
            <v>5500</v>
          </cell>
          <cell r="G355">
            <v>-2750</v>
          </cell>
        </row>
        <row r="356">
          <cell r="A356" t="str">
            <v>MSCFEAT61128</v>
          </cell>
          <cell r="B356" t="str">
            <v>N.1128 Multicall  2 calls</v>
          </cell>
          <cell r="C356" t="str">
            <v>7252</v>
          </cell>
          <cell r="D356" t="str">
            <v>Opt. SW -MSCi, CMSCi, Integr.MSS</v>
          </cell>
          <cell r="E356">
            <v>2500</v>
          </cell>
          <cell r="F356">
            <v>5000</v>
          </cell>
          <cell r="G356">
            <v>-2500</v>
          </cell>
        </row>
        <row r="357">
          <cell r="A357" t="str">
            <v>MSCFEAT61147</v>
          </cell>
          <cell r="B357" t="str">
            <v>N.1147 CAMEL ph 3 for new Camel customer</v>
          </cell>
          <cell r="C357" t="str">
            <v>7252</v>
          </cell>
          <cell r="D357" t="str">
            <v>Opt. SW -MSCi, CMSCi, Integr.MSS</v>
          </cell>
          <cell r="E357">
            <v>2500</v>
          </cell>
          <cell r="F357">
            <v>5000</v>
          </cell>
          <cell r="G357">
            <v>-2500</v>
          </cell>
        </row>
        <row r="358">
          <cell r="A358" t="str">
            <v>MSCFEAT61328</v>
          </cell>
          <cell r="B358" t="str">
            <v>N.1328 Call Deflection</v>
          </cell>
          <cell r="C358" t="str">
            <v>7252</v>
          </cell>
          <cell r="D358" t="str">
            <v>Opt. SW -MSCi, CMSCi, Integr.MSS</v>
          </cell>
          <cell r="E358">
            <v>2500</v>
          </cell>
          <cell r="F358">
            <v>5000</v>
          </cell>
          <cell r="G358">
            <v>-2500</v>
          </cell>
        </row>
        <row r="359">
          <cell r="A359" t="str">
            <v>MSCFEAT61334</v>
          </cell>
          <cell r="B359" t="str">
            <v>N.1334 Follow Me</v>
          </cell>
          <cell r="C359" t="str">
            <v>7252</v>
          </cell>
          <cell r="D359" t="str">
            <v>Opt. SW -MSCi, CMSCi, Integr.MSS</v>
          </cell>
          <cell r="E359">
            <v>2500</v>
          </cell>
          <cell r="F359">
            <v>5000</v>
          </cell>
          <cell r="G359">
            <v>-2500</v>
          </cell>
        </row>
        <row r="360">
          <cell r="A360" t="str">
            <v>MSCFEAT61313</v>
          </cell>
          <cell r="B360" t="str">
            <v>N.1313 Vodafone Group 3G Authentication</v>
          </cell>
          <cell r="C360" t="str">
            <v>7252</v>
          </cell>
          <cell r="D360" t="str">
            <v>Opt. SW -MSCi, CMSCi, Integr.MSS</v>
          </cell>
          <cell r="E360">
            <v>2250</v>
          </cell>
          <cell r="F360">
            <v>4500</v>
          </cell>
          <cell r="G360">
            <v>-2250</v>
          </cell>
        </row>
        <row r="361">
          <cell r="A361" t="str">
            <v>MSCFEAT60903</v>
          </cell>
          <cell r="B361" t="str">
            <v>N.903 Completion of Calls to Busy Subs</v>
          </cell>
          <cell r="C361" t="str">
            <v>7252</v>
          </cell>
          <cell r="D361" t="str">
            <v>Opt. SW -MSCi, CMSCi, Integr.MSS</v>
          </cell>
          <cell r="E361">
            <v>2000</v>
          </cell>
          <cell r="F361">
            <v>4000</v>
          </cell>
          <cell r="G361">
            <v>-2000</v>
          </cell>
        </row>
        <row r="362">
          <cell r="A362" t="str">
            <v>MSCFEAT61257</v>
          </cell>
          <cell r="B362" t="str">
            <v>N.1257 3G Functionality Support</v>
          </cell>
          <cell r="C362" t="str">
            <v>7252</v>
          </cell>
          <cell r="D362" t="str">
            <v>Opt. SW -MSCi, CMSCi, Integr.MSS</v>
          </cell>
          <cell r="E362">
            <v>2000</v>
          </cell>
          <cell r="F362">
            <v>4000</v>
          </cell>
          <cell r="G362">
            <v>-2000</v>
          </cell>
        </row>
        <row r="363">
          <cell r="A363" t="str">
            <v>MSCFEAT60831</v>
          </cell>
          <cell r="B363" t="str">
            <v>N.831 ANSI Core-INAP, US-Specific</v>
          </cell>
          <cell r="C363" t="str">
            <v>7252</v>
          </cell>
          <cell r="D363" t="str">
            <v>Opt. SW -MSCi, CMSCi, Integr.MSS</v>
          </cell>
          <cell r="E363">
            <v>2000</v>
          </cell>
          <cell r="F363">
            <v>3750</v>
          </cell>
          <cell r="G363">
            <v>-1750</v>
          </cell>
        </row>
        <row r="364">
          <cell r="A364" t="str">
            <v>MSCFEAT61056</v>
          </cell>
          <cell r="B364" t="str">
            <v>N.1056 CAMEL, phase 2 for new Camel cust</v>
          </cell>
          <cell r="C364" t="str">
            <v>7252</v>
          </cell>
          <cell r="D364" t="str">
            <v>Opt. SW -MSCi, CMSCi, Integr.MSS</v>
          </cell>
          <cell r="E364">
            <v>2000</v>
          </cell>
          <cell r="F364">
            <v>3750</v>
          </cell>
          <cell r="G364">
            <v>-1750</v>
          </cell>
        </row>
        <row r="365">
          <cell r="A365" t="str">
            <v>MSCFEAT61155</v>
          </cell>
          <cell r="B365" t="str">
            <v>N.1155 Core-INAP and SSP Support new</v>
          </cell>
          <cell r="C365" t="str">
            <v>7252</v>
          </cell>
          <cell r="D365" t="str">
            <v>Opt. SW -MSCi, CMSCi, Integr.MSS</v>
          </cell>
          <cell r="E365">
            <v>2000</v>
          </cell>
          <cell r="F365">
            <v>3750</v>
          </cell>
          <cell r="G365">
            <v>-1750</v>
          </cell>
        </row>
        <row r="366">
          <cell r="A366" t="str">
            <v>MSCFEAT61312</v>
          </cell>
          <cell r="B366" t="str">
            <v>N.1312 Multipoint Iu Interface for Rel 4</v>
          </cell>
          <cell r="C366" t="str">
            <v>7252</v>
          </cell>
          <cell r="D366" t="str">
            <v>Opt. SW -MSCi, CMSCi, Integr.MSS</v>
          </cell>
          <cell r="E366">
            <v>1500</v>
          </cell>
          <cell r="F366">
            <v>3000</v>
          </cell>
          <cell r="G366">
            <v>-1500</v>
          </cell>
        </row>
        <row r="367">
          <cell r="A367" t="str">
            <v>MSCFEAT61326</v>
          </cell>
          <cell r="B367" t="str">
            <v>N.1326 Multipoint A-interface for GSM</v>
          </cell>
          <cell r="C367" t="str">
            <v>7252</v>
          </cell>
          <cell r="D367" t="str">
            <v>Opt. SW -MSCi, CMSCi, Integr.MSS</v>
          </cell>
          <cell r="E367">
            <v>1500</v>
          </cell>
          <cell r="F367">
            <v>3000</v>
          </cell>
          <cell r="G367">
            <v>-1500</v>
          </cell>
        </row>
        <row r="368">
          <cell r="A368" t="str">
            <v>MSCSW61239</v>
          </cell>
          <cell r="B368" t="str">
            <v>N.1239 3G Mobility Support in MSC Server</v>
          </cell>
          <cell r="C368" t="str">
            <v>7252</v>
          </cell>
          <cell r="D368" t="str">
            <v>Opt. SW -MSCi, CMSCi, Integr.MSS</v>
          </cell>
          <cell r="E368">
            <v>1500</v>
          </cell>
          <cell r="F368">
            <v>3000</v>
          </cell>
          <cell r="G368">
            <v>-1500</v>
          </cell>
        </row>
        <row r="369">
          <cell r="A369" t="str">
            <v>MSCFEAT61030</v>
          </cell>
          <cell r="B369" t="str">
            <v>N.1030 ETSI MNP support for 3rd SRRi</v>
          </cell>
          <cell r="C369" t="str">
            <v>7252</v>
          </cell>
          <cell r="D369" t="str">
            <v>Opt. SW -MSCi, CMSCi, Integr.MSS</v>
          </cell>
          <cell r="E369">
            <v>1750</v>
          </cell>
          <cell r="F369">
            <v>3250</v>
          </cell>
          <cell r="G369">
            <v>-1500</v>
          </cell>
        </row>
        <row r="370">
          <cell r="A370" t="str">
            <v>MSCFEAT61158</v>
          </cell>
          <cell r="B370" t="str">
            <v>N.1158 ATI</v>
          </cell>
          <cell r="C370" t="str">
            <v>7252</v>
          </cell>
          <cell r="D370" t="str">
            <v>Opt. SW -MSCi, CMSCi, Integr.MSS</v>
          </cell>
          <cell r="E370">
            <v>1250</v>
          </cell>
          <cell r="F370">
            <v>2500</v>
          </cell>
          <cell r="G370">
            <v>-1250</v>
          </cell>
        </row>
        <row r="371">
          <cell r="A371" t="str">
            <v>MSCFEAT61297</v>
          </cell>
          <cell r="B371" t="str">
            <v>N.1297 World Zone 1Equal Access</v>
          </cell>
          <cell r="C371" t="str">
            <v>7252</v>
          </cell>
          <cell r="D371" t="str">
            <v>Opt. SW -MSCi, CMSCi, Integr.MSS</v>
          </cell>
          <cell r="E371">
            <v>1250</v>
          </cell>
          <cell r="F371">
            <v>2500</v>
          </cell>
          <cell r="G371">
            <v>-1250</v>
          </cell>
        </row>
        <row r="372">
          <cell r="A372" t="str">
            <v>MSCFEAT60722</v>
          </cell>
          <cell r="B372" t="str">
            <v>N.722 Routing based on origin attributes</v>
          </cell>
          <cell r="C372" t="str">
            <v>7252</v>
          </cell>
          <cell r="D372" t="str">
            <v>Opt. SW -MSCi, CMSCi, Integr.MSS</v>
          </cell>
          <cell r="E372">
            <v>1500</v>
          </cell>
          <cell r="F372">
            <v>2750</v>
          </cell>
          <cell r="G372">
            <v>-1250</v>
          </cell>
        </row>
        <row r="373">
          <cell r="A373" t="str">
            <v>MSCFEAT61148</v>
          </cell>
          <cell r="B373" t="str">
            <v>N.1148 CAMEL ph 3 for upgrade</v>
          </cell>
          <cell r="C373" t="str">
            <v>7252</v>
          </cell>
          <cell r="D373" t="str">
            <v>Opt. SW -MSCi, CMSCi, Integr.MSS</v>
          </cell>
          <cell r="E373">
            <v>1500</v>
          </cell>
          <cell r="F373">
            <v>2750</v>
          </cell>
          <cell r="G373">
            <v>-1250</v>
          </cell>
        </row>
        <row r="374">
          <cell r="A374" t="str">
            <v>MSCFEAT61223</v>
          </cell>
          <cell r="B374" t="str">
            <v>N.1223 Multiple HPLMN amount in HLR</v>
          </cell>
          <cell r="C374" t="str">
            <v>7252</v>
          </cell>
          <cell r="D374" t="str">
            <v>Opt. SW -MSCi, CMSCi, Integr.MSS</v>
          </cell>
          <cell r="E374">
            <v>1500</v>
          </cell>
          <cell r="F374">
            <v>2750</v>
          </cell>
          <cell r="G374">
            <v>-1250</v>
          </cell>
        </row>
        <row r="375">
          <cell r="A375" t="str">
            <v>MSCFEAT61303</v>
          </cell>
          <cell r="B375" t="str">
            <v>N.1303 CAMEL Ph4</v>
          </cell>
          <cell r="C375" t="str">
            <v>7252</v>
          </cell>
          <cell r="D375" t="str">
            <v>Opt. SW -MSCi, CMSCi, Integr.MSS</v>
          </cell>
          <cell r="E375">
            <v>1500</v>
          </cell>
          <cell r="F375">
            <v>2750</v>
          </cell>
          <cell r="G375">
            <v>-1250</v>
          </cell>
        </row>
        <row r="376">
          <cell r="A376" t="str">
            <v>HLRFEAT61333</v>
          </cell>
          <cell r="B376" t="str">
            <v>N.1333 750k ACU pair capacity in HLRi</v>
          </cell>
          <cell r="C376" t="str">
            <v>7252</v>
          </cell>
          <cell r="D376" t="str">
            <v>Opt. SW -MSCi, CMSCi, Integr.MSS</v>
          </cell>
          <cell r="E376">
            <v>1000</v>
          </cell>
          <cell r="F376">
            <v>2000</v>
          </cell>
          <cell r="G376">
            <v>-1000</v>
          </cell>
        </row>
        <row r="377">
          <cell r="A377" t="str">
            <v>MSCFEAT60902</v>
          </cell>
          <cell r="B377" t="str">
            <v>N.902 GPRS Support</v>
          </cell>
          <cell r="C377" t="str">
            <v>7252</v>
          </cell>
          <cell r="D377" t="str">
            <v>Opt. SW -MSCi, CMSCi, Integr.MSS</v>
          </cell>
          <cell r="E377">
            <v>1000</v>
          </cell>
          <cell r="F377">
            <v>2000</v>
          </cell>
          <cell r="G377">
            <v>-1000</v>
          </cell>
        </row>
        <row r="378">
          <cell r="A378" t="str">
            <v>MSCFEAT61028</v>
          </cell>
          <cell r="B378" t="str">
            <v>N.1028 Advanced Call Drop Back</v>
          </cell>
          <cell r="C378" t="str">
            <v>7252</v>
          </cell>
          <cell r="D378" t="str">
            <v>Opt. SW -MSCi, CMSCi, Integr.MSS</v>
          </cell>
          <cell r="E378">
            <v>1000</v>
          </cell>
          <cell r="F378">
            <v>2000</v>
          </cell>
          <cell r="G378">
            <v>-1000</v>
          </cell>
        </row>
        <row r="379">
          <cell r="A379" t="str">
            <v>MSCFEAT61120</v>
          </cell>
          <cell r="B379" t="str">
            <v>N.1120 HLR Support for 3G Subs in HLRU</v>
          </cell>
          <cell r="C379" t="str">
            <v>7252</v>
          </cell>
          <cell r="D379" t="str">
            <v>Opt. SW -MSCi, CMSCi, Integr.MSS</v>
          </cell>
          <cell r="E379">
            <v>1000</v>
          </cell>
          <cell r="F379">
            <v>2000</v>
          </cell>
          <cell r="G379">
            <v>-1000</v>
          </cell>
        </row>
        <row r="380">
          <cell r="A380" t="str">
            <v>MSCFEAT61121</v>
          </cell>
          <cell r="B380" t="str">
            <v>N.1121 Nokia 3G Authentication DES-algo</v>
          </cell>
          <cell r="C380" t="str">
            <v>7252</v>
          </cell>
          <cell r="D380" t="str">
            <v>Opt. SW -MSCi, CMSCi, Integr.MSS</v>
          </cell>
          <cell r="E380">
            <v>1000</v>
          </cell>
          <cell r="F380">
            <v>2000</v>
          </cell>
          <cell r="G380">
            <v>-1000</v>
          </cell>
        </row>
        <row r="381">
          <cell r="A381" t="str">
            <v>MSCFEAT61122</v>
          </cell>
          <cell r="B381" t="str">
            <v>N.1122 Nokia 3G Authentication AES-algo</v>
          </cell>
          <cell r="C381" t="str">
            <v>7252</v>
          </cell>
          <cell r="D381" t="str">
            <v>Opt. SW -MSCi, CMSCi, Integr.MSS</v>
          </cell>
          <cell r="E381">
            <v>1000</v>
          </cell>
          <cell r="F381">
            <v>2000</v>
          </cell>
          <cell r="G381">
            <v>-1000</v>
          </cell>
        </row>
        <row r="382">
          <cell r="A382" t="str">
            <v>MSCFEAT61123</v>
          </cell>
          <cell r="B382" t="str">
            <v>N.1123 HO between 2G/3G, EPLMN Concept</v>
          </cell>
          <cell r="C382" t="str">
            <v>7252</v>
          </cell>
          <cell r="D382" t="str">
            <v>Opt. SW -MSCi, CMSCi, Integr.MSS</v>
          </cell>
          <cell r="E382">
            <v>1000</v>
          </cell>
          <cell r="F382">
            <v>2000</v>
          </cell>
          <cell r="G382">
            <v>-1000</v>
          </cell>
        </row>
        <row r="383">
          <cell r="A383" t="str">
            <v>MSCFEAT61129</v>
          </cell>
          <cell r="B383" t="str">
            <v>N.1129 CS Data Support for UMTS</v>
          </cell>
          <cell r="C383" t="str">
            <v>7252</v>
          </cell>
          <cell r="D383" t="str">
            <v>Opt. SW -MSCi, CMSCi, Integr.MSS</v>
          </cell>
          <cell r="E383">
            <v>1000</v>
          </cell>
          <cell r="F383">
            <v>2000</v>
          </cell>
          <cell r="G383">
            <v>-1000</v>
          </cell>
        </row>
        <row r="384">
          <cell r="A384" t="str">
            <v>MSCFEAT61209</v>
          </cell>
          <cell r="B384" t="str">
            <v>N.1209 Multiple SoCon connection points</v>
          </cell>
          <cell r="C384" t="str">
            <v>7252</v>
          </cell>
          <cell r="D384" t="str">
            <v>Opt. SW -MSCi, CMSCi, Integr.MSS</v>
          </cell>
          <cell r="E384">
            <v>1000</v>
          </cell>
          <cell r="F384">
            <v>2000</v>
          </cell>
          <cell r="G384">
            <v>-1000</v>
          </cell>
        </row>
        <row r="385">
          <cell r="A385" t="str">
            <v>MSCFEAT61227.A</v>
          </cell>
          <cell r="B385" t="str">
            <v>N.1227 Enhancem. to Location serv M12</v>
          </cell>
          <cell r="C385" t="str">
            <v>7252</v>
          </cell>
          <cell r="D385" t="str">
            <v>Opt. SW -MSCi, CMSCi, Integr.MSS</v>
          </cell>
          <cell r="E385">
            <v>1000</v>
          </cell>
          <cell r="F385">
            <v>2000</v>
          </cell>
          <cell r="G385">
            <v>-1000</v>
          </cell>
        </row>
        <row r="386">
          <cell r="A386" t="str">
            <v>MSCFEAT61292</v>
          </cell>
          <cell r="B386" t="str">
            <v>N.1292 SORM Network Sol for Russian LI</v>
          </cell>
          <cell r="C386" t="str">
            <v>7252</v>
          </cell>
          <cell r="D386" t="str">
            <v>Opt. SW -MSCi, CMSCi, Integr.MSS</v>
          </cell>
          <cell r="E386">
            <v>1000</v>
          </cell>
          <cell r="F386">
            <v>2000</v>
          </cell>
          <cell r="G386">
            <v>-1000</v>
          </cell>
        </row>
        <row r="387">
          <cell r="A387" t="str">
            <v>MSCFEAT61337</v>
          </cell>
          <cell r="B387" t="str">
            <v>N.1337 New Functionalities for LCS</v>
          </cell>
          <cell r="C387" t="str">
            <v>7252</v>
          </cell>
          <cell r="D387" t="str">
            <v>Opt. SW -MSCi, CMSCi, Integr.MSS</v>
          </cell>
          <cell r="E387">
            <v>1000</v>
          </cell>
          <cell r="F387">
            <v>2000</v>
          </cell>
          <cell r="G387">
            <v>-1000</v>
          </cell>
        </row>
        <row r="388">
          <cell r="A388" t="str">
            <v>MSCFEAT60914</v>
          </cell>
          <cell r="B388" t="str">
            <v>N.914 Regional Roaming</v>
          </cell>
          <cell r="C388" t="str">
            <v>7252</v>
          </cell>
          <cell r="D388" t="str">
            <v>Opt. SW -MSCi, CMSCi, Integr.MSS</v>
          </cell>
          <cell r="E388">
            <v>1250</v>
          </cell>
          <cell r="F388">
            <v>2250</v>
          </cell>
          <cell r="G388">
            <v>-1000</v>
          </cell>
        </row>
        <row r="389">
          <cell r="A389" t="str">
            <v>MSCFEAT61057</v>
          </cell>
          <cell r="B389" t="str">
            <v>N.1057 CAMEL, phase 2 for upgrade</v>
          </cell>
          <cell r="C389" t="str">
            <v>7252</v>
          </cell>
          <cell r="D389" t="str">
            <v>Opt. SW -MSCi, CMSCi, Integr.MSS</v>
          </cell>
          <cell r="E389">
            <v>1250</v>
          </cell>
          <cell r="F389">
            <v>2250</v>
          </cell>
          <cell r="G389">
            <v>-1000</v>
          </cell>
        </row>
        <row r="390">
          <cell r="A390" t="str">
            <v>MSCFEAT61104</v>
          </cell>
          <cell r="B390" t="str">
            <v>N.1104 Multiple-PLMN Inter-PLMN HO supp</v>
          </cell>
          <cell r="C390" t="str">
            <v>7252</v>
          </cell>
          <cell r="D390" t="str">
            <v>Opt. SW -MSCi, CMSCi, Integr.MSS</v>
          </cell>
          <cell r="E390">
            <v>1250</v>
          </cell>
          <cell r="F390">
            <v>2250</v>
          </cell>
          <cell r="G390">
            <v>-1000</v>
          </cell>
        </row>
        <row r="391">
          <cell r="A391" t="str">
            <v>MSCFEAT61144</v>
          </cell>
          <cell r="B391" t="str">
            <v>N.1144 US Number Portability</v>
          </cell>
          <cell r="C391" t="str">
            <v>7252</v>
          </cell>
          <cell r="D391" t="str">
            <v>Opt. SW -MSCi, CMSCi, Integr.MSS</v>
          </cell>
          <cell r="E391">
            <v>1250</v>
          </cell>
          <cell r="F391">
            <v>2250</v>
          </cell>
          <cell r="G391">
            <v>-1000</v>
          </cell>
        </row>
        <row r="392">
          <cell r="A392" t="str">
            <v>MSCFEAT61156</v>
          </cell>
          <cell r="B392" t="str">
            <v>N.1156 CORE-INAP and SSP Support upgrade</v>
          </cell>
          <cell r="C392" t="str">
            <v>7252</v>
          </cell>
          <cell r="D392" t="str">
            <v>Opt. SW -MSCi, CMSCi, Integr.MSS</v>
          </cell>
          <cell r="E392">
            <v>1250</v>
          </cell>
          <cell r="F392">
            <v>2250</v>
          </cell>
          <cell r="G392">
            <v>-1000</v>
          </cell>
        </row>
        <row r="393">
          <cell r="A393" t="str">
            <v>HLRFEAT01027</v>
          </cell>
          <cell r="B393" t="str">
            <v>N.1027 ACU pair capacity in HLRi 480k</v>
          </cell>
          <cell r="C393" t="str">
            <v>7252</v>
          </cell>
          <cell r="D393" t="str">
            <v>Opt. SW -MSCi, CMSCi, Integr.MSS</v>
          </cell>
          <cell r="E393">
            <v>1000</v>
          </cell>
          <cell r="F393">
            <v>1900</v>
          </cell>
          <cell r="G393">
            <v>-900</v>
          </cell>
        </row>
        <row r="394">
          <cell r="A394" t="str">
            <v>MSCFEAT61065</v>
          </cell>
          <cell r="B394" t="str">
            <v>N.1065 Russian Lawful Interception</v>
          </cell>
          <cell r="C394" t="str">
            <v>7252</v>
          </cell>
          <cell r="D394" t="str">
            <v>Opt. SW -MSCi, CMSCi, Integr.MSS</v>
          </cell>
          <cell r="E394">
            <v>875</v>
          </cell>
          <cell r="F394">
            <v>1750</v>
          </cell>
          <cell r="G394">
            <v>-875</v>
          </cell>
        </row>
        <row r="395">
          <cell r="A395" t="str">
            <v>MSCFEAT60747</v>
          </cell>
          <cell r="B395" t="str">
            <v>N.747 Charging based on Home Area</v>
          </cell>
          <cell r="C395" t="str">
            <v>7252</v>
          </cell>
          <cell r="D395" t="str">
            <v>Opt. SW -MSCi, CMSCi, Integr.MSS</v>
          </cell>
          <cell r="E395">
            <v>750</v>
          </cell>
          <cell r="F395">
            <v>1500</v>
          </cell>
          <cell r="G395">
            <v>-750</v>
          </cell>
        </row>
        <row r="396">
          <cell r="A396" t="str">
            <v>MSCFEAT61003</v>
          </cell>
          <cell r="B396" t="str">
            <v>N.1003 SMS, GSM phase 2+</v>
          </cell>
          <cell r="C396" t="str">
            <v>7252</v>
          </cell>
          <cell r="D396" t="str">
            <v>Opt. SW -MSCi, CMSCi, Integr.MSS</v>
          </cell>
          <cell r="E396">
            <v>750</v>
          </cell>
          <cell r="F396">
            <v>1500</v>
          </cell>
          <cell r="G396">
            <v>-750</v>
          </cell>
        </row>
        <row r="397">
          <cell r="A397" t="str">
            <v>MSCFEAT61008</v>
          </cell>
          <cell r="B397" t="str">
            <v>N.1008 Fraud Detection and Limitation</v>
          </cell>
          <cell r="C397" t="str">
            <v>7252</v>
          </cell>
          <cell r="D397" t="str">
            <v>Opt. SW -MSCi, CMSCi, Integr.MSS</v>
          </cell>
          <cell r="E397">
            <v>750</v>
          </cell>
          <cell r="F397">
            <v>1500</v>
          </cell>
          <cell r="G397">
            <v>-750</v>
          </cell>
        </row>
        <row r="398">
          <cell r="A398" t="str">
            <v>MSCFEAT61102</v>
          </cell>
          <cell r="B398" t="str">
            <v>N.1102 SMS GSM Phase 2+ enhancements</v>
          </cell>
          <cell r="C398" t="str">
            <v>7252</v>
          </cell>
          <cell r="D398" t="str">
            <v>Opt. SW -MSCi, CMSCi, Integr.MSS</v>
          </cell>
          <cell r="E398">
            <v>750</v>
          </cell>
          <cell r="F398">
            <v>1500</v>
          </cell>
          <cell r="G398">
            <v>-750</v>
          </cell>
        </row>
        <row r="399">
          <cell r="A399" t="str">
            <v>MSCFEAT61145</v>
          </cell>
          <cell r="B399" t="str">
            <v>N.1145 TM Support</v>
          </cell>
          <cell r="C399" t="str">
            <v>7252</v>
          </cell>
          <cell r="D399" t="str">
            <v>Opt. SW -MSCi, CMSCi, Integr.MSS</v>
          </cell>
          <cell r="E399">
            <v>750</v>
          </cell>
          <cell r="F399">
            <v>1500</v>
          </cell>
          <cell r="G399">
            <v>-750</v>
          </cell>
        </row>
        <row r="400">
          <cell r="A400" t="str">
            <v>HLRFEAT61253</v>
          </cell>
          <cell r="B400" t="str">
            <v>N.1253 CF Attribute Analysis in HLR</v>
          </cell>
          <cell r="C400" t="str">
            <v>7252</v>
          </cell>
          <cell r="D400" t="str">
            <v>Opt. SW -MSCi, CMSCi, Integr.MSS</v>
          </cell>
          <cell r="E400">
            <v>500</v>
          </cell>
          <cell r="F400">
            <v>1000</v>
          </cell>
          <cell r="G400">
            <v>-500</v>
          </cell>
        </row>
        <row r="401">
          <cell r="A401" t="str">
            <v>HLRFEAT61353</v>
          </cell>
          <cell r="B401" t="str">
            <v>N.1353 Short Code in CF Registration</v>
          </cell>
          <cell r="C401" t="str">
            <v>7252</v>
          </cell>
          <cell r="D401" t="str">
            <v>Opt. SW -MSCi, CMSCi, Integr.MSS</v>
          </cell>
          <cell r="E401">
            <v>500</v>
          </cell>
          <cell r="F401">
            <v>1000</v>
          </cell>
          <cell r="G401">
            <v>-500</v>
          </cell>
        </row>
        <row r="402">
          <cell r="A402" t="str">
            <v>MSCFEAT60046</v>
          </cell>
          <cell r="B402" t="str">
            <v>N.046 Multi-party service, GSM ph2</v>
          </cell>
          <cell r="C402" t="str">
            <v>7252</v>
          </cell>
          <cell r="D402" t="str">
            <v>Opt. SW -MSCi, CMSCi, Integr.MSS</v>
          </cell>
          <cell r="E402">
            <v>500</v>
          </cell>
          <cell r="F402">
            <v>1000</v>
          </cell>
          <cell r="G402">
            <v>-500</v>
          </cell>
        </row>
        <row r="403">
          <cell r="A403" t="str">
            <v>MSCFEAT60719</v>
          </cell>
          <cell r="B403" t="str">
            <v>N.719 USSD forwarding to External USSD</v>
          </cell>
          <cell r="C403" t="str">
            <v>7252</v>
          </cell>
          <cell r="D403" t="str">
            <v>Opt. SW -MSCi, CMSCi, Integr.MSS</v>
          </cell>
          <cell r="E403">
            <v>500</v>
          </cell>
          <cell r="F403">
            <v>1000</v>
          </cell>
          <cell r="G403">
            <v>-500</v>
          </cell>
        </row>
        <row r="404">
          <cell r="A404" t="str">
            <v>MSCFEAT60725</v>
          </cell>
          <cell r="B404" t="str">
            <v>N.725 CUG support for PBX interface</v>
          </cell>
          <cell r="C404" t="str">
            <v>7252</v>
          </cell>
          <cell r="D404" t="str">
            <v>Opt. SW -MSCi, CMSCi, Integr.MSS</v>
          </cell>
          <cell r="E404">
            <v>500</v>
          </cell>
          <cell r="F404">
            <v>1000</v>
          </cell>
          <cell r="G404">
            <v>-500</v>
          </cell>
        </row>
        <row r="405">
          <cell r="A405" t="str">
            <v>MSCFEAT60746</v>
          </cell>
          <cell r="B405" t="str">
            <v>N.746 Charging based on distance</v>
          </cell>
          <cell r="C405" t="str">
            <v>7252</v>
          </cell>
          <cell r="D405" t="str">
            <v>Opt. SW -MSCi, CMSCi, Integr.MSS</v>
          </cell>
          <cell r="E405">
            <v>500</v>
          </cell>
          <cell r="F405">
            <v>1000</v>
          </cell>
          <cell r="G405">
            <v>-500</v>
          </cell>
        </row>
        <row r="406">
          <cell r="A406" t="str">
            <v>MSCFEAT60804</v>
          </cell>
          <cell r="B406" t="str">
            <v>N.804 Optim Transmission for PBX connect</v>
          </cell>
          <cell r="C406" t="str">
            <v>7252</v>
          </cell>
          <cell r="D406" t="str">
            <v>Opt. SW -MSCi, CMSCi, Integr.MSS</v>
          </cell>
          <cell r="E406">
            <v>500</v>
          </cell>
          <cell r="F406">
            <v>1000</v>
          </cell>
          <cell r="G406">
            <v>-500</v>
          </cell>
        </row>
        <row r="407">
          <cell r="A407" t="str">
            <v>MSCFEAT60833</v>
          </cell>
          <cell r="B407" t="str">
            <v>N.833 MoUs authentication algorithm</v>
          </cell>
          <cell r="C407" t="str">
            <v>7252</v>
          </cell>
          <cell r="D407" t="str">
            <v>Opt. SW -MSCi, CMSCi, Integr.MSS</v>
          </cell>
          <cell r="E407">
            <v>500</v>
          </cell>
          <cell r="F407">
            <v>1000</v>
          </cell>
          <cell r="G407">
            <v>-500</v>
          </cell>
        </row>
        <row r="408">
          <cell r="A408" t="str">
            <v>MSCFEAT60906</v>
          </cell>
          <cell r="B408" t="str">
            <v>N.906 ISDN V.120 Interworking</v>
          </cell>
          <cell r="C408" t="str">
            <v>7252</v>
          </cell>
          <cell r="D408" t="str">
            <v>Opt. SW -MSCi, CMSCi, Integr.MSS</v>
          </cell>
          <cell r="E408">
            <v>500</v>
          </cell>
          <cell r="F408">
            <v>1000</v>
          </cell>
          <cell r="G408">
            <v>-500</v>
          </cell>
        </row>
        <row r="409">
          <cell r="A409" t="str">
            <v>MSCFEAT60933</v>
          </cell>
          <cell r="B409" t="str">
            <v>N.933 RIPEMD-HMAC A3/A8 algorithm</v>
          </cell>
          <cell r="C409" t="str">
            <v>7252</v>
          </cell>
          <cell r="D409" t="str">
            <v>Opt. SW -MSCi, CMSCi, Integr.MSS</v>
          </cell>
          <cell r="E409">
            <v>500</v>
          </cell>
          <cell r="F409">
            <v>1000</v>
          </cell>
          <cell r="G409">
            <v>-500</v>
          </cell>
        </row>
        <row r="410">
          <cell r="A410" t="str">
            <v>MSCFEAT61002</v>
          </cell>
          <cell r="B410" t="str">
            <v>N.1002 NITZ</v>
          </cell>
          <cell r="C410" t="str">
            <v>7252</v>
          </cell>
          <cell r="D410" t="str">
            <v>Opt. SW -MSCi, CMSCi, Integr.MSS</v>
          </cell>
          <cell r="E410">
            <v>500</v>
          </cell>
          <cell r="F410">
            <v>1000</v>
          </cell>
          <cell r="G410">
            <v>-500</v>
          </cell>
        </row>
        <row r="411">
          <cell r="A411" t="str">
            <v>MSCFEAT61033</v>
          </cell>
          <cell r="B411" t="str">
            <v>N.1033 Support for H.324</v>
          </cell>
          <cell r="C411" t="str">
            <v>7252</v>
          </cell>
          <cell r="D411" t="str">
            <v>Opt. SW -MSCi, CMSCi, Integr.MSS</v>
          </cell>
          <cell r="E411">
            <v>500</v>
          </cell>
          <cell r="F411">
            <v>1000</v>
          </cell>
          <cell r="G411">
            <v>-500</v>
          </cell>
        </row>
        <row r="412">
          <cell r="A412" t="str">
            <v>MSCFEAT61202</v>
          </cell>
          <cell r="B412" t="str">
            <v>N.1202 Improved Encryption Algorithm</v>
          </cell>
          <cell r="C412" t="str">
            <v>7252</v>
          </cell>
          <cell r="D412" t="str">
            <v>Opt. SW -MSCi, CMSCi, Integr.MSS</v>
          </cell>
          <cell r="E412">
            <v>500</v>
          </cell>
          <cell r="F412">
            <v>1000</v>
          </cell>
          <cell r="G412">
            <v>-500</v>
          </cell>
        </row>
        <row r="413">
          <cell r="A413" t="str">
            <v>MSCFEAT61205</v>
          </cell>
          <cell r="B413" t="str">
            <v>N.1205 Carrier Selection</v>
          </cell>
          <cell r="C413" t="str">
            <v>7252</v>
          </cell>
          <cell r="D413" t="str">
            <v>Opt. SW -MSCi, CMSCi, Integr.MSS</v>
          </cell>
          <cell r="E413">
            <v>500</v>
          </cell>
          <cell r="F413">
            <v>1000</v>
          </cell>
          <cell r="G413">
            <v>-500</v>
          </cell>
        </row>
        <row r="414">
          <cell r="A414" t="str">
            <v>MSCFEAT61230</v>
          </cell>
          <cell r="B414" t="str">
            <v>N.1230 OLCM for New Customers</v>
          </cell>
          <cell r="C414" t="str">
            <v>7252</v>
          </cell>
          <cell r="D414" t="str">
            <v>Opt. SW -MSCi, CMSCi, Integr.MSS</v>
          </cell>
          <cell r="E414">
            <v>500</v>
          </cell>
          <cell r="F414">
            <v>1000</v>
          </cell>
          <cell r="G414">
            <v>-500</v>
          </cell>
        </row>
        <row r="415">
          <cell r="A415" t="str">
            <v>MSCFEAT61244</v>
          </cell>
          <cell r="B415" t="str">
            <v>N.1244 Encrypt. Auth. Data Trs. SECMO-B</v>
          </cell>
          <cell r="C415" t="str">
            <v>7252</v>
          </cell>
          <cell r="D415" t="str">
            <v>Opt. SW -MSCi, CMSCi, Integr.MSS</v>
          </cell>
          <cell r="E415">
            <v>500</v>
          </cell>
          <cell r="F415">
            <v>1000</v>
          </cell>
          <cell r="G415">
            <v>-500</v>
          </cell>
        </row>
        <row r="416">
          <cell r="A416" t="str">
            <v>MSCFEAT61275</v>
          </cell>
          <cell r="B416" t="str">
            <v>N.1275 eMLPP</v>
          </cell>
          <cell r="C416" t="str">
            <v>7252</v>
          </cell>
          <cell r="D416" t="str">
            <v>Opt. SW -MSCi, CMSCi, Integr.MSS</v>
          </cell>
          <cell r="E416">
            <v>500</v>
          </cell>
          <cell r="F416">
            <v>1000</v>
          </cell>
          <cell r="G416">
            <v>-500</v>
          </cell>
        </row>
        <row r="417">
          <cell r="A417" t="str">
            <v>MSCFEAT61285</v>
          </cell>
          <cell r="B417" t="str">
            <v>N.1285 End-to-end eMLPP</v>
          </cell>
          <cell r="C417" t="str">
            <v>7252</v>
          </cell>
          <cell r="D417" t="str">
            <v>Opt. SW -MSCi, CMSCi, Integr.MSS</v>
          </cell>
          <cell r="E417">
            <v>500</v>
          </cell>
          <cell r="F417">
            <v>1000</v>
          </cell>
          <cell r="G417">
            <v>-500</v>
          </cell>
        </row>
        <row r="418">
          <cell r="A418" t="str">
            <v>MSCFEAT61296</v>
          </cell>
          <cell r="B418" t="str">
            <v>N.1296 Priority and routing by call type</v>
          </cell>
          <cell r="C418" t="str">
            <v>7252</v>
          </cell>
          <cell r="D418" t="str">
            <v>Opt. SW -MSCi, CMSCi, Integr.MSS</v>
          </cell>
          <cell r="E418">
            <v>500</v>
          </cell>
          <cell r="F418">
            <v>1000</v>
          </cell>
          <cell r="G418">
            <v>-500</v>
          </cell>
        </row>
        <row r="419">
          <cell r="A419" t="str">
            <v>MSCFEAT61304</v>
          </cell>
          <cell r="B419" t="str">
            <v>N.1304 Global Call Reference</v>
          </cell>
          <cell r="C419" t="str">
            <v>7252</v>
          </cell>
          <cell r="D419" t="str">
            <v>Opt. SW -MSCi, CMSCi, Integr.MSS</v>
          </cell>
          <cell r="E419">
            <v>500</v>
          </cell>
          <cell r="F419">
            <v>1000</v>
          </cell>
          <cell r="G419">
            <v>-500</v>
          </cell>
        </row>
        <row r="420">
          <cell r="A420" t="str">
            <v>MSCFEAT61344</v>
          </cell>
          <cell r="B420" t="str">
            <v>N.1344 Customize Milenage 3G Algorithm</v>
          </cell>
          <cell r="C420" t="str">
            <v>7252</v>
          </cell>
          <cell r="D420" t="str">
            <v>Opt. SW -MSCi, CMSCi, Integr.MSS</v>
          </cell>
          <cell r="E420">
            <v>500</v>
          </cell>
          <cell r="F420">
            <v>1000</v>
          </cell>
          <cell r="G420">
            <v>-500</v>
          </cell>
        </row>
        <row r="421">
          <cell r="A421" t="str">
            <v>MSCFEAT60060</v>
          </cell>
          <cell r="B421" t="str">
            <v>N.060 MSC alarm/emergency state</v>
          </cell>
          <cell r="C421" t="str">
            <v>7252</v>
          </cell>
          <cell r="D421" t="str">
            <v>Opt. SW -MSCi, CMSCi, Integr.MSS</v>
          </cell>
          <cell r="E421">
            <v>750</v>
          </cell>
          <cell r="F421">
            <v>1250</v>
          </cell>
          <cell r="G421">
            <v>-500</v>
          </cell>
        </row>
        <row r="422">
          <cell r="A422" t="str">
            <v>MSCFEAT60077</v>
          </cell>
          <cell r="B422" t="str">
            <v>N.077 Voice Mail interface signalling</v>
          </cell>
          <cell r="C422" t="str">
            <v>7252</v>
          </cell>
          <cell r="D422" t="str">
            <v>Opt. SW -MSCi, CMSCi, Integr.MSS</v>
          </cell>
          <cell r="E422">
            <v>750</v>
          </cell>
          <cell r="F422">
            <v>1250</v>
          </cell>
          <cell r="G422">
            <v>-500</v>
          </cell>
        </row>
        <row r="423">
          <cell r="A423" t="str">
            <v>MSCFEAT60936</v>
          </cell>
          <cell r="B423" t="str">
            <v>N.936 Single Numbering Scheme</v>
          </cell>
          <cell r="C423" t="str">
            <v>7252</v>
          </cell>
          <cell r="D423" t="str">
            <v>Opt. SW -MSCi, CMSCi, Integr.MSS</v>
          </cell>
          <cell r="E423">
            <v>750</v>
          </cell>
          <cell r="F423">
            <v>1250</v>
          </cell>
          <cell r="G423">
            <v>-500</v>
          </cell>
        </row>
        <row r="424">
          <cell r="A424" t="str">
            <v>MSCFEAT61011</v>
          </cell>
          <cell r="B424" t="str">
            <v>N.1011 Support of opt routing for LateCF</v>
          </cell>
          <cell r="C424" t="str">
            <v>7252</v>
          </cell>
          <cell r="D424" t="str">
            <v>Opt. SW -MSCi, CMSCi, Integr.MSS</v>
          </cell>
          <cell r="E424">
            <v>750</v>
          </cell>
          <cell r="F424">
            <v>1250</v>
          </cell>
          <cell r="G424">
            <v>-500</v>
          </cell>
        </row>
        <row r="425">
          <cell r="A425" t="str">
            <v>MSCFEAT61022</v>
          </cell>
          <cell r="B425" t="str">
            <v>N.1022 COLP&amp;COLR</v>
          </cell>
          <cell r="C425" t="str">
            <v>7252</v>
          </cell>
          <cell r="D425" t="str">
            <v>Opt. SW -MSCi, CMSCi, Integr.MSS</v>
          </cell>
          <cell r="E425">
            <v>750</v>
          </cell>
          <cell r="F425">
            <v>1250</v>
          </cell>
          <cell r="G425">
            <v>-500</v>
          </cell>
        </row>
        <row r="426">
          <cell r="A426" t="str">
            <v>MSCFEAT61070</v>
          </cell>
          <cell r="B426" t="str">
            <v>N.1070 ISUP Signalling</v>
          </cell>
          <cell r="C426" t="str">
            <v>7252</v>
          </cell>
          <cell r="D426" t="str">
            <v>Opt. SW -MSCi, CMSCi, Integr.MSS</v>
          </cell>
          <cell r="E426">
            <v>750</v>
          </cell>
          <cell r="F426">
            <v>1250</v>
          </cell>
          <cell r="G426">
            <v>-500</v>
          </cell>
        </row>
        <row r="427">
          <cell r="A427" t="str">
            <v>MSCFEAT61071</v>
          </cell>
          <cell r="B427" t="str">
            <v>N.1071 I-ISUP Signalling</v>
          </cell>
          <cell r="C427" t="str">
            <v>7252</v>
          </cell>
          <cell r="D427" t="str">
            <v>Opt. SW -MSCi, CMSCi, Integr.MSS</v>
          </cell>
          <cell r="E427">
            <v>750</v>
          </cell>
          <cell r="F427">
            <v>1250</v>
          </cell>
          <cell r="G427">
            <v>-500</v>
          </cell>
        </row>
        <row r="428">
          <cell r="A428" t="str">
            <v>MSCFEAT61072</v>
          </cell>
          <cell r="B428" t="str">
            <v>N.1072 TUP Signalling</v>
          </cell>
          <cell r="C428" t="str">
            <v>7252</v>
          </cell>
          <cell r="D428" t="str">
            <v>Opt. SW -MSCi, CMSCi, Integr.MSS</v>
          </cell>
          <cell r="E428">
            <v>750</v>
          </cell>
          <cell r="F428">
            <v>1250</v>
          </cell>
          <cell r="G428">
            <v>-500</v>
          </cell>
        </row>
        <row r="429">
          <cell r="A429" t="str">
            <v>MSCFEAT61073</v>
          </cell>
          <cell r="B429" t="str">
            <v>N.1073 I-TUP Signalling</v>
          </cell>
          <cell r="C429" t="str">
            <v>7252</v>
          </cell>
          <cell r="D429" t="str">
            <v>Opt. SW -MSCi, CMSCi, Integr.MSS</v>
          </cell>
          <cell r="E429">
            <v>750</v>
          </cell>
          <cell r="F429">
            <v>1250</v>
          </cell>
          <cell r="G429">
            <v>-500</v>
          </cell>
        </row>
        <row r="430">
          <cell r="A430" t="str">
            <v>MSCFEAT61074</v>
          </cell>
          <cell r="B430" t="str">
            <v>N.1074 IUP Signalling</v>
          </cell>
          <cell r="C430" t="str">
            <v>7252</v>
          </cell>
          <cell r="D430" t="str">
            <v>Opt. SW -MSCi, CMSCi, Integr.MSS</v>
          </cell>
          <cell r="E430">
            <v>750</v>
          </cell>
          <cell r="F430">
            <v>1250</v>
          </cell>
          <cell r="G430">
            <v>-500</v>
          </cell>
        </row>
        <row r="431">
          <cell r="A431" t="str">
            <v>MSCFEAT61075</v>
          </cell>
          <cell r="B431" t="str">
            <v>N.1075 R2 Signalling</v>
          </cell>
          <cell r="C431" t="str">
            <v>7252</v>
          </cell>
          <cell r="D431" t="str">
            <v>Opt. SW -MSCi, CMSCi, Integr.MSS</v>
          </cell>
          <cell r="E431">
            <v>750</v>
          </cell>
          <cell r="F431">
            <v>1250</v>
          </cell>
          <cell r="G431">
            <v>-500</v>
          </cell>
        </row>
        <row r="432">
          <cell r="A432" t="str">
            <v>MSCFEAT61076</v>
          </cell>
          <cell r="B432" t="str">
            <v>N.1076 ANSI ISUP Signalling</v>
          </cell>
          <cell r="C432" t="str">
            <v>7252</v>
          </cell>
          <cell r="D432" t="str">
            <v>Opt. SW -MSCi, CMSCi, Integr.MSS</v>
          </cell>
          <cell r="E432">
            <v>750</v>
          </cell>
          <cell r="F432">
            <v>1250</v>
          </cell>
          <cell r="G432">
            <v>-500</v>
          </cell>
        </row>
        <row r="433">
          <cell r="A433" t="str">
            <v>MSCFEAT61077</v>
          </cell>
          <cell r="B433" t="str">
            <v>N.1077 ANSI MF Signalling</v>
          </cell>
          <cell r="C433" t="str">
            <v>7252</v>
          </cell>
          <cell r="D433" t="str">
            <v>Opt. SW -MSCi, CMSCi, Integr.MSS</v>
          </cell>
          <cell r="E433">
            <v>750</v>
          </cell>
          <cell r="F433">
            <v>1250</v>
          </cell>
          <cell r="G433">
            <v>-500</v>
          </cell>
        </row>
        <row r="434">
          <cell r="A434" t="str">
            <v>MSCFEAT61161</v>
          </cell>
          <cell r="B434" t="str">
            <v>N.1161 Vodafone Group 3G algorithm</v>
          </cell>
          <cell r="C434" t="str">
            <v>7252</v>
          </cell>
          <cell r="D434" t="str">
            <v>Opt. SW -MSCi, CMSCi, Integr.MSS</v>
          </cell>
          <cell r="E434">
            <v>750</v>
          </cell>
          <cell r="F434">
            <v>1250</v>
          </cell>
          <cell r="G434">
            <v>-500</v>
          </cell>
        </row>
        <row r="435">
          <cell r="A435" t="str">
            <v>MSCFEAT61222</v>
          </cell>
          <cell r="B435" t="str">
            <v>N.1222 SIP for IP Trunking</v>
          </cell>
          <cell r="C435" t="str">
            <v>7252</v>
          </cell>
          <cell r="D435" t="str">
            <v>Opt. SW -MSCi, CMSCi, Integr.MSS</v>
          </cell>
          <cell r="E435">
            <v>750</v>
          </cell>
          <cell r="F435">
            <v>1250</v>
          </cell>
          <cell r="G435">
            <v>-500</v>
          </cell>
        </row>
        <row r="436">
          <cell r="A436" t="str">
            <v>MSCFEAT61293</v>
          </cell>
          <cell r="B436" t="str">
            <v>N.1293 Immediate CDR Transfer</v>
          </cell>
          <cell r="C436" t="str">
            <v>7252</v>
          </cell>
          <cell r="D436" t="str">
            <v>Opt. SW -MSCi, CMSCi, Integr.MSS</v>
          </cell>
          <cell r="E436">
            <v>750</v>
          </cell>
          <cell r="F436">
            <v>1250</v>
          </cell>
          <cell r="G436">
            <v>-500</v>
          </cell>
        </row>
        <row r="437">
          <cell r="A437" t="str">
            <v>HLRFEAT61311</v>
          </cell>
          <cell r="B437" t="str">
            <v>N.1311 Nokia Specific GMSC Service</v>
          </cell>
          <cell r="C437" t="str">
            <v>7252</v>
          </cell>
          <cell r="D437" t="str">
            <v>Opt. SW -MSCi, CMSCi, Integr.MSS</v>
          </cell>
          <cell r="E437">
            <v>250</v>
          </cell>
          <cell r="F437">
            <v>500</v>
          </cell>
          <cell r="G437">
            <v>-250</v>
          </cell>
        </row>
        <row r="438">
          <cell r="A438" t="str">
            <v>MSCFEAT60013</v>
          </cell>
          <cell r="B438" t="str">
            <v>N.013 Advice of Charge, GSM phase 2</v>
          </cell>
          <cell r="C438" t="str">
            <v>7252</v>
          </cell>
          <cell r="D438" t="str">
            <v>Opt. SW -MSCi, CMSCi, Integr.MSS</v>
          </cell>
          <cell r="E438">
            <v>250</v>
          </cell>
          <cell r="F438">
            <v>500</v>
          </cell>
          <cell r="G438">
            <v>-250</v>
          </cell>
        </row>
        <row r="439">
          <cell r="A439" t="str">
            <v>MSCFEAT60039</v>
          </cell>
          <cell r="B439" t="str">
            <v>N.039 Optimum Routing Prevention</v>
          </cell>
          <cell r="C439" t="str">
            <v>7252</v>
          </cell>
          <cell r="D439" t="str">
            <v>Opt. SW -MSCi, CMSCi, Integr.MSS</v>
          </cell>
          <cell r="E439">
            <v>250</v>
          </cell>
          <cell r="F439">
            <v>500</v>
          </cell>
          <cell r="G439">
            <v>-250</v>
          </cell>
        </row>
        <row r="440">
          <cell r="A440" t="str">
            <v>MSCFEAT60705</v>
          </cell>
          <cell r="B440" t="str">
            <v>N.705 Priority Call Setup on A-Interface</v>
          </cell>
          <cell r="C440" t="str">
            <v>7252</v>
          </cell>
          <cell r="D440" t="str">
            <v>Opt. SW -MSCi, CMSCi, Integr.MSS</v>
          </cell>
          <cell r="E440">
            <v>250</v>
          </cell>
          <cell r="F440">
            <v>500</v>
          </cell>
          <cell r="G440">
            <v>-250</v>
          </cell>
        </row>
        <row r="441">
          <cell r="A441" t="str">
            <v>MSCFEAT60718</v>
          </cell>
          <cell r="B441" t="str">
            <v>N.718 Multiple Call Forwarding Support</v>
          </cell>
          <cell r="C441" t="str">
            <v>7252</v>
          </cell>
          <cell r="D441" t="str">
            <v>Opt. SW -MSCi, CMSCi, Integr.MSS</v>
          </cell>
          <cell r="E441">
            <v>250</v>
          </cell>
          <cell r="F441">
            <v>500</v>
          </cell>
          <cell r="G441">
            <v>-250</v>
          </cell>
        </row>
        <row r="442">
          <cell r="A442" t="str">
            <v>MSCFEAT60730</v>
          </cell>
          <cell r="B442" t="str">
            <v>N.730 Roaming restriction per VLR</v>
          </cell>
          <cell r="C442" t="str">
            <v>7252</v>
          </cell>
          <cell r="D442" t="str">
            <v>Opt. SW -MSCi, CMSCi, Integr.MSS</v>
          </cell>
          <cell r="E442">
            <v>250</v>
          </cell>
          <cell r="F442">
            <v>500</v>
          </cell>
          <cell r="G442">
            <v>-250</v>
          </cell>
        </row>
        <row r="443">
          <cell r="A443" t="str">
            <v>MSCFEAT60805</v>
          </cell>
          <cell r="B443" t="str">
            <v>N.805 Subs Segmentation in Dual Band</v>
          </cell>
          <cell r="C443" t="str">
            <v>7252</v>
          </cell>
          <cell r="D443" t="str">
            <v>Opt. SW -MSCi, CMSCi, Integr.MSS</v>
          </cell>
          <cell r="E443">
            <v>250</v>
          </cell>
          <cell r="F443">
            <v>500</v>
          </cell>
          <cell r="G443">
            <v>-250</v>
          </cell>
        </row>
        <row r="444">
          <cell r="A444" t="str">
            <v>MSCFEAT60814</v>
          </cell>
          <cell r="B444" t="str">
            <v>N.814 GSM phase 2 Trace</v>
          </cell>
          <cell r="C444" t="str">
            <v>7252</v>
          </cell>
          <cell r="D444" t="str">
            <v>Opt. SW -MSCi, CMSCi, Integr.MSS</v>
          </cell>
          <cell r="E444">
            <v>250</v>
          </cell>
          <cell r="F444">
            <v>500</v>
          </cell>
          <cell r="G444">
            <v>-250</v>
          </cell>
        </row>
        <row r="445">
          <cell r="A445" t="str">
            <v>MSCFEAT60820</v>
          </cell>
          <cell r="B445" t="str">
            <v>N.820 Call Transfer limited to PNP group</v>
          </cell>
          <cell r="C445" t="str">
            <v>7252</v>
          </cell>
          <cell r="D445" t="str">
            <v>Opt. SW -MSCi, CMSCi, Integr.MSS</v>
          </cell>
          <cell r="E445">
            <v>250</v>
          </cell>
          <cell r="F445">
            <v>500</v>
          </cell>
          <cell r="G445">
            <v>-250</v>
          </cell>
        </row>
        <row r="446">
          <cell r="A446" t="str">
            <v>MSCFEAT60824</v>
          </cell>
          <cell r="B446" t="str">
            <v>N.824 Call Leg depend Charging for CUG</v>
          </cell>
          <cell r="C446" t="str">
            <v>7252</v>
          </cell>
          <cell r="D446" t="str">
            <v>Opt. SW -MSCi, CMSCi, Integr.MSS</v>
          </cell>
          <cell r="E446">
            <v>250</v>
          </cell>
          <cell r="F446">
            <v>500</v>
          </cell>
          <cell r="G446">
            <v>-250</v>
          </cell>
        </row>
        <row r="447">
          <cell r="A447" t="str">
            <v>MSCFEAT61047</v>
          </cell>
          <cell r="B447" t="str">
            <v>N.1047 Welcome-SM for Roamers</v>
          </cell>
          <cell r="C447" t="str">
            <v>7252</v>
          </cell>
          <cell r="D447" t="str">
            <v>Opt. SW -MSCi, CMSCi, Integr.MSS</v>
          </cell>
          <cell r="E447">
            <v>250</v>
          </cell>
          <cell r="F447">
            <v>500</v>
          </cell>
          <cell r="G447">
            <v>-250</v>
          </cell>
        </row>
        <row r="448">
          <cell r="A448" t="str">
            <v>MSCFEAT61179</v>
          </cell>
          <cell r="B448" t="str">
            <v>N.1179 Routing Based on IN Categories</v>
          </cell>
          <cell r="C448" t="str">
            <v>7252</v>
          </cell>
          <cell r="D448" t="str">
            <v>Opt. SW -MSCi, CMSCi, Integr.MSS</v>
          </cell>
          <cell r="E448">
            <v>250</v>
          </cell>
          <cell r="F448">
            <v>500</v>
          </cell>
          <cell r="G448">
            <v>-250</v>
          </cell>
        </row>
        <row r="449">
          <cell r="A449" t="str">
            <v>MSCFEAT61217</v>
          </cell>
          <cell r="B449" t="str">
            <v>N.1217 USSD Charging Enhancements</v>
          </cell>
          <cell r="C449" t="str">
            <v>7252</v>
          </cell>
          <cell r="D449" t="str">
            <v>Opt. SW -MSCi, CMSCi, Integr.MSS</v>
          </cell>
          <cell r="E449">
            <v>250</v>
          </cell>
          <cell r="F449">
            <v>500</v>
          </cell>
          <cell r="G449">
            <v>-250</v>
          </cell>
        </row>
        <row r="450">
          <cell r="A450" t="str">
            <v>MSCFEAT61240</v>
          </cell>
          <cell r="B450" t="str">
            <v>N.1240 SS Restrictions for Spec Numbers</v>
          </cell>
          <cell r="C450" t="str">
            <v>7252</v>
          </cell>
          <cell r="D450" t="str">
            <v>Opt. SW -MSCi, CMSCi, Integr.MSS</v>
          </cell>
          <cell r="E450">
            <v>250</v>
          </cell>
          <cell r="F450">
            <v>500</v>
          </cell>
          <cell r="G450">
            <v>-250</v>
          </cell>
        </row>
        <row r="451">
          <cell r="A451" t="str">
            <v>MSCFEAT61284</v>
          </cell>
          <cell r="B451" t="str">
            <v>N.1284 ANSI Emergency Service Upgrade</v>
          </cell>
          <cell r="C451" t="str">
            <v>7252</v>
          </cell>
          <cell r="D451" t="str">
            <v>Opt. SW -MSCi, CMSCi, Integr.MSS</v>
          </cell>
          <cell r="E451">
            <v>250</v>
          </cell>
          <cell r="F451">
            <v>500</v>
          </cell>
          <cell r="G451">
            <v>-250</v>
          </cell>
        </row>
        <row r="452">
          <cell r="A452" t="str">
            <v>MSCFEAT61308</v>
          </cell>
          <cell r="B452" t="str">
            <v>N.1308 2G Subsriber Access Control</v>
          </cell>
          <cell r="C452" t="str">
            <v>7252</v>
          </cell>
          <cell r="D452" t="str">
            <v>Opt. SW -MSCi, CMSCi, Integr.MSS</v>
          </cell>
          <cell r="E452">
            <v>250</v>
          </cell>
          <cell r="F452">
            <v>500</v>
          </cell>
          <cell r="G452">
            <v>-250</v>
          </cell>
        </row>
        <row r="453">
          <cell r="A453" t="str">
            <v>MSCFEAT61369</v>
          </cell>
          <cell r="B453" t="str">
            <v>N.1369 USSD Barring Based on SS Code</v>
          </cell>
          <cell r="C453" t="str">
            <v>7252</v>
          </cell>
          <cell r="D453" t="str">
            <v>Opt. SW -MSCi, CMSCi, Integr.MSS</v>
          </cell>
          <cell r="E453">
            <v>250</v>
          </cell>
          <cell r="F453">
            <v>500</v>
          </cell>
          <cell r="G453">
            <v>-250</v>
          </cell>
        </row>
        <row r="454">
          <cell r="A454" t="str">
            <v>HLRFEAT61305</v>
          </cell>
          <cell r="B454" t="str">
            <v>N.1305 Super Charger in HLR</v>
          </cell>
          <cell r="C454" t="str">
            <v>7252</v>
          </cell>
          <cell r="D454" t="str">
            <v>Opt. SW -MSCi, CMSCi, Integr.MSS</v>
          </cell>
          <cell r="E454">
            <v>500</v>
          </cell>
          <cell r="F454">
            <v>750</v>
          </cell>
          <cell r="G454">
            <v>-250</v>
          </cell>
        </row>
        <row r="455">
          <cell r="A455" t="str">
            <v>MSCFEAT60026</v>
          </cell>
          <cell r="B455" t="str">
            <v>N.026 Barring outgoing call roam outside</v>
          </cell>
          <cell r="C455" t="str">
            <v>7252</v>
          </cell>
          <cell r="D455" t="str">
            <v>Opt. SW -MSCi, CMSCi, Integr.MSS</v>
          </cell>
          <cell r="E455">
            <v>500</v>
          </cell>
          <cell r="F455">
            <v>750</v>
          </cell>
          <cell r="G455">
            <v>-250</v>
          </cell>
        </row>
        <row r="456">
          <cell r="A456" t="str">
            <v>MSCFEAT60042</v>
          </cell>
          <cell r="B456" t="str">
            <v>N.042 Automatic call redirection</v>
          </cell>
          <cell r="C456" t="str">
            <v>7252</v>
          </cell>
          <cell r="D456" t="str">
            <v>Opt. SW -MSCi, CMSCi, Integr.MSS</v>
          </cell>
          <cell r="E456">
            <v>500</v>
          </cell>
          <cell r="F456">
            <v>750</v>
          </cell>
          <cell r="G456">
            <v>-250</v>
          </cell>
        </row>
        <row r="457">
          <cell r="A457" t="str">
            <v>MSCFEAT60091</v>
          </cell>
          <cell r="B457" t="str">
            <v>N.091 National Roaming</v>
          </cell>
          <cell r="C457" t="str">
            <v>7252</v>
          </cell>
          <cell r="D457" t="str">
            <v>Opt. SW -MSCi, CMSCi, Integr.MSS</v>
          </cell>
          <cell r="E457">
            <v>500</v>
          </cell>
          <cell r="F457">
            <v>750</v>
          </cell>
          <cell r="G457">
            <v>-250</v>
          </cell>
        </row>
        <row r="458">
          <cell r="A458" t="str">
            <v>MSCFEAT60709</v>
          </cell>
          <cell r="B458" t="str">
            <v>N.709 Hot Billing</v>
          </cell>
          <cell r="C458" t="str">
            <v>7252</v>
          </cell>
          <cell r="D458" t="str">
            <v>Opt. SW -MSCi, CMSCi, Integr.MSS</v>
          </cell>
          <cell r="E458">
            <v>500</v>
          </cell>
          <cell r="F458">
            <v>750</v>
          </cell>
          <cell r="G458">
            <v>-250</v>
          </cell>
        </row>
        <row r="459">
          <cell r="A459" t="str">
            <v>MSCFEAT60724</v>
          </cell>
          <cell r="B459" t="str">
            <v>N.724 EIR interface with global IMEI DB</v>
          </cell>
          <cell r="C459" t="str">
            <v>7252</v>
          </cell>
          <cell r="D459" t="str">
            <v>Opt. SW -MSCi, CMSCi, Integr.MSS</v>
          </cell>
          <cell r="E459">
            <v>500</v>
          </cell>
          <cell r="F459">
            <v>750</v>
          </cell>
          <cell r="G459">
            <v>-250</v>
          </cell>
        </row>
        <row r="460">
          <cell r="A460" t="str">
            <v>MSCFEAT60726</v>
          </cell>
          <cell r="B460" t="str">
            <v>N.726 UDI</v>
          </cell>
          <cell r="C460" t="str">
            <v>7252</v>
          </cell>
          <cell r="D460" t="str">
            <v>Opt. SW -MSCi, CMSCi, Integr.MSS</v>
          </cell>
          <cell r="E460">
            <v>500</v>
          </cell>
          <cell r="F460">
            <v>750</v>
          </cell>
          <cell r="G460">
            <v>-250</v>
          </cell>
        </row>
        <row r="461">
          <cell r="A461" t="str">
            <v>MSCFEAT60907</v>
          </cell>
          <cell r="B461" t="str">
            <v>N.907 ISUP upgrade</v>
          </cell>
          <cell r="C461" t="str">
            <v>7252</v>
          </cell>
          <cell r="D461" t="str">
            <v>Opt. SW -MSCi, CMSCi, Integr.MSS</v>
          </cell>
          <cell r="E461">
            <v>500</v>
          </cell>
          <cell r="F461">
            <v>750</v>
          </cell>
          <cell r="G461">
            <v>-250</v>
          </cell>
        </row>
        <row r="462">
          <cell r="A462" t="str">
            <v>MSCFEAT61040</v>
          </cell>
          <cell r="B462" t="str">
            <v>N.1040 ANSI Emergency Service (E911)</v>
          </cell>
          <cell r="C462" t="str">
            <v>7252</v>
          </cell>
          <cell r="D462" t="str">
            <v>Opt. SW -MSCi, CMSCi, Integr.MSS</v>
          </cell>
          <cell r="E462">
            <v>500</v>
          </cell>
          <cell r="F462">
            <v>750</v>
          </cell>
          <cell r="G462">
            <v>-250</v>
          </cell>
        </row>
        <row r="463">
          <cell r="A463" t="str">
            <v>MSCFEAT61050</v>
          </cell>
          <cell r="B463" t="str">
            <v>N.1050 LAES for US customers</v>
          </cell>
          <cell r="C463" t="str">
            <v>7252</v>
          </cell>
          <cell r="D463" t="str">
            <v>Opt. SW -MSCi, CMSCi, Integr.MSS</v>
          </cell>
          <cell r="E463">
            <v>500</v>
          </cell>
          <cell r="F463">
            <v>750</v>
          </cell>
          <cell r="G463">
            <v>-250</v>
          </cell>
        </row>
        <row r="464">
          <cell r="A464" t="str">
            <v>MSCFEAT61108</v>
          </cell>
          <cell r="B464" t="str">
            <v>N.1108 On-Line Call Monitoring</v>
          </cell>
          <cell r="C464" t="str">
            <v>7252</v>
          </cell>
          <cell r="D464" t="str">
            <v>Opt. SW -MSCi, CMSCi, Integr.MSS</v>
          </cell>
          <cell r="E464">
            <v>500</v>
          </cell>
          <cell r="F464">
            <v>750</v>
          </cell>
          <cell r="G464">
            <v>-250</v>
          </cell>
        </row>
        <row r="465">
          <cell r="A465" t="str">
            <v>MSCFEAT61201</v>
          </cell>
          <cell r="B465" t="str">
            <v>N.1201 Support for U-TDOA Positioning</v>
          </cell>
          <cell r="C465" t="str">
            <v>7252</v>
          </cell>
          <cell r="D465" t="str">
            <v>Opt. SW -MSCi, CMSCi, Integr.MSS</v>
          </cell>
          <cell r="E465">
            <v>500</v>
          </cell>
          <cell r="F465">
            <v>750</v>
          </cell>
          <cell r="G465">
            <v>-250</v>
          </cell>
        </row>
        <row r="466">
          <cell r="A466" t="str">
            <v>MSCFEAT61219</v>
          </cell>
          <cell r="B466" t="str">
            <v>N.1219 2nd Subscription Check for MTC</v>
          </cell>
          <cell r="C466" t="str">
            <v>7252</v>
          </cell>
          <cell r="D466" t="str">
            <v>Opt. SW -MSCi, CMSCi, Integr.MSS</v>
          </cell>
          <cell r="E466">
            <v>500</v>
          </cell>
          <cell r="F466">
            <v>750</v>
          </cell>
          <cell r="G466">
            <v>-250</v>
          </cell>
        </row>
        <row r="467">
          <cell r="A467" t="str">
            <v>MSCFEAT61269</v>
          </cell>
          <cell r="B467" t="str">
            <v>N.1269 SS Restrictions for Roaming Subs</v>
          </cell>
          <cell r="C467" t="str">
            <v>7252</v>
          </cell>
          <cell r="D467" t="str">
            <v>Opt. SW -MSCi, CMSCi, Integr.MSS</v>
          </cell>
          <cell r="E467">
            <v>500</v>
          </cell>
          <cell r="F467">
            <v>750</v>
          </cell>
          <cell r="G467">
            <v>-250</v>
          </cell>
        </row>
        <row r="468">
          <cell r="A468" t="str">
            <v>MSCFEAT61286</v>
          </cell>
          <cell r="B468" t="str">
            <v>N.1286 Handling UE Specific Behavior</v>
          </cell>
          <cell r="C468" t="str">
            <v>7252</v>
          </cell>
          <cell r="D468" t="str">
            <v>Opt. SW -MSCi, CMSCi, Integr.MSS</v>
          </cell>
          <cell r="E468">
            <v>500</v>
          </cell>
          <cell r="F468">
            <v>750</v>
          </cell>
          <cell r="G468">
            <v>-250</v>
          </cell>
        </row>
        <row r="469">
          <cell r="A469" t="str">
            <v>MSCFEAT61309</v>
          </cell>
          <cell r="B469" t="str">
            <v>N.1309 OLCM New Functionalities</v>
          </cell>
          <cell r="C469" t="str">
            <v>7252</v>
          </cell>
          <cell r="D469" t="str">
            <v>Opt. SW -MSCi, CMSCi, Integr.MSS</v>
          </cell>
          <cell r="E469">
            <v>500</v>
          </cell>
          <cell r="F469">
            <v>750</v>
          </cell>
          <cell r="G469">
            <v>-250</v>
          </cell>
        </row>
        <row r="470">
          <cell r="A470" t="str">
            <v>HLRFEAT00939</v>
          </cell>
          <cell r="B470" t="str">
            <v>N.939 Subs Transfer from HLR to HLRi</v>
          </cell>
          <cell r="C470" t="str">
            <v>7252</v>
          </cell>
          <cell r="D470" t="str">
            <v>Opt. SW -MSCi, CMSCi, Integr.MSS</v>
          </cell>
          <cell r="E470">
            <v>25000</v>
          </cell>
          <cell r="F470">
            <v>25228</v>
          </cell>
          <cell r="G470">
            <v>-228</v>
          </cell>
        </row>
        <row r="471">
          <cell r="A471" t="str">
            <v>MSCFEAT0089</v>
          </cell>
          <cell r="B471" t="str">
            <v>N.089 SMS, GSM ph. I, Nokia SMSC</v>
          </cell>
          <cell r="C471" t="str">
            <v>7252</v>
          </cell>
          <cell r="D471" t="str">
            <v>Opt. SW -MSCi, CMSCi, Integr.MSS</v>
          </cell>
          <cell r="E471">
            <v>5000</v>
          </cell>
          <cell r="F471">
            <v>21</v>
          </cell>
          <cell r="G471">
            <v>4979</v>
          </cell>
        </row>
        <row r="472">
          <cell r="A472" t="str">
            <v>MSC01H1318</v>
          </cell>
          <cell r="B472" t="str">
            <v>CHU pair CP816-A/512MB MBIF-CR FDU HDU</v>
          </cell>
          <cell r="C472" t="str">
            <v>7253</v>
          </cell>
          <cell r="D472" t="str">
            <v>HW - MSCi, CMSCi, TMSCi, Integr.MSS</v>
          </cell>
          <cell r="E472">
            <v>21450</v>
          </cell>
          <cell r="F472">
            <v>42083</v>
          </cell>
          <cell r="G472">
            <v>-20633</v>
          </cell>
        </row>
        <row r="473">
          <cell r="A473" t="str">
            <v>MSC01H1218</v>
          </cell>
          <cell r="B473" t="str">
            <v>CHU pair CP710-A/512MB MBIF-B FDU HDU</v>
          </cell>
          <cell r="C473" t="str">
            <v>7253</v>
          </cell>
          <cell r="D473" t="str">
            <v>HW - MSCi, CMSCi, TMSCi, Integr.MSS</v>
          </cell>
          <cell r="E473">
            <v>20980</v>
          </cell>
          <cell r="F473">
            <v>40857</v>
          </cell>
          <cell r="G473">
            <v>-19877</v>
          </cell>
        </row>
        <row r="474">
          <cell r="A474" t="str">
            <v>MSC01H1368</v>
          </cell>
          <cell r="B474" t="str">
            <v>CHU pair CP710-A/512MB MBIF-CR MO HDU</v>
          </cell>
          <cell r="C474" t="str">
            <v>7253</v>
          </cell>
          <cell r="D474" t="str">
            <v>HW - MSCi, CMSCi, TMSCi, Integr.MSS</v>
          </cell>
          <cell r="E474">
            <v>20980</v>
          </cell>
          <cell r="F474">
            <v>40857</v>
          </cell>
          <cell r="G474">
            <v>-19877</v>
          </cell>
        </row>
        <row r="475">
          <cell r="A475" t="str">
            <v>MSC01H1329</v>
          </cell>
          <cell r="B475" t="str">
            <v>CHU pair CP816-A/512MB MBIF-A CTU HDU</v>
          </cell>
          <cell r="C475" t="str">
            <v>7253</v>
          </cell>
          <cell r="D475" t="str">
            <v>HW - MSCi, CMSCi, TMSCi, Integr.MSS</v>
          </cell>
          <cell r="E475">
            <v>12860</v>
          </cell>
          <cell r="F475">
            <v>29028</v>
          </cell>
          <cell r="G475">
            <v>-16168</v>
          </cell>
        </row>
        <row r="476">
          <cell r="A476" t="str">
            <v>MSC01H1330</v>
          </cell>
          <cell r="B476" t="str">
            <v>CHU pair CP816-A/512MB MBIF-B CTU HDU</v>
          </cell>
          <cell r="C476" t="str">
            <v>7253</v>
          </cell>
          <cell r="D476" t="str">
            <v>HW - MSCi, CMSCi, TMSCi, Integr.MSS</v>
          </cell>
          <cell r="E476">
            <v>12860</v>
          </cell>
          <cell r="F476">
            <v>29028</v>
          </cell>
          <cell r="G476">
            <v>-16168</v>
          </cell>
        </row>
        <row r="477">
          <cell r="A477" t="str">
            <v>MSC01H1363</v>
          </cell>
          <cell r="B477" t="str">
            <v>CHU pair CP816-A/512MB MBIF-CR CTU HDU</v>
          </cell>
          <cell r="C477" t="str">
            <v>7253</v>
          </cell>
          <cell r="D477" t="str">
            <v>HW - MSCi, CMSCi, TMSCi, Integr.MSS</v>
          </cell>
          <cell r="E477">
            <v>14952</v>
          </cell>
          <cell r="F477">
            <v>29028</v>
          </cell>
          <cell r="G477">
            <v>-14076</v>
          </cell>
        </row>
        <row r="478">
          <cell r="A478" t="str">
            <v>MSC01H1118</v>
          </cell>
          <cell r="B478" t="str">
            <v>CHU pair CP550-B/256MB MBIF-B CTU HDU</v>
          </cell>
          <cell r="C478" t="str">
            <v>7253</v>
          </cell>
          <cell r="D478" t="str">
            <v>HW - MSCi, CMSCi, TMSCi, Integr.MSS</v>
          </cell>
          <cell r="E478">
            <v>13675.5</v>
          </cell>
          <cell r="F478">
            <v>27351</v>
          </cell>
          <cell r="G478">
            <v>-13675.5</v>
          </cell>
        </row>
        <row r="479">
          <cell r="A479" t="str">
            <v>MSC01H1177</v>
          </cell>
          <cell r="B479" t="str">
            <v>CHU pair CP550-B/256MB MBIF-A CTU HDU</v>
          </cell>
          <cell r="C479" t="str">
            <v>7253</v>
          </cell>
          <cell r="D479" t="str">
            <v>HW - MSCi, CMSCi, TMSCi, Integr.MSS</v>
          </cell>
          <cell r="E479">
            <v>13675.5</v>
          </cell>
          <cell r="F479">
            <v>27351</v>
          </cell>
          <cell r="G479">
            <v>-13675.5</v>
          </cell>
        </row>
        <row r="480">
          <cell r="A480" t="str">
            <v>MSC01H1378</v>
          </cell>
          <cell r="B480" t="str">
            <v>CHU CP550-B/256MB MBIF-CR CTU HDU</v>
          </cell>
          <cell r="C480" t="str">
            <v>7253</v>
          </cell>
          <cell r="D480" t="str">
            <v>HW - MSCi, CMSCi, TMSCi, Integr.MSS</v>
          </cell>
          <cell r="E480">
            <v>13675.5</v>
          </cell>
          <cell r="F480">
            <v>27351</v>
          </cell>
          <cell r="G480">
            <v>-13675.5</v>
          </cell>
        </row>
        <row r="481">
          <cell r="A481" t="str">
            <v>MSC01H1153</v>
          </cell>
          <cell r="B481" t="str">
            <v>CHU pair CP523-A/256MB MBIF-B CTU HDU</v>
          </cell>
          <cell r="C481" t="str">
            <v>7253</v>
          </cell>
          <cell r="D481" t="str">
            <v>HW - MSCi, CMSCi, TMSCi, Integr.MSS</v>
          </cell>
          <cell r="E481">
            <v>13433.5</v>
          </cell>
          <cell r="F481">
            <v>26867</v>
          </cell>
          <cell r="G481">
            <v>-13433.5</v>
          </cell>
        </row>
        <row r="482">
          <cell r="A482" t="str">
            <v>MSC01H1208</v>
          </cell>
          <cell r="B482" t="str">
            <v>CHU pair CP523-A/256MB MBIF-A CTU HDU</v>
          </cell>
          <cell r="C482" t="str">
            <v>7253</v>
          </cell>
          <cell r="D482" t="str">
            <v>HW - MSCi, CMSCi, TMSCi, Integr.MSS</v>
          </cell>
          <cell r="E482">
            <v>13433.5</v>
          </cell>
          <cell r="F482">
            <v>26867</v>
          </cell>
          <cell r="G482">
            <v>-13433.5</v>
          </cell>
        </row>
        <row r="483">
          <cell r="A483" t="str">
            <v>MSC01H1394</v>
          </cell>
          <cell r="B483" t="str">
            <v>CHU pair CP523-A/256MB MBIF-CR CTU HDU</v>
          </cell>
          <cell r="C483" t="str">
            <v>7253</v>
          </cell>
          <cell r="D483" t="str">
            <v>HW - MSCi, CMSCi, TMSCi, Integr.MSS</v>
          </cell>
          <cell r="E483">
            <v>13433.5</v>
          </cell>
          <cell r="F483">
            <v>26867</v>
          </cell>
          <cell r="G483">
            <v>-13433.5</v>
          </cell>
        </row>
        <row r="484">
          <cell r="A484" t="str">
            <v>MSC01H1323</v>
          </cell>
          <cell r="B484" t="str">
            <v>VLRU pair CP816-A/1GB MBIF-A</v>
          </cell>
          <cell r="C484" t="str">
            <v>7253</v>
          </cell>
          <cell r="D484" t="str">
            <v>HW - MSCi, CMSCi, TMSCi, Integr.MSS</v>
          </cell>
          <cell r="E484">
            <v>13696</v>
          </cell>
          <cell r="F484">
            <v>26135</v>
          </cell>
          <cell r="G484">
            <v>-12439</v>
          </cell>
        </row>
        <row r="485">
          <cell r="A485" t="str">
            <v>MSC01H1391</v>
          </cell>
          <cell r="B485" t="str">
            <v>VLRU pair CP816-A/1GB MBIF-B</v>
          </cell>
          <cell r="C485" t="str">
            <v>7253</v>
          </cell>
          <cell r="D485" t="str">
            <v>HW - MSCi, CMSCi, TMSCi, Integr.MSS</v>
          </cell>
          <cell r="E485">
            <v>13696</v>
          </cell>
          <cell r="F485">
            <v>26135</v>
          </cell>
          <cell r="G485">
            <v>-12439</v>
          </cell>
        </row>
        <row r="486">
          <cell r="A486" t="str">
            <v>MSC01H1309</v>
          </cell>
          <cell r="B486" t="str">
            <v>VLRU pair CP816-A/1GB MBIF-C</v>
          </cell>
          <cell r="C486" t="str">
            <v>7253</v>
          </cell>
          <cell r="D486" t="str">
            <v>HW - MSCi, CMSCi, TMSCi, Integr.MSS</v>
          </cell>
          <cell r="E486">
            <v>13864</v>
          </cell>
          <cell r="F486">
            <v>26135</v>
          </cell>
          <cell r="G486">
            <v>-12271</v>
          </cell>
        </row>
        <row r="487">
          <cell r="A487" t="str">
            <v>MSC01H1357</v>
          </cell>
          <cell r="B487" t="str">
            <v>VLRU pair CP710-A/1GB MBIF-B</v>
          </cell>
          <cell r="C487" t="str">
            <v>7253</v>
          </cell>
          <cell r="D487" t="str">
            <v>HW - MSCi, CMSCi, TMSCi, Integr.MSS</v>
          </cell>
          <cell r="E487">
            <v>13394</v>
          </cell>
          <cell r="F487">
            <v>25373</v>
          </cell>
          <cell r="G487">
            <v>-11979</v>
          </cell>
        </row>
        <row r="488">
          <cell r="A488" t="str">
            <v>MSC01H1369</v>
          </cell>
          <cell r="B488" t="str">
            <v>VLRU pair CP710-A/1GB MBIF-C</v>
          </cell>
          <cell r="C488" t="str">
            <v>7253</v>
          </cell>
          <cell r="D488" t="str">
            <v>HW - MSCi, CMSCi, TMSCi, Integr.MSS</v>
          </cell>
          <cell r="E488">
            <v>13394</v>
          </cell>
          <cell r="F488">
            <v>25373</v>
          </cell>
          <cell r="G488">
            <v>-11979</v>
          </cell>
        </row>
        <row r="489">
          <cell r="A489" t="str">
            <v>MSC01H1358</v>
          </cell>
          <cell r="B489" t="str">
            <v>VLRU pair CP550-B/1GB MBIF-B</v>
          </cell>
          <cell r="C489" t="str">
            <v>7253</v>
          </cell>
          <cell r="D489" t="str">
            <v>HW - MSCi, CMSCi, TMSCi, Integr.MSS</v>
          </cell>
          <cell r="E489">
            <v>11000.5</v>
          </cell>
          <cell r="F489">
            <v>22001</v>
          </cell>
          <cell r="G489">
            <v>-11000.5</v>
          </cell>
        </row>
        <row r="490">
          <cell r="A490" t="str">
            <v>MSC01H1359</v>
          </cell>
          <cell r="B490" t="str">
            <v>VLRU pair CP550-B/1GB MBIF-A</v>
          </cell>
          <cell r="C490" t="str">
            <v>7253</v>
          </cell>
          <cell r="D490" t="str">
            <v>HW - MSCi, CMSCi, TMSCi, Integr.MSS</v>
          </cell>
          <cell r="E490">
            <v>11000.5</v>
          </cell>
          <cell r="F490">
            <v>22001</v>
          </cell>
          <cell r="G490">
            <v>-11000.5</v>
          </cell>
        </row>
        <row r="491">
          <cell r="A491" t="str">
            <v>MSC01H1379</v>
          </cell>
          <cell r="B491" t="str">
            <v>VLRU pair CP550-B/1GB MBIF-C</v>
          </cell>
          <cell r="C491" t="str">
            <v>7253</v>
          </cell>
          <cell r="D491" t="str">
            <v>HW - MSCi, CMSCi, TMSCi, Integr.MSS</v>
          </cell>
          <cell r="E491">
            <v>11000.5</v>
          </cell>
          <cell r="F491">
            <v>22001</v>
          </cell>
          <cell r="G491">
            <v>-11000.5</v>
          </cell>
        </row>
        <row r="492">
          <cell r="A492" t="str">
            <v>COM01H2051</v>
          </cell>
          <cell r="B492" t="str">
            <v>Group switch exp from 1024 to 1408 PCM</v>
          </cell>
          <cell r="C492" t="str">
            <v>7253</v>
          </cell>
          <cell r="D492" t="str">
            <v>HW - MSCi, CMSCi, TMSCi, Integr.MSS</v>
          </cell>
          <cell r="E492">
            <v>25430.3</v>
          </cell>
          <cell r="F492">
            <v>36329</v>
          </cell>
          <cell r="G492">
            <v>-10898.7</v>
          </cell>
        </row>
        <row r="493">
          <cell r="A493" t="str">
            <v>MSC01H1154</v>
          </cell>
          <cell r="B493" t="str">
            <v>VLRU pair CP523-A/512MB MBIF-A</v>
          </cell>
          <cell r="C493" t="str">
            <v>7253</v>
          </cell>
          <cell r="D493" t="str">
            <v>HW - MSCi, CMSCi, TMSCi, Integr.MSS</v>
          </cell>
          <cell r="E493">
            <v>10823</v>
          </cell>
          <cell r="F493">
            <v>21646</v>
          </cell>
          <cell r="G493">
            <v>-10823</v>
          </cell>
        </row>
        <row r="494">
          <cell r="A494" t="str">
            <v>MSC01H1331</v>
          </cell>
          <cell r="B494" t="str">
            <v>VLRU pair CP523-A/512MB MBIF-C</v>
          </cell>
          <cell r="C494" t="str">
            <v>7253</v>
          </cell>
          <cell r="D494" t="str">
            <v>HW - MSCi, CMSCi, TMSCi, Integr.MSS</v>
          </cell>
          <cell r="E494">
            <v>10823</v>
          </cell>
          <cell r="F494">
            <v>21646</v>
          </cell>
          <cell r="G494">
            <v>-10823</v>
          </cell>
        </row>
        <row r="495">
          <cell r="A495" t="str">
            <v>MSC01H1114</v>
          </cell>
          <cell r="B495" t="str">
            <v>CASU CP550-B/256MB MBIF-B</v>
          </cell>
          <cell r="C495" t="str">
            <v>7253</v>
          </cell>
          <cell r="D495" t="str">
            <v>HW - MSCi, CMSCi, TMSCi, Integr.MSS</v>
          </cell>
          <cell r="E495">
            <v>9456</v>
          </cell>
          <cell r="F495">
            <v>18912</v>
          </cell>
          <cell r="G495">
            <v>-9456</v>
          </cell>
        </row>
        <row r="496">
          <cell r="A496" t="str">
            <v>MSC01H1117</v>
          </cell>
          <cell r="B496" t="str">
            <v>PAU CP550-B/256MB MBIF-B</v>
          </cell>
          <cell r="C496" t="str">
            <v>7253</v>
          </cell>
          <cell r="D496" t="str">
            <v>HW - MSCi, CMSCi, TMSCi, Integr.MSS</v>
          </cell>
          <cell r="E496">
            <v>9456</v>
          </cell>
          <cell r="F496">
            <v>18912</v>
          </cell>
          <cell r="G496">
            <v>-9456</v>
          </cell>
        </row>
        <row r="497">
          <cell r="A497" t="str">
            <v>MSC01H1374</v>
          </cell>
          <cell r="B497" t="str">
            <v>CASU CP550-B/256MB MBIF-C</v>
          </cell>
          <cell r="C497" t="str">
            <v>7253</v>
          </cell>
          <cell r="D497" t="str">
            <v>HW - MSCi, CMSCi, TMSCi, Integr.MSS</v>
          </cell>
          <cell r="E497">
            <v>9456</v>
          </cell>
          <cell r="F497">
            <v>18912</v>
          </cell>
          <cell r="G497">
            <v>-9456</v>
          </cell>
        </row>
        <row r="498">
          <cell r="A498" t="str">
            <v>MSC01H1377</v>
          </cell>
          <cell r="B498" t="str">
            <v>PAU CP550-B/256MB MBIF-C</v>
          </cell>
          <cell r="C498" t="str">
            <v>7253</v>
          </cell>
          <cell r="D498" t="str">
            <v>HW - MSCi, CMSCi, TMSCi, Integr.MSS</v>
          </cell>
          <cell r="E498">
            <v>9456</v>
          </cell>
          <cell r="F498">
            <v>18912</v>
          </cell>
          <cell r="G498">
            <v>-9456</v>
          </cell>
        </row>
        <row r="499">
          <cell r="A499" t="str">
            <v>MSC01H0014</v>
          </cell>
          <cell r="B499" t="str">
            <v>CASU CP523-A/128MB MBIF-A</v>
          </cell>
          <cell r="C499" t="str">
            <v>7253</v>
          </cell>
          <cell r="D499" t="str">
            <v>HW - MSCi, CMSCi, TMSCi, Integr.MSS</v>
          </cell>
          <cell r="E499">
            <v>9332.0400000000009</v>
          </cell>
          <cell r="F499">
            <v>18664.080000000002</v>
          </cell>
          <cell r="G499">
            <v>-9332.0400000000009</v>
          </cell>
        </row>
        <row r="500">
          <cell r="A500" t="str">
            <v>MSC01H1169</v>
          </cell>
          <cell r="B500" t="str">
            <v>CASU CP523-A/256MB MBIF-B</v>
          </cell>
          <cell r="C500" t="str">
            <v>7253</v>
          </cell>
          <cell r="D500" t="str">
            <v>HW - MSCi, CMSCi, TMSCi, Integr.MSS</v>
          </cell>
          <cell r="E500">
            <v>9332</v>
          </cell>
          <cell r="F500">
            <v>18664</v>
          </cell>
          <cell r="G500">
            <v>-9332</v>
          </cell>
        </row>
        <row r="501">
          <cell r="A501" t="str">
            <v>MSC01H1170</v>
          </cell>
          <cell r="B501" t="str">
            <v>PAU CP523-A/256MB MBIF-B</v>
          </cell>
          <cell r="C501" t="str">
            <v>7253</v>
          </cell>
          <cell r="D501" t="str">
            <v>HW - MSCi, CMSCi, TMSCi, Integr.MSS</v>
          </cell>
          <cell r="E501">
            <v>9332</v>
          </cell>
          <cell r="F501">
            <v>18664</v>
          </cell>
          <cell r="G501">
            <v>-9332</v>
          </cell>
        </row>
        <row r="502">
          <cell r="A502" t="str">
            <v>MSC01H1350</v>
          </cell>
          <cell r="B502" t="str">
            <v>CASU CP523-A/256MB MBIF-A</v>
          </cell>
          <cell r="C502" t="str">
            <v>7253</v>
          </cell>
          <cell r="D502" t="str">
            <v>HW - MSCi, CMSCi, TMSCi, Integr.MSS</v>
          </cell>
          <cell r="E502">
            <v>9332</v>
          </cell>
          <cell r="F502">
            <v>18664</v>
          </cell>
          <cell r="G502">
            <v>-9332</v>
          </cell>
        </row>
        <row r="503">
          <cell r="A503" t="str">
            <v>MSC01H1354</v>
          </cell>
          <cell r="B503" t="str">
            <v>PAU CP523-A/256MB MBIF-A</v>
          </cell>
          <cell r="C503" t="str">
            <v>7253</v>
          </cell>
          <cell r="D503" t="str">
            <v>HW - MSCi, CMSCi, TMSCi, Integr.MSS</v>
          </cell>
          <cell r="E503">
            <v>9332</v>
          </cell>
          <cell r="F503">
            <v>18664</v>
          </cell>
          <cell r="G503">
            <v>-9332</v>
          </cell>
        </row>
        <row r="504">
          <cell r="A504" t="str">
            <v>MSC01H1385</v>
          </cell>
          <cell r="B504" t="str">
            <v>CASU CP523-A/256MB MBIF-C</v>
          </cell>
          <cell r="C504" t="str">
            <v>7253</v>
          </cell>
          <cell r="D504" t="str">
            <v>HW - MSCi, CMSCi, TMSCi, Integr.MSS</v>
          </cell>
          <cell r="E504">
            <v>9332</v>
          </cell>
          <cell r="F504">
            <v>18664</v>
          </cell>
          <cell r="G504">
            <v>-9332</v>
          </cell>
        </row>
        <row r="505">
          <cell r="A505" t="str">
            <v>MSC01H1387</v>
          </cell>
          <cell r="B505" t="str">
            <v>PAU CP523-A/256MB MBIF-C</v>
          </cell>
          <cell r="C505" t="str">
            <v>7253</v>
          </cell>
          <cell r="D505" t="str">
            <v>HW - MSCi, CMSCi, TMSCi, Integr.MSS</v>
          </cell>
          <cell r="E505">
            <v>9332</v>
          </cell>
          <cell r="F505">
            <v>18664</v>
          </cell>
          <cell r="G505">
            <v>-9332</v>
          </cell>
        </row>
        <row r="506">
          <cell r="A506" t="str">
            <v>MSC02H1210</v>
          </cell>
          <cell r="B506" t="str">
            <v>MFSU CP710-A/512MB MBIF-B</v>
          </cell>
          <cell r="C506" t="str">
            <v>7253</v>
          </cell>
          <cell r="D506" t="str">
            <v>HW - MSCi, CMSCi, TMSCi, Integr.MSS</v>
          </cell>
          <cell r="E506">
            <v>7566</v>
          </cell>
          <cell r="F506">
            <v>16817</v>
          </cell>
          <cell r="G506">
            <v>-9251</v>
          </cell>
        </row>
        <row r="507">
          <cell r="A507" t="str">
            <v>MSC01H1024</v>
          </cell>
          <cell r="B507" t="str">
            <v>VLRC2 mod change to GSC2 mod (M9-M12)</v>
          </cell>
          <cell r="C507" t="str">
            <v>7253</v>
          </cell>
          <cell r="D507" t="str">
            <v>HW - MSCi, CMSCi, TMSCi, Integr.MSS</v>
          </cell>
          <cell r="E507">
            <v>17027.400000000001</v>
          </cell>
          <cell r="F507">
            <v>26196</v>
          </cell>
          <cell r="G507">
            <v>-9168.6</v>
          </cell>
        </row>
        <row r="508">
          <cell r="A508" t="str">
            <v>MSC01H1025</v>
          </cell>
          <cell r="B508" t="str">
            <v>VLRC 3 mod change to GSC3 mod (M9-M12)</v>
          </cell>
          <cell r="C508" t="str">
            <v>7253</v>
          </cell>
          <cell r="D508" t="str">
            <v>HW - MSCi, CMSCi, TMSCi, Integr.MSS</v>
          </cell>
          <cell r="E508">
            <v>17027.400000000001</v>
          </cell>
          <cell r="F508">
            <v>26196</v>
          </cell>
          <cell r="G508">
            <v>-9168.6</v>
          </cell>
        </row>
        <row r="509">
          <cell r="A509" t="str">
            <v>MSC01H1343</v>
          </cell>
          <cell r="B509" t="str">
            <v>CCSU CP816-A/1GB MBIF-B</v>
          </cell>
          <cell r="C509" t="str">
            <v>7253</v>
          </cell>
          <cell r="D509" t="str">
            <v>HW - MSCi, CMSCi, TMSCi, Integr.MSS</v>
          </cell>
          <cell r="E509">
            <v>10348</v>
          </cell>
          <cell r="F509">
            <v>19103</v>
          </cell>
          <cell r="G509">
            <v>-8755</v>
          </cell>
        </row>
        <row r="510">
          <cell r="A510" t="str">
            <v>MSC01H1344</v>
          </cell>
          <cell r="B510" t="str">
            <v>CCSU CP816-A/1GB MBIF-C</v>
          </cell>
          <cell r="C510" t="str">
            <v>7253</v>
          </cell>
          <cell r="D510" t="str">
            <v>HW - MSCi, CMSCi, TMSCi, Integr.MSS</v>
          </cell>
          <cell r="E510">
            <v>10348</v>
          </cell>
          <cell r="F510">
            <v>19103</v>
          </cell>
          <cell r="G510">
            <v>-8755</v>
          </cell>
        </row>
        <row r="511">
          <cell r="A511" t="str">
            <v>MSC01H1342</v>
          </cell>
          <cell r="B511" t="str">
            <v>CCSU CP550-B/1GB MBIF-B</v>
          </cell>
          <cell r="C511" t="str">
            <v>7253</v>
          </cell>
          <cell r="D511" t="str">
            <v>HW - MSCi, CMSCi, TMSCi, Integr.MSS</v>
          </cell>
          <cell r="E511">
            <v>8742</v>
          </cell>
          <cell r="F511">
            <v>17484</v>
          </cell>
          <cell r="G511">
            <v>-8742</v>
          </cell>
        </row>
        <row r="512">
          <cell r="A512" t="str">
            <v>MSC02H1330</v>
          </cell>
          <cell r="B512" t="str">
            <v>INDU pair CP816-A/2GB MBIF-B MO HDU</v>
          </cell>
          <cell r="C512" t="str">
            <v>7253</v>
          </cell>
          <cell r="D512" t="str">
            <v>HW - MSCi, CMSCi, TMSCi, Integr.MSS</v>
          </cell>
          <cell r="E512">
            <v>22608</v>
          </cell>
          <cell r="F512">
            <v>31342</v>
          </cell>
          <cell r="G512">
            <v>-8734</v>
          </cell>
        </row>
        <row r="513">
          <cell r="A513" t="str">
            <v>MSC01H1310</v>
          </cell>
          <cell r="B513" t="str">
            <v>BSU CP816-A/512MB MBIF-C</v>
          </cell>
          <cell r="C513" t="str">
            <v>7253</v>
          </cell>
          <cell r="D513" t="str">
            <v>HW - MSCi, CMSCi, TMSCi, Integr.MSS</v>
          </cell>
          <cell r="E513">
            <v>10183</v>
          </cell>
          <cell r="F513">
            <v>18775</v>
          </cell>
          <cell r="G513">
            <v>-8592</v>
          </cell>
        </row>
        <row r="514">
          <cell r="A514" t="str">
            <v>MSC01H1315</v>
          </cell>
          <cell r="B514" t="str">
            <v>CCSU CP816-A/512MB MBIF-C</v>
          </cell>
          <cell r="C514" t="str">
            <v>7253</v>
          </cell>
          <cell r="D514" t="str">
            <v>HW - MSCi, CMSCi, TMSCi, Integr.MSS</v>
          </cell>
          <cell r="E514">
            <v>10183</v>
          </cell>
          <cell r="F514">
            <v>18775</v>
          </cell>
          <cell r="G514">
            <v>-8592</v>
          </cell>
        </row>
        <row r="515">
          <cell r="A515" t="str">
            <v>MSC01H1322</v>
          </cell>
          <cell r="B515" t="str">
            <v>CCSU CP816-A/512MB MBIF-A</v>
          </cell>
          <cell r="C515" t="str">
            <v>7253</v>
          </cell>
          <cell r="D515" t="str">
            <v>HW - MSCi, CMSCi, TMSCi, Integr.MSS</v>
          </cell>
          <cell r="E515">
            <v>10183</v>
          </cell>
          <cell r="F515">
            <v>18775</v>
          </cell>
          <cell r="G515">
            <v>-8592</v>
          </cell>
        </row>
        <row r="516">
          <cell r="A516" t="str">
            <v>MSC01H1325</v>
          </cell>
          <cell r="B516" t="str">
            <v>BSU CP816-A/512MB MBIF-A</v>
          </cell>
          <cell r="C516" t="str">
            <v>7253</v>
          </cell>
          <cell r="D516" t="str">
            <v>HW - MSCi, CMSCi, TMSCi, Integr.MSS</v>
          </cell>
          <cell r="E516">
            <v>10183</v>
          </cell>
          <cell r="F516">
            <v>18775</v>
          </cell>
          <cell r="G516">
            <v>-8592</v>
          </cell>
        </row>
        <row r="517">
          <cell r="A517" t="str">
            <v>MSC01H1390</v>
          </cell>
          <cell r="B517" t="str">
            <v>BSU CP816-A/512MB MBIF-B</v>
          </cell>
          <cell r="C517" t="str">
            <v>7253</v>
          </cell>
          <cell r="D517" t="str">
            <v>HW - MSCi, CMSCi, TMSCi, Integr.MSS</v>
          </cell>
          <cell r="E517">
            <v>10183</v>
          </cell>
          <cell r="F517">
            <v>18775</v>
          </cell>
          <cell r="G517">
            <v>-8592</v>
          </cell>
        </row>
        <row r="518">
          <cell r="A518" t="str">
            <v>MSC01H1392</v>
          </cell>
          <cell r="B518" t="str">
            <v>CCSU CP816-A/512MB MBIF-B</v>
          </cell>
          <cell r="C518" t="str">
            <v>7253</v>
          </cell>
          <cell r="D518" t="str">
            <v>HW - MSCi, CMSCi, TMSCi, Integr.MSS</v>
          </cell>
          <cell r="E518">
            <v>10183</v>
          </cell>
          <cell r="F518">
            <v>18775</v>
          </cell>
          <cell r="G518">
            <v>-8592</v>
          </cell>
        </row>
        <row r="519">
          <cell r="A519" t="str">
            <v>MSC01H1345</v>
          </cell>
          <cell r="B519" t="str">
            <v>CCSU CP710-A/1GB MBIF-B</v>
          </cell>
          <cell r="C519" t="str">
            <v>7253</v>
          </cell>
          <cell r="D519" t="str">
            <v>HW - MSCi, CMSCi, TMSCi, Integr.MSS</v>
          </cell>
          <cell r="E519">
            <v>10197</v>
          </cell>
          <cell r="F519">
            <v>18725</v>
          </cell>
          <cell r="G519">
            <v>-8528</v>
          </cell>
        </row>
        <row r="520">
          <cell r="A520" t="str">
            <v>MSC01H1346</v>
          </cell>
          <cell r="B520" t="str">
            <v>CCSU CP710-A/1GB MBIF-C</v>
          </cell>
          <cell r="C520" t="str">
            <v>7253</v>
          </cell>
          <cell r="D520" t="str">
            <v>HW - MSCi, CMSCi, TMSCi, Integr.MSS</v>
          </cell>
          <cell r="E520">
            <v>10197</v>
          </cell>
          <cell r="F520">
            <v>18725</v>
          </cell>
          <cell r="G520">
            <v>-8528</v>
          </cell>
        </row>
        <row r="521">
          <cell r="A521" t="str">
            <v>COM01H2052</v>
          </cell>
          <cell r="B521" t="str">
            <v>Group switch exp from 1408 to 1792 PCM</v>
          </cell>
          <cell r="C521" t="str">
            <v>7253</v>
          </cell>
          <cell r="D521" t="str">
            <v>HW - MSCi, CMSCi, TMSCi, Integr.MSS</v>
          </cell>
          <cell r="E521">
            <v>19779.2</v>
          </cell>
          <cell r="F521">
            <v>28256</v>
          </cell>
          <cell r="G521">
            <v>-8476.7999999999993</v>
          </cell>
        </row>
        <row r="522">
          <cell r="A522" t="str">
            <v>MSC01H1110</v>
          </cell>
          <cell r="B522" t="str">
            <v>BSU CP550-B/256MB MBIF-B</v>
          </cell>
          <cell r="C522" t="str">
            <v>7253</v>
          </cell>
          <cell r="D522" t="str">
            <v>HW - MSCi, CMSCi, TMSCi, Integr.MSS</v>
          </cell>
          <cell r="E522">
            <v>8443</v>
          </cell>
          <cell r="F522">
            <v>16886</v>
          </cell>
          <cell r="G522">
            <v>-8443</v>
          </cell>
        </row>
        <row r="523">
          <cell r="A523" t="str">
            <v>MSC01H1115</v>
          </cell>
          <cell r="B523" t="str">
            <v>CCSU CP550-B/256MB MBIF-B</v>
          </cell>
          <cell r="C523" t="str">
            <v>7253</v>
          </cell>
          <cell r="D523" t="str">
            <v>HW - MSCi, CMSCi, TMSCi, Integr.MSS</v>
          </cell>
          <cell r="E523">
            <v>8443</v>
          </cell>
          <cell r="F523">
            <v>16886</v>
          </cell>
          <cell r="G523">
            <v>-8443</v>
          </cell>
        </row>
        <row r="524">
          <cell r="A524" t="str">
            <v>MSC01H1241</v>
          </cell>
          <cell r="B524" t="str">
            <v>CCSU CP550-B/512MB MBIF-B</v>
          </cell>
          <cell r="C524" t="str">
            <v>7253</v>
          </cell>
          <cell r="D524" t="str">
            <v>HW - MSCi, CMSCi, TMSCi, Integr.MSS</v>
          </cell>
          <cell r="E524">
            <v>8443</v>
          </cell>
          <cell r="F524">
            <v>16886</v>
          </cell>
          <cell r="G524">
            <v>-8443</v>
          </cell>
        </row>
        <row r="525">
          <cell r="A525" t="str">
            <v>MSC01H1270</v>
          </cell>
          <cell r="B525" t="str">
            <v>BSU CP550-B/256MB MBIF-A</v>
          </cell>
          <cell r="C525" t="str">
            <v>7253</v>
          </cell>
          <cell r="D525" t="str">
            <v>HW - MSCi, CMSCi, TMSCi, Integr.MSS</v>
          </cell>
          <cell r="E525">
            <v>8443</v>
          </cell>
          <cell r="F525">
            <v>16886</v>
          </cell>
          <cell r="G525">
            <v>-8443</v>
          </cell>
        </row>
        <row r="526">
          <cell r="A526" t="str">
            <v>MSC01H1351</v>
          </cell>
          <cell r="B526" t="str">
            <v>CCSU CP550-B/512MB MBIF-A</v>
          </cell>
          <cell r="C526" t="str">
            <v>7253</v>
          </cell>
          <cell r="D526" t="str">
            <v>HW - MSCi, CMSCi, TMSCi, Integr.MSS</v>
          </cell>
          <cell r="E526">
            <v>8443</v>
          </cell>
          <cell r="F526">
            <v>16886</v>
          </cell>
          <cell r="G526">
            <v>-8443</v>
          </cell>
        </row>
        <row r="527">
          <cell r="A527" t="str">
            <v>MSC01H1370</v>
          </cell>
          <cell r="B527" t="str">
            <v>BSU CP550-B/512MB MBIF-C</v>
          </cell>
          <cell r="C527" t="str">
            <v>7253</v>
          </cell>
          <cell r="D527" t="str">
            <v>HW - MSCi, CMSCi, TMSCi, Integr.MSS</v>
          </cell>
          <cell r="E527">
            <v>8443</v>
          </cell>
          <cell r="F527">
            <v>16886</v>
          </cell>
          <cell r="G527">
            <v>-8443</v>
          </cell>
        </row>
        <row r="528">
          <cell r="A528" t="str">
            <v>MSC01H1375</v>
          </cell>
          <cell r="B528" t="str">
            <v>CCSU CP550-B/512MB MBIF-C</v>
          </cell>
          <cell r="C528" t="str">
            <v>7253</v>
          </cell>
          <cell r="D528" t="str">
            <v>HW - MSCi, CMSCi, TMSCi, Integr.MSS</v>
          </cell>
          <cell r="E528">
            <v>8443</v>
          </cell>
          <cell r="F528">
            <v>16886</v>
          </cell>
          <cell r="G528">
            <v>-8443</v>
          </cell>
        </row>
        <row r="529">
          <cell r="A529" t="str">
            <v>MSC01H1388</v>
          </cell>
          <cell r="B529" t="str">
            <v>BSU CP550-B/512MB MBIF-A</v>
          </cell>
          <cell r="C529" t="str">
            <v>7253</v>
          </cell>
          <cell r="D529" t="str">
            <v>HW - MSCi, CMSCi, TMSCi, Integr.MSS</v>
          </cell>
          <cell r="E529">
            <v>8443</v>
          </cell>
          <cell r="F529">
            <v>16886</v>
          </cell>
          <cell r="G529">
            <v>-8443</v>
          </cell>
        </row>
        <row r="530">
          <cell r="A530" t="str">
            <v>MSC01H1389</v>
          </cell>
          <cell r="B530" t="str">
            <v>BSU CP550-B/512MB MBIF-B</v>
          </cell>
          <cell r="C530" t="str">
            <v>7253</v>
          </cell>
          <cell r="D530" t="str">
            <v>HW - MSCi, CMSCi, TMSCi, Integr.MSS</v>
          </cell>
          <cell r="E530">
            <v>8443</v>
          </cell>
          <cell r="F530">
            <v>16886</v>
          </cell>
          <cell r="G530">
            <v>-8443</v>
          </cell>
        </row>
        <row r="531">
          <cell r="A531" t="str">
            <v>MSC01H1312</v>
          </cell>
          <cell r="B531" t="str">
            <v>MFSU CP816-A/512MB MBIF-C</v>
          </cell>
          <cell r="C531" t="str">
            <v>7253</v>
          </cell>
          <cell r="D531" t="str">
            <v>HW - MSCi, CMSCi, TMSCi, Integr.MSS</v>
          </cell>
          <cell r="E531">
            <v>8919</v>
          </cell>
          <cell r="F531">
            <v>17322</v>
          </cell>
          <cell r="G531">
            <v>-8403</v>
          </cell>
        </row>
        <row r="532">
          <cell r="A532" t="str">
            <v>MSC01H1171</v>
          </cell>
          <cell r="B532" t="str">
            <v>BSU CP523-A/256MB MBIF-B</v>
          </cell>
          <cell r="C532" t="str">
            <v>7253</v>
          </cell>
          <cell r="D532" t="str">
            <v>HW - MSCi, CMSCi, TMSCi, Integr.MSS</v>
          </cell>
          <cell r="E532">
            <v>8302.5</v>
          </cell>
          <cell r="F532">
            <v>16605</v>
          </cell>
          <cell r="G532">
            <v>-8302.5</v>
          </cell>
        </row>
        <row r="533">
          <cell r="A533" t="str">
            <v>MSC01H1174</v>
          </cell>
          <cell r="B533" t="str">
            <v>BSU CP523-A/256MB MBIF-A</v>
          </cell>
          <cell r="C533" t="str">
            <v>7253</v>
          </cell>
          <cell r="D533" t="str">
            <v>HW - MSCi, CMSCi, TMSCi, Integr.MSS</v>
          </cell>
          <cell r="E533">
            <v>8302.5</v>
          </cell>
          <cell r="F533">
            <v>16605</v>
          </cell>
          <cell r="G533">
            <v>-8302.5</v>
          </cell>
        </row>
        <row r="534">
          <cell r="A534" t="str">
            <v>MSC01H1352</v>
          </cell>
          <cell r="B534" t="str">
            <v>CCSU CP523-A/512MB MBIF-B</v>
          </cell>
          <cell r="C534" t="str">
            <v>7253</v>
          </cell>
          <cell r="D534" t="str">
            <v>HW - MSCi, CMSCi, TMSCi, Integr.MSS</v>
          </cell>
          <cell r="E534">
            <v>8302.5</v>
          </cell>
          <cell r="F534">
            <v>16605</v>
          </cell>
          <cell r="G534">
            <v>-8302.5</v>
          </cell>
        </row>
        <row r="535">
          <cell r="A535" t="str">
            <v>MSC01H1353</v>
          </cell>
          <cell r="B535" t="str">
            <v>CCSU CP523-A/512MB MBIF-A</v>
          </cell>
          <cell r="C535" t="str">
            <v>7253</v>
          </cell>
          <cell r="D535" t="str">
            <v>HW - MSCi, CMSCi, TMSCi, Integr.MSS</v>
          </cell>
          <cell r="E535">
            <v>8302.5</v>
          </cell>
          <cell r="F535">
            <v>16605</v>
          </cell>
          <cell r="G535">
            <v>-8302.5</v>
          </cell>
        </row>
        <row r="536">
          <cell r="A536" t="str">
            <v>MSC01H1355</v>
          </cell>
          <cell r="B536" t="str">
            <v>BSU CP523-A/512MB MBIF-A</v>
          </cell>
          <cell r="C536" t="str">
            <v>7253</v>
          </cell>
          <cell r="D536" t="str">
            <v>HW - MSCi, CMSCi, TMSCi, Integr.MSS</v>
          </cell>
          <cell r="E536">
            <v>8302.5</v>
          </cell>
          <cell r="F536">
            <v>16605</v>
          </cell>
          <cell r="G536">
            <v>-8302.5</v>
          </cell>
        </row>
        <row r="537">
          <cell r="A537" t="str">
            <v>MSC01H1356</v>
          </cell>
          <cell r="B537" t="str">
            <v>BSU CP523-A/512MB MBIF-C</v>
          </cell>
          <cell r="C537" t="str">
            <v>7253</v>
          </cell>
          <cell r="D537" t="str">
            <v>HW - MSCi, CMSCi, TMSCi, Integr.MSS</v>
          </cell>
          <cell r="E537">
            <v>8302.5</v>
          </cell>
          <cell r="F537">
            <v>16605</v>
          </cell>
          <cell r="G537">
            <v>-8302.5</v>
          </cell>
        </row>
        <row r="538">
          <cell r="A538" t="str">
            <v>MSC01H1386</v>
          </cell>
          <cell r="B538" t="str">
            <v>CCSU CP523-A/512MB MBIF-C</v>
          </cell>
          <cell r="C538" t="str">
            <v>7253</v>
          </cell>
          <cell r="D538" t="str">
            <v>HW - MSCi, CMSCi, TMSCi, Integr.MSS</v>
          </cell>
          <cell r="E538">
            <v>8302.5</v>
          </cell>
          <cell r="F538">
            <v>16605</v>
          </cell>
          <cell r="G538">
            <v>-8302.5</v>
          </cell>
        </row>
        <row r="539">
          <cell r="A539" t="str">
            <v>MSC01H1210</v>
          </cell>
          <cell r="B539" t="str">
            <v>BSU CP710-A/512MB MBIF-B</v>
          </cell>
          <cell r="C539" t="str">
            <v>7253</v>
          </cell>
          <cell r="D539" t="str">
            <v>HW - MSCi, CMSCi, TMSCi, Integr.MSS</v>
          </cell>
          <cell r="E539">
            <v>9948</v>
          </cell>
          <cell r="F539">
            <v>18228</v>
          </cell>
          <cell r="G539">
            <v>-8280</v>
          </cell>
        </row>
        <row r="540">
          <cell r="A540" t="str">
            <v>MSC01H1215</v>
          </cell>
          <cell r="B540" t="str">
            <v>CCSU CP710-A/512MB MBIF-B</v>
          </cell>
          <cell r="C540" t="str">
            <v>7253</v>
          </cell>
          <cell r="D540" t="str">
            <v>HW - MSCi, CMSCi, TMSCi, Integr.MSS</v>
          </cell>
          <cell r="E540">
            <v>9948</v>
          </cell>
          <cell r="F540">
            <v>18228</v>
          </cell>
          <cell r="G540">
            <v>-8280</v>
          </cell>
        </row>
        <row r="541">
          <cell r="A541" t="str">
            <v>MSC01H1360</v>
          </cell>
          <cell r="B541" t="str">
            <v>BSU CP710-A/512MB MBIF-C</v>
          </cell>
          <cell r="C541" t="str">
            <v>7253</v>
          </cell>
          <cell r="D541" t="str">
            <v>HW - MSCi, CMSCi, TMSCi, Integr.MSS</v>
          </cell>
          <cell r="E541">
            <v>9948</v>
          </cell>
          <cell r="F541">
            <v>18228</v>
          </cell>
          <cell r="G541">
            <v>-8280</v>
          </cell>
        </row>
        <row r="542">
          <cell r="A542" t="str">
            <v>MSC01H1365</v>
          </cell>
          <cell r="B542" t="str">
            <v>CCSU CP710-A/512MB MBIF-C</v>
          </cell>
          <cell r="C542" t="str">
            <v>7253</v>
          </cell>
          <cell r="D542" t="str">
            <v>HW - MSCi, CMSCi, TMSCi, Integr.MSS</v>
          </cell>
          <cell r="E542">
            <v>9948</v>
          </cell>
          <cell r="F542">
            <v>18228</v>
          </cell>
          <cell r="G542">
            <v>-8280</v>
          </cell>
        </row>
        <row r="543">
          <cell r="A543" t="str">
            <v>MSC03H1221</v>
          </cell>
          <cell r="B543" t="str">
            <v>GSU exp CP710-A/512MB MBIF-B</v>
          </cell>
          <cell r="C543" t="str">
            <v>7253</v>
          </cell>
          <cell r="D543" t="str">
            <v>HW - MSCi, CMSCi, TMSCi, Integr.MSS</v>
          </cell>
          <cell r="E543">
            <v>9948</v>
          </cell>
          <cell r="F543">
            <v>18228</v>
          </cell>
          <cell r="G543">
            <v>-8280</v>
          </cell>
        </row>
        <row r="544">
          <cell r="A544" t="str">
            <v>MSC01H1212</v>
          </cell>
          <cell r="B544" t="str">
            <v>MFSU CP710-A/512MB MBIF-B</v>
          </cell>
          <cell r="C544" t="str">
            <v>7253</v>
          </cell>
          <cell r="D544" t="str">
            <v>HW - MSCi, CMSCi, TMSCi, Integr.MSS</v>
          </cell>
          <cell r="E544">
            <v>8684</v>
          </cell>
          <cell r="F544">
            <v>16817</v>
          </cell>
          <cell r="G544">
            <v>-8133</v>
          </cell>
        </row>
        <row r="545">
          <cell r="A545" t="str">
            <v>MSC01H1362</v>
          </cell>
          <cell r="B545" t="str">
            <v>MFSU CP710-A/512MB MBIF-C</v>
          </cell>
          <cell r="C545" t="str">
            <v>7253</v>
          </cell>
          <cell r="D545" t="str">
            <v>HW - MSCi, CMSCi, TMSCi, Integr.MSS</v>
          </cell>
          <cell r="E545">
            <v>8684</v>
          </cell>
          <cell r="F545">
            <v>16817</v>
          </cell>
          <cell r="G545">
            <v>-8133</v>
          </cell>
        </row>
        <row r="546">
          <cell r="A546" t="str">
            <v>MSC03H1222</v>
          </cell>
          <cell r="B546" t="str">
            <v>MFSU exp CP710-A/512MB MBIF-B</v>
          </cell>
          <cell r="C546" t="str">
            <v>7253</v>
          </cell>
          <cell r="D546" t="str">
            <v>HW - MSCi, CMSCi, TMSCi, Integr.MSS</v>
          </cell>
          <cell r="E546">
            <v>8684</v>
          </cell>
          <cell r="F546">
            <v>16817</v>
          </cell>
          <cell r="G546">
            <v>-8133</v>
          </cell>
        </row>
        <row r="547">
          <cell r="A547" t="str">
            <v>COM01H5027</v>
          </cell>
          <cell r="B547" t="str">
            <v>VLRU CP816-A upgrade</v>
          </cell>
          <cell r="C547" t="str">
            <v>7253</v>
          </cell>
          <cell r="D547" t="str">
            <v>HW - MSCi, CMSCi, TMSCi, Integr.MSS</v>
          </cell>
          <cell r="E547">
            <v>7834</v>
          </cell>
          <cell r="F547">
            <v>15666</v>
          </cell>
          <cell r="G547">
            <v>-7832</v>
          </cell>
        </row>
        <row r="548">
          <cell r="A548" t="str">
            <v>COM01H5030</v>
          </cell>
          <cell r="B548" t="str">
            <v>DBDU CP816-A upgrade</v>
          </cell>
          <cell r="C548" t="str">
            <v>7253</v>
          </cell>
          <cell r="D548" t="str">
            <v>HW - MSCi, CMSCi, TMSCi, Integr.MSS</v>
          </cell>
          <cell r="E548">
            <v>7834</v>
          </cell>
          <cell r="F548">
            <v>15666</v>
          </cell>
          <cell r="G548">
            <v>-7832</v>
          </cell>
        </row>
        <row r="549">
          <cell r="A549" t="str">
            <v>COM01H5031</v>
          </cell>
          <cell r="B549" t="str">
            <v>HLRU CP816-A upgrade</v>
          </cell>
          <cell r="C549" t="str">
            <v>7253</v>
          </cell>
          <cell r="D549" t="str">
            <v>HW - MSCi, CMSCi, TMSCi, Integr.MSS</v>
          </cell>
          <cell r="E549">
            <v>7834</v>
          </cell>
          <cell r="F549">
            <v>15666</v>
          </cell>
          <cell r="G549">
            <v>-7832</v>
          </cell>
        </row>
        <row r="550">
          <cell r="A550" t="str">
            <v>COM01H5032</v>
          </cell>
          <cell r="B550" t="str">
            <v>ACU CP816-A upgrade</v>
          </cell>
          <cell r="C550" t="str">
            <v>7253</v>
          </cell>
          <cell r="D550" t="str">
            <v>HW - MSCi, CMSCi, TMSCi, Integr.MSS</v>
          </cell>
          <cell r="E550">
            <v>7834</v>
          </cell>
          <cell r="F550">
            <v>15666</v>
          </cell>
          <cell r="G550">
            <v>-7832</v>
          </cell>
        </row>
        <row r="551">
          <cell r="A551" t="str">
            <v>COM01H5023</v>
          </cell>
          <cell r="B551" t="str">
            <v>CP550-B upgrade for CM</v>
          </cell>
          <cell r="C551" t="str">
            <v>7253</v>
          </cell>
          <cell r="D551" t="str">
            <v>HW - MSCi, CMSCi, TMSCi, Integr.MSS</v>
          </cell>
          <cell r="E551">
            <v>5890</v>
          </cell>
          <cell r="F551">
            <v>13680</v>
          </cell>
          <cell r="G551">
            <v>-7790</v>
          </cell>
        </row>
        <row r="552">
          <cell r="A552" t="str">
            <v>COM01H5035</v>
          </cell>
          <cell r="B552" t="str">
            <v>CP550-B upgrade for Marker</v>
          </cell>
          <cell r="C552" t="str">
            <v>7253</v>
          </cell>
          <cell r="D552" t="str">
            <v>HW - MSCi, CMSCi, TMSCi, Integr.MSS</v>
          </cell>
          <cell r="E552">
            <v>5890</v>
          </cell>
          <cell r="F552">
            <v>13680</v>
          </cell>
          <cell r="G552">
            <v>-7790</v>
          </cell>
        </row>
        <row r="553">
          <cell r="A553" t="str">
            <v>MSC01H1372</v>
          </cell>
          <cell r="B553" t="str">
            <v>MFSU CP550-B/256MB MBIF-C</v>
          </cell>
          <cell r="C553" t="str">
            <v>7253</v>
          </cell>
          <cell r="D553" t="str">
            <v>HW - MSCi, CMSCi, TMSCi, Integr.MSS</v>
          </cell>
          <cell r="E553">
            <v>7725.5</v>
          </cell>
          <cell r="F553">
            <v>15451</v>
          </cell>
          <cell r="G553">
            <v>-7725.5</v>
          </cell>
        </row>
        <row r="554">
          <cell r="A554" t="str">
            <v>MSC01H1112</v>
          </cell>
          <cell r="B554" t="str">
            <v>MFSU CP550-B/256MB MBIF-B</v>
          </cell>
          <cell r="C554" t="str">
            <v>7253</v>
          </cell>
          <cell r="D554" t="str">
            <v>HW - MSCi, CMSCi, TMSCi, Integr.MSS</v>
          </cell>
          <cell r="E554">
            <v>7725</v>
          </cell>
          <cell r="F554">
            <v>15450</v>
          </cell>
          <cell r="G554">
            <v>-7725</v>
          </cell>
        </row>
        <row r="555">
          <cell r="A555" t="str">
            <v>MSC02H1110</v>
          </cell>
          <cell r="B555" t="str">
            <v>MFSU CP550-B/256MB MBIF-B</v>
          </cell>
          <cell r="C555" t="str">
            <v>7253</v>
          </cell>
          <cell r="D555" t="str">
            <v>HW - MSCi, CMSCi, TMSCi, Integr.MSS</v>
          </cell>
          <cell r="E555">
            <v>7725</v>
          </cell>
          <cell r="F555">
            <v>15450</v>
          </cell>
          <cell r="G555">
            <v>-7725</v>
          </cell>
        </row>
        <row r="556">
          <cell r="A556" t="str">
            <v>MSC01H1172</v>
          </cell>
          <cell r="B556" t="str">
            <v>MFSU CP523-A/256MB MBIF-B</v>
          </cell>
          <cell r="C556" t="str">
            <v>7253</v>
          </cell>
          <cell r="D556" t="str">
            <v>HW - MSCi, CMSCi, TMSCi, Integr.MSS</v>
          </cell>
          <cell r="E556">
            <v>7647</v>
          </cell>
          <cell r="F556">
            <v>15294</v>
          </cell>
          <cell r="G556">
            <v>-7647</v>
          </cell>
        </row>
        <row r="557">
          <cell r="A557" t="str">
            <v>MSC01H1373</v>
          </cell>
          <cell r="B557" t="str">
            <v>MFSU CP523-A/256MB MBIF-C</v>
          </cell>
          <cell r="C557" t="str">
            <v>7253</v>
          </cell>
          <cell r="D557" t="str">
            <v>HW - MSCi, CMSCi, TMSCi, Integr.MSS</v>
          </cell>
          <cell r="E557">
            <v>7647</v>
          </cell>
          <cell r="F557">
            <v>15294</v>
          </cell>
          <cell r="G557">
            <v>-7647</v>
          </cell>
        </row>
        <row r="558">
          <cell r="A558" t="str">
            <v>MSC02H1231</v>
          </cell>
          <cell r="B558" t="str">
            <v>MFSU, CP523-A/256MB, MBIF-B</v>
          </cell>
          <cell r="C558" t="str">
            <v>7253</v>
          </cell>
          <cell r="D558" t="str">
            <v>HW - MSCi, CMSCi, TMSCi, Integr.MSS</v>
          </cell>
          <cell r="E558">
            <v>7647</v>
          </cell>
          <cell r="F558">
            <v>15294</v>
          </cell>
          <cell r="G558">
            <v>-7647</v>
          </cell>
        </row>
        <row r="559">
          <cell r="A559" t="str">
            <v>MSC01H0012</v>
          </cell>
          <cell r="B559" t="str">
            <v>MFSU CP523-A/128MB MBIF-A</v>
          </cell>
          <cell r="C559" t="str">
            <v>7253</v>
          </cell>
          <cell r="D559" t="str">
            <v>HW - MSCi, CMSCi, TMSCi, Integr.MSS</v>
          </cell>
          <cell r="E559">
            <v>7646.91</v>
          </cell>
          <cell r="F559">
            <v>15293.82</v>
          </cell>
          <cell r="G559">
            <v>-7646.91</v>
          </cell>
        </row>
        <row r="560">
          <cell r="A560" t="str">
            <v>MSC02H0010</v>
          </cell>
          <cell r="B560" t="str">
            <v>MFSU CP523-A/128MB MBIF-A</v>
          </cell>
          <cell r="C560" t="str">
            <v>7253</v>
          </cell>
          <cell r="D560" t="str">
            <v>HW - MSCi, CMSCi, TMSCi, Integr.MSS</v>
          </cell>
          <cell r="E560">
            <v>7646.86</v>
          </cell>
          <cell r="F560">
            <v>15293.72</v>
          </cell>
          <cell r="G560">
            <v>-7646.86</v>
          </cell>
        </row>
        <row r="561">
          <cell r="A561" t="str">
            <v>MSC01H1282</v>
          </cell>
          <cell r="B561" t="str">
            <v>CP710-A upgrade for VLRU pair</v>
          </cell>
          <cell r="C561" t="str">
            <v>7253</v>
          </cell>
          <cell r="D561" t="str">
            <v>HW - MSCi, CMSCi, TMSCi, Integr.MSS</v>
          </cell>
          <cell r="E561">
            <v>7364</v>
          </cell>
          <cell r="F561">
            <v>14728</v>
          </cell>
          <cell r="G561">
            <v>-7364</v>
          </cell>
        </row>
        <row r="562">
          <cell r="A562" t="str">
            <v>MSC01H1314</v>
          </cell>
          <cell r="B562" t="str">
            <v>CASU CP816-A/512MB MBIF-C</v>
          </cell>
          <cell r="C562" t="str">
            <v>7253</v>
          </cell>
          <cell r="D562" t="str">
            <v>HW - MSCi, CMSCi, TMSCi, Integr.MSS</v>
          </cell>
          <cell r="E562">
            <v>13683</v>
          </cell>
          <cell r="F562">
            <v>20860</v>
          </cell>
          <cell r="G562">
            <v>-7177</v>
          </cell>
        </row>
        <row r="563">
          <cell r="A563" t="str">
            <v>MSC01H1317</v>
          </cell>
          <cell r="B563" t="str">
            <v>PAU CP816-A/512MB MBIF-C</v>
          </cell>
          <cell r="C563" t="str">
            <v>7253</v>
          </cell>
          <cell r="D563" t="str">
            <v>HW - MSCi, CMSCi, TMSCi, Integr.MSS</v>
          </cell>
          <cell r="E563">
            <v>13683</v>
          </cell>
          <cell r="F563">
            <v>20860</v>
          </cell>
          <cell r="G563">
            <v>-7177</v>
          </cell>
        </row>
        <row r="564">
          <cell r="A564" t="str">
            <v>MSC01H1214</v>
          </cell>
          <cell r="B564" t="str">
            <v>CASU CP710-A/512MB MBIF-B</v>
          </cell>
          <cell r="C564" t="str">
            <v>7253</v>
          </cell>
          <cell r="D564" t="str">
            <v>HW - MSCi, CMSCi, TMSCi, Integr.MSS</v>
          </cell>
          <cell r="E564">
            <v>13448</v>
          </cell>
          <cell r="F564">
            <v>20252</v>
          </cell>
          <cell r="G564">
            <v>-6804</v>
          </cell>
        </row>
        <row r="565">
          <cell r="A565" t="str">
            <v>MSC01H1217</v>
          </cell>
          <cell r="B565" t="str">
            <v>PAU CP710-A/512MB MBIF-B</v>
          </cell>
          <cell r="C565" t="str">
            <v>7253</v>
          </cell>
          <cell r="D565" t="str">
            <v>HW - MSCi, CMSCi, TMSCi, Integr.MSS</v>
          </cell>
          <cell r="E565">
            <v>13448</v>
          </cell>
          <cell r="F565">
            <v>20252</v>
          </cell>
          <cell r="G565">
            <v>-6804</v>
          </cell>
        </row>
        <row r="566">
          <cell r="A566" t="str">
            <v>MSC01H1364</v>
          </cell>
          <cell r="B566" t="str">
            <v>CASU CP710-A/512MB MBIF-C</v>
          </cell>
          <cell r="C566" t="str">
            <v>7253</v>
          </cell>
          <cell r="D566" t="str">
            <v>HW - MSCi, CMSCi, TMSCi, Integr.MSS</v>
          </cell>
          <cell r="E566">
            <v>13448</v>
          </cell>
          <cell r="F566">
            <v>20252</v>
          </cell>
          <cell r="G566">
            <v>-6804</v>
          </cell>
        </row>
        <row r="567">
          <cell r="A567" t="str">
            <v>MSC01H1367</v>
          </cell>
          <cell r="B567" t="str">
            <v>PAU CP710-A/512MB MBIF-C</v>
          </cell>
          <cell r="C567" t="str">
            <v>7253</v>
          </cell>
          <cell r="D567" t="str">
            <v>HW - MSCi, CMSCi, TMSCi, Integr.MSS</v>
          </cell>
          <cell r="E567">
            <v>13448</v>
          </cell>
          <cell r="F567">
            <v>20252</v>
          </cell>
          <cell r="G567">
            <v>-6804</v>
          </cell>
        </row>
        <row r="568">
          <cell r="A568" t="str">
            <v>COM01H2053</v>
          </cell>
          <cell r="B568" t="str">
            <v>Group switch exp from 1792 to 2048 PCM</v>
          </cell>
          <cell r="C568" t="str">
            <v>7253</v>
          </cell>
          <cell r="D568" t="str">
            <v>HW - MSCi, CMSCi, TMSCi, Integr.MSS</v>
          </cell>
          <cell r="E568">
            <v>15540.7</v>
          </cell>
          <cell r="F568">
            <v>22201</v>
          </cell>
          <cell r="G568">
            <v>-6660.3</v>
          </cell>
        </row>
        <row r="569">
          <cell r="A569" t="str">
            <v>COM01H5006</v>
          </cell>
          <cell r="B569" t="str">
            <v>CP550-B upgrade for OMU</v>
          </cell>
          <cell r="C569" t="str">
            <v>7253</v>
          </cell>
          <cell r="D569" t="str">
            <v>HW - MSCi, CMSCi, TMSCi, Integr.MSS</v>
          </cell>
          <cell r="E569">
            <v>5890</v>
          </cell>
          <cell r="F569">
            <v>12312</v>
          </cell>
          <cell r="G569">
            <v>-6422</v>
          </cell>
        </row>
        <row r="570">
          <cell r="A570" t="str">
            <v>MSC01H1305</v>
          </cell>
          <cell r="B570" t="str">
            <v>BDCU CP816-A/512MB MBIF-C</v>
          </cell>
          <cell r="C570" t="str">
            <v>7253</v>
          </cell>
          <cell r="D570" t="str">
            <v>HW - MSCi, CMSCi, TMSCi, Integr.MSS</v>
          </cell>
          <cell r="E570">
            <v>6683</v>
          </cell>
          <cell r="F570">
            <v>13068</v>
          </cell>
          <cell r="G570">
            <v>-6385</v>
          </cell>
        </row>
        <row r="571">
          <cell r="A571" t="str">
            <v>MSC01H1326</v>
          </cell>
          <cell r="B571" t="str">
            <v>BDCU CP816-A/512MB MBIF-A</v>
          </cell>
          <cell r="C571" t="str">
            <v>7253</v>
          </cell>
          <cell r="D571" t="str">
            <v>HW - MSCi, CMSCi, TMSCi, Integr.MSS</v>
          </cell>
          <cell r="E571">
            <v>6683</v>
          </cell>
          <cell r="F571">
            <v>13068</v>
          </cell>
          <cell r="G571">
            <v>-6385</v>
          </cell>
        </row>
        <row r="572">
          <cell r="A572" t="str">
            <v>MSC01H1327</v>
          </cell>
          <cell r="B572" t="str">
            <v>BDCU CP816-A/512MB MBIF-B</v>
          </cell>
          <cell r="C572" t="str">
            <v>7253</v>
          </cell>
          <cell r="D572" t="str">
            <v>HW - MSCi, CMSCi, TMSCi, Integr.MSS</v>
          </cell>
          <cell r="E572">
            <v>6683</v>
          </cell>
          <cell r="F572">
            <v>13068</v>
          </cell>
          <cell r="G572">
            <v>-6385</v>
          </cell>
        </row>
        <row r="573">
          <cell r="A573" t="str">
            <v>MSC01H1205</v>
          </cell>
          <cell r="B573" t="str">
            <v>BDCU CP710-A/512MB MBIF-B</v>
          </cell>
          <cell r="C573" t="str">
            <v>7253</v>
          </cell>
          <cell r="D573" t="str">
            <v>HW - MSCi, CMSCi, TMSCi, Integr.MSS</v>
          </cell>
          <cell r="E573">
            <v>6448</v>
          </cell>
          <cell r="F573">
            <v>12687</v>
          </cell>
          <cell r="G573">
            <v>-6239</v>
          </cell>
        </row>
        <row r="574">
          <cell r="A574" t="str">
            <v>MSC01H1361</v>
          </cell>
          <cell r="B574" t="str">
            <v>BDCU CP710-A/512MB MBIF-C</v>
          </cell>
          <cell r="C574" t="str">
            <v>7253</v>
          </cell>
          <cell r="D574" t="str">
            <v>HW - MSCi, CMSCi, TMSCi, Integr.MSS</v>
          </cell>
          <cell r="E574">
            <v>6448</v>
          </cell>
          <cell r="F574">
            <v>12687</v>
          </cell>
          <cell r="G574">
            <v>-6239</v>
          </cell>
        </row>
        <row r="575">
          <cell r="A575" t="str">
            <v>MSC01H1120</v>
          </cell>
          <cell r="B575" t="str">
            <v>VLRU pair CPU upg. 500MHz</v>
          </cell>
          <cell r="C575" t="str">
            <v>7253</v>
          </cell>
          <cell r="D575" t="str">
            <v>HW - MSCi, CMSCi, TMSCi, Integr.MSS</v>
          </cell>
          <cell r="E575">
            <v>6156</v>
          </cell>
          <cell r="F575">
            <v>12312</v>
          </cell>
          <cell r="G575">
            <v>-6156</v>
          </cell>
        </row>
        <row r="576">
          <cell r="A576" t="str">
            <v>MSC01H1123</v>
          </cell>
          <cell r="B576" t="str">
            <v>STU pair CPU upgrade 500 MHz</v>
          </cell>
          <cell r="C576" t="str">
            <v>7253</v>
          </cell>
          <cell r="D576" t="str">
            <v>HW - MSCi, CMSCi, TMSCi, Integr.MSS</v>
          </cell>
          <cell r="E576">
            <v>6156</v>
          </cell>
          <cell r="F576">
            <v>12312</v>
          </cell>
          <cell r="G576">
            <v>-6156</v>
          </cell>
        </row>
        <row r="577">
          <cell r="A577" t="str">
            <v>MSC01H1176</v>
          </cell>
          <cell r="B577" t="str">
            <v>BDCU, CP550-B/256MB, MBIF 16MB</v>
          </cell>
          <cell r="C577" t="str">
            <v>7253</v>
          </cell>
          <cell r="D577" t="str">
            <v>HW - MSCi, CMSCi, TMSCi, Integr.MSS</v>
          </cell>
          <cell r="E577">
            <v>5521.5</v>
          </cell>
          <cell r="F577">
            <v>11043</v>
          </cell>
          <cell r="G577">
            <v>-5521.5</v>
          </cell>
        </row>
        <row r="578">
          <cell r="A578" t="str">
            <v>MSC01H1105</v>
          </cell>
          <cell r="B578" t="str">
            <v>BDCU CP550-B/256MB MBIF-B</v>
          </cell>
          <cell r="C578" t="str">
            <v>7253</v>
          </cell>
          <cell r="D578" t="str">
            <v>HW - MSCi, CMSCi, TMSCi, Integr.MSS</v>
          </cell>
          <cell r="E578">
            <v>5500.5</v>
          </cell>
          <cell r="F578">
            <v>11001</v>
          </cell>
          <cell r="G578">
            <v>-5500.5</v>
          </cell>
        </row>
        <row r="579">
          <cell r="A579" t="str">
            <v>MSC01H1371</v>
          </cell>
          <cell r="B579" t="str">
            <v>BDCU CP550-B/256MB MBIF-C</v>
          </cell>
          <cell r="C579" t="str">
            <v>7253</v>
          </cell>
          <cell r="D579" t="str">
            <v>HW - MSCi, CMSCi, TMSCi, Integr.MSS</v>
          </cell>
          <cell r="E579">
            <v>5500.5</v>
          </cell>
          <cell r="F579">
            <v>11001</v>
          </cell>
          <cell r="G579">
            <v>-5500.5</v>
          </cell>
        </row>
        <row r="580">
          <cell r="A580" t="str">
            <v>MSC01H1168</v>
          </cell>
          <cell r="B580" t="str">
            <v>BDCU CP523-A/256MB MBIF-B</v>
          </cell>
          <cell r="C580" t="str">
            <v>7253</v>
          </cell>
          <cell r="D580" t="str">
            <v>HW - MSCi, CMSCi, TMSCi, Integr.MSS</v>
          </cell>
          <cell r="E580">
            <v>5411.5</v>
          </cell>
          <cell r="F580">
            <v>10823</v>
          </cell>
          <cell r="G580">
            <v>-5411.5</v>
          </cell>
        </row>
        <row r="581">
          <cell r="A581" t="str">
            <v>MSC01H1393</v>
          </cell>
          <cell r="B581" t="str">
            <v>BDCU CP523-A/256MB MBIF-C</v>
          </cell>
          <cell r="C581" t="str">
            <v>7253</v>
          </cell>
          <cell r="D581" t="str">
            <v>HW - MSCi, CMSCi, TMSCi, Integr.MSS</v>
          </cell>
          <cell r="E581">
            <v>5411.5</v>
          </cell>
          <cell r="F581">
            <v>10823</v>
          </cell>
          <cell r="G581">
            <v>-5411.5</v>
          </cell>
        </row>
        <row r="582">
          <cell r="A582" t="str">
            <v>MSC01H0005</v>
          </cell>
          <cell r="B582" t="str">
            <v>BDCU CP523-A/128MB MBIF-A</v>
          </cell>
          <cell r="C582" t="str">
            <v>7253</v>
          </cell>
          <cell r="D582" t="str">
            <v>HW - MSCi, CMSCi, TMSCi, Integr.MSS</v>
          </cell>
          <cell r="E582">
            <v>5411.3</v>
          </cell>
          <cell r="F582">
            <v>10822.6</v>
          </cell>
          <cell r="G582">
            <v>-5411.3</v>
          </cell>
        </row>
        <row r="583">
          <cell r="A583" t="str">
            <v>COM01H5025</v>
          </cell>
          <cell r="B583" t="str">
            <v>BSU CP816-A upgrade</v>
          </cell>
          <cell r="C583" t="str">
            <v>7253</v>
          </cell>
          <cell r="D583" t="str">
            <v>HW - MSCi, CMSCi, TMSCi, Integr.MSS</v>
          </cell>
          <cell r="E583">
            <v>3917</v>
          </cell>
          <cell r="F583">
            <v>7833</v>
          </cell>
          <cell r="G583">
            <v>-3916</v>
          </cell>
        </row>
        <row r="584">
          <cell r="A584" t="str">
            <v>COM01H5026</v>
          </cell>
          <cell r="B584" t="str">
            <v>CCSU/SIGU CP816-A upgrade</v>
          </cell>
          <cell r="C584" t="str">
            <v>7253</v>
          </cell>
          <cell r="D584" t="str">
            <v>HW - MSCi, CMSCi, TMSCi, Integr.MSS</v>
          </cell>
          <cell r="E584">
            <v>3917</v>
          </cell>
          <cell r="F584">
            <v>7833</v>
          </cell>
          <cell r="G584">
            <v>-3916</v>
          </cell>
        </row>
        <row r="585">
          <cell r="A585" t="str">
            <v>COM01H5033</v>
          </cell>
          <cell r="B585" t="str">
            <v>CP816-A upgrade for Centralized O&amp;M LAN</v>
          </cell>
          <cell r="C585" t="str">
            <v>7253</v>
          </cell>
          <cell r="D585" t="str">
            <v>HW - MSCi, CMSCi, TMSCi, Integr.MSS</v>
          </cell>
          <cell r="E585">
            <v>3917</v>
          </cell>
          <cell r="F585">
            <v>7833</v>
          </cell>
          <cell r="G585">
            <v>-3916</v>
          </cell>
        </row>
        <row r="586">
          <cell r="A586" t="str">
            <v>COM01H2050</v>
          </cell>
          <cell r="B586" t="str">
            <v>Group switch exp from 768 to 1024 PCM</v>
          </cell>
          <cell r="C586" t="str">
            <v>7253</v>
          </cell>
          <cell r="D586" t="str">
            <v>HW - MSCi, CMSCi, TMSCi, Integr.MSS</v>
          </cell>
          <cell r="E586">
            <v>8829.7999999999993</v>
          </cell>
          <cell r="F586">
            <v>12614</v>
          </cell>
          <cell r="G586">
            <v>-3784.2</v>
          </cell>
        </row>
        <row r="587">
          <cell r="A587" t="str">
            <v>MSC01H1281</v>
          </cell>
          <cell r="B587" t="str">
            <v>CP710-A upgrade for CCSU</v>
          </cell>
          <cell r="C587" t="str">
            <v>7253</v>
          </cell>
          <cell r="D587" t="str">
            <v>HW - MSCi, CMSCi, TMSCi, Integr.MSS</v>
          </cell>
          <cell r="E587">
            <v>3682</v>
          </cell>
          <cell r="F587">
            <v>7364</v>
          </cell>
          <cell r="G587">
            <v>-3682</v>
          </cell>
        </row>
        <row r="588">
          <cell r="A588" t="str">
            <v>COM01H5024</v>
          </cell>
          <cell r="B588" t="str">
            <v>MBIF-CR pair with pwr supply</v>
          </cell>
          <cell r="C588" t="str">
            <v>7253</v>
          </cell>
          <cell r="D588" t="str">
            <v>HW - MSCi, CMSCi, TMSCi, Integr.MSS</v>
          </cell>
          <cell r="E588">
            <v>2963</v>
          </cell>
          <cell r="F588">
            <v>6595</v>
          </cell>
          <cell r="G588">
            <v>-3632</v>
          </cell>
        </row>
        <row r="589">
          <cell r="A589" t="str">
            <v>COM01H5007</v>
          </cell>
          <cell r="B589" t="str">
            <v>CP550-B upgrade for centralized O&amp;M LAN</v>
          </cell>
          <cell r="C589" t="str">
            <v>7253</v>
          </cell>
          <cell r="D589" t="str">
            <v>HW - MSCi, CMSCi, TMSCi, Integr.MSS</v>
          </cell>
          <cell r="E589">
            <v>2945</v>
          </cell>
          <cell r="F589">
            <v>6156</v>
          </cell>
          <cell r="G589">
            <v>-3211</v>
          </cell>
        </row>
        <row r="590">
          <cell r="A590" t="str">
            <v>COM01H5022</v>
          </cell>
          <cell r="B590" t="str">
            <v>CP550-B upgrade for CCSU</v>
          </cell>
          <cell r="C590" t="str">
            <v>7253</v>
          </cell>
          <cell r="D590" t="str">
            <v>HW - MSCi, CMSCi, TMSCi, Integr.MSS</v>
          </cell>
          <cell r="E590">
            <v>2945</v>
          </cell>
          <cell r="F590">
            <v>6156</v>
          </cell>
          <cell r="G590">
            <v>-3211</v>
          </cell>
        </row>
        <row r="591">
          <cell r="A591" t="str">
            <v>MSC01H1121</v>
          </cell>
          <cell r="B591" t="str">
            <v>BSU CPU upgrade 500MHz</v>
          </cell>
          <cell r="C591" t="str">
            <v>7253</v>
          </cell>
          <cell r="D591" t="str">
            <v>HW - MSCi, CMSCi, TMSCi, Integr.MSS</v>
          </cell>
          <cell r="E591">
            <v>3078</v>
          </cell>
          <cell r="F591">
            <v>6156</v>
          </cell>
          <cell r="G591">
            <v>-3078</v>
          </cell>
        </row>
        <row r="592">
          <cell r="A592" t="str">
            <v>MSC03H1109</v>
          </cell>
          <cell r="B592" t="str">
            <v>GSU CPU upgrade 500MHz</v>
          </cell>
          <cell r="C592" t="str">
            <v>7253</v>
          </cell>
          <cell r="D592" t="str">
            <v>HW - MSCi, CMSCi, TMSCi, Integr.MSS</v>
          </cell>
          <cell r="E592">
            <v>3078</v>
          </cell>
          <cell r="F592">
            <v>6156</v>
          </cell>
          <cell r="G592">
            <v>-3078</v>
          </cell>
        </row>
        <row r="593">
          <cell r="A593" t="str">
            <v>COM01H5019</v>
          </cell>
          <cell r="B593" t="str">
            <v>MB upgrade MBIF-CR pair</v>
          </cell>
          <cell r="C593" t="str">
            <v>7253</v>
          </cell>
          <cell r="D593" t="str">
            <v>HW - MSCi, CMSCi, TMSCi, Integr.MSS</v>
          </cell>
          <cell r="E593">
            <v>2513</v>
          </cell>
          <cell r="F593">
            <v>5027</v>
          </cell>
          <cell r="G593">
            <v>-2514</v>
          </cell>
        </row>
        <row r="594">
          <cell r="A594" t="str">
            <v>COM01H5018</v>
          </cell>
          <cell r="B594" t="str">
            <v>MB upgrade MBIF-C pair</v>
          </cell>
          <cell r="C594" t="str">
            <v>7253</v>
          </cell>
          <cell r="D594" t="str">
            <v>HW - MSCi, CMSCi, TMSCi, Integr.MSS</v>
          </cell>
          <cell r="E594">
            <v>2092</v>
          </cell>
          <cell r="F594">
            <v>4183</v>
          </cell>
          <cell r="G594">
            <v>-2091</v>
          </cell>
        </row>
        <row r="595">
          <cell r="A595" t="str">
            <v>COM01H3003</v>
          </cell>
          <cell r="B595" t="str">
            <v>CCSU SS7 signalling capacity exp AS7-C</v>
          </cell>
          <cell r="C595" t="str">
            <v>7253</v>
          </cell>
          <cell r="D595" t="str">
            <v>HW - MSCi, CMSCi, TMSCi, Integr.MSS</v>
          </cell>
          <cell r="E595">
            <v>3500</v>
          </cell>
          <cell r="F595">
            <v>5490</v>
          </cell>
          <cell r="G595">
            <v>-1990</v>
          </cell>
        </row>
        <row r="596">
          <cell r="A596" t="str">
            <v>COM01H3009</v>
          </cell>
          <cell r="B596" t="str">
            <v>BSU SS7 signalling capacity exp AS7-C</v>
          </cell>
          <cell r="C596" t="str">
            <v>7253</v>
          </cell>
          <cell r="D596" t="str">
            <v>HW - MSCi, CMSCi, TMSCi, Integr.MSS</v>
          </cell>
          <cell r="E596">
            <v>3500</v>
          </cell>
          <cell r="F596">
            <v>5490</v>
          </cell>
          <cell r="G596">
            <v>-1990</v>
          </cell>
        </row>
        <row r="597">
          <cell r="A597" t="str">
            <v>COM01H4004</v>
          </cell>
          <cell r="B597" t="str">
            <v>BDCU digital G.703 interface AS7-C</v>
          </cell>
          <cell r="C597" t="str">
            <v>7253</v>
          </cell>
          <cell r="D597" t="str">
            <v>HW - MSCi, CMSCi, TMSCi, Integr.MSS</v>
          </cell>
          <cell r="E597">
            <v>3500</v>
          </cell>
          <cell r="F597">
            <v>5490</v>
          </cell>
          <cell r="G597">
            <v>-1990</v>
          </cell>
        </row>
        <row r="598">
          <cell r="A598" t="str">
            <v>COM01H4030</v>
          </cell>
          <cell r="B598" t="str">
            <v>SSIF-S Sync.Signal Output Interface</v>
          </cell>
          <cell r="C598" t="str">
            <v>7253</v>
          </cell>
          <cell r="D598" t="str">
            <v>HW - MSCi, CMSCi, TMSCi, Integr.MSS</v>
          </cell>
          <cell r="E598">
            <v>1440</v>
          </cell>
          <cell r="F598">
            <v>2880</v>
          </cell>
          <cell r="G598">
            <v>-1440</v>
          </cell>
        </row>
        <row r="599">
          <cell r="A599" t="str">
            <v>MSC03H0005</v>
          </cell>
          <cell r="B599" t="str">
            <v>GSU CAS signalling functionality exp.</v>
          </cell>
          <cell r="C599" t="str">
            <v>7253</v>
          </cell>
          <cell r="D599" t="str">
            <v>HW - MSCi, CMSCi, TMSCi, Integr.MSS</v>
          </cell>
          <cell r="E599">
            <v>1372.41</v>
          </cell>
          <cell r="F599">
            <v>2744.83</v>
          </cell>
          <cell r="G599">
            <v>-1372.42</v>
          </cell>
        </row>
        <row r="600">
          <cell r="A600" t="str">
            <v>MSC03H0006</v>
          </cell>
          <cell r="B600" t="str">
            <v>GSU PBX signalling functionality exp.</v>
          </cell>
          <cell r="C600" t="str">
            <v>7253</v>
          </cell>
          <cell r="D600" t="str">
            <v>HW - MSCi, CMSCi, TMSCi, Integr.MSS</v>
          </cell>
          <cell r="E600">
            <v>1372.41</v>
          </cell>
          <cell r="F600">
            <v>2744.83</v>
          </cell>
          <cell r="G600">
            <v>-1372.42</v>
          </cell>
        </row>
        <row r="601">
          <cell r="A601" t="str">
            <v>COM01H3013</v>
          </cell>
          <cell r="B601" t="str">
            <v>Verbal announcement ext VANG-A</v>
          </cell>
          <cell r="C601" t="str">
            <v>7253</v>
          </cell>
          <cell r="D601" t="str">
            <v>HW - MSCi, CMSCi, TMSCi, Integr.MSS</v>
          </cell>
          <cell r="E601">
            <v>3738.75</v>
          </cell>
          <cell r="F601">
            <v>4985</v>
          </cell>
          <cell r="G601">
            <v>-1246.25</v>
          </cell>
        </row>
        <row r="602">
          <cell r="A602" t="str">
            <v>COM01H3015</v>
          </cell>
          <cell r="B602" t="str">
            <v>MF signalling ext MFST-A</v>
          </cell>
          <cell r="C602" t="str">
            <v>7253</v>
          </cell>
          <cell r="D602" t="str">
            <v>HW - MSCi, CMSCi, TMSCi, Integr.MSS</v>
          </cell>
          <cell r="E602">
            <v>1118</v>
          </cell>
          <cell r="F602">
            <v>2235</v>
          </cell>
          <cell r="G602">
            <v>-1117</v>
          </cell>
        </row>
        <row r="603">
          <cell r="A603" t="str">
            <v>COM01H4010</v>
          </cell>
          <cell r="B603" t="str">
            <v>Xterm with echo canc E1 euro 120ohm</v>
          </cell>
          <cell r="C603" t="str">
            <v>7253</v>
          </cell>
          <cell r="D603" t="str">
            <v>HW - MSCi, CMSCi, TMSCi, Integr.MSS</v>
          </cell>
          <cell r="E603">
            <v>2051</v>
          </cell>
          <cell r="F603">
            <v>2930</v>
          </cell>
          <cell r="G603">
            <v>-879</v>
          </cell>
        </row>
        <row r="604">
          <cell r="A604" t="str">
            <v>COM01H4011</v>
          </cell>
          <cell r="B604" t="str">
            <v>Xterm with echo canc E1 coax 75ohm</v>
          </cell>
          <cell r="C604" t="str">
            <v>7253</v>
          </cell>
          <cell r="D604" t="str">
            <v>HW - MSCi, CMSCi, TMSCi, Integr.MSS</v>
          </cell>
          <cell r="E604">
            <v>2051</v>
          </cell>
          <cell r="F604">
            <v>2930</v>
          </cell>
          <cell r="G604">
            <v>-879</v>
          </cell>
        </row>
        <row r="605">
          <cell r="A605" t="str">
            <v>COM01H4012</v>
          </cell>
          <cell r="B605" t="str">
            <v>Xterm with echo canc T1RJ-45 120ohm</v>
          </cell>
          <cell r="C605" t="str">
            <v>7253</v>
          </cell>
          <cell r="D605" t="str">
            <v>HW - MSCi, CMSCi, TMSCi, Integr.MSS</v>
          </cell>
          <cell r="E605">
            <v>2051</v>
          </cell>
          <cell r="F605">
            <v>2930</v>
          </cell>
          <cell r="G605">
            <v>-879</v>
          </cell>
        </row>
        <row r="606">
          <cell r="A606" t="str">
            <v>COM01H4001</v>
          </cell>
          <cell r="B606" t="str">
            <v>BDCU analog X.25 interface</v>
          </cell>
          <cell r="C606" t="str">
            <v>7253</v>
          </cell>
          <cell r="D606" t="str">
            <v>HW - MSCi, CMSCi, TMSCi, Integr.MSS</v>
          </cell>
          <cell r="E606">
            <v>776</v>
          </cell>
          <cell r="F606">
            <v>1552</v>
          </cell>
          <cell r="G606">
            <v>-776</v>
          </cell>
        </row>
        <row r="607">
          <cell r="A607" t="str">
            <v>COM01H4031</v>
          </cell>
          <cell r="B607" t="str">
            <v>SSIF-S Sync.Signal Output Interf.extens</v>
          </cell>
          <cell r="C607" t="str">
            <v>7253</v>
          </cell>
          <cell r="D607" t="str">
            <v>HW - MSCi, CMSCi, TMSCi, Integr.MSS</v>
          </cell>
          <cell r="E607">
            <v>765</v>
          </cell>
          <cell r="F607">
            <v>1530</v>
          </cell>
          <cell r="G607">
            <v>-765</v>
          </cell>
        </row>
        <row r="608">
          <cell r="A608" t="str">
            <v>COM01H3050</v>
          </cell>
          <cell r="B608" t="str">
            <v>CDSU power&amp;data service controller</v>
          </cell>
          <cell r="C608" t="str">
            <v>7253</v>
          </cell>
          <cell r="D608" t="str">
            <v>HW - MSCi, CMSCi, TMSCi, Integr.MSS</v>
          </cell>
          <cell r="E608">
            <v>1713.6</v>
          </cell>
          <cell r="F608">
            <v>2448</v>
          </cell>
          <cell r="G608">
            <v>-734.4</v>
          </cell>
        </row>
        <row r="609">
          <cell r="A609" t="str">
            <v>COM01H3051</v>
          </cell>
          <cell r="B609" t="str">
            <v>CDSU multiprotocol adaptation 8 channels</v>
          </cell>
          <cell r="C609" t="str">
            <v>7253</v>
          </cell>
          <cell r="D609" t="str">
            <v>HW - MSCi, CMSCi, TMSCi, Integr.MSS</v>
          </cell>
          <cell r="E609">
            <v>1467.2</v>
          </cell>
          <cell r="F609">
            <v>2096</v>
          </cell>
          <cell r="G609">
            <v>-628.79999999999995</v>
          </cell>
        </row>
        <row r="610">
          <cell r="A610" t="str">
            <v>COM01H3052</v>
          </cell>
          <cell r="B610" t="str">
            <v>CDSU data/fax modem supplement 8 channel</v>
          </cell>
          <cell r="C610" t="str">
            <v>7253</v>
          </cell>
          <cell r="D610" t="str">
            <v>HW - MSCi, CMSCi, TMSCi, Integr.MSS</v>
          </cell>
          <cell r="E610">
            <v>1467.2</v>
          </cell>
          <cell r="F610">
            <v>2096</v>
          </cell>
          <cell r="G610">
            <v>-628.79999999999995</v>
          </cell>
        </row>
        <row r="611">
          <cell r="A611" t="str">
            <v>COM01H5029</v>
          </cell>
          <cell r="B611" t="str">
            <v>1GB memory upgrade for CP816-A</v>
          </cell>
          <cell r="C611" t="str">
            <v>7253</v>
          </cell>
          <cell r="D611" t="str">
            <v>HW - MSCi, CMSCi, TMSCi, Integr.MSS</v>
          </cell>
          <cell r="E611">
            <v>414</v>
          </cell>
          <cell r="F611">
            <v>827</v>
          </cell>
          <cell r="G611">
            <v>-413</v>
          </cell>
        </row>
        <row r="612">
          <cell r="A612" t="str">
            <v>COM01H5005</v>
          </cell>
          <cell r="B612" t="str">
            <v>512MB memory upgrade</v>
          </cell>
          <cell r="C612" t="str">
            <v>7253</v>
          </cell>
          <cell r="D612" t="str">
            <v>HW - MSCi, CMSCi, TMSCi, Integr.MSS</v>
          </cell>
          <cell r="E612">
            <v>298</v>
          </cell>
          <cell r="F612">
            <v>598</v>
          </cell>
          <cell r="G612">
            <v>-300</v>
          </cell>
        </row>
        <row r="613">
          <cell r="A613" t="str">
            <v>COM01H5017</v>
          </cell>
          <cell r="B613" t="str">
            <v>512MB memory upgrade CP710-A</v>
          </cell>
          <cell r="C613" t="str">
            <v>7253</v>
          </cell>
          <cell r="D613" t="str">
            <v>HW - MSCi, CMSCi, TMSCi, Integr.MSS</v>
          </cell>
          <cell r="E613">
            <v>249</v>
          </cell>
          <cell r="F613">
            <v>497</v>
          </cell>
          <cell r="G613">
            <v>-248</v>
          </cell>
        </row>
        <row r="614">
          <cell r="A614" t="str">
            <v>COM01H5028</v>
          </cell>
          <cell r="B614" t="str">
            <v>512MB memory upgrade for CP816-A</v>
          </cell>
          <cell r="C614" t="str">
            <v>7253</v>
          </cell>
          <cell r="D614" t="str">
            <v>HW - MSCi, CMSCi, TMSCi, Integr.MSS</v>
          </cell>
          <cell r="E614">
            <v>249</v>
          </cell>
          <cell r="F614">
            <v>497</v>
          </cell>
          <cell r="G614">
            <v>-248</v>
          </cell>
        </row>
        <row r="615">
          <cell r="A615" t="str">
            <v>COM01H5004</v>
          </cell>
          <cell r="B615" t="str">
            <v>256MB memory upgrade</v>
          </cell>
          <cell r="C615" t="str">
            <v>7253</v>
          </cell>
          <cell r="D615" t="str">
            <v>HW - MSCi, CMSCi, TMSCi, Integr.MSS</v>
          </cell>
          <cell r="E615">
            <v>149</v>
          </cell>
          <cell r="F615">
            <v>299</v>
          </cell>
          <cell r="G615">
            <v>-150</v>
          </cell>
        </row>
        <row r="616">
          <cell r="A616" t="str">
            <v>MSC01H1165</v>
          </cell>
          <cell r="B616" t="str">
            <v>O&amp;M LAN Interface for GSC2</v>
          </cell>
          <cell r="C616" t="str">
            <v>7253</v>
          </cell>
          <cell r="D616" t="str">
            <v>HW - MSCi, CMSCi, TMSCi, Integr.MSS</v>
          </cell>
          <cell r="E616">
            <v>399.2</v>
          </cell>
          <cell r="F616">
            <v>499</v>
          </cell>
          <cell r="G616">
            <v>-99.8</v>
          </cell>
        </row>
        <row r="617">
          <cell r="A617" t="str">
            <v>MSC01H1166</v>
          </cell>
          <cell r="B617" t="str">
            <v>O&amp;M LAN Interface for GSC3</v>
          </cell>
          <cell r="C617" t="str">
            <v>7253</v>
          </cell>
          <cell r="D617" t="str">
            <v>HW - MSCi, CMSCi, TMSCi, Integr.MSS</v>
          </cell>
          <cell r="E617">
            <v>399.2</v>
          </cell>
          <cell r="F617">
            <v>499</v>
          </cell>
          <cell r="G617">
            <v>-99.8</v>
          </cell>
        </row>
        <row r="618">
          <cell r="A618" t="str">
            <v>COM01H4016</v>
          </cell>
          <cell r="B618" t="str">
            <v>Xterm E1 Euro 120ohm 2 PCM30</v>
          </cell>
          <cell r="C618" t="str">
            <v>7253</v>
          </cell>
          <cell r="D618" t="str">
            <v>HW - MSCi, CMSCi, TMSCi, Integr.MSS</v>
          </cell>
          <cell r="E618">
            <v>563</v>
          </cell>
          <cell r="F618">
            <v>662</v>
          </cell>
          <cell r="G618">
            <v>-99</v>
          </cell>
        </row>
        <row r="619">
          <cell r="A619" t="str">
            <v>COM01H4017</v>
          </cell>
          <cell r="B619" t="str">
            <v>Xterm E1 coax 75ohm 2PCM30</v>
          </cell>
          <cell r="C619" t="str">
            <v>7253</v>
          </cell>
          <cell r="D619" t="str">
            <v>HW - MSCi, CMSCi, TMSCi, Integr.MSS</v>
          </cell>
          <cell r="E619">
            <v>563</v>
          </cell>
          <cell r="F619">
            <v>662</v>
          </cell>
          <cell r="G619">
            <v>-99</v>
          </cell>
        </row>
        <row r="620">
          <cell r="A620" t="str">
            <v>COM01H4018</v>
          </cell>
          <cell r="B620" t="str">
            <v>Xterm T1 RJ-45 120ohm 2 PCM24</v>
          </cell>
          <cell r="C620" t="str">
            <v>7253</v>
          </cell>
          <cell r="D620" t="str">
            <v>HW - MSCi, CMSCi, TMSCi, Integr.MSS</v>
          </cell>
          <cell r="E620">
            <v>563</v>
          </cell>
          <cell r="F620">
            <v>662</v>
          </cell>
          <cell r="G620">
            <v>-99</v>
          </cell>
        </row>
        <row r="621">
          <cell r="A621" t="str">
            <v>MSCDOCM12NEDAC</v>
          </cell>
          <cell r="B621" t="str">
            <v>MSC&amp;HLR M12 NED Media, Additional Copy</v>
          </cell>
          <cell r="C621" t="str">
            <v>7253</v>
          </cell>
          <cell r="D621" t="str">
            <v>HW - MSCi, CMSCi, TMSCi, Integr.MSS</v>
          </cell>
          <cell r="E621">
            <v>2000</v>
          </cell>
          <cell r="F621">
            <v>1093</v>
          </cell>
          <cell r="G621">
            <v>907</v>
          </cell>
        </row>
        <row r="622">
          <cell r="A622" t="str">
            <v>MSCDOCM13NEDAC</v>
          </cell>
          <cell r="B622" t="str">
            <v>MSC&amp;HLR M13 NED Media, Additional Copy</v>
          </cell>
          <cell r="C622" t="str">
            <v>7253</v>
          </cell>
          <cell r="D622" t="str">
            <v>HW - MSCi, CMSCi, TMSCi, Integr.MSS</v>
          </cell>
          <cell r="E622">
            <v>2000</v>
          </cell>
          <cell r="F622">
            <v>1093</v>
          </cell>
          <cell r="G622">
            <v>907</v>
          </cell>
        </row>
        <row r="623">
          <cell r="A623" t="str">
            <v>MSCDOCM13NEDFD</v>
          </cell>
          <cell r="B623" t="str">
            <v>MSC&amp;HLR M13 NED Library, FD (lic.+10 CD)</v>
          </cell>
          <cell r="C623" t="str">
            <v>7253</v>
          </cell>
          <cell r="D623" t="str">
            <v>HW - MSCi, CMSCi, TMSCi, Integr.MSS</v>
          </cell>
          <cell r="E623">
            <v>1000</v>
          </cell>
          <cell r="F623">
            <v>20</v>
          </cell>
          <cell r="G623">
            <v>980</v>
          </cell>
        </row>
        <row r="624">
          <cell r="A624" t="str">
            <v>MSCDOCM13NEDUG</v>
          </cell>
          <cell r="B624" t="str">
            <v>MSC&amp;HLR M13 NED Upgrade (lic. + 10 CD)</v>
          </cell>
          <cell r="C624" t="str">
            <v>7253</v>
          </cell>
          <cell r="D624" t="str">
            <v>HW - MSCi, CMSCi, TMSCi, Integr.MSS</v>
          </cell>
          <cell r="E624">
            <v>1000</v>
          </cell>
          <cell r="F624">
            <v>20</v>
          </cell>
          <cell r="G624">
            <v>980</v>
          </cell>
        </row>
        <row r="625">
          <cell r="A625" t="str">
            <v>MSGLIC61330</v>
          </cell>
          <cell r="B625" t="str">
            <v>L.1330 HLRi Capacity Licence</v>
          </cell>
          <cell r="C625" t="str">
            <v>7254</v>
          </cell>
          <cell r="D625" t="str">
            <v>Basic SW - HLRi and SRRi</v>
          </cell>
          <cell r="E625">
            <v>2000</v>
          </cell>
          <cell r="F625">
            <v>6000</v>
          </cell>
          <cell r="G625">
            <v>-4000</v>
          </cell>
        </row>
        <row r="626">
          <cell r="A626" t="str">
            <v>HLRSW1004</v>
          </cell>
          <cell r="B626" t="str">
            <v>N.1004 HLRi 1,2M Operating SW for BackUp</v>
          </cell>
          <cell r="C626" t="str">
            <v>7254</v>
          </cell>
          <cell r="D626" t="str">
            <v>Basic SW - HLRi and SRRi</v>
          </cell>
          <cell r="E626">
            <v>1000</v>
          </cell>
          <cell r="F626">
            <v>2000</v>
          </cell>
          <cell r="G626">
            <v>-1000</v>
          </cell>
        </row>
        <row r="627">
          <cell r="A627" t="str">
            <v>MSGDEL61278</v>
          </cell>
          <cell r="B627" t="str">
            <v>D.1278 HLRi 2,4M Operating SW</v>
          </cell>
          <cell r="C627" t="str">
            <v>7254</v>
          </cell>
          <cell r="D627" t="str">
            <v>Basic SW - HLRi and SRRi</v>
          </cell>
          <cell r="E627">
            <v>20</v>
          </cell>
          <cell r="F627">
            <v>1</v>
          </cell>
          <cell r="G627">
            <v>19</v>
          </cell>
        </row>
        <row r="628">
          <cell r="A628" t="str">
            <v>MSGDEL61279</v>
          </cell>
          <cell r="B628" t="str">
            <v>D.1279 HLRi 2,4M Operating SW for BU</v>
          </cell>
          <cell r="C628" t="str">
            <v>7254</v>
          </cell>
          <cell r="D628" t="str">
            <v>Basic SW - HLRi and SRRi</v>
          </cell>
          <cell r="E628">
            <v>20</v>
          </cell>
          <cell r="F628">
            <v>1</v>
          </cell>
          <cell r="G628">
            <v>19</v>
          </cell>
        </row>
        <row r="629">
          <cell r="A629" t="str">
            <v>MSGDEL61330</v>
          </cell>
          <cell r="B629" t="str">
            <v>D.1330 HLRi 3,75M Operating SW</v>
          </cell>
          <cell r="C629" t="str">
            <v>7254</v>
          </cell>
          <cell r="D629" t="str">
            <v>Basic SW - HLRi and SRRi</v>
          </cell>
          <cell r="E629">
            <v>20</v>
          </cell>
          <cell r="F629">
            <v>1</v>
          </cell>
          <cell r="G629">
            <v>19</v>
          </cell>
        </row>
        <row r="630">
          <cell r="A630" t="str">
            <v>MSGDEL61332</v>
          </cell>
          <cell r="B630" t="str">
            <v>D.1332 HLRi 3,75M Operating SW for BU</v>
          </cell>
          <cell r="C630" t="str">
            <v>7254</v>
          </cell>
          <cell r="D630" t="str">
            <v>Basic SW - HLRi and SRRi</v>
          </cell>
          <cell r="E630">
            <v>20</v>
          </cell>
          <cell r="F630">
            <v>1</v>
          </cell>
          <cell r="G630">
            <v>19</v>
          </cell>
        </row>
        <row r="631">
          <cell r="A631" t="str">
            <v>SRR01S1295.A</v>
          </cell>
          <cell r="B631" t="str">
            <v>N.1295 SRRi Non-Gold upgr to M12</v>
          </cell>
          <cell r="C631" t="str">
            <v>7254</v>
          </cell>
          <cell r="D631" t="str">
            <v>Basic SW - HLRi and SRRi</v>
          </cell>
          <cell r="E631">
            <v>91050</v>
          </cell>
          <cell r="F631">
            <v>9105</v>
          </cell>
          <cell r="G631">
            <v>81945</v>
          </cell>
        </row>
        <row r="632">
          <cell r="A632" t="str">
            <v>HLR01H1309</v>
          </cell>
          <cell r="B632" t="str">
            <v>HLRU pair CP816/2GB MBIF-C FDU HDU</v>
          </cell>
          <cell r="C632" t="str">
            <v>7255</v>
          </cell>
          <cell r="D632" t="str">
            <v>HW - HLRi and SRRi</v>
          </cell>
          <cell r="E632">
            <v>19359</v>
          </cell>
          <cell r="F632">
            <v>36444</v>
          </cell>
          <cell r="G632">
            <v>-17085</v>
          </cell>
        </row>
        <row r="633">
          <cell r="A633" t="str">
            <v>HLR01H1227</v>
          </cell>
          <cell r="B633" t="str">
            <v>HLRU pair CP710-A/1.5GB MBIF-A CTU HDU</v>
          </cell>
          <cell r="C633" t="str">
            <v>7255</v>
          </cell>
          <cell r="D633" t="str">
            <v>HW - HLRi and SRRi</v>
          </cell>
          <cell r="E633">
            <v>14248</v>
          </cell>
          <cell r="F633">
            <v>30163</v>
          </cell>
          <cell r="G633">
            <v>-15915</v>
          </cell>
        </row>
        <row r="634">
          <cell r="A634" t="str">
            <v>HLR01H1319</v>
          </cell>
          <cell r="B634" t="str">
            <v>HLRU pair CP816-A/2GB MBIF-B CTU HDU</v>
          </cell>
          <cell r="C634" t="str">
            <v>7255</v>
          </cell>
          <cell r="D634" t="str">
            <v>HW - HLRi and SRRi</v>
          </cell>
          <cell r="E634">
            <v>16110</v>
          </cell>
          <cell r="F634">
            <v>31899</v>
          </cell>
          <cell r="G634">
            <v>-15789</v>
          </cell>
        </row>
        <row r="635">
          <cell r="A635" t="str">
            <v>HLR01H1320</v>
          </cell>
          <cell r="B635" t="str">
            <v>HLRU pair CP816-A/2GB MBIF-A CTU HDU</v>
          </cell>
          <cell r="C635" t="str">
            <v>7255</v>
          </cell>
          <cell r="D635" t="str">
            <v>HW - HLRi and SRRi</v>
          </cell>
          <cell r="E635">
            <v>16110</v>
          </cell>
          <cell r="F635">
            <v>31899</v>
          </cell>
          <cell r="G635">
            <v>-15789</v>
          </cell>
        </row>
        <row r="636">
          <cell r="A636" t="str">
            <v>HLR01H1378</v>
          </cell>
          <cell r="B636" t="str">
            <v>HLRU pair CP816-A/2GB MBIF-C CTU HDU</v>
          </cell>
          <cell r="C636" t="str">
            <v>7255</v>
          </cell>
          <cell r="D636" t="str">
            <v>HW - HLRi and SRRi</v>
          </cell>
          <cell r="E636">
            <v>16110</v>
          </cell>
          <cell r="F636">
            <v>31899</v>
          </cell>
          <cell r="G636">
            <v>-15789</v>
          </cell>
        </row>
        <row r="637">
          <cell r="A637" t="str">
            <v>HLR01H1349</v>
          </cell>
          <cell r="B637" t="str">
            <v>HLRU pair CP710-A/2GB MBIF-C MO HDU</v>
          </cell>
          <cell r="C637" t="str">
            <v>7255</v>
          </cell>
          <cell r="D637" t="str">
            <v>HW - HLRi and SRRi</v>
          </cell>
          <cell r="E637">
            <v>19225</v>
          </cell>
          <cell r="F637">
            <v>34708</v>
          </cell>
          <cell r="G637">
            <v>-15483</v>
          </cell>
        </row>
        <row r="638">
          <cell r="A638" t="str">
            <v>HLR01H1379</v>
          </cell>
          <cell r="B638" t="str">
            <v>HLRU pair CP710-A/2GB MBIF-B MO HDU</v>
          </cell>
          <cell r="C638" t="str">
            <v>7255</v>
          </cell>
          <cell r="D638" t="str">
            <v>HW - HLRi and SRRi</v>
          </cell>
          <cell r="E638">
            <v>19225</v>
          </cell>
          <cell r="F638">
            <v>34708</v>
          </cell>
          <cell r="G638">
            <v>-15483</v>
          </cell>
        </row>
        <row r="639">
          <cell r="A639" t="str">
            <v>HLR01H1370</v>
          </cell>
          <cell r="B639" t="str">
            <v>HLRU pair CP710-A/2GB MBIF-B CTU HDU</v>
          </cell>
          <cell r="C639" t="str">
            <v>7255</v>
          </cell>
          <cell r="D639" t="str">
            <v>HW - HLRi and SRRi</v>
          </cell>
          <cell r="E639">
            <v>15976</v>
          </cell>
          <cell r="F639">
            <v>30163</v>
          </cell>
          <cell r="G639">
            <v>-14187</v>
          </cell>
        </row>
        <row r="640">
          <cell r="A640" t="str">
            <v>HLR01H1377</v>
          </cell>
          <cell r="B640" t="str">
            <v>HLRU pair CP710-A/2GB MBIF-C CTU HDU</v>
          </cell>
          <cell r="C640" t="str">
            <v>7255</v>
          </cell>
          <cell r="D640" t="str">
            <v>HW - HLRi and SRRi</v>
          </cell>
          <cell r="E640">
            <v>15976</v>
          </cell>
          <cell r="F640">
            <v>30163</v>
          </cell>
          <cell r="G640">
            <v>-14187</v>
          </cell>
        </row>
        <row r="641">
          <cell r="A641" t="str">
            <v>HLR01H1366</v>
          </cell>
          <cell r="B641" t="str">
            <v>HLRU pair CP550-B/1GB MBIF-A CTU HDU</v>
          </cell>
          <cell r="C641" t="str">
            <v>7255</v>
          </cell>
          <cell r="D641" t="str">
            <v>HW - HLRi and SRRi</v>
          </cell>
          <cell r="E641">
            <v>14059.5</v>
          </cell>
          <cell r="F641">
            <v>28119</v>
          </cell>
          <cell r="G641">
            <v>-14059.5</v>
          </cell>
        </row>
        <row r="642">
          <cell r="A642" t="str">
            <v>HLR01H1369</v>
          </cell>
          <cell r="B642" t="str">
            <v>HLRU pair CP550-B/1GB MBIF-B CTU HDU</v>
          </cell>
          <cell r="C642" t="str">
            <v>7255</v>
          </cell>
          <cell r="D642" t="str">
            <v>HW - HLRi and SRRi</v>
          </cell>
          <cell r="E642">
            <v>14059.5</v>
          </cell>
          <cell r="F642">
            <v>28119</v>
          </cell>
          <cell r="G642">
            <v>-14059.5</v>
          </cell>
        </row>
        <row r="643">
          <cell r="A643" t="str">
            <v>HLR01H1351</v>
          </cell>
          <cell r="B643" t="str">
            <v>ACU pair CP550-B/512MB MBIF-CR CTU HDU</v>
          </cell>
          <cell r="C643" t="str">
            <v>7255</v>
          </cell>
          <cell r="D643" t="str">
            <v>HW - HLRi and SRRi</v>
          </cell>
          <cell r="E643">
            <v>13974.5</v>
          </cell>
          <cell r="F643">
            <v>27949</v>
          </cell>
          <cell r="G643">
            <v>-13974.5</v>
          </cell>
        </row>
        <row r="644">
          <cell r="A644" t="str">
            <v>HLR01H1002</v>
          </cell>
          <cell r="B644" t="str">
            <v>HLRU pair CP523-A/512MB MBIF-A CTU HDU</v>
          </cell>
          <cell r="C644" t="str">
            <v>7255</v>
          </cell>
          <cell r="D644" t="str">
            <v>HW - HLRi and SRRi</v>
          </cell>
          <cell r="E644">
            <v>13958</v>
          </cell>
          <cell r="F644">
            <v>27916</v>
          </cell>
          <cell r="G644">
            <v>-13958</v>
          </cell>
        </row>
        <row r="645">
          <cell r="A645" t="str">
            <v>HLR01H1103</v>
          </cell>
          <cell r="B645" t="str">
            <v>ACU pair CP550-B/256MB MBIF-B CTU HDU</v>
          </cell>
          <cell r="C645" t="str">
            <v>7255</v>
          </cell>
          <cell r="D645" t="str">
            <v>HW - HLRi and SRRi</v>
          </cell>
          <cell r="E645">
            <v>13675.5</v>
          </cell>
          <cell r="F645">
            <v>27351</v>
          </cell>
          <cell r="G645">
            <v>-13675.5</v>
          </cell>
        </row>
        <row r="646">
          <cell r="A646" t="str">
            <v>HLR01H1170</v>
          </cell>
          <cell r="B646" t="str">
            <v>ACU pair CP550-B/256MB MBIF-A CTU HDU</v>
          </cell>
          <cell r="C646" t="str">
            <v>7255</v>
          </cell>
          <cell r="D646" t="str">
            <v>HW - HLRi and SRRi</v>
          </cell>
          <cell r="E646">
            <v>13675.5</v>
          </cell>
          <cell r="F646">
            <v>27351</v>
          </cell>
          <cell r="G646">
            <v>-13675.5</v>
          </cell>
        </row>
        <row r="647">
          <cell r="A647" t="str">
            <v>HLR01H1346</v>
          </cell>
          <cell r="B647" t="str">
            <v>ACU pair CP550-B/256MB MBIF-CR CTU HDU</v>
          </cell>
          <cell r="C647" t="str">
            <v>7255</v>
          </cell>
          <cell r="D647" t="str">
            <v>HW - HLRi and SRRi</v>
          </cell>
          <cell r="E647">
            <v>13675.5</v>
          </cell>
          <cell r="F647">
            <v>27351</v>
          </cell>
          <cell r="G647">
            <v>-13675.5</v>
          </cell>
        </row>
        <row r="648">
          <cell r="A648" t="str">
            <v>HLR01H1368</v>
          </cell>
          <cell r="B648" t="str">
            <v>EIR basic set CP550-B/512MB MBIF-B CTU</v>
          </cell>
          <cell r="C648" t="str">
            <v>7255</v>
          </cell>
          <cell r="D648" t="str">
            <v>HW - HLRi and SRRi</v>
          </cell>
          <cell r="E648">
            <v>13675.5</v>
          </cell>
          <cell r="F648">
            <v>27351</v>
          </cell>
          <cell r="G648">
            <v>-13675.5</v>
          </cell>
        </row>
        <row r="649">
          <cell r="A649" t="str">
            <v>HLR01H1218</v>
          </cell>
          <cell r="B649" t="str">
            <v>ACU pair CP710-A/512MB MBIF-B CTU HDU</v>
          </cell>
          <cell r="C649" t="str">
            <v>7255</v>
          </cell>
          <cell r="D649" t="str">
            <v>HW - HLRi and SRRi</v>
          </cell>
          <cell r="E649">
            <v>14482</v>
          </cell>
          <cell r="F649">
            <v>27981</v>
          </cell>
          <cell r="G649">
            <v>-13499</v>
          </cell>
        </row>
        <row r="650">
          <cell r="A650" t="str">
            <v>HLR01H1225</v>
          </cell>
          <cell r="B650" t="str">
            <v>ACU pair CP710-A/512MB MBIF-A CTU HDU</v>
          </cell>
          <cell r="C650" t="str">
            <v>7255</v>
          </cell>
          <cell r="D650" t="str">
            <v>HW - HLRi and SRRi</v>
          </cell>
          <cell r="E650">
            <v>14482</v>
          </cell>
          <cell r="F650">
            <v>27981</v>
          </cell>
          <cell r="G650">
            <v>-13499</v>
          </cell>
        </row>
        <row r="651">
          <cell r="A651" t="str">
            <v>HLR01H1373</v>
          </cell>
          <cell r="B651" t="str">
            <v>ACU pair CP710-A/512MB MBIF-CR CTU HDU</v>
          </cell>
          <cell r="C651" t="str">
            <v>7255</v>
          </cell>
          <cell r="D651" t="str">
            <v>HW - HLRi and SRRi</v>
          </cell>
          <cell r="E651">
            <v>14482</v>
          </cell>
          <cell r="F651">
            <v>27981</v>
          </cell>
          <cell r="G651">
            <v>-13499</v>
          </cell>
        </row>
        <row r="652">
          <cell r="A652" t="str">
            <v>HLR01H1353</v>
          </cell>
          <cell r="B652" t="str">
            <v>ACU pair CP523-A/256MB MBIF-A CTU HDU</v>
          </cell>
          <cell r="C652" t="str">
            <v>7255</v>
          </cell>
          <cell r="D652" t="str">
            <v>HW - HLRi and SRRi</v>
          </cell>
          <cell r="E652">
            <v>13433.5</v>
          </cell>
          <cell r="F652">
            <v>26867</v>
          </cell>
          <cell r="G652">
            <v>-13433.5</v>
          </cell>
        </row>
        <row r="653">
          <cell r="A653" t="str">
            <v>HLR01H1358</v>
          </cell>
          <cell r="B653" t="str">
            <v>EIR basic set CP523-A/512MB MBIF-A CTU</v>
          </cell>
          <cell r="C653" t="str">
            <v>7255</v>
          </cell>
          <cell r="D653" t="str">
            <v>HW - HLRi and SRRi</v>
          </cell>
          <cell r="E653">
            <v>13433.5</v>
          </cell>
          <cell r="F653">
            <v>26867</v>
          </cell>
          <cell r="G653">
            <v>-13433.5</v>
          </cell>
        </row>
        <row r="654">
          <cell r="A654" t="str">
            <v>HLR01H1359</v>
          </cell>
          <cell r="B654" t="str">
            <v>EIR basic set CP523-A/512MB MBIF-B CTU</v>
          </cell>
          <cell r="C654" t="str">
            <v>7255</v>
          </cell>
          <cell r="D654" t="str">
            <v>HW - HLRi and SRRi</v>
          </cell>
          <cell r="E654">
            <v>13433.5</v>
          </cell>
          <cell r="F654">
            <v>26867</v>
          </cell>
          <cell r="G654">
            <v>-13433.5</v>
          </cell>
        </row>
        <row r="655">
          <cell r="A655" t="str">
            <v>HLR01H1323</v>
          </cell>
          <cell r="B655" t="str">
            <v>ACU pair CP816-A/512MB MBIF-B CTU HDU</v>
          </cell>
          <cell r="C655" t="str">
            <v>7255</v>
          </cell>
          <cell r="D655" t="str">
            <v>HW - HLRi and SRRi</v>
          </cell>
          <cell r="E655">
            <v>14952</v>
          </cell>
          <cell r="F655">
            <v>26867</v>
          </cell>
          <cell r="G655">
            <v>-11915</v>
          </cell>
        </row>
        <row r="656">
          <cell r="A656" t="str">
            <v>HLR01H1324</v>
          </cell>
          <cell r="B656" t="str">
            <v>ACU pair CP816-A/512MB MBIF-A CTU HDU</v>
          </cell>
          <cell r="C656" t="str">
            <v>7255</v>
          </cell>
          <cell r="D656" t="str">
            <v>HW - HLRi and SRRi</v>
          </cell>
          <cell r="E656">
            <v>14952</v>
          </cell>
          <cell r="F656">
            <v>26867</v>
          </cell>
          <cell r="G656">
            <v>-11915</v>
          </cell>
        </row>
        <row r="657">
          <cell r="A657" t="str">
            <v>HLR01H1303</v>
          </cell>
          <cell r="B657" t="str">
            <v>ACU pair CP816-A/512MB MBIF-CR HDU</v>
          </cell>
          <cell r="C657" t="str">
            <v>7255</v>
          </cell>
          <cell r="D657" t="str">
            <v>HW - HLRi and SRRi</v>
          </cell>
          <cell r="E657">
            <v>14952</v>
          </cell>
          <cell r="F657">
            <v>26570</v>
          </cell>
          <cell r="G657">
            <v>-11618</v>
          </cell>
        </row>
        <row r="658">
          <cell r="A658" t="str">
            <v>HLR01H1308</v>
          </cell>
          <cell r="B658" t="str">
            <v>EIR basic set CP816-A/512MB MBIF-C HDU</v>
          </cell>
          <cell r="C658" t="str">
            <v>7255</v>
          </cell>
          <cell r="D658" t="str">
            <v>HW - HLRi and SRRi</v>
          </cell>
          <cell r="E658">
            <v>14952</v>
          </cell>
          <cell r="F658">
            <v>26084</v>
          </cell>
          <cell r="G658">
            <v>-11132</v>
          </cell>
        </row>
        <row r="659">
          <cell r="A659" t="str">
            <v>HLR01H1361</v>
          </cell>
          <cell r="B659" t="str">
            <v>EIR basic set CP816-A/512MB MBIF-A HDU</v>
          </cell>
          <cell r="C659" t="str">
            <v>7255</v>
          </cell>
          <cell r="D659" t="str">
            <v>HW - HLRi and SRRi</v>
          </cell>
          <cell r="E659">
            <v>14952</v>
          </cell>
          <cell r="F659">
            <v>26084</v>
          </cell>
          <cell r="G659">
            <v>-11132</v>
          </cell>
        </row>
        <row r="660">
          <cell r="A660" t="str">
            <v>HLR01H1362</v>
          </cell>
          <cell r="B660" t="str">
            <v>EIR basic set CP816-A/512MB MBIF-B HDU</v>
          </cell>
          <cell r="C660" t="str">
            <v>7255</v>
          </cell>
          <cell r="D660" t="str">
            <v>HW - HLRi and SRRi</v>
          </cell>
          <cell r="E660">
            <v>14952</v>
          </cell>
          <cell r="F660">
            <v>26084</v>
          </cell>
          <cell r="G660">
            <v>-11132</v>
          </cell>
        </row>
        <row r="661">
          <cell r="A661" t="str">
            <v>HLR01H1208</v>
          </cell>
          <cell r="B661" t="str">
            <v>EIR Basic Set CP710-A/512MB MBIF-B HDU</v>
          </cell>
          <cell r="C661" t="str">
            <v>7255</v>
          </cell>
          <cell r="D661" t="str">
            <v>HW - HLRi and SRRi</v>
          </cell>
          <cell r="E661">
            <v>14482</v>
          </cell>
          <cell r="F661">
            <v>25324</v>
          </cell>
          <cell r="G661">
            <v>-10842</v>
          </cell>
        </row>
        <row r="662">
          <cell r="A662" t="str">
            <v>HLR01H1203</v>
          </cell>
          <cell r="B662" t="str">
            <v>ACU pair CP710-A/512MB MBIF-B HDU</v>
          </cell>
          <cell r="C662" t="str">
            <v>7255</v>
          </cell>
          <cell r="D662" t="str">
            <v>HW - HLRi and SRRi</v>
          </cell>
          <cell r="E662">
            <v>14482</v>
          </cell>
          <cell r="F662">
            <v>25304</v>
          </cell>
          <cell r="G662">
            <v>-10822</v>
          </cell>
        </row>
        <row r="663">
          <cell r="A663" t="str">
            <v>HLR01H1345</v>
          </cell>
          <cell r="B663" t="str">
            <v>ACU pair CP710-A/512MB MBIF-CR HDU</v>
          </cell>
          <cell r="C663" t="str">
            <v>7255</v>
          </cell>
          <cell r="D663" t="str">
            <v>HW - HLRi and SRRi</v>
          </cell>
          <cell r="E663">
            <v>14482</v>
          </cell>
          <cell r="F663">
            <v>25304</v>
          </cell>
          <cell r="G663">
            <v>-10822</v>
          </cell>
        </row>
        <row r="664">
          <cell r="A664" t="str">
            <v>HLR01H1220</v>
          </cell>
          <cell r="B664" t="str">
            <v>CP710-A/1.5GB upgrade for HLRU pair</v>
          </cell>
          <cell r="C664" t="str">
            <v>7255</v>
          </cell>
          <cell r="D664" t="str">
            <v>HW - HLRi and SRRi</v>
          </cell>
          <cell r="E664">
            <v>8858</v>
          </cell>
          <cell r="F664">
            <v>18691</v>
          </cell>
          <cell r="G664">
            <v>-9833</v>
          </cell>
        </row>
        <row r="665">
          <cell r="A665" t="str">
            <v>HLR01H1306</v>
          </cell>
          <cell r="B665" t="str">
            <v>CCSU CP816-A/512MB MBIF-C</v>
          </cell>
          <cell r="C665" t="str">
            <v>7255</v>
          </cell>
          <cell r="D665" t="str">
            <v>HW - HLRi and SRRi</v>
          </cell>
          <cell r="E665">
            <v>10183</v>
          </cell>
          <cell r="F665">
            <v>18775</v>
          </cell>
          <cell r="G665">
            <v>-8592</v>
          </cell>
        </row>
        <row r="666">
          <cell r="A666" t="str">
            <v>HLR01H1354</v>
          </cell>
          <cell r="B666" t="str">
            <v>CCSU CP816-A/512MB MBIF-B</v>
          </cell>
          <cell r="C666" t="str">
            <v>7255</v>
          </cell>
          <cell r="D666" t="str">
            <v>HW - HLRi and SRRi</v>
          </cell>
          <cell r="E666">
            <v>10183</v>
          </cell>
          <cell r="F666">
            <v>18775</v>
          </cell>
          <cell r="G666">
            <v>-8592</v>
          </cell>
        </row>
        <row r="667">
          <cell r="A667" t="str">
            <v>HLR01H1360</v>
          </cell>
          <cell r="B667" t="str">
            <v>CCSU CP816-A/512MB MBIF-A</v>
          </cell>
          <cell r="C667" t="str">
            <v>7255</v>
          </cell>
          <cell r="D667" t="str">
            <v>HW - HLRi and SRRi</v>
          </cell>
          <cell r="E667">
            <v>10183</v>
          </cell>
          <cell r="F667">
            <v>18775</v>
          </cell>
          <cell r="G667">
            <v>-8592</v>
          </cell>
        </row>
        <row r="668">
          <cell r="A668" t="str">
            <v>HLR01H1106</v>
          </cell>
          <cell r="B668" t="str">
            <v>CCSU CP550-B/256MB MBIF-B</v>
          </cell>
          <cell r="C668" t="str">
            <v>7255</v>
          </cell>
          <cell r="D668" t="str">
            <v>HW - HLRi and SRRi</v>
          </cell>
          <cell r="E668">
            <v>8443</v>
          </cell>
          <cell r="F668">
            <v>16886</v>
          </cell>
          <cell r="G668">
            <v>-8443</v>
          </cell>
        </row>
        <row r="669">
          <cell r="A669" t="str">
            <v>HLR01H1130</v>
          </cell>
          <cell r="B669" t="str">
            <v>CCSU CP550-B/256MB MBIF-A</v>
          </cell>
          <cell r="C669" t="str">
            <v>7255</v>
          </cell>
          <cell r="D669" t="str">
            <v>HW - HLRi and SRRi</v>
          </cell>
          <cell r="E669">
            <v>8443</v>
          </cell>
          <cell r="F669">
            <v>16886</v>
          </cell>
          <cell r="G669">
            <v>-8443</v>
          </cell>
        </row>
        <row r="670">
          <cell r="A670" t="str">
            <v>HLR01H1348</v>
          </cell>
          <cell r="B670" t="str">
            <v>CCSU CP550-B/256MB MBIF-C</v>
          </cell>
          <cell r="C670" t="str">
            <v>7255</v>
          </cell>
          <cell r="D670" t="str">
            <v>HW - HLRi and SRRi</v>
          </cell>
          <cell r="E670">
            <v>8443</v>
          </cell>
          <cell r="F670">
            <v>16886</v>
          </cell>
          <cell r="G670">
            <v>-8443</v>
          </cell>
        </row>
        <row r="671">
          <cell r="A671" t="str">
            <v>HLR01H1355</v>
          </cell>
          <cell r="B671" t="str">
            <v>CCSU CP523-A/256MB MBIF-B</v>
          </cell>
          <cell r="C671" t="str">
            <v>7255</v>
          </cell>
          <cell r="D671" t="str">
            <v>HW - HLRi and SRRi</v>
          </cell>
          <cell r="E671">
            <v>8302.5</v>
          </cell>
          <cell r="F671">
            <v>16605</v>
          </cell>
          <cell r="G671">
            <v>-8302.5</v>
          </cell>
        </row>
        <row r="672">
          <cell r="A672" t="str">
            <v>HLR01H1356</v>
          </cell>
          <cell r="B672" t="str">
            <v>CCSU CP523-A/256MB MBIF-A</v>
          </cell>
          <cell r="C672" t="str">
            <v>7255</v>
          </cell>
          <cell r="D672" t="str">
            <v>HW - HLRi and SRRi</v>
          </cell>
          <cell r="E672">
            <v>8302.5</v>
          </cell>
          <cell r="F672">
            <v>16605</v>
          </cell>
          <cell r="G672">
            <v>-8302.5</v>
          </cell>
        </row>
        <row r="673">
          <cell r="A673" t="str">
            <v>HLR01H1206</v>
          </cell>
          <cell r="B673" t="str">
            <v>CCSU CP710-A/512MB MBIF-B</v>
          </cell>
          <cell r="C673" t="str">
            <v>7255</v>
          </cell>
          <cell r="D673" t="str">
            <v>HW - HLRi and SRRi</v>
          </cell>
          <cell r="E673">
            <v>9948</v>
          </cell>
          <cell r="F673">
            <v>18228</v>
          </cell>
          <cell r="G673">
            <v>-8280</v>
          </cell>
        </row>
        <row r="674">
          <cell r="A674" t="str">
            <v>HLR01H1226</v>
          </cell>
          <cell r="B674" t="str">
            <v>CCSU CP710-A/512MB MBIF-A</v>
          </cell>
          <cell r="C674" t="str">
            <v>7255</v>
          </cell>
          <cell r="D674" t="str">
            <v>HW - HLRi and SRRi</v>
          </cell>
          <cell r="E674">
            <v>9948</v>
          </cell>
          <cell r="F674">
            <v>18228</v>
          </cell>
          <cell r="G674">
            <v>-8280</v>
          </cell>
        </row>
        <row r="675">
          <cell r="A675" t="str">
            <v>HLR01H1347</v>
          </cell>
          <cell r="B675" t="str">
            <v>CCSU CP710-A/512MB MBIF-C</v>
          </cell>
          <cell r="C675" t="str">
            <v>7255</v>
          </cell>
          <cell r="D675" t="str">
            <v>HW - HLRi and SRRi</v>
          </cell>
          <cell r="E675">
            <v>9948</v>
          </cell>
          <cell r="F675">
            <v>18228</v>
          </cell>
          <cell r="G675">
            <v>-8280</v>
          </cell>
        </row>
        <row r="676">
          <cell r="A676" t="str">
            <v>HLR01H1221</v>
          </cell>
          <cell r="B676" t="str">
            <v>CP710-A/512MB upgrade for ACU pair</v>
          </cell>
          <cell r="C676" t="str">
            <v>7255</v>
          </cell>
          <cell r="D676" t="str">
            <v>HW - HLRi and SRRi</v>
          </cell>
          <cell r="E676">
            <v>7862</v>
          </cell>
          <cell r="F676">
            <v>15523</v>
          </cell>
          <cell r="G676">
            <v>-7661</v>
          </cell>
        </row>
        <row r="677">
          <cell r="A677" t="str">
            <v>HLR01H1222</v>
          </cell>
          <cell r="B677" t="str">
            <v>CP550-B upgrade for ACU pair</v>
          </cell>
          <cell r="C677" t="str">
            <v>7255</v>
          </cell>
          <cell r="D677" t="str">
            <v>HW - HLRi and SRRi</v>
          </cell>
          <cell r="E677">
            <v>5890</v>
          </cell>
          <cell r="F677">
            <v>12312</v>
          </cell>
          <cell r="G677">
            <v>-6422</v>
          </cell>
        </row>
        <row r="678">
          <cell r="A678" t="str">
            <v>HLR01H1307</v>
          </cell>
          <cell r="B678" t="str">
            <v>EIRU CP816-A/512MB MBIF-C</v>
          </cell>
          <cell r="C678" t="str">
            <v>7255</v>
          </cell>
          <cell r="D678" t="str">
            <v>HW - HLRi and SRRi</v>
          </cell>
          <cell r="E678">
            <v>6683</v>
          </cell>
          <cell r="F678">
            <v>13068</v>
          </cell>
          <cell r="G678">
            <v>-6385</v>
          </cell>
        </row>
        <row r="679">
          <cell r="A679" t="str">
            <v>HLR01H1207</v>
          </cell>
          <cell r="B679" t="str">
            <v>EIRU CP710-A/512MB MBIF-B</v>
          </cell>
          <cell r="C679" t="str">
            <v>7255</v>
          </cell>
          <cell r="D679" t="str">
            <v>HW - HLRi and SRRi</v>
          </cell>
          <cell r="E679">
            <v>6448</v>
          </cell>
          <cell r="F679">
            <v>12687</v>
          </cell>
          <cell r="G679">
            <v>-6239</v>
          </cell>
        </row>
        <row r="680">
          <cell r="A680" t="str">
            <v>HLR01H1363</v>
          </cell>
          <cell r="B680" t="str">
            <v>EIRU CP710-A/512MB MBIF-C</v>
          </cell>
          <cell r="C680" t="str">
            <v>7255</v>
          </cell>
          <cell r="D680" t="str">
            <v>HW - HLRi and SRRi</v>
          </cell>
          <cell r="E680">
            <v>6448</v>
          </cell>
          <cell r="F680">
            <v>12687</v>
          </cell>
          <cell r="G680">
            <v>-6239</v>
          </cell>
        </row>
        <row r="681">
          <cell r="A681" t="str">
            <v>HLR01H1352</v>
          </cell>
          <cell r="B681" t="str">
            <v>EIRU CP550-B/256MB MBIF-C</v>
          </cell>
          <cell r="C681" t="str">
            <v>7255</v>
          </cell>
          <cell r="D681" t="str">
            <v>HW - HLRi and SRRi</v>
          </cell>
          <cell r="E681">
            <v>5500.5</v>
          </cell>
          <cell r="F681">
            <v>11001</v>
          </cell>
          <cell r="G681">
            <v>-5500.5</v>
          </cell>
        </row>
        <row r="682">
          <cell r="A682" t="str">
            <v>HLR01H1367</v>
          </cell>
          <cell r="B682" t="str">
            <v>EIRU CP550-B/512MB MBIF-B</v>
          </cell>
          <cell r="C682" t="str">
            <v>7255</v>
          </cell>
          <cell r="D682" t="str">
            <v>HW - HLRi and SRRi</v>
          </cell>
          <cell r="E682">
            <v>5500.5</v>
          </cell>
          <cell r="F682">
            <v>11001</v>
          </cell>
          <cell r="G682">
            <v>-5500.5</v>
          </cell>
        </row>
        <row r="683">
          <cell r="A683" t="str">
            <v>HLR01H1350</v>
          </cell>
          <cell r="B683" t="str">
            <v>EIRU CP523-A/512MB MBIF-B</v>
          </cell>
          <cell r="C683" t="str">
            <v>7255</v>
          </cell>
          <cell r="D683" t="str">
            <v>HW - HLRi and SRRi</v>
          </cell>
          <cell r="E683">
            <v>5411.5</v>
          </cell>
          <cell r="F683">
            <v>10823</v>
          </cell>
          <cell r="G683">
            <v>-5411.5</v>
          </cell>
        </row>
        <row r="684">
          <cell r="A684" t="str">
            <v>HLR01H1357</v>
          </cell>
          <cell r="B684" t="str">
            <v>EIRU CP523-A/512MB MBIF-A</v>
          </cell>
          <cell r="C684" t="str">
            <v>7255</v>
          </cell>
          <cell r="D684" t="str">
            <v>HW - HLRi and SRRi</v>
          </cell>
          <cell r="E684">
            <v>5411.5</v>
          </cell>
          <cell r="F684">
            <v>10823</v>
          </cell>
          <cell r="G684">
            <v>-5411.5</v>
          </cell>
        </row>
        <row r="685">
          <cell r="A685" t="str">
            <v>HLR01H1224</v>
          </cell>
          <cell r="B685" t="str">
            <v>CP710-A/512MB upgrade for CCSU</v>
          </cell>
          <cell r="C685" t="str">
            <v>7255</v>
          </cell>
          <cell r="D685" t="str">
            <v>HW - HLRi and SRRi</v>
          </cell>
          <cell r="E685">
            <v>3931</v>
          </cell>
          <cell r="F685">
            <v>7762</v>
          </cell>
          <cell r="G685">
            <v>-3831</v>
          </cell>
        </row>
        <row r="686">
          <cell r="A686" t="str">
            <v>COM01H2060</v>
          </cell>
          <cell r="B686" t="str">
            <v>Group Switch cap. exp. 256 to 512 PCMs</v>
          </cell>
          <cell r="C686" t="str">
            <v>7255</v>
          </cell>
          <cell r="D686" t="str">
            <v>HW - HLRi and SRRi</v>
          </cell>
          <cell r="E686">
            <v>6982.5</v>
          </cell>
          <cell r="F686">
            <v>9975</v>
          </cell>
          <cell r="G686">
            <v>-2992.5</v>
          </cell>
        </row>
        <row r="687">
          <cell r="A687" t="str">
            <v>SRRDOCM12NEDAC</v>
          </cell>
          <cell r="B687" t="str">
            <v>SRRi M12 NED Media, Addition. copy (1CD)</v>
          </cell>
          <cell r="C687" t="str">
            <v>7255</v>
          </cell>
          <cell r="D687" t="str">
            <v>HW - HLRi and SRRi</v>
          </cell>
          <cell r="E687">
            <v>2000</v>
          </cell>
          <cell r="F687">
            <v>1099.8</v>
          </cell>
          <cell r="G687">
            <v>900.2</v>
          </cell>
        </row>
        <row r="688">
          <cell r="A688" t="str">
            <v>SRRDOCM12NEDFD</v>
          </cell>
          <cell r="B688" t="str">
            <v>SRRi M12 NED Lib, 1st Deliv (10CDs)</v>
          </cell>
          <cell r="C688" t="str">
            <v>7255</v>
          </cell>
          <cell r="D688" t="str">
            <v>HW - HLRi and SRRi</v>
          </cell>
          <cell r="E688">
            <v>1000</v>
          </cell>
          <cell r="F688">
            <v>16.8</v>
          </cell>
          <cell r="G688">
            <v>983.2</v>
          </cell>
        </row>
        <row r="689">
          <cell r="A689" t="str">
            <v>SRRDOCM12NEDUG</v>
          </cell>
          <cell r="B689" t="str">
            <v>SRRi M12 NED Upgrade (10CDs)</v>
          </cell>
          <cell r="C689" t="str">
            <v>7255</v>
          </cell>
          <cell r="D689" t="str">
            <v>HW - HLRi and SRRi</v>
          </cell>
          <cell r="E689">
            <v>1000</v>
          </cell>
          <cell r="F689">
            <v>16.8</v>
          </cell>
          <cell r="G689">
            <v>983.2</v>
          </cell>
        </row>
        <row r="690">
          <cell r="A690" t="str">
            <v>3GN03H0043</v>
          </cell>
          <cell r="B690" t="str">
            <v>MGW CAMB Exp module, TDM opt, ETSI balan</v>
          </cell>
          <cell r="C690" t="str">
            <v>7257</v>
          </cell>
          <cell r="D690" t="str">
            <v>HW - Multimedia Gateway (MGW)</v>
          </cell>
          <cell r="E690">
            <v>54618.21</v>
          </cell>
          <cell r="F690">
            <v>93860.25</v>
          </cell>
          <cell r="G690">
            <v>-39242.04</v>
          </cell>
        </row>
        <row r="691">
          <cell r="A691" t="str">
            <v>3GN03H0035</v>
          </cell>
          <cell r="B691" t="str">
            <v>MGW CAMB Expansion module U2, balanced</v>
          </cell>
          <cell r="C691" t="str">
            <v>7257</v>
          </cell>
          <cell r="D691" t="str">
            <v>HW - Multimedia Gateway (MGW)</v>
          </cell>
          <cell r="E691">
            <v>44519.839999999997</v>
          </cell>
          <cell r="F691">
            <v>78309</v>
          </cell>
          <cell r="G691">
            <v>-33789.160000000003</v>
          </cell>
        </row>
        <row r="692">
          <cell r="A692" t="str">
            <v>3GN03H0038</v>
          </cell>
          <cell r="B692" t="str">
            <v>MGW CAMB Expansion module U2, coaxial</v>
          </cell>
          <cell r="C692" t="str">
            <v>7257</v>
          </cell>
          <cell r="D692" t="str">
            <v>HW - Multimedia Gateway (MGW)</v>
          </cell>
          <cell r="E692">
            <v>44519.839999999997</v>
          </cell>
          <cell r="F692">
            <v>77454</v>
          </cell>
          <cell r="G692">
            <v>-32934.160000000003</v>
          </cell>
        </row>
        <row r="693">
          <cell r="A693" t="str">
            <v>3GN04H0035</v>
          </cell>
          <cell r="B693" t="str">
            <v>MGW CAMB Expansion module U3, balanced</v>
          </cell>
          <cell r="C693" t="str">
            <v>7257</v>
          </cell>
          <cell r="D693" t="str">
            <v>HW - Multimedia Gateway (MGW)</v>
          </cell>
          <cell r="E693">
            <v>47748.26</v>
          </cell>
          <cell r="F693">
            <v>78309</v>
          </cell>
          <cell r="G693">
            <v>-30560.74</v>
          </cell>
        </row>
        <row r="694">
          <cell r="A694" t="str">
            <v>3GN03H0046</v>
          </cell>
          <cell r="B694" t="str">
            <v>MGW CAMC Exp module, TDM opt, ETSI balan</v>
          </cell>
          <cell r="C694" t="str">
            <v>7257</v>
          </cell>
          <cell r="D694" t="str">
            <v>HW - Multimedia Gateway (MGW)</v>
          </cell>
          <cell r="E694">
            <v>53597.18</v>
          </cell>
          <cell r="F694">
            <v>83369.25</v>
          </cell>
          <cell r="G694">
            <v>-29772.07</v>
          </cell>
        </row>
        <row r="695">
          <cell r="A695" t="str">
            <v>3GN04H0038</v>
          </cell>
          <cell r="B695" t="str">
            <v>MGW CAMB Expansion module U3, coaxial</v>
          </cell>
          <cell r="C695" t="str">
            <v>7257</v>
          </cell>
          <cell r="D695" t="str">
            <v>HW - Multimedia Gateway (MGW)</v>
          </cell>
          <cell r="E695">
            <v>47748.26</v>
          </cell>
          <cell r="F695">
            <v>77454</v>
          </cell>
          <cell r="G695">
            <v>-29705.74</v>
          </cell>
        </row>
        <row r="696">
          <cell r="A696" t="str">
            <v>3GN03H0044</v>
          </cell>
          <cell r="B696" t="str">
            <v>MGW CAMB Exp module, TDM opt, ETSI coax</v>
          </cell>
          <cell r="C696" t="str">
            <v>7257</v>
          </cell>
          <cell r="D696" t="str">
            <v>HW - Multimedia Gateway (MGW)</v>
          </cell>
          <cell r="E696">
            <v>46421.919999999998</v>
          </cell>
          <cell r="F696">
            <v>75102</v>
          </cell>
          <cell r="G696">
            <v>-28680.080000000002</v>
          </cell>
        </row>
        <row r="697">
          <cell r="A697" t="str">
            <v>3GN03H0036</v>
          </cell>
          <cell r="B697" t="str">
            <v>MGW CAMC Expansion module U2, balanced</v>
          </cell>
          <cell r="C697" t="str">
            <v>7257</v>
          </cell>
          <cell r="D697" t="str">
            <v>HW - Multimedia Gateway (MGW)</v>
          </cell>
          <cell r="E697">
            <v>43479.86</v>
          </cell>
          <cell r="F697">
            <v>67794.75</v>
          </cell>
          <cell r="G697">
            <v>-24314.89</v>
          </cell>
        </row>
        <row r="698">
          <cell r="A698" t="str">
            <v>3GN03H0039</v>
          </cell>
          <cell r="B698" t="str">
            <v>MGW CAMC Expansion module U2, coaxial</v>
          </cell>
          <cell r="C698" t="str">
            <v>7257</v>
          </cell>
          <cell r="D698" t="str">
            <v>HW - Multimedia Gateway (MGW)</v>
          </cell>
          <cell r="E698">
            <v>43479.86</v>
          </cell>
          <cell r="F698">
            <v>66504</v>
          </cell>
          <cell r="G698">
            <v>-23024.14</v>
          </cell>
        </row>
        <row r="699">
          <cell r="A699" t="str">
            <v>3GN04H0036</v>
          </cell>
          <cell r="B699" t="str">
            <v>MGW CAMC Expansion module U3, balanced</v>
          </cell>
          <cell r="C699" t="str">
            <v>7257</v>
          </cell>
          <cell r="D699" t="str">
            <v>HW - Multimedia Gateway (MGW)</v>
          </cell>
          <cell r="E699">
            <v>45053.84</v>
          </cell>
          <cell r="F699">
            <v>67794.75</v>
          </cell>
          <cell r="G699">
            <v>-22740.91</v>
          </cell>
        </row>
        <row r="700">
          <cell r="A700" t="str">
            <v>3GN04H0039</v>
          </cell>
          <cell r="B700" t="str">
            <v>MGW CAMC Expansion module U3, coaxial</v>
          </cell>
          <cell r="C700" t="str">
            <v>7257</v>
          </cell>
          <cell r="D700" t="str">
            <v>HW - Multimedia Gateway (MGW)</v>
          </cell>
          <cell r="E700">
            <v>45053.84</v>
          </cell>
          <cell r="F700">
            <v>66504</v>
          </cell>
          <cell r="G700">
            <v>-21450.16</v>
          </cell>
        </row>
        <row r="701">
          <cell r="A701" t="str">
            <v>3GN03H0047</v>
          </cell>
          <cell r="B701" t="str">
            <v>MGW CAMC Exp module, TDM opt, ETSI coax</v>
          </cell>
          <cell r="C701" t="str">
            <v>7257</v>
          </cell>
          <cell r="D701" t="str">
            <v>HW - Multimedia Gateway (MGW)</v>
          </cell>
          <cell r="E701">
            <v>45400.87</v>
          </cell>
          <cell r="F701">
            <v>64611.75</v>
          </cell>
          <cell r="G701">
            <v>-19210.88</v>
          </cell>
        </row>
        <row r="702">
          <cell r="A702" t="str">
            <v>3GN04H1038</v>
          </cell>
          <cell r="B702" t="str">
            <v>MGW CAMB cabinet U3, coaxial</v>
          </cell>
          <cell r="C702" t="str">
            <v>7257</v>
          </cell>
          <cell r="D702" t="str">
            <v>HW - Multimedia Gateway (MGW)</v>
          </cell>
          <cell r="E702">
            <v>35336.730000000003</v>
          </cell>
          <cell r="F702">
            <v>53500</v>
          </cell>
          <cell r="G702">
            <v>-18163.27</v>
          </cell>
        </row>
        <row r="703">
          <cell r="A703" t="str">
            <v>3GN03H0030</v>
          </cell>
          <cell r="B703" t="str">
            <v>MGW Cabling Cabinet A, balanced</v>
          </cell>
          <cell r="C703" t="str">
            <v>7257</v>
          </cell>
          <cell r="D703" t="str">
            <v>HW - Multimedia Gateway (MGW)</v>
          </cell>
          <cell r="E703">
            <v>17000.349999999999</v>
          </cell>
          <cell r="F703">
            <v>32250</v>
          </cell>
          <cell r="G703">
            <v>-15249.65</v>
          </cell>
        </row>
        <row r="704">
          <cell r="A704" t="str">
            <v>3GN03H0031</v>
          </cell>
          <cell r="B704" t="str">
            <v>MGW Cabling cabinet A, coaxial</v>
          </cell>
          <cell r="C704" t="str">
            <v>7257</v>
          </cell>
          <cell r="D704" t="str">
            <v>HW - Multimedia Gateway (MGW)</v>
          </cell>
          <cell r="E704">
            <v>19940.12</v>
          </cell>
          <cell r="F704">
            <v>32250</v>
          </cell>
          <cell r="G704">
            <v>-12309.88</v>
          </cell>
        </row>
        <row r="705">
          <cell r="A705" t="str">
            <v>3GN03H0009</v>
          </cell>
          <cell r="B705" t="str">
            <v>NEMU, MCPC2-A/512MB, ESA24, HDS-A</v>
          </cell>
          <cell r="C705" t="str">
            <v>7257</v>
          </cell>
          <cell r="D705" t="str">
            <v>HW - Multimedia Gateway (MGW)</v>
          </cell>
          <cell r="E705">
            <v>10042.5</v>
          </cell>
          <cell r="F705">
            <v>20085</v>
          </cell>
          <cell r="G705">
            <v>-10042.5</v>
          </cell>
        </row>
        <row r="706">
          <cell r="A706" t="str">
            <v>3GN04H1037</v>
          </cell>
          <cell r="B706" t="str">
            <v>MGW CAMA cabinet U3, coaxial</v>
          </cell>
          <cell r="C706" t="str">
            <v>7257</v>
          </cell>
          <cell r="D706" t="str">
            <v>HW - Multimedia Gateway (MGW)</v>
          </cell>
          <cell r="E706">
            <v>47809.74</v>
          </cell>
          <cell r="F706">
            <v>57500</v>
          </cell>
          <cell r="G706">
            <v>-9690.26</v>
          </cell>
        </row>
        <row r="707">
          <cell r="A707" t="str">
            <v>3GN03H0032</v>
          </cell>
          <cell r="B707" t="str">
            <v>MGW Cabling Cabinet B, balanced</v>
          </cell>
          <cell r="C707" t="str">
            <v>7257</v>
          </cell>
          <cell r="D707" t="str">
            <v>HW - Multimedia Gateway (MGW)</v>
          </cell>
          <cell r="E707">
            <v>22954.52</v>
          </cell>
          <cell r="F707">
            <v>32250</v>
          </cell>
          <cell r="G707">
            <v>-9295.48</v>
          </cell>
        </row>
        <row r="708">
          <cell r="A708" t="str">
            <v>3GN03H0045</v>
          </cell>
          <cell r="B708" t="str">
            <v>MGW CAMB Exp module, TDM opt, ANSI balan</v>
          </cell>
          <cell r="C708" t="str">
            <v>7257</v>
          </cell>
          <cell r="D708" t="str">
            <v>HW - Multimedia Gateway (MGW)</v>
          </cell>
          <cell r="E708">
            <v>60046.49</v>
          </cell>
          <cell r="F708">
            <v>68607</v>
          </cell>
          <cell r="G708">
            <v>-8560.51</v>
          </cell>
        </row>
        <row r="709">
          <cell r="A709" t="str">
            <v>3GN03H0018</v>
          </cell>
          <cell r="B709" t="str">
            <v>IP-NIU, Network Interface 100baseT/1Gb</v>
          </cell>
          <cell r="C709" t="str">
            <v>7257</v>
          </cell>
          <cell r="D709" t="str">
            <v>HW - Multimedia Gateway (MGW)</v>
          </cell>
          <cell r="E709">
            <v>12217.24</v>
          </cell>
          <cell r="F709">
            <v>20651</v>
          </cell>
          <cell r="G709">
            <v>-8433.76</v>
          </cell>
        </row>
        <row r="710">
          <cell r="A710" t="str">
            <v>3GN03H0042</v>
          </cell>
          <cell r="B710" t="str">
            <v>IP-NIUP, Network Int. 100baseT/1Gb (2N)</v>
          </cell>
          <cell r="C710" t="str">
            <v>7257</v>
          </cell>
          <cell r="D710" t="str">
            <v>HW - Multimedia Gateway (MGW)</v>
          </cell>
          <cell r="E710">
            <v>12217.24</v>
          </cell>
          <cell r="F710">
            <v>20651</v>
          </cell>
          <cell r="G710">
            <v>-8433.76</v>
          </cell>
        </row>
        <row r="711">
          <cell r="A711" t="str">
            <v>3GN04H0009</v>
          </cell>
          <cell r="B711" t="str">
            <v>NEMU, MCPC2-A/512MB, HDS-A</v>
          </cell>
          <cell r="C711" t="str">
            <v>7257</v>
          </cell>
          <cell r="D711" t="str">
            <v>HW - Multimedia Gateway (MGW)</v>
          </cell>
          <cell r="E711">
            <v>6866</v>
          </cell>
          <cell r="F711">
            <v>13732</v>
          </cell>
          <cell r="G711">
            <v>-6866</v>
          </cell>
        </row>
        <row r="712">
          <cell r="A712" t="str">
            <v>3GN03H0034</v>
          </cell>
          <cell r="B712" t="str">
            <v>MGW Base Module CAMA, U2, balanced</v>
          </cell>
          <cell r="C712" t="str">
            <v>7257</v>
          </cell>
          <cell r="D712" t="str">
            <v>HW - Multimedia Gateway (MGW)</v>
          </cell>
          <cell r="E712">
            <v>130329.36</v>
          </cell>
          <cell r="F712">
            <v>137188.79999999999</v>
          </cell>
          <cell r="G712">
            <v>-6859.4399999999878</v>
          </cell>
        </row>
        <row r="713">
          <cell r="A713" t="str">
            <v>3GN04H0034</v>
          </cell>
          <cell r="B713" t="str">
            <v>MGW Base Module CAMA, U3, balanced</v>
          </cell>
          <cell r="C713" t="str">
            <v>7257</v>
          </cell>
          <cell r="D713" t="str">
            <v>HW - Multimedia Gateway (MGW)</v>
          </cell>
          <cell r="E713">
            <v>130329.36</v>
          </cell>
          <cell r="F713">
            <v>137188.79999999999</v>
          </cell>
          <cell r="G713">
            <v>-6859.4399999999878</v>
          </cell>
        </row>
        <row r="714">
          <cell r="A714" t="str">
            <v>3GN03H0037</v>
          </cell>
          <cell r="B714" t="str">
            <v>MGW Base Module CAMA, U2, coaxial</v>
          </cell>
          <cell r="C714" t="str">
            <v>7257</v>
          </cell>
          <cell r="D714" t="str">
            <v>HW - Multimedia Gateway (MGW)</v>
          </cell>
          <cell r="E714">
            <v>129982.23</v>
          </cell>
          <cell r="F714">
            <v>136823.4</v>
          </cell>
          <cell r="G714">
            <v>-6841.17</v>
          </cell>
        </row>
        <row r="715">
          <cell r="A715" t="str">
            <v>3GN04H0037</v>
          </cell>
          <cell r="B715" t="str">
            <v>MGW Base Module CAMA, U3, coaxial</v>
          </cell>
          <cell r="C715" t="str">
            <v>7257</v>
          </cell>
          <cell r="D715" t="str">
            <v>HW - Multimedia Gateway (MGW)</v>
          </cell>
          <cell r="E715">
            <v>129982.23</v>
          </cell>
          <cell r="F715">
            <v>136823.4</v>
          </cell>
          <cell r="G715">
            <v>-6841.17</v>
          </cell>
        </row>
        <row r="716">
          <cell r="A716" t="str">
            <v>3GN03H0007</v>
          </cell>
          <cell r="B716" t="str">
            <v>ISU, Interface Signa Unit CCP10/512MB</v>
          </cell>
          <cell r="C716" t="str">
            <v>7257</v>
          </cell>
          <cell r="D716" t="str">
            <v>HW - Multimedia Gateway (MGW)</v>
          </cell>
          <cell r="E716">
            <v>4105</v>
          </cell>
          <cell r="F716">
            <v>8210</v>
          </cell>
          <cell r="G716">
            <v>-4105</v>
          </cell>
        </row>
        <row r="717">
          <cell r="A717" t="str">
            <v>3GN03H0048</v>
          </cell>
          <cell r="B717" t="str">
            <v>MGW CAMC Exp module, TDM opt, ANSI balan</v>
          </cell>
          <cell r="C717" t="str">
            <v>7257</v>
          </cell>
          <cell r="D717" t="str">
            <v>HW - Multimedia Gateway (MGW)</v>
          </cell>
          <cell r="E717">
            <v>59068.25</v>
          </cell>
          <cell r="F717">
            <v>62318.25</v>
          </cell>
          <cell r="G717">
            <v>-3250</v>
          </cell>
        </row>
        <row r="718">
          <cell r="A718" t="str">
            <v>3GN02H0005</v>
          </cell>
          <cell r="B718" t="str">
            <v>MXU pair, ATM Multiplexer Unit MX622-C</v>
          </cell>
          <cell r="C718" t="str">
            <v>7257</v>
          </cell>
          <cell r="D718" t="str">
            <v>HW - Multimedia Gateway (MGW)</v>
          </cell>
          <cell r="E718">
            <v>6906.07</v>
          </cell>
          <cell r="F718">
            <v>10049</v>
          </cell>
          <cell r="G718">
            <v>-3142.93</v>
          </cell>
        </row>
        <row r="719">
          <cell r="A719" t="str">
            <v>3GN02H0003</v>
          </cell>
          <cell r="B719" t="str">
            <v>NIS1, Network interface ATM STM-1</v>
          </cell>
          <cell r="C719" t="str">
            <v>7257</v>
          </cell>
          <cell r="D719" t="str">
            <v>HW - Multimedia Gateway (MGW)</v>
          </cell>
          <cell r="E719">
            <v>8615.2000000000007</v>
          </cell>
          <cell r="F719">
            <v>11716</v>
          </cell>
          <cell r="G719">
            <v>-3100.8</v>
          </cell>
        </row>
        <row r="720">
          <cell r="A720" t="str">
            <v>3GN03H0041</v>
          </cell>
          <cell r="B720" t="str">
            <v>NIS1P, Network int. ATM STM-1 (2N)</v>
          </cell>
          <cell r="C720" t="str">
            <v>7257</v>
          </cell>
          <cell r="D720" t="str">
            <v>HW - Multimedia Gateway (MGW)</v>
          </cell>
          <cell r="E720">
            <v>8615.2000000000007</v>
          </cell>
          <cell r="F720">
            <v>11716</v>
          </cell>
          <cell r="G720">
            <v>-3100.8</v>
          </cell>
        </row>
        <row r="721">
          <cell r="A721" t="str">
            <v>3GN03H0033</v>
          </cell>
          <cell r="B721" t="str">
            <v>MGW Cabling Cabinet B, coaxial</v>
          </cell>
          <cell r="C721" t="str">
            <v>7257</v>
          </cell>
          <cell r="D721" t="str">
            <v>HW - Multimedia Gateway (MGW)</v>
          </cell>
          <cell r="E721">
            <v>29332.78</v>
          </cell>
          <cell r="F721">
            <v>32250</v>
          </cell>
          <cell r="G721">
            <v>-2917.22</v>
          </cell>
        </row>
        <row r="722">
          <cell r="A722" t="str">
            <v>3GN01H0004</v>
          </cell>
          <cell r="B722" t="str">
            <v>NIWU Network Int Unit E1/T1/JT1</v>
          </cell>
          <cell r="C722" t="str">
            <v>7257</v>
          </cell>
          <cell r="D722" t="str">
            <v>HW - Multimedia Gateway (MGW)</v>
          </cell>
          <cell r="E722">
            <v>5227.25</v>
          </cell>
          <cell r="F722">
            <v>7974</v>
          </cell>
          <cell r="G722">
            <v>-2746.75</v>
          </cell>
        </row>
        <row r="723">
          <cell r="A723" t="str">
            <v>3GN03H0004</v>
          </cell>
          <cell r="B723" t="str">
            <v>Additional NIWU for mixed configuration</v>
          </cell>
          <cell r="C723" t="str">
            <v>7257</v>
          </cell>
          <cell r="D723" t="str">
            <v>HW - Multimedia Gateway (MGW)</v>
          </cell>
          <cell r="E723">
            <v>5227.25</v>
          </cell>
          <cell r="F723">
            <v>7974</v>
          </cell>
          <cell r="G723">
            <v>-2746.75</v>
          </cell>
        </row>
        <row r="724">
          <cell r="A724" t="str">
            <v>3GN03H0006</v>
          </cell>
          <cell r="B724" t="str">
            <v>A2SU, AAL2 Switching Unit AL2S-B</v>
          </cell>
          <cell r="C724" t="str">
            <v>7257</v>
          </cell>
          <cell r="D724" t="str">
            <v>HW - Multimedia Gateway (MGW)</v>
          </cell>
          <cell r="E724">
            <v>3744.62</v>
          </cell>
          <cell r="F724">
            <v>6312</v>
          </cell>
          <cell r="G724">
            <v>-2567.38</v>
          </cell>
        </row>
        <row r="725">
          <cell r="A725" t="str">
            <v>3GN02H0017</v>
          </cell>
          <cell r="B725" t="str">
            <v>NIP1 Network int ATM over E1/T1/JT1 (IMA</v>
          </cell>
          <cell r="C725" t="str">
            <v>7257</v>
          </cell>
          <cell r="D725" t="str">
            <v>HW - Multimedia Gateway (MGW)</v>
          </cell>
          <cell r="E725">
            <v>7265.08</v>
          </cell>
          <cell r="F725">
            <v>9294</v>
          </cell>
          <cell r="G725">
            <v>-2028.92</v>
          </cell>
        </row>
        <row r="726">
          <cell r="A726" t="str">
            <v>3GN03H0040</v>
          </cell>
          <cell r="B726" t="str">
            <v>ESA24, Ethernet Switch for MGW</v>
          </cell>
          <cell r="C726" t="str">
            <v>7257</v>
          </cell>
          <cell r="D726" t="str">
            <v>HW - Multimedia Gateway (MGW)</v>
          </cell>
          <cell r="E726">
            <v>5030.68</v>
          </cell>
          <cell r="F726">
            <v>6353.46</v>
          </cell>
          <cell r="G726">
            <v>-1322.78</v>
          </cell>
        </row>
        <row r="727">
          <cell r="A727" t="str">
            <v>3GN03H0008</v>
          </cell>
          <cell r="B727" t="str">
            <v>TCU, Transcoding Unit CDSP-C</v>
          </cell>
          <cell r="C727" t="str">
            <v>7257</v>
          </cell>
          <cell r="D727" t="str">
            <v>HW - Multimedia Gateway (MGW)</v>
          </cell>
          <cell r="E727">
            <v>5113.8</v>
          </cell>
          <cell r="F727">
            <v>5682</v>
          </cell>
          <cell r="G727">
            <v>-568.20000000000005</v>
          </cell>
        </row>
        <row r="728">
          <cell r="A728" t="str">
            <v>3GN04HU0003</v>
          </cell>
          <cell r="B728" t="str">
            <v>U3 Upgrade for CAMC exp module</v>
          </cell>
          <cell r="C728" t="str">
            <v>7257</v>
          </cell>
          <cell r="D728" t="str">
            <v>HW - Multimedia Gateway (MGW)</v>
          </cell>
          <cell r="E728">
            <v>1215.7</v>
          </cell>
          <cell r="F728">
            <v>711</v>
          </cell>
          <cell r="G728">
            <v>504.7</v>
          </cell>
        </row>
        <row r="729">
          <cell r="A729" t="str">
            <v>3GN04HU0001</v>
          </cell>
          <cell r="B729" t="str">
            <v>U3 Upgrade for MGW Base Module CAMA</v>
          </cell>
          <cell r="C729" t="str">
            <v>7257</v>
          </cell>
          <cell r="D729" t="str">
            <v>HW - Multimedia Gateway (MGW)</v>
          </cell>
          <cell r="E729">
            <v>1347.33</v>
          </cell>
          <cell r="F729">
            <v>711</v>
          </cell>
          <cell r="G729">
            <v>636.33000000000004</v>
          </cell>
        </row>
        <row r="730">
          <cell r="A730" t="str">
            <v>3GNDOCU4NEDAC</v>
          </cell>
          <cell r="B730" t="str">
            <v>MGW U2 NED, Additional copy (Lic.+1CD)</v>
          </cell>
          <cell r="C730" t="str">
            <v>7257</v>
          </cell>
          <cell r="D730" t="str">
            <v>HW - Multimedia Gateway (MGW)</v>
          </cell>
          <cell r="E730">
            <v>2000</v>
          </cell>
          <cell r="F730">
            <v>1100</v>
          </cell>
          <cell r="G730">
            <v>900</v>
          </cell>
        </row>
        <row r="731">
          <cell r="A731" t="str">
            <v>3GN04HU0002</v>
          </cell>
          <cell r="B731" t="str">
            <v>U3 Upgrade for CAMB exp module</v>
          </cell>
          <cell r="C731" t="str">
            <v>7257</v>
          </cell>
          <cell r="D731" t="str">
            <v>HW - Multimedia Gateway (MGW)</v>
          </cell>
          <cell r="E731">
            <v>2041.65</v>
          </cell>
          <cell r="F731">
            <v>720</v>
          </cell>
          <cell r="G731">
            <v>1321.65</v>
          </cell>
        </row>
        <row r="732">
          <cell r="A732" t="str">
            <v>3GN03HU0003</v>
          </cell>
          <cell r="B732" t="str">
            <v>U2 Upgrade for Coaxial CAMB Exp module</v>
          </cell>
          <cell r="C732" t="str">
            <v>7257</v>
          </cell>
          <cell r="D732" t="str">
            <v>HW - Multimedia Gateway (MGW)</v>
          </cell>
          <cell r="E732">
            <v>6387</v>
          </cell>
          <cell r="F732">
            <v>3238</v>
          </cell>
          <cell r="G732">
            <v>3149</v>
          </cell>
        </row>
        <row r="733">
          <cell r="A733" t="str">
            <v>OS_ORA_EE_CPU</v>
          </cell>
          <cell r="B733" t="str">
            <v>Oracle NSEL_A EE + Part 1 CPU LTU</v>
          </cell>
          <cell r="C733" t="str">
            <v>7270</v>
          </cell>
          <cell r="D733" t="str">
            <v>OSS Netact Computing Platform (HW)</v>
          </cell>
          <cell r="E733">
            <v>14615</v>
          </cell>
          <cell r="F733">
            <v>18455</v>
          </cell>
          <cell r="G733">
            <v>-3840</v>
          </cell>
        </row>
        <row r="734">
          <cell r="A734" t="str">
            <v>OSHW0051</v>
          </cell>
          <cell r="B734" t="str">
            <v>Extra 2GB Mem DL580</v>
          </cell>
          <cell r="C734" t="str">
            <v>7270</v>
          </cell>
          <cell r="D734" t="str">
            <v>OSS Netact Computing Platform (HW)</v>
          </cell>
          <cell r="E734">
            <v>710.92</v>
          </cell>
          <cell r="F734">
            <v>1748.29</v>
          </cell>
          <cell r="G734">
            <v>-1037.3699999999999</v>
          </cell>
        </row>
        <row r="735">
          <cell r="A735" t="str">
            <v>OS_ORA_EE_CPUTS</v>
          </cell>
          <cell r="B735" t="str">
            <v>Oracle NSEL_A EE + Part 1 CPU TS</v>
          </cell>
          <cell r="C735" t="str">
            <v>7270</v>
          </cell>
          <cell r="D735" t="str">
            <v>OSS Netact Computing Platform (HW)</v>
          </cell>
          <cell r="E735">
            <v>2777</v>
          </cell>
          <cell r="F735">
            <v>3800</v>
          </cell>
          <cell r="G735">
            <v>-1023</v>
          </cell>
        </row>
        <row r="736">
          <cell r="A736" t="str">
            <v>OSHW0022</v>
          </cell>
          <cell r="B736" t="str">
            <v>DLT Tape Drive Autoloader 3yMaint</v>
          </cell>
          <cell r="C736" t="str">
            <v>7270</v>
          </cell>
          <cell r="D736" t="str">
            <v>OSS Netact Computing Platform (HW)</v>
          </cell>
          <cell r="E736">
            <v>5923.23</v>
          </cell>
          <cell r="F736">
            <v>6283.13</v>
          </cell>
          <cell r="G736">
            <v>-359.90000000000055</v>
          </cell>
        </row>
        <row r="737">
          <cell r="A737" t="str">
            <v>OSHW0057</v>
          </cell>
          <cell r="B737" t="str">
            <v>OSS Basic Components per System 1yMaint</v>
          </cell>
          <cell r="C737" t="str">
            <v>7270</v>
          </cell>
          <cell r="D737" t="str">
            <v>OSS Netact Computing Platform (HW)</v>
          </cell>
          <cell r="E737">
            <v>8088.33</v>
          </cell>
          <cell r="F737">
            <v>8314</v>
          </cell>
          <cell r="G737">
            <v>-225.67</v>
          </cell>
        </row>
        <row r="738">
          <cell r="A738" t="str">
            <v>OSSHW013</v>
          </cell>
          <cell r="B738" t="str">
            <v>HP Flat panel monitor 19 inch 3yWarr</v>
          </cell>
          <cell r="C738" t="str">
            <v>7270</v>
          </cell>
          <cell r="D738" t="str">
            <v>OSS Netact Computing Platform (HW)</v>
          </cell>
          <cell r="E738">
            <v>619.20000000000005</v>
          </cell>
          <cell r="F738">
            <v>729.16</v>
          </cell>
          <cell r="G738">
            <v>-109.96</v>
          </cell>
        </row>
        <row r="739">
          <cell r="A739" t="str">
            <v>OSHW0026</v>
          </cell>
          <cell r="B739" t="str">
            <v>KVM CAT5 Switch Box 8-port 1yWarr</v>
          </cell>
          <cell r="C739" t="str">
            <v>7270</v>
          </cell>
          <cell r="D739" t="str">
            <v>OSS Netact Computing Platform (HW)</v>
          </cell>
          <cell r="E739">
            <v>845.71</v>
          </cell>
          <cell r="F739">
            <v>944.25</v>
          </cell>
          <cell r="G739">
            <v>-98.54</v>
          </cell>
        </row>
        <row r="740">
          <cell r="A740" t="str">
            <v>OSSHW006</v>
          </cell>
          <cell r="B740" t="str">
            <v>CABLE  W2000 Operating System</v>
          </cell>
          <cell r="C740" t="str">
            <v>7270</v>
          </cell>
          <cell r="D740" t="str">
            <v>OSS Netact Computing Platform (HW)</v>
          </cell>
          <cell r="E740">
            <v>2.61</v>
          </cell>
          <cell r="F740">
            <v>2.5099999999999998</v>
          </cell>
          <cell r="G740">
            <v>0.1</v>
          </cell>
        </row>
        <row r="741">
          <cell r="A741" t="str">
            <v>00002849</v>
          </cell>
          <cell r="B741" t="str">
            <v>Cable  230V Power Option</v>
          </cell>
          <cell r="C741" t="str">
            <v>7270</v>
          </cell>
          <cell r="D741" t="str">
            <v>OSS Netact Computing Platform (HW)</v>
          </cell>
          <cell r="E741">
            <v>3.59</v>
          </cell>
          <cell r="F741">
            <v>3.46</v>
          </cell>
          <cell r="G741">
            <v>0.13</v>
          </cell>
        </row>
        <row r="742">
          <cell r="A742" t="str">
            <v>00002850</v>
          </cell>
          <cell r="B742" t="str">
            <v>Cable  110V Power Option</v>
          </cell>
          <cell r="C742" t="str">
            <v>7270</v>
          </cell>
          <cell r="D742" t="str">
            <v>OSS Netact Computing Platform (HW)</v>
          </cell>
          <cell r="E742">
            <v>3.85</v>
          </cell>
          <cell r="F742">
            <v>3.71</v>
          </cell>
          <cell r="G742">
            <v>0.14000000000000001</v>
          </cell>
        </row>
        <row r="743">
          <cell r="A743" t="str">
            <v>OSHW0101</v>
          </cell>
          <cell r="B743" t="str">
            <v>Windows Pro 2000 English Disk Kit</v>
          </cell>
          <cell r="C743" t="str">
            <v>7270</v>
          </cell>
          <cell r="D743" t="str">
            <v>OSS Netact Computing Platform (HW)</v>
          </cell>
          <cell r="E743">
            <v>44.26</v>
          </cell>
          <cell r="F743">
            <v>43</v>
          </cell>
          <cell r="G743">
            <v>1.26</v>
          </cell>
        </row>
        <row r="744">
          <cell r="A744" t="str">
            <v>OSSW0287</v>
          </cell>
          <cell r="B744" t="str">
            <v>Win2003 Upgr 5 Additional CAL for Client</v>
          </cell>
          <cell r="C744" t="str">
            <v>7270</v>
          </cell>
          <cell r="D744" t="str">
            <v>OSS Netact Computing Platform (HW)</v>
          </cell>
          <cell r="E744">
            <v>110.77</v>
          </cell>
          <cell r="F744">
            <v>106.73</v>
          </cell>
          <cell r="G744">
            <v>4.039999999999992</v>
          </cell>
        </row>
        <row r="745">
          <cell r="A745" t="str">
            <v>OSHW0103</v>
          </cell>
          <cell r="B745" t="str">
            <v>KVM Adapter and Cable for Unix Server</v>
          </cell>
          <cell r="C745" t="str">
            <v>7270</v>
          </cell>
          <cell r="D745" t="str">
            <v>OSS Netact Computing Platform (HW)</v>
          </cell>
          <cell r="E745">
            <v>245.02</v>
          </cell>
          <cell r="F745">
            <v>240</v>
          </cell>
          <cell r="G745">
            <v>5.0200000000000102</v>
          </cell>
        </row>
        <row r="746">
          <cell r="A746" t="str">
            <v>HP_A3531A</v>
          </cell>
          <cell r="B746" t="str">
            <v>Fbr Optic Cable 16m SC Duplex 50/125 M/M</v>
          </cell>
          <cell r="C746" t="str">
            <v>7270</v>
          </cell>
          <cell r="D746" t="str">
            <v>OSS Netact Computing Platform (HW)</v>
          </cell>
          <cell r="E746">
            <v>147.78</v>
          </cell>
          <cell r="F746">
            <v>142.38999999999999</v>
          </cell>
          <cell r="G746">
            <v>5.3900000000000148</v>
          </cell>
        </row>
        <row r="747">
          <cell r="A747" t="str">
            <v>HP_C7530A</v>
          </cell>
          <cell r="B747" t="str">
            <v>Fbr Optc Cable 16m LC/SC Duplx 50/125 M/</v>
          </cell>
          <cell r="C747" t="str">
            <v>7270</v>
          </cell>
          <cell r="D747" t="str">
            <v>OSS Netact Computing Platform (HW)</v>
          </cell>
          <cell r="E747">
            <v>192.26</v>
          </cell>
          <cell r="F747">
            <v>185.25</v>
          </cell>
          <cell r="G747">
            <v>7.0099999999999909</v>
          </cell>
        </row>
        <row r="748">
          <cell r="A748" t="str">
            <v>OSSW0289</v>
          </cell>
          <cell r="B748" t="str">
            <v>Win2003 5 Additional CAL for Client</v>
          </cell>
          <cell r="C748" t="str">
            <v>7270</v>
          </cell>
          <cell r="D748" t="str">
            <v>OSS Netact Computing Platform (HW)</v>
          </cell>
          <cell r="E748">
            <v>195.65</v>
          </cell>
          <cell r="F748">
            <v>188.52</v>
          </cell>
          <cell r="G748">
            <v>7.13</v>
          </cell>
        </row>
        <row r="749">
          <cell r="A749" t="str">
            <v>OSSER0090</v>
          </cell>
          <cell r="B749" t="str">
            <v>RackMT Display/KB/M OnSite Installation</v>
          </cell>
          <cell r="C749" t="str">
            <v>7270</v>
          </cell>
          <cell r="D749" t="str">
            <v>OSS Netact Computing Platform (HW)</v>
          </cell>
          <cell r="E749">
            <v>177.2</v>
          </cell>
          <cell r="F749">
            <v>170</v>
          </cell>
          <cell r="G749">
            <v>7.1999999999999886</v>
          </cell>
        </row>
        <row r="750">
          <cell r="A750" t="str">
            <v>OSSER0085</v>
          </cell>
          <cell r="B750" t="str">
            <v>HP KVM Switch OnSite Installation</v>
          </cell>
          <cell r="C750" t="str">
            <v>7270</v>
          </cell>
          <cell r="D750" t="str">
            <v>OSS Netact Computing Platform (HW)</v>
          </cell>
          <cell r="E750">
            <v>196.57</v>
          </cell>
          <cell r="F750">
            <v>189</v>
          </cell>
          <cell r="G750">
            <v>7.5699999999999932</v>
          </cell>
        </row>
        <row r="751">
          <cell r="A751" t="str">
            <v>OSSER0077</v>
          </cell>
          <cell r="B751" t="str">
            <v>HP DL3x0 Factory Express</v>
          </cell>
          <cell r="C751" t="str">
            <v>7270</v>
          </cell>
          <cell r="D751" t="str">
            <v>OSS Netact Computing Platform (HW)</v>
          </cell>
          <cell r="E751">
            <v>196.96</v>
          </cell>
          <cell r="F751">
            <v>189</v>
          </cell>
          <cell r="G751">
            <v>7.960000000000008</v>
          </cell>
        </row>
        <row r="752">
          <cell r="A752" t="str">
            <v>OSSER0079</v>
          </cell>
          <cell r="B752" t="str">
            <v>HP Cisco Device Factory Express</v>
          </cell>
          <cell r="C752" t="str">
            <v>7270</v>
          </cell>
          <cell r="D752" t="str">
            <v>OSS Netact Computing Platform (HW)</v>
          </cell>
          <cell r="E752">
            <v>196.96</v>
          </cell>
          <cell r="F752">
            <v>189</v>
          </cell>
          <cell r="G752">
            <v>7.960000000000008</v>
          </cell>
        </row>
        <row r="753">
          <cell r="A753" t="str">
            <v>OSSER0084</v>
          </cell>
          <cell r="B753" t="str">
            <v>HP KVM Switch Factory Express</v>
          </cell>
          <cell r="C753" t="str">
            <v>7270</v>
          </cell>
          <cell r="D753" t="str">
            <v>OSS Netact Computing Platform (HW)</v>
          </cell>
          <cell r="E753">
            <v>196.96</v>
          </cell>
          <cell r="F753">
            <v>189</v>
          </cell>
          <cell r="G753">
            <v>7.960000000000008</v>
          </cell>
        </row>
        <row r="754">
          <cell r="A754" t="str">
            <v>OSHW0048</v>
          </cell>
          <cell r="B754" t="str">
            <v>Additional DVD Drive for DL360 or DL380</v>
          </cell>
          <cell r="C754" t="str">
            <v>7270</v>
          </cell>
          <cell r="D754" t="str">
            <v>OSS Netact Computing Platform (HW)</v>
          </cell>
          <cell r="E754">
            <v>257.3</v>
          </cell>
          <cell r="F754">
            <v>247.91</v>
          </cell>
          <cell r="G754">
            <v>9.3900000000000148</v>
          </cell>
        </row>
        <row r="755">
          <cell r="A755" t="str">
            <v>OSS02263</v>
          </cell>
          <cell r="B755" t="str">
            <v>WinAS Factory Integration</v>
          </cell>
          <cell r="C755" t="str">
            <v>7270</v>
          </cell>
          <cell r="D755" t="str">
            <v>OSS Netact Computing Platform (HW)</v>
          </cell>
          <cell r="E755">
            <v>260.87</v>
          </cell>
          <cell r="F755">
            <v>251.36</v>
          </cell>
          <cell r="G755">
            <v>9.5099999999999909</v>
          </cell>
        </row>
        <row r="756">
          <cell r="A756" t="str">
            <v>HP_HA113A1_552</v>
          </cell>
          <cell r="B756" t="str">
            <v>Installation - Server Add-On Product</v>
          </cell>
          <cell r="C756" t="str">
            <v>7270</v>
          </cell>
          <cell r="D756" t="str">
            <v>OSS Netact Computing Platform (HW)</v>
          </cell>
          <cell r="E756">
            <v>265.43</v>
          </cell>
          <cell r="F756">
            <v>255.75</v>
          </cell>
          <cell r="G756">
            <v>9.6800000000000068</v>
          </cell>
        </row>
        <row r="757">
          <cell r="A757" t="str">
            <v>OSSHW004</v>
          </cell>
          <cell r="B757" t="str">
            <v>Extra 5 Clients for Windows 2000 Server</v>
          </cell>
          <cell r="C757" t="str">
            <v>7270</v>
          </cell>
          <cell r="D757" t="str">
            <v>OSS Netact Computing Platform (HW)</v>
          </cell>
          <cell r="E757">
            <v>296.32</v>
          </cell>
          <cell r="F757">
            <v>285.51</v>
          </cell>
          <cell r="G757">
            <v>10.81</v>
          </cell>
        </row>
        <row r="758">
          <cell r="A758" t="str">
            <v>OSSW0288</v>
          </cell>
          <cell r="B758" t="str">
            <v>Win2003  Upgr 5 WTS CALs for Client</v>
          </cell>
          <cell r="C758" t="str">
            <v>7270</v>
          </cell>
          <cell r="D758" t="str">
            <v>OSS Netact Computing Platform (HW)</v>
          </cell>
          <cell r="E758">
            <v>306.31</v>
          </cell>
          <cell r="F758">
            <v>295.14</v>
          </cell>
          <cell r="G758">
            <v>11.17</v>
          </cell>
        </row>
        <row r="759">
          <cell r="A759" t="str">
            <v>HP_HA113A1_509</v>
          </cell>
          <cell r="B759" t="str">
            <v>Installation rp54xx/rp44xx CPU</v>
          </cell>
          <cell r="C759" t="str">
            <v>7270</v>
          </cell>
          <cell r="D759" t="str">
            <v>OSS Netact Computing Platform (HW)</v>
          </cell>
          <cell r="E759">
            <v>309.91000000000003</v>
          </cell>
          <cell r="F759">
            <v>298.61</v>
          </cell>
          <cell r="G759">
            <v>11.3</v>
          </cell>
        </row>
        <row r="760">
          <cell r="A760" t="str">
            <v>OSSER0080</v>
          </cell>
          <cell r="B760" t="str">
            <v>HP Cabinet OnSite Installation</v>
          </cell>
          <cell r="C760" t="str">
            <v>7270</v>
          </cell>
          <cell r="D760" t="str">
            <v>OSS Netact Computing Platform (HW)</v>
          </cell>
          <cell r="E760">
            <v>294.85000000000002</v>
          </cell>
          <cell r="F760">
            <v>283</v>
          </cell>
          <cell r="G760">
            <v>11.85</v>
          </cell>
        </row>
        <row r="761">
          <cell r="A761" t="str">
            <v>OSSER0076</v>
          </cell>
          <cell r="B761" t="str">
            <v>HP Storage Factory Express</v>
          </cell>
          <cell r="C761" t="str">
            <v>7270</v>
          </cell>
          <cell r="D761" t="str">
            <v>OSS Netact Computing Platform (HW)</v>
          </cell>
          <cell r="E761">
            <v>303.91000000000003</v>
          </cell>
          <cell r="F761">
            <v>292</v>
          </cell>
          <cell r="G761">
            <v>11.91</v>
          </cell>
        </row>
        <row r="762">
          <cell r="A762" t="str">
            <v>OSSER0082</v>
          </cell>
          <cell r="B762" t="str">
            <v>Dual CPU OnSite Installation</v>
          </cell>
          <cell r="C762" t="str">
            <v>7270</v>
          </cell>
          <cell r="D762" t="str">
            <v>OSS Netact Computing Platform (HW)</v>
          </cell>
          <cell r="E762">
            <v>309.91000000000003</v>
          </cell>
          <cell r="F762">
            <v>298</v>
          </cell>
          <cell r="G762">
            <v>11.91</v>
          </cell>
        </row>
        <row r="763">
          <cell r="A763" t="str">
            <v>HP_HA113A1_527</v>
          </cell>
          <cell r="B763" t="str">
            <v>Installation - Host Adapter Card/Router</v>
          </cell>
          <cell r="C763" t="str">
            <v>7270</v>
          </cell>
          <cell r="D763" t="str">
            <v>OSS Netact Computing Platform (HW)</v>
          </cell>
          <cell r="E763">
            <v>344.35</v>
          </cell>
          <cell r="F763">
            <v>331.79</v>
          </cell>
          <cell r="G763">
            <v>12.56</v>
          </cell>
        </row>
        <row r="764">
          <cell r="A764" t="str">
            <v>HP_HA113A1_554</v>
          </cell>
          <cell r="B764" t="str">
            <v>Installation LClass/rp54xx/rp44xx Memory</v>
          </cell>
          <cell r="C764" t="str">
            <v>7270</v>
          </cell>
          <cell r="D764" t="str">
            <v>OSS Netact Computing Platform (HW)</v>
          </cell>
          <cell r="E764">
            <v>358.7</v>
          </cell>
          <cell r="F764">
            <v>345.61</v>
          </cell>
          <cell r="G764">
            <v>13.09</v>
          </cell>
        </row>
        <row r="765">
          <cell r="A765" t="str">
            <v>OSSER0078</v>
          </cell>
          <cell r="B765" t="str">
            <v>HP DL3x0 OnSite Installation</v>
          </cell>
          <cell r="C765" t="str">
            <v>7270</v>
          </cell>
          <cell r="D765" t="str">
            <v>OSS Netact Computing Platform (HW)</v>
          </cell>
          <cell r="E765">
            <v>344.35</v>
          </cell>
          <cell r="F765">
            <v>331</v>
          </cell>
          <cell r="G765">
            <v>13.35</v>
          </cell>
        </row>
        <row r="766">
          <cell r="A766" t="str">
            <v>OSSER0081</v>
          </cell>
          <cell r="B766" t="str">
            <v>Ext DAT OnSite Installation</v>
          </cell>
          <cell r="C766" t="str">
            <v>7270</v>
          </cell>
          <cell r="D766" t="str">
            <v>OSS Netact Computing Platform (HW)</v>
          </cell>
          <cell r="E766">
            <v>344.35</v>
          </cell>
          <cell r="F766">
            <v>331</v>
          </cell>
          <cell r="G766">
            <v>13.35</v>
          </cell>
        </row>
        <row r="767">
          <cell r="A767" t="str">
            <v>OSSER0089</v>
          </cell>
          <cell r="B767" t="str">
            <v>DAT Enclosure OnSite Installation</v>
          </cell>
          <cell r="C767" t="str">
            <v>7270</v>
          </cell>
          <cell r="D767" t="str">
            <v>OSS Netact Computing Platform (HW)</v>
          </cell>
          <cell r="E767">
            <v>344.35</v>
          </cell>
          <cell r="F767">
            <v>331</v>
          </cell>
          <cell r="G767">
            <v>13.35</v>
          </cell>
        </row>
        <row r="768">
          <cell r="A768" t="str">
            <v>OSHW0067</v>
          </cell>
          <cell r="B768" t="str">
            <v>W2003 Resource Kit 3 CD ROM</v>
          </cell>
          <cell r="C768" t="str">
            <v>7270</v>
          </cell>
          <cell r="D768" t="str">
            <v>OSS Netact Computing Platform (HW)</v>
          </cell>
          <cell r="E768">
            <v>409.57</v>
          </cell>
          <cell r="F768">
            <v>394.63</v>
          </cell>
          <cell r="G768">
            <v>14.94</v>
          </cell>
        </row>
        <row r="769">
          <cell r="A769" t="str">
            <v>HP_A5230A</v>
          </cell>
          <cell r="B769" t="str">
            <v>PCI 100Base T LAN Adapter</v>
          </cell>
          <cell r="C769" t="str">
            <v>7270</v>
          </cell>
          <cell r="D769" t="str">
            <v>OSS Netact Computing Platform (HW)</v>
          </cell>
          <cell r="E769">
            <v>439.76</v>
          </cell>
          <cell r="F769">
            <v>423.72</v>
          </cell>
          <cell r="G769">
            <v>16.04</v>
          </cell>
        </row>
        <row r="770">
          <cell r="A770" t="str">
            <v>OSSER0052</v>
          </cell>
          <cell r="B770" t="str">
            <v>OnSite Installation for Proliant Server</v>
          </cell>
          <cell r="C770" t="str">
            <v>7270</v>
          </cell>
          <cell r="D770" t="str">
            <v>OSS Netact Computing Platform (HW)</v>
          </cell>
          <cell r="E770">
            <v>441.44</v>
          </cell>
          <cell r="F770">
            <v>425.34</v>
          </cell>
          <cell r="G770">
            <v>16.100000000000001</v>
          </cell>
        </row>
        <row r="771">
          <cell r="A771" t="str">
            <v>OSSER0072</v>
          </cell>
          <cell r="B771" t="str">
            <v>HP rp44x0 Factory Express</v>
          </cell>
          <cell r="C771" t="str">
            <v>7270</v>
          </cell>
          <cell r="D771" t="str">
            <v>OSS Netact Computing Platform (HW)</v>
          </cell>
          <cell r="E771">
            <v>491.74</v>
          </cell>
          <cell r="F771">
            <v>473</v>
          </cell>
          <cell r="G771">
            <v>18.739999999999998</v>
          </cell>
        </row>
        <row r="772">
          <cell r="A772" t="str">
            <v>OSSER0075</v>
          </cell>
          <cell r="B772" t="str">
            <v>HP SAN Switch OnSite Installation</v>
          </cell>
          <cell r="C772" t="str">
            <v>7270</v>
          </cell>
          <cell r="D772" t="str">
            <v>OSS Netact Computing Platform (HW)</v>
          </cell>
          <cell r="E772">
            <v>491.41</v>
          </cell>
          <cell r="F772">
            <v>472</v>
          </cell>
          <cell r="G772">
            <v>19.41</v>
          </cell>
        </row>
        <row r="773">
          <cell r="A773" t="str">
            <v>OSHP_HA113A1_522</v>
          </cell>
          <cell r="B773" t="str">
            <v>Installation - Gigabit Ethernet Card</v>
          </cell>
          <cell r="C773" t="str">
            <v>7270</v>
          </cell>
          <cell r="D773" t="str">
            <v>OSS Netact Computing Platform (HW)</v>
          </cell>
          <cell r="E773">
            <v>581.09</v>
          </cell>
          <cell r="F773">
            <v>559.89</v>
          </cell>
          <cell r="G773">
            <v>21.2</v>
          </cell>
        </row>
        <row r="774">
          <cell r="A774" t="str">
            <v>OSHW0020</v>
          </cell>
          <cell r="B774" t="str">
            <v>W2000 Resource Kit</v>
          </cell>
          <cell r="C774" t="str">
            <v>7270</v>
          </cell>
          <cell r="D774" t="str">
            <v>OSS Netact Computing Platform (HW)</v>
          </cell>
          <cell r="E774">
            <v>588.78</v>
          </cell>
          <cell r="F774">
            <v>567.30999999999995</v>
          </cell>
          <cell r="G774">
            <v>21.47</v>
          </cell>
        </row>
        <row r="775">
          <cell r="A775" t="str">
            <v>OSHP_A6825A</v>
          </cell>
          <cell r="B775" t="str">
            <v>PCI 1000Base-T Gigabit Ethernet Adapter</v>
          </cell>
          <cell r="C775" t="str">
            <v>7270</v>
          </cell>
          <cell r="D775" t="str">
            <v>OSS Netact Computing Platform (HW)</v>
          </cell>
          <cell r="E775">
            <v>591.13</v>
          </cell>
          <cell r="F775">
            <v>569.57000000000005</v>
          </cell>
          <cell r="G775">
            <v>21.559999999999945</v>
          </cell>
        </row>
        <row r="776">
          <cell r="A776" t="str">
            <v>HP_HA110A1_614</v>
          </cell>
          <cell r="B776" t="str">
            <v>Support - rp54XX (L-Class) CPUs</v>
          </cell>
          <cell r="C776" t="str">
            <v>7270</v>
          </cell>
          <cell r="D776" t="str">
            <v>OSS Netact Computing Platform (HW)</v>
          </cell>
          <cell r="E776">
            <v>609.07000000000005</v>
          </cell>
          <cell r="F776">
            <v>586.85</v>
          </cell>
          <cell r="G776">
            <v>22.22</v>
          </cell>
        </row>
        <row r="777">
          <cell r="A777" t="str">
            <v>HP_A5796AR</v>
          </cell>
          <cell r="B777" t="str">
            <v>Rmkt Processor Support Module for rp54X0</v>
          </cell>
          <cell r="C777" t="str">
            <v>7270</v>
          </cell>
          <cell r="D777" t="str">
            <v>OSS Netact Computing Platform (HW)</v>
          </cell>
          <cell r="E777">
            <v>624.85</v>
          </cell>
          <cell r="F777">
            <v>602.05999999999995</v>
          </cell>
          <cell r="G777">
            <v>22.790000000000077</v>
          </cell>
        </row>
        <row r="778">
          <cell r="A778" t="str">
            <v>OSHW0032</v>
          </cell>
          <cell r="B778" t="str">
            <v>Windows 2000 Resource Kit</v>
          </cell>
          <cell r="C778" t="str">
            <v>7270</v>
          </cell>
          <cell r="D778" t="str">
            <v>OSS Netact Computing Platform (HW)</v>
          </cell>
          <cell r="E778">
            <v>626.02</v>
          </cell>
          <cell r="F778">
            <v>603.19000000000005</v>
          </cell>
          <cell r="G778">
            <v>22.829999999999927</v>
          </cell>
        </row>
        <row r="779">
          <cell r="A779" t="str">
            <v>OSHP_A7130A</v>
          </cell>
          <cell r="B779" t="str">
            <v>4GB DDR memory for rp4440</v>
          </cell>
          <cell r="C779" t="str">
            <v>7270</v>
          </cell>
          <cell r="D779" t="str">
            <v>OSS Netact Computing Platform (HW)</v>
          </cell>
          <cell r="E779">
            <v>2672.69</v>
          </cell>
          <cell r="F779">
            <v>2649.71</v>
          </cell>
          <cell r="G779">
            <v>22.98</v>
          </cell>
        </row>
        <row r="780">
          <cell r="A780" t="str">
            <v>OSHW0055</v>
          </cell>
          <cell r="B780" t="str">
            <v>4GB RAM Factory Integrated</v>
          </cell>
          <cell r="C780" t="str">
            <v>7270</v>
          </cell>
          <cell r="D780" t="str">
            <v>OSS Netact Computing Platform (HW)</v>
          </cell>
          <cell r="E780">
            <v>2672.69</v>
          </cell>
          <cell r="F780">
            <v>2649.71</v>
          </cell>
          <cell r="G780">
            <v>22.98</v>
          </cell>
        </row>
        <row r="781">
          <cell r="A781" t="str">
            <v>OSHW0066</v>
          </cell>
          <cell r="B781" t="str">
            <v>ServiceGuard NFS Toolkit</v>
          </cell>
          <cell r="C781" t="str">
            <v>7270</v>
          </cell>
          <cell r="D781" t="str">
            <v>OSS Netact Computing Platform (HW)</v>
          </cell>
          <cell r="E781">
            <v>660</v>
          </cell>
          <cell r="F781">
            <v>635.92999999999995</v>
          </cell>
          <cell r="G781">
            <v>24.07000000000005</v>
          </cell>
        </row>
        <row r="782">
          <cell r="A782" t="str">
            <v>00000733</v>
          </cell>
          <cell r="B782" t="str">
            <v>Office XP/2000</v>
          </cell>
          <cell r="C782" t="str">
            <v>7270</v>
          </cell>
          <cell r="D782" t="str">
            <v>OSS Netact Computing Platform (HW)</v>
          </cell>
          <cell r="E782">
            <v>722.5</v>
          </cell>
          <cell r="F782">
            <v>696.15</v>
          </cell>
          <cell r="G782">
            <v>26.35</v>
          </cell>
        </row>
        <row r="783">
          <cell r="A783" t="str">
            <v>OSHW0100</v>
          </cell>
          <cell r="B783" t="str">
            <v>HP dc7600 CMT P4 Desktop XP PC 3yWarr</v>
          </cell>
          <cell r="C783" t="str">
            <v>7270</v>
          </cell>
          <cell r="D783" t="str">
            <v>OSS Netact Computing Platform (HW)</v>
          </cell>
          <cell r="E783">
            <v>1215.57</v>
          </cell>
          <cell r="F783">
            <v>1189</v>
          </cell>
          <cell r="G783">
            <v>26.569999999999936</v>
          </cell>
        </row>
        <row r="784">
          <cell r="A784" t="str">
            <v>HP_A6799A</v>
          </cell>
          <cell r="B784" t="str">
            <v>Processor Support Module for PA8700 CPU</v>
          </cell>
          <cell r="C784" t="str">
            <v>7270</v>
          </cell>
          <cell r="D784" t="str">
            <v>OSS Netact Computing Platform (HW)</v>
          </cell>
          <cell r="E784">
            <v>735.33</v>
          </cell>
          <cell r="F784">
            <v>708.51</v>
          </cell>
          <cell r="G784">
            <v>26.82000000000005</v>
          </cell>
        </row>
        <row r="785">
          <cell r="A785" t="str">
            <v>OSSW0241</v>
          </cell>
          <cell r="B785" t="str">
            <v>Win2003 Server with 5 Client CAL 1xCD</v>
          </cell>
          <cell r="C785" t="str">
            <v>7270</v>
          </cell>
          <cell r="D785" t="str">
            <v>OSS Netact Computing Platform (HW)</v>
          </cell>
          <cell r="E785">
            <v>913.04</v>
          </cell>
          <cell r="F785">
            <v>879.74</v>
          </cell>
          <cell r="G785">
            <v>33.299999999999997</v>
          </cell>
        </row>
        <row r="786">
          <cell r="A786" t="str">
            <v>OSS01510</v>
          </cell>
          <cell r="B786" t="str">
            <v>Cisco 2950 24 Port L2 Switch Warr</v>
          </cell>
          <cell r="C786" t="str">
            <v>7270</v>
          </cell>
          <cell r="D786" t="str">
            <v>OSS Netact Computing Platform (HW)</v>
          </cell>
          <cell r="E786">
            <v>978.33</v>
          </cell>
          <cell r="F786">
            <v>942.65</v>
          </cell>
          <cell r="G786">
            <v>35.680000000000064</v>
          </cell>
        </row>
        <row r="787">
          <cell r="A787" t="str">
            <v>OSHW0104</v>
          </cell>
          <cell r="B787" t="str">
            <v>MC/ServiceGuard for Unix - 1CPU</v>
          </cell>
          <cell r="C787" t="str">
            <v>7270</v>
          </cell>
          <cell r="D787" t="str">
            <v>OSS Netact Computing Platform (HW)</v>
          </cell>
          <cell r="E787">
            <v>1682.28</v>
          </cell>
          <cell r="F787">
            <v>1646</v>
          </cell>
          <cell r="G787">
            <v>36.28</v>
          </cell>
        </row>
        <row r="788">
          <cell r="A788" t="str">
            <v>OSS01702</v>
          </cell>
          <cell r="B788" t="str">
            <v>HP Flat panel monitor 17 inch 3yWarr</v>
          </cell>
          <cell r="C788" t="str">
            <v>7270</v>
          </cell>
          <cell r="D788" t="str">
            <v>OSS Netact Computing Platform (HW)</v>
          </cell>
          <cell r="E788">
            <v>410.3</v>
          </cell>
          <cell r="F788">
            <v>373.82</v>
          </cell>
          <cell r="G788">
            <v>36.479999999999997</v>
          </cell>
        </row>
        <row r="789">
          <cell r="A789" t="str">
            <v>HP_A5522AR</v>
          </cell>
          <cell r="B789" t="str">
            <v>Rmkt PA8500 CPU 1.5MB cache, 440 MHz</v>
          </cell>
          <cell r="C789" t="str">
            <v>7270</v>
          </cell>
          <cell r="D789" t="str">
            <v>OSS Netact Computing Platform (HW)</v>
          </cell>
          <cell r="E789">
            <v>1063.8900000000001</v>
          </cell>
          <cell r="F789">
            <v>1025.0899999999999</v>
          </cell>
          <cell r="G789">
            <v>38.800000000000182</v>
          </cell>
        </row>
        <row r="790">
          <cell r="A790" t="str">
            <v>OSS02608</v>
          </cell>
          <cell r="B790" t="str">
            <v>WTS CLIENT CAL 5 users</v>
          </cell>
          <cell r="C790" t="str">
            <v>7270</v>
          </cell>
          <cell r="D790" t="str">
            <v>OSS Netact Computing Platform (HW)</v>
          </cell>
          <cell r="E790">
            <v>1071.42</v>
          </cell>
          <cell r="F790">
            <v>1032.3399999999999</v>
          </cell>
          <cell r="G790">
            <v>39.080000000000155</v>
          </cell>
        </row>
        <row r="791">
          <cell r="A791" t="str">
            <v>HP_C7508AZ</v>
          </cell>
          <cell r="B791" t="str">
            <v>HP SureStore Tape Array 5300 (factory)</v>
          </cell>
          <cell r="C791" t="str">
            <v>7270</v>
          </cell>
          <cell r="D791" t="str">
            <v>OSS Netact Computing Platform (HW)</v>
          </cell>
          <cell r="E791">
            <v>1094.71</v>
          </cell>
          <cell r="F791">
            <v>1054.79</v>
          </cell>
          <cell r="G791">
            <v>39.920000000000073</v>
          </cell>
        </row>
        <row r="792">
          <cell r="A792" t="str">
            <v>HP_A6155A</v>
          </cell>
          <cell r="B792" t="str">
            <v>HP 9000 L3000 server memory extender</v>
          </cell>
          <cell r="C792" t="str">
            <v>7270</v>
          </cell>
          <cell r="D792" t="str">
            <v>OSS Netact Computing Platform (HW)</v>
          </cell>
          <cell r="E792">
            <v>1108.3699999999999</v>
          </cell>
          <cell r="F792">
            <v>1067.95</v>
          </cell>
          <cell r="G792">
            <v>40.419999999999845</v>
          </cell>
        </row>
        <row r="793">
          <cell r="A793" t="str">
            <v>OSHW0049</v>
          </cell>
          <cell r="B793" t="str">
            <v>Extra 2GB Mem DL360G3</v>
          </cell>
          <cell r="C793" t="str">
            <v>7270</v>
          </cell>
          <cell r="D793" t="str">
            <v>OSS Netact Computing Platform (HW)</v>
          </cell>
          <cell r="E793">
            <v>1109.58</v>
          </cell>
          <cell r="F793">
            <v>1069.1099999999999</v>
          </cell>
          <cell r="G793">
            <v>40.47</v>
          </cell>
        </row>
        <row r="794">
          <cell r="A794" t="str">
            <v>OSS02138</v>
          </cell>
          <cell r="B794" t="str">
            <v>Windows 5 WTS CALs for Client</v>
          </cell>
          <cell r="C794" t="str">
            <v>7270</v>
          </cell>
          <cell r="D794" t="str">
            <v>OSS Netact Computing Platform (HW)</v>
          </cell>
          <cell r="E794">
            <v>1121.3699999999999</v>
          </cell>
          <cell r="F794">
            <v>1080.47</v>
          </cell>
          <cell r="G794">
            <v>40.899999999999864</v>
          </cell>
        </row>
        <row r="795">
          <cell r="A795" t="str">
            <v>OSSER0073</v>
          </cell>
          <cell r="B795" t="str">
            <v>HP rp44x0 OnSite Installation</v>
          </cell>
          <cell r="C795" t="str">
            <v>7270</v>
          </cell>
          <cell r="D795" t="str">
            <v>OSS Netact Computing Platform (HW)</v>
          </cell>
          <cell r="E795">
            <v>1081.1099999999999</v>
          </cell>
          <cell r="F795">
            <v>1039</v>
          </cell>
          <cell r="G795">
            <v>42.1099999999999</v>
          </cell>
        </row>
        <row r="796">
          <cell r="A796" t="str">
            <v>OSSER0088</v>
          </cell>
          <cell r="B796" t="str">
            <v>HP DS2405 OnSite Installation</v>
          </cell>
          <cell r="C796" t="str">
            <v>7270</v>
          </cell>
          <cell r="D796" t="str">
            <v>OSS Netact Computing Platform (HW)</v>
          </cell>
          <cell r="E796">
            <v>1135.6300000000001</v>
          </cell>
          <cell r="F796">
            <v>1092</v>
          </cell>
          <cell r="G796">
            <v>43.630000000000109</v>
          </cell>
        </row>
        <row r="797">
          <cell r="A797" t="str">
            <v>OSS02191</v>
          </cell>
          <cell r="B797" t="str">
            <v>Desktop Windows PC no Monitor 3yWarr</v>
          </cell>
          <cell r="C797" t="str">
            <v>7270</v>
          </cell>
          <cell r="D797" t="str">
            <v>OSS Netact Computing Platform (HW)</v>
          </cell>
          <cell r="E797">
            <v>1259.83</v>
          </cell>
          <cell r="F797">
            <v>1213.8800000000001</v>
          </cell>
          <cell r="G797">
            <v>45.949999999999818</v>
          </cell>
        </row>
        <row r="798">
          <cell r="A798" t="str">
            <v>OSHW0056</v>
          </cell>
          <cell r="B798" t="str">
            <v>HP LaserJet 2420N Printer 1yW</v>
          </cell>
          <cell r="C798" t="str">
            <v>7270</v>
          </cell>
          <cell r="D798" t="str">
            <v>OSS Netact Computing Platform (HW)</v>
          </cell>
          <cell r="E798">
            <v>1288.7</v>
          </cell>
          <cell r="F798">
            <v>1241.7</v>
          </cell>
          <cell r="G798">
            <v>47</v>
          </cell>
        </row>
        <row r="799">
          <cell r="A799" t="str">
            <v>HP_A5798A</v>
          </cell>
          <cell r="B799" t="str">
            <v>1024MB High Density SyncDRAM Mem Module</v>
          </cell>
          <cell r="C799" t="str">
            <v>7270</v>
          </cell>
          <cell r="D799" t="str">
            <v>OSS Netact Computing Platform (HW)</v>
          </cell>
          <cell r="E799">
            <v>1403.93</v>
          </cell>
          <cell r="F799">
            <v>1352.73</v>
          </cell>
          <cell r="G799">
            <v>51.2</v>
          </cell>
        </row>
        <row r="800">
          <cell r="A800" t="str">
            <v>OSHW0061</v>
          </cell>
          <cell r="B800" t="str">
            <v>External DAT Drive 1yMaint</v>
          </cell>
          <cell r="C800" t="str">
            <v>7270</v>
          </cell>
          <cell r="D800" t="str">
            <v>OSS Netact Computing Platform (HW)</v>
          </cell>
          <cell r="E800">
            <v>1477.57</v>
          </cell>
          <cell r="F800">
            <v>1421</v>
          </cell>
          <cell r="G800">
            <v>56.569999999999936</v>
          </cell>
        </row>
        <row r="801">
          <cell r="A801" t="str">
            <v>HP_A6795A</v>
          </cell>
          <cell r="B801" t="str">
            <v>PCI 2GB Fibre Channel Adapter</v>
          </cell>
          <cell r="C801" t="str">
            <v>7270</v>
          </cell>
          <cell r="D801" t="str">
            <v>OSS Netact Computing Platform (HW)</v>
          </cell>
          <cell r="E801">
            <v>1622.02</v>
          </cell>
          <cell r="F801">
            <v>1562.86</v>
          </cell>
          <cell r="G801">
            <v>59.160000000000082</v>
          </cell>
        </row>
        <row r="802">
          <cell r="A802" t="str">
            <v>OSHW0060</v>
          </cell>
          <cell r="B802" t="str">
            <v>DAT Enclosure 1yMaint</v>
          </cell>
          <cell r="C802" t="str">
            <v>7270</v>
          </cell>
          <cell r="D802" t="str">
            <v>OSS Netact Computing Platform (HW)</v>
          </cell>
          <cell r="E802">
            <v>1621.28</v>
          </cell>
          <cell r="F802">
            <v>1559</v>
          </cell>
          <cell r="G802">
            <v>62.28</v>
          </cell>
        </row>
        <row r="803">
          <cell r="A803" t="str">
            <v>OSS00787</v>
          </cell>
          <cell r="B803" t="str">
            <v>External DAT Drive 1yMaint</v>
          </cell>
          <cell r="C803" t="str">
            <v>7270</v>
          </cell>
          <cell r="D803" t="str">
            <v>OSS Netact Computing Platform (HW)</v>
          </cell>
          <cell r="E803">
            <v>1821.91</v>
          </cell>
          <cell r="F803">
            <v>1755.47</v>
          </cell>
          <cell r="G803">
            <v>66.440000000000055</v>
          </cell>
        </row>
        <row r="804">
          <cell r="A804" t="str">
            <v>HP_A6146AR</v>
          </cell>
          <cell r="B804" t="str">
            <v>Rmkt PA8600 CPU 1.5MB cache, 550 MHz</v>
          </cell>
          <cell r="C804" t="str">
            <v>7270</v>
          </cell>
          <cell r="D804" t="str">
            <v>OSS Netact Computing Platform (HW)</v>
          </cell>
          <cell r="E804">
            <v>2052.46</v>
          </cell>
          <cell r="F804">
            <v>1977.6</v>
          </cell>
          <cell r="G804">
            <v>74.860000000000127</v>
          </cell>
        </row>
        <row r="805">
          <cell r="A805" t="str">
            <v>OSHW0093</v>
          </cell>
          <cell r="B805" t="str">
            <v>HP DL360 G4p Server 1CPU 2Disks 3yMaint</v>
          </cell>
          <cell r="C805" t="str">
            <v>7270</v>
          </cell>
          <cell r="D805" t="str">
            <v>OSS Netact Computing Platform (HW)</v>
          </cell>
          <cell r="E805">
            <v>4652.41</v>
          </cell>
          <cell r="F805">
            <v>4558.1400000000003</v>
          </cell>
          <cell r="G805">
            <v>94.269999999999527</v>
          </cell>
        </row>
        <row r="806">
          <cell r="A806" t="str">
            <v>OSHW0029</v>
          </cell>
          <cell r="B806" t="str">
            <v>1.25m Cabinet 25U</v>
          </cell>
          <cell r="C806" t="str">
            <v>7270</v>
          </cell>
          <cell r="D806" t="str">
            <v>OSS Netact Computing Platform (HW)</v>
          </cell>
          <cell r="E806">
            <v>2777.28</v>
          </cell>
          <cell r="F806">
            <v>2675.99</v>
          </cell>
          <cell r="G806">
            <v>101.29</v>
          </cell>
        </row>
        <row r="807">
          <cell r="A807" t="str">
            <v>OSSER0083</v>
          </cell>
          <cell r="B807" t="str">
            <v>Basic Installation Fee</v>
          </cell>
          <cell r="C807" t="str">
            <v>7270</v>
          </cell>
          <cell r="D807" t="str">
            <v>OSS Netact Computing Platform (HW)</v>
          </cell>
          <cell r="E807">
            <v>2869.57</v>
          </cell>
          <cell r="F807">
            <v>2759</v>
          </cell>
          <cell r="G807">
            <v>110.57</v>
          </cell>
        </row>
        <row r="808">
          <cell r="A808" t="str">
            <v>OSSHW009</v>
          </cell>
          <cell r="B808" t="str">
            <v>RackMT Display/Keyboard/Mouse 1U 1yWarr</v>
          </cell>
          <cell r="C808" t="str">
            <v>7270</v>
          </cell>
          <cell r="D808" t="str">
            <v>OSS Netact Computing Platform (HW)</v>
          </cell>
          <cell r="E808">
            <v>3191.56</v>
          </cell>
          <cell r="F808">
            <v>3075.16</v>
          </cell>
          <cell r="G808">
            <v>116.4</v>
          </cell>
        </row>
        <row r="809">
          <cell r="A809" t="str">
            <v>OSHW0094</v>
          </cell>
          <cell r="B809" t="str">
            <v>HP DL360 G4p Server 2CPUs 2Disks 3yMaint</v>
          </cell>
          <cell r="C809" t="str">
            <v>7270</v>
          </cell>
          <cell r="D809" t="str">
            <v>OSS Netact Computing Platform (HW)</v>
          </cell>
          <cell r="E809">
            <v>5538.59</v>
          </cell>
          <cell r="F809">
            <v>5411.99</v>
          </cell>
          <cell r="G809">
            <v>126.6</v>
          </cell>
        </row>
        <row r="810">
          <cell r="A810" t="str">
            <v>OSHW0086</v>
          </cell>
          <cell r="B810" t="str">
            <v>HP 1.6m Rack System E 33EIA Units</v>
          </cell>
          <cell r="C810" t="str">
            <v>7270</v>
          </cell>
          <cell r="D810" t="str">
            <v>OSS Netact Computing Platform (HW)</v>
          </cell>
          <cell r="E810">
            <v>3291.26</v>
          </cell>
          <cell r="F810">
            <v>3164</v>
          </cell>
          <cell r="G810">
            <v>127.26</v>
          </cell>
        </row>
        <row r="811">
          <cell r="A811" t="str">
            <v>OSS02390</v>
          </cell>
          <cell r="B811" t="str">
            <v>1.6m Cabinet 33U</v>
          </cell>
          <cell r="C811" t="str">
            <v>7270</v>
          </cell>
          <cell r="D811" t="str">
            <v>OSS Netact Computing Platform (HW)</v>
          </cell>
          <cell r="E811">
            <v>3586.11</v>
          </cell>
          <cell r="F811">
            <v>3455.32</v>
          </cell>
          <cell r="G811">
            <v>130.79</v>
          </cell>
        </row>
        <row r="812">
          <cell r="A812" t="str">
            <v>OSHP_A6115A</v>
          </cell>
          <cell r="B812" t="str">
            <v>2048MB High Density SyncDRAM Mem Module</v>
          </cell>
          <cell r="C812" t="str">
            <v>7270</v>
          </cell>
          <cell r="D812" t="str">
            <v>OSS Netact Computing Platform (HW)</v>
          </cell>
          <cell r="E812">
            <v>3620.67</v>
          </cell>
          <cell r="F812">
            <v>3488.62</v>
          </cell>
          <cell r="G812">
            <v>132.05000000000001</v>
          </cell>
        </row>
        <row r="813">
          <cell r="A813" t="str">
            <v>OSHW0087</v>
          </cell>
          <cell r="B813" t="str">
            <v>HP 2.0m Rack System E 41EIA Units</v>
          </cell>
          <cell r="C813" t="str">
            <v>7270</v>
          </cell>
          <cell r="D813" t="str">
            <v>OSS Netact Computing Platform (HW)</v>
          </cell>
          <cell r="E813">
            <v>3431.66</v>
          </cell>
          <cell r="F813">
            <v>3299</v>
          </cell>
          <cell r="G813">
            <v>132.66</v>
          </cell>
        </row>
        <row r="814">
          <cell r="A814" t="str">
            <v>OSS02379</v>
          </cell>
          <cell r="B814" t="str">
            <v>2.0m Cabinet 41U</v>
          </cell>
          <cell r="C814" t="str">
            <v>7270</v>
          </cell>
          <cell r="D814" t="str">
            <v>OSS Netact Computing Platform (HW)</v>
          </cell>
          <cell r="E814">
            <v>3726.51</v>
          </cell>
          <cell r="F814">
            <v>3590.6</v>
          </cell>
          <cell r="G814">
            <v>135.91</v>
          </cell>
        </row>
        <row r="815">
          <cell r="A815" t="str">
            <v>OSHW0095</v>
          </cell>
          <cell r="B815" t="str">
            <v>HP ML570 G3 2CPU 10Disk DAT 3yMaint</v>
          </cell>
          <cell r="C815" t="str">
            <v>7270</v>
          </cell>
          <cell r="D815" t="str">
            <v>OSS Netact Computing Platform (HW)</v>
          </cell>
          <cell r="E815">
            <v>18978.310000000001</v>
          </cell>
          <cell r="F815">
            <v>18826.740000000002</v>
          </cell>
          <cell r="G815">
            <v>151.57</v>
          </cell>
        </row>
        <row r="816">
          <cell r="A816" t="str">
            <v>OSHW0021</v>
          </cell>
          <cell r="B816" t="str">
            <v>HP LaserJet 5100TN Printer 1yWarr</v>
          </cell>
          <cell r="C816" t="str">
            <v>7270</v>
          </cell>
          <cell r="D816" t="str">
            <v>OSS Netact Computing Platform (HW)</v>
          </cell>
          <cell r="E816">
            <v>4226.09</v>
          </cell>
          <cell r="F816">
            <v>4071.96</v>
          </cell>
          <cell r="G816">
            <v>154.13</v>
          </cell>
        </row>
        <row r="817">
          <cell r="A817" t="str">
            <v>OSHW0038</v>
          </cell>
          <cell r="B817" t="str">
            <v>SecurePath SW for HP-UX 3yMaint</v>
          </cell>
          <cell r="C817" t="str">
            <v>7270</v>
          </cell>
          <cell r="D817" t="str">
            <v>OSS Netact Computing Platform (HW)</v>
          </cell>
          <cell r="E817">
            <v>4604.93</v>
          </cell>
          <cell r="F817">
            <v>4436.99</v>
          </cell>
          <cell r="G817">
            <v>167.94000000000051</v>
          </cell>
        </row>
        <row r="818">
          <cell r="A818" t="str">
            <v>OSHW0068</v>
          </cell>
          <cell r="B818" t="str">
            <v>HP SAN Switch 8 Port 2Gb 1yMaint</v>
          </cell>
          <cell r="C818" t="str">
            <v>7270</v>
          </cell>
          <cell r="D818" t="str">
            <v>OSS Netact Computing Platform (HW)</v>
          </cell>
          <cell r="E818">
            <v>6466.36</v>
          </cell>
          <cell r="F818">
            <v>6297</v>
          </cell>
          <cell r="G818">
            <v>169.36</v>
          </cell>
        </row>
        <row r="819">
          <cell r="A819" t="str">
            <v>OSHW0098</v>
          </cell>
          <cell r="B819" t="str">
            <v>WAS DL360G4p 1CPU 2Disks 3yMaint</v>
          </cell>
          <cell r="C819" t="str">
            <v>7270</v>
          </cell>
          <cell r="D819" t="str">
            <v>OSS Netact Computing Platform (HW)</v>
          </cell>
          <cell r="E819">
            <v>6772.66</v>
          </cell>
          <cell r="F819">
            <v>6601.06</v>
          </cell>
          <cell r="G819">
            <v>171.59999999999945</v>
          </cell>
        </row>
        <row r="820">
          <cell r="A820" t="str">
            <v>OSSHW015</v>
          </cell>
          <cell r="B820" t="str">
            <v>Cisco 2 Port Channelized E1 Interface</v>
          </cell>
          <cell r="C820" t="str">
            <v>7270</v>
          </cell>
          <cell r="D820" t="str">
            <v>OSS Netact Computing Platform (HW)</v>
          </cell>
          <cell r="E820">
            <v>4945.9799999999996</v>
          </cell>
          <cell r="F820">
            <v>4765.6000000000004</v>
          </cell>
          <cell r="G820">
            <v>180.3799999999992</v>
          </cell>
        </row>
        <row r="821">
          <cell r="A821" t="str">
            <v>OSSER0074</v>
          </cell>
          <cell r="B821" t="str">
            <v>HP SAN Switch Factory Express</v>
          </cell>
          <cell r="C821" t="str">
            <v>7270</v>
          </cell>
          <cell r="D821" t="str">
            <v>OSS Netact Computing Platform (HW)</v>
          </cell>
          <cell r="E821">
            <v>473.48</v>
          </cell>
          <cell r="F821">
            <v>292</v>
          </cell>
          <cell r="G821">
            <v>181.48</v>
          </cell>
        </row>
        <row r="822">
          <cell r="A822" t="str">
            <v>OSSHW016</v>
          </cell>
          <cell r="B822" t="str">
            <v>Cisco High Perf ATM Adv Integr Module</v>
          </cell>
          <cell r="C822" t="str">
            <v>7270</v>
          </cell>
          <cell r="D822" t="str">
            <v>OSS Netact Computing Platform (HW)</v>
          </cell>
          <cell r="E822">
            <v>5634.78</v>
          </cell>
          <cell r="F822">
            <v>5429.28</v>
          </cell>
          <cell r="G822">
            <v>205.5</v>
          </cell>
        </row>
        <row r="823">
          <cell r="A823" t="str">
            <v>OSHW0099</v>
          </cell>
          <cell r="B823" t="str">
            <v>WAS DL360G4p 2CPUs 2Disks 3yMaint</v>
          </cell>
          <cell r="C823" t="str">
            <v>7270</v>
          </cell>
          <cell r="D823" t="str">
            <v>OSS Netact Computing Platform (HW)</v>
          </cell>
          <cell r="E823">
            <v>7955.15</v>
          </cell>
          <cell r="F823">
            <v>7740.43</v>
          </cell>
          <cell r="G823">
            <v>214.71999999999935</v>
          </cell>
        </row>
        <row r="824">
          <cell r="A824" t="str">
            <v>OSHW0031</v>
          </cell>
          <cell r="B824" t="str">
            <v>DLT vs80 Tape Drive Autoloader 1yMaint</v>
          </cell>
          <cell r="C824" t="str">
            <v>7270</v>
          </cell>
          <cell r="D824" t="str">
            <v>OSS Netact Computing Platform (HW)</v>
          </cell>
          <cell r="E824">
            <v>5971.84</v>
          </cell>
          <cell r="F824">
            <v>5754.04</v>
          </cell>
          <cell r="G824">
            <v>217.8</v>
          </cell>
        </row>
        <row r="825">
          <cell r="A825" t="str">
            <v>OSHW0034</v>
          </cell>
          <cell r="B825" t="str">
            <v>HP SAN Switch 8 Port 2Gb 1yMaint</v>
          </cell>
          <cell r="C825" t="str">
            <v>7270</v>
          </cell>
          <cell r="D825" t="str">
            <v>OSS Netact Computing Platform (HW)</v>
          </cell>
          <cell r="E825">
            <v>6465.77</v>
          </cell>
          <cell r="F825">
            <v>6229.96</v>
          </cell>
          <cell r="G825">
            <v>235.81</v>
          </cell>
        </row>
        <row r="826">
          <cell r="A826" t="str">
            <v>OSHW0044</v>
          </cell>
          <cell r="B826" t="str">
            <v>OV DataProtector Cell Mgr WIN 1drive</v>
          </cell>
          <cell r="C826" t="str">
            <v>7270</v>
          </cell>
          <cell r="D826" t="str">
            <v>OSS Netact Computing Platform (HW)</v>
          </cell>
          <cell r="E826">
            <v>6768.65</v>
          </cell>
          <cell r="F826">
            <v>6521.79</v>
          </cell>
          <cell r="G826">
            <v>246.86</v>
          </cell>
        </row>
        <row r="827">
          <cell r="A827" t="str">
            <v>OSHW0037</v>
          </cell>
          <cell r="B827" t="str">
            <v>HP Storage Management Appliance 3yMaint</v>
          </cell>
          <cell r="C827" t="str">
            <v>7270</v>
          </cell>
          <cell r="D827" t="str">
            <v>OSS Netact Computing Platform (HW)</v>
          </cell>
          <cell r="E827">
            <v>7354.7</v>
          </cell>
          <cell r="F827">
            <v>7086.46</v>
          </cell>
          <cell r="G827">
            <v>268.24</v>
          </cell>
        </row>
        <row r="828">
          <cell r="A828" t="str">
            <v>OSHW0039</v>
          </cell>
          <cell r="B828" t="str">
            <v>WIN Tower Server 2CPU 2Disk DAT 3yMaint</v>
          </cell>
          <cell r="C828" t="str">
            <v>7270</v>
          </cell>
          <cell r="D828" t="str">
            <v>OSS Netact Computing Platform (HW)</v>
          </cell>
          <cell r="E828">
            <v>7844.07</v>
          </cell>
          <cell r="F828">
            <v>7562.03</v>
          </cell>
          <cell r="G828">
            <v>282.04000000000002</v>
          </cell>
        </row>
        <row r="829">
          <cell r="A829" t="str">
            <v>OSHW0042</v>
          </cell>
          <cell r="B829" t="str">
            <v>WIN Rack Server 2CPU 2Disks 3yMaint</v>
          </cell>
          <cell r="C829" t="str">
            <v>7270</v>
          </cell>
          <cell r="D829" t="str">
            <v>OSS Netact Computing Platform (HW)</v>
          </cell>
          <cell r="E829">
            <v>8063.93</v>
          </cell>
          <cell r="F829">
            <v>7769.83</v>
          </cell>
          <cell r="G829">
            <v>294.10000000000002</v>
          </cell>
        </row>
        <row r="830">
          <cell r="A830" t="str">
            <v>OSHW0041</v>
          </cell>
          <cell r="B830" t="str">
            <v>Cisco 3750G-24T-S Switch 1yMaint</v>
          </cell>
          <cell r="C830" t="str">
            <v>7270</v>
          </cell>
          <cell r="D830" t="str">
            <v>OSS Netact Computing Platform (HW)</v>
          </cell>
          <cell r="E830">
            <v>8423.48</v>
          </cell>
          <cell r="F830">
            <v>8116.47</v>
          </cell>
          <cell r="G830">
            <v>307.00999999999931</v>
          </cell>
        </row>
        <row r="831">
          <cell r="A831" t="str">
            <v>OSHW0047</v>
          </cell>
          <cell r="B831" t="str">
            <v>Cisco 3750-48TS-E Switch 1yMaint</v>
          </cell>
          <cell r="C831" t="str">
            <v>7270</v>
          </cell>
          <cell r="D831" t="str">
            <v>OSS Netact Computing Platform (HW)</v>
          </cell>
          <cell r="E831">
            <v>10065.68</v>
          </cell>
          <cell r="F831">
            <v>9698.57</v>
          </cell>
          <cell r="G831">
            <v>367.11000000000058</v>
          </cell>
        </row>
        <row r="832">
          <cell r="A832" t="str">
            <v>OSHW0028</v>
          </cell>
          <cell r="B832" t="str">
            <v>DS2405 1x8x36GB 1yMaint</v>
          </cell>
          <cell r="C832" t="str">
            <v>7270</v>
          </cell>
          <cell r="D832" t="str">
            <v>OSS Netact Computing Platform (HW)</v>
          </cell>
          <cell r="E832">
            <v>10223.540000000001</v>
          </cell>
          <cell r="F832">
            <v>9850.68</v>
          </cell>
          <cell r="G832">
            <v>372.86000000000058</v>
          </cell>
        </row>
        <row r="833">
          <cell r="A833" t="str">
            <v>OSHW0045</v>
          </cell>
          <cell r="B833" t="str">
            <v>OV DataProtector Cell Mgr HP-UX 1drive</v>
          </cell>
          <cell r="C833" t="str">
            <v>7270</v>
          </cell>
          <cell r="D833" t="str">
            <v>OSS Netact Computing Platform (HW)</v>
          </cell>
          <cell r="E833">
            <v>10277.35</v>
          </cell>
          <cell r="F833">
            <v>9902.52</v>
          </cell>
          <cell r="G833">
            <v>374.83</v>
          </cell>
        </row>
        <row r="834">
          <cell r="A834" t="str">
            <v>OSSHW018</v>
          </cell>
          <cell r="B834" t="str">
            <v>Cisco 2651 Router IOS Entep Base 1yMaint</v>
          </cell>
          <cell r="C834" t="str">
            <v>7270</v>
          </cell>
          <cell r="D834" t="str">
            <v>OSS Netact Computing Platform (HW)</v>
          </cell>
          <cell r="E834">
            <v>10314.719999999999</v>
          </cell>
          <cell r="F834">
            <v>9938.5300000000007</v>
          </cell>
          <cell r="G834">
            <v>376.18999999999869</v>
          </cell>
        </row>
        <row r="835">
          <cell r="A835" t="str">
            <v>OSHW0046</v>
          </cell>
          <cell r="B835" t="str">
            <v>Win Tower Server 2CPU 4Disk DAT 3yMaint</v>
          </cell>
          <cell r="C835" t="str">
            <v>7270</v>
          </cell>
          <cell r="D835" t="str">
            <v>OSS Netact Computing Platform (HW)</v>
          </cell>
          <cell r="E835">
            <v>15873.38</v>
          </cell>
          <cell r="F835">
            <v>15385.9</v>
          </cell>
          <cell r="G835">
            <v>487.48</v>
          </cell>
        </row>
        <row r="836">
          <cell r="A836" t="str">
            <v>OSHW0062</v>
          </cell>
          <cell r="B836" t="str">
            <v>HP DS2405 1x14x36GB 1yMaint</v>
          </cell>
          <cell r="C836" t="str">
            <v>7270</v>
          </cell>
          <cell r="D836" t="str">
            <v>OSS Netact Computing Platform (HW)</v>
          </cell>
          <cell r="E836">
            <v>14086.37</v>
          </cell>
          <cell r="F836">
            <v>13544</v>
          </cell>
          <cell r="G836">
            <v>542.3700000000008</v>
          </cell>
        </row>
        <row r="837">
          <cell r="A837" t="str">
            <v>OSS02366</v>
          </cell>
          <cell r="B837" t="str">
            <v>DS2405 1x14x36GB 1yMaint</v>
          </cell>
          <cell r="C837" t="str">
            <v>7270</v>
          </cell>
          <cell r="D837" t="str">
            <v>OSS Netact Computing Platform (HW)</v>
          </cell>
          <cell r="E837">
            <v>15222</v>
          </cell>
          <cell r="F837">
            <v>14666.84</v>
          </cell>
          <cell r="G837">
            <v>555.16</v>
          </cell>
        </row>
        <row r="838">
          <cell r="A838" t="str">
            <v>OSSHW017</v>
          </cell>
          <cell r="B838" t="str">
            <v>Cisco 1 Port OC-3 ATM Interface</v>
          </cell>
          <cell r="C838" t="str">
            <v>7270</v>
          </cell>
          <cell r="D838" t="str">
            <v>OSS Netact Computing Platform (HW)</v>
          </cell>
          <cell r="E838">
            <v>15675.13</v>
          </cell>
          <cell r="F838">
            <v>15103.44</v>
          </cell>
          <cell r="G838">
            <v>571.68999999999869</v>
          </cell>
        </row>
        <row r="839">
          <cell r="A839" t="str">
            <v>OSHW0102</v>
          </cell>
          <cell r="B839" t="str">
            <v>EVA 3000 Extra 14 Disks Inst. 3yMaint</v>
          </cell>
          <cell r="C839" t="str">
            <v>7270</v>
          </cell>
          <cell r="D839" t="str">
            <v>OSS Netact Computing Platform (HW)</v>
          </cell>
          <cell r="E839">
            <v>27219.26</v>
          </cell>
          <cell r="F839">
            <v>26627</v>
          </cell>
          <cell r="G839">
            <v>592.2599999999984</v>
          </cell>
        </row>
        <row r="840">
          <cell r="A840" t="str">
            <v>OSSHW014</v>
          </cell>
          <cell r="B840" t="str">
            <v>Cisco 3745 Router IOS SP Serv 1yMaint</v>
          </cell>
          <cell r="C840" t="str">
            <v>7270</v>
          </cell>
          <cell r="D840" t="str">
            <v>OSS Netact Computing Platform (HW)</v>
          </cell>
          <cell r="E840">
            <v>16561.04</v>
          </cell>
          <cell r="F840">
            <v>15957.29</v>
          </cell>
          <cell r="G840">
            <v>603.75</v>
          </cell>
        </row>
        <row r="841">
          <cell r="A841" t="str">
            <v>OSHW0065</v>
          </cell>
          <cell r="B841" t="str">
            <v>Cisco 3745 Router IOS SP Serv 1yMaint</v>
          </cell>
          <cell r="C841" t="str">
            <v>7270</v>
          </cell>
          <cell r="D841" t="str">
            <v>OSS Netact Computing Platform (HW)</v>
          </cell>
          <cell r="E841">
            <v>16234.96</v>
          </cell>
          <cell r="F841">
            <v>15610</v>
          </cell>
          <cell r="G841">
            <v>624.95999999999913</v>
          </cell>
        </row>
        <row r="842">
          <cell r="A842" t="str">
            <v>OSHW0024</v>
          </cell>
          <cell r="B842" t="str">
            <v>OSS Basic Components - rp4440 1yMaint</v>
          </cell>
          <cell r="C842" t="str">
            <v>7270</v>
          </cell>
          <cell r="D842" t="str">
            <v>OSS Netact Computing Platform (HW)</v>
          </cell>
          <cell r="E842">
            <v>13573.34</v>
          </cell>
          <cell r="F842">
            <v>12922.09</v>
          </cell>
          <cell r="G842">
            <v>651.25</v>
          </cell>
        </row>
        <row r="843">
          <cell r="A843" t="str">
            <v>OSHW0050</v>
          </cell>
          <cell r="B843" t="str">
            <v>Extra 2GB Mem DL380G2</v>
          </cell>
          <cell r="C843" t="str">
            <v>7270</v>
          </cell>
          <cell r="D843" t="str">
            <v>OSS Netact Computing Platform (HW)</v>
          </cell>
          <cell r="E843">
            <v>2297.66</v>
          </cell>
          <cell r="F843">
            <v>1531.37</v>
          </cell>
          <cell r="G843">
            <v>766.29</v>
          </cell>
        </row>
        <row r="844">
          <cell r="A844" t="str">
            <v>OSHW0054</v>
          </cell>
          <cell r="B844" t="str">
            <v>Dual 1GHz CPU PA8800 for rp4440 1yMaint</v>
          </cell>
          <cell r="C844" t="str">
            <v>7270</v>
          </cell>
          <cell r="D844" t="str">
            <v>OSS Netact Computing Platform (HW)</v>
          </cell>
          <cell r="E844">
            <v>21489.91</v>
          </cell>
          <cell r="F844">
            <v>20706.150000000001</v>
          </cell>
          <cell r="G844">
            <v>783.7599999999984</v>
          </cell>
        </row>
        <row r="845">
          <cell r="A845" t="str">
            <v>OSHW0091</v>
          </cell>
          <cell r="B845" t="str">
            <v>Dual 1GHz CPU PA8900 for rp4440 1yMaint</v>
          </cell>
          <cell r="C845" t="str">
            <v>7270</v>
          </cell>
          <cell r="D845" t="str">
            <v>OSS Netact Computing Platform (HW)</v>
          </cell>
          <cell r="E845">
            <v>21799.83</v>
          </cell>
          <cell r="F845">
            <v>21004.76</v>
          </cell>
          <cell r="G845">
            <v>795.07000000000335</v>
          </cell>
        </row>
        <row r="846">
          <cell r="A846" t="str">
            <v>OSHW0040</v>
          </cell>
          <cell r="B846" t="str">
            <v>WIN Tower Server 1CPU 2Disk 3yMaint</v>
          </cell>
          <cell r="C846" t="str">
            <v>7270</v>
          </cell>
          <cell r="D846" t="str">
            <v>OSS Netact Computing Platform (HW)</v>
          </cell>
          <cell r="E846">
            <v>7352.4</v>
          </cell>
          <cell r="F846">
            <v>6434.22</v>
          </cell>
          <cell r="G846">
            <v>918.17999999999938</v>
          </cell>
        </row>
        <row r="847">
          <cell r="A847" t="str">
            <v>OSHW0027</v>
          </cell>
          <cell r="B847" t="str">
            <v>Unix rp3410 Server 1 CPU 2Disks 1yMaint</v>
          </cell>
          <cell r="C847" t="str">
            <v>7270</v>
          </cell>
          <cell r="D847" t="str">
            <v>OSS Netact Computing Platform (HW)</v>
          </cell>
          <cell r="E847">
            <v>25449.61</v>
          </cell>
          <cell r="F847">
            <v>24333.99</v>
          </cell>
          <cell r="G847">
            <v>1115.6199999999999</v>
          </cell>
        </row>
        <row r="848">
          <cell r="A848" t="str">
            <v>OSHW0059</v>
          </cell>
          <cell r="B848" t="str">
            <v>HP rp4440 Server 2CPU 8900 12GB 1yMaint</v>
          </cell>
          <cell r="C848" t="str">
            <v>7270</v>
          </cell>
          <cell r="D848" t="str">
            <v>OSS Netact Computing Platform (HW)</v>
          </cell>
          <cell r="E848">
            <v>54151.83</v>
          </cell>
          <cell r="F848">
            <v>51974.3</v>
          </cell>
          <cell r="G848">
            <v>2177.5300000000002</v>
          </cell>
        </row>
        <row r="849">
          <cell r="A849" t="str">
            <v>OSHW0053</v>
          </cell>
          <cell r="B849" t="str">
            <v>HP rp4440 Server 2CPU 8800 12GB 1yMaint</v>
          </cell>
          <cell r="C849" t="str">
            <v>7270</v>
          </cell>
          <cell r="D849" t="str">
            <v>OSS Netact Computing Platform (HW)</v>
          </cell>
          <cell r="E849">
            <v>54704.41</v>
          </cell>
          <cell r="F849">
            <v>52506.74</v>
          </cell>
          <cell r="G849">
            <v>2197.6700000000055</v>
          </cell>
        </row>
        <row r="850">
          <cell r="A850" t="str">
            <v>OSHW0035</v>
          </cell>
          <cell r="B850" t="str">
            <v>EVA3000 2x14x73GB Storage System 3yMaint</v>
          </cell>
          <cell r="C850" t="str">
            <v>7270</v>
          </cell>
          <cell r="D850" t="str">
            <v>OSS Netact Computing Platform (HW)</v>
          </cell>
          <cell r="E850">
            <v>61167.65</v>
          </cell>
          <cell r="F850">
            <v>58936.800000000003</v>
          </cell>
          <cell r="G850">
            <v>2230.85</v>
          </cell>
        </row>
        <row r="851">
          <cell r="A851" t="str">
            <v>OSHW0096</v>
          </cell>
          <cell r="B851" t="str">
            <v>EVA4000 2x14x73GB Storage System 3yMaint</v>
          </cell>
          <cell r="C851" t="str">
            <v>7270</v>
          </cell>
          <cell r="D851" t="str">
            <v>OSS Netact Computing Platform (HW)</v>
          </cell>
          <cell r="E851">
            <v>63419.15</v>
          </cell>
          <cell r="F851">
            <v>61106</v>
          </cell>
          <cell r="G851">
            <v>2313.15</v>
          </cell>
        </row>
        <row r="852">
          <cell r="A852" t="str">
            <v>OSHW0097</v>
          </cell>
          <cell r="B852" t="str">
            <v>EVA4000 3x14x73GB Storage System 3yMaint</v>
          </cell>
          <cell r="C852" t="str">
            <v>7270</v>
          </cell>
          <cell r="D852" t="str">
            <v>OSS Netact Computing Platform (HW)</v>
          </cell>
          <cell r="E852">
            <v>84004.07</v>
          </cell>
          <cell r="F852">
            <v>80940</v>
          </cell>
          <cell r="G852">
            <v>3064.070000000007</v>
          </cell>
        </row>
        <row r="853">
          <cell r="A853" t="str">
            <v>OSHW0036</v>
          </cell>
          <cell r="B853" t="str">
            <v>EVA3000 3x14x73GB Storage System 3yMaint</v>
          </cell>
          <cell r="C853" t="str">
            <v>7270</v>
          </cell>
          <cell r="D853" t="str">
            <v>OSS Netact Computing Platform (HW)</v>
          </cell>
          <cell r="E853">
            <v>85654.37</v>
          </cell>
          <cell r="F853">
            <v>82530.45</v>
          </cell>
          <cell r="G853">
            <v>3123.92</v>
          </cell>
        </row>
        <row r="854">
          <cell r="A854" t="str">
            <v>BSC3048</v>
          </cell>
          <cell r="B854" t="str">
            <v>GSW1KB Upgrade for BSC3i</v>
          </cell>
          <cell r="C854" t="str">
            <v>7280</v>
          </cell>
          <cell r="D854" t="str">
            <v>Base Station Controller Hardware</v>
          </cell>
          <cell r="E854">
            <v>49500</v>
          </cell>
          <cell r="F854">
            <v>108000</v>
          </cell>
          <cell r="G854">
            <v>-58500</v>
          </cell>
        </row>
        <row r="855">
          <cell r="A855" t="str">
            <v>BSC3006</v>
          </cell>
          <cell r="B855" t="str">
            <v>PCU Capacity step</v>
          </cell>
          <cell r="C855" t="str">
            <v>7280</v>
          </cell>
          <cell r="D855" t="str">
            <v>Base Station Controller Hardware</v>
          </cell>
          <cell r="E855">
            <v>26186.880000000001</v>
          </cell>
          <cell r="F855">
            <v>30704</v>
          </cell>
          <cell r="G855">
            <v>-4517.12</v>
          </cell>
        </row>
        <row r="856">
          <cell r="A856" t="str">
            <v>BSC3064</v>
          </cell>
          <cell r="B856" t="str">
            <v>Cabinet and Basic Units 2 PCU2</v>
          </cell>
          <cell r="C856" t="str">
            <v>7280</v>
          </cell>
          <cell r="D856" t="str">
            <v>Base Station Controller Hardware</v>
          </cell>
          <cell r="E856">
            <v>119925.57</v>
          </cell>
          <cell r="F856">
            <v>122412.61</v>
          </cell>
          <cell r="G856">
            <v>-2487.0399999999936</v>
          </cell>
        </row>
        <row r="857">
          <cell r="A857" t="str">
            <v>BSC3035</v>
          </cell>
          <cell r="B857" t="str">
            <v>AS7-C - NetAct Digital X.25 Interface</v>
          </cell>
          <cell r="C857" t="str">
            <v>7280</v>
          </cell>
          <cell r="D857" t="str">
            <v>Base Station Controller Hardware</v>
          </cell>
          <cell r="E857">
            <v>3500</v>
          </cell>
          <cell r="F857">
            <v>5490</v>
          </cell>
          <cell r="G857">
            <v>-1990</v>
          </cell>
        </row>
        <row r="858">
          <cell r="A858" t="str">
            <v>BSC3071</v>
          </cell>
          <cell r="B858" t="str">
            <v>Cabinet and Basic Units 2 PCU</v>
          </cell>
          <cell r="C858" t="str">
            <v>7280</v>
          </cell>
          <cell r="D858" t="str">
            <v>Base Station Controller Hardware</v>
          </cell>
          <cell r="E858">
            <v>114066.64</v>
          </cell>
          <cell r="F858">
            <v>115726.48</v>
          </cell>
          <cell r="G858">
            <v>-1659.84</v>
          </cell>
        </row>
        <row r="859">
          <cell r="A859" t="str">
            <v>BSC3113</v>
          </cell>
          <cell r="B859" t="str">
            <v>Cabinet and Basic Units 2 PCU</v>
          </cell>
          <cell r="C859" t="str">
            <v>7280</v>
          </cell>
          <cell r="D859" t="str">
            <v>Base Station Controller Hardware</v>
          </cell>
          <cell r="E859">
            <v>114066.64</v>
          </cell>
          <cell r="F859">
            <v>115726</v>
          </cell>
          <cell r="G859">
            <v>-1659.36</v>
          </cell>
        </row>
        <row r="860">
          <cell r="A860" t="str">
            <v>BSC3117</v>
          </cell>
          <cell r="B860" t="str">
            <v>Cabinet and Basic Units 2 PCU</v>
          </cell>
          <cell r="C860" t="str">
            <v>7280</v>
          </cell>
          <cell r="D860" t="str">
            <v>Base Station Controller Hardware</v>
          </cell>
          <cell r="E860">
            <v>114066.64</v>
          </cell>
          <cell r="F860">
            <v>115726</v>
          </cell>
          <cell r="G860">
            <v>-1659.36</v>
          </cell>
        </row>
        <row r="861">
          <cell r="A861" t="str">
            <v>BSC3061</v>
          </cell>
          <cell r="B861" t="str">
            <v>PCU2-D Capacity step HW</v>
          </cell>
          <cell r="C861" t="str">
            <v>7280</v>
          </cell>
          <cell r="D861" t="str">
            <v>Base Station Controller Hardware</v>
          </cell>
          <cell r="E861">
            <v>9125.6</v>
          </cell>
          <cell r="F861">
            <v>10370</v>
          </cell>
          <cell r="G861">
            <v>-1244.4000000000001</v>
          </cell>
        </row>
        <row r="862">
          <cell r="A862" t="str">
            <v>BSC3063</v>
          </cell>
          <cell r="B862" t="str">
            <v>Cabinet and Basic Units 1 PCU2</v>
          </cell>
          <cell r="C862" t="str">
            <v>7280</v>
          </cell>
          <cell r="D862" t="str">
            <v>Base Station Controller Hardware</v>
          </cell>
          <cell r="E862">
            <v>111139.09</v>
          </cell>
          <cell r="F862">
            <v>112382.61</v>
          </cell>
          <cell r="G862">
            <v>-1243.52</v>
          </cell>
        </row>
        <row r="863">
          <cell r="A863" t="str">
            <v>BSC3070</v>
          </cell>
          <cell r="B863" t="str">
            <v>Cabinet and Basic Units 1 PCU</v>
          </cell>
          <cell r="C863" t="str">
            <v>7280</v>
          </cell>
          <cell r="D863" t="str">
            <v>Base Station Controller Hardware</v>
          </cell>
          <cell r="E863">
            <v>108209.32</v>
          </cell>
          <cell r="F863">
            <v>109039.42</v>
          </cell>
          <cell r="G863">
            <v>-830.09999999999127</v>
          </cell>
        </row>
        <row r="864">
          <cell r="A864" t="str">
            <v>BSC3017</v>
          </cell>
          <cell r="B864" t="str">
            <v>PCU-B Capacity step HW</v>
          </cell>
          <cell r="C864" t="str">
            <v>7280</v>
          </cell>
          <cell r="D864" t="str">
            <v>Base Station Controller Hardware</v>
          </cell>
          <cell r="E864">
            <v>6084.32</v>
          </cell>
          <cell r="F864">
            <v>6914</v>
          </cell>
          <cell r="G864">
            <v>-829.68</v>
          </cell>
        </row>
        <row r="865">
          <cell r="A865" t="str">
            <v>BSC3112</v>
          </cell>
          <cell r="B865" t="str">
            <v>Cabinet and Basic Units 1 PCU</v>
          </cell>
          <cell r="C865" t="str">
            <v>7280</v>
          </cell>
          <cell r="D865" t="str">
            <v>Base Station Controller Hardware</v>
          </cell>
          <cell r="E865">
            <v>108209.32</v>
          </cell>
          <cell r="F865">
            <v>109039</v>
          </cell>
          <cell r="G865">
            <v>-829.67999999999302</v>
          </cell>
        </row>
        <row r="866">
          <cell r="A866" t="str">
            <v>BSC3116</v>
          </cell>
          <cell r="B866" t="str">
            <v>Cabinet and Basic Units 1 PCU</v>
          </cell>
          <cell r="C866" t="str">
            <v>7280</v>
          </cell>
          <cell r="D866" t="str">
            <v>Base Station Controller Hardware</v>
          </cell>
          <cell r="E866">
            <v>108209.32</v>
          </cell>
          <cell r="F866">
            <v>109039</v>
          </cell>
          <cell r="G866">
            <v>-829.67999999999302</v>
          </cell>
        </row>
        <row r="867">
          <cell r="A867" t="str">
            <v>2003347</v>
          </cell>
          <cell r="B867" t="str">
            <v>PCU2-U Capacity step HW</v>
          </cell>
          <cell r="C867" t="str">
            <v>7280</v>
          </cell>
          <cell r="D867" t="str">
            <v>Base Station Controller Hardware</v>
          </cell>
          <cell r="E867">
            <v>5023.92</v>
          </cell>
          <cell r="F867">
            <v>5795</v>
          </cell>
          <cell r="G867">
            <v>-771.08</v>
          </cell>
        </row>
        <row r="868">
          <cell r="A868" t="str">
            <v>2003184</v>
          </cell>
          <cell r="B868" t="str">
            <v>BCSU 64TRX GPRS 1 PCU</v>
          </cell>
          <cell r="C868" t="str">
            <v>7280</v>
          </cell>
          <cell r="D868" t="str">
            <v>Base Station Controller Hardware</v>
          </cell>
          <cell r="E868">
            <v>26855.279999999999</v>
          </cell>
          <cell r="F868">
            <v>27312</v>
          </cell>
          <cell r="G868">
            <v>-456.72000000000116</v>
          </cell>
        </row>
        <row r="869">
          <cell r="A869" t="str">
            <v>2003185</v>
          </cell>
          <cell r="B869" t="str">
            <v>BCSU 64TRX GPRS/EDGE 2 PCU</v>
          </cell>
          <cell r="C869" t="str">
            <v>7280</v>
          </cell>
          <cell r="D869" t="str">
            <v>Base Station Controller Hardware</v>
          </cell>
          <cell r="E869">
            <v>30661.279999999999</v>
          </cell>
          <cell r="F869">
            <v>31118</v>
          </cell>
          <cell r="G869">
            <v>-456.72000000000116</v>
          </cell>
        </row>
        <row r="870">
          <cell r="A870" t="str">
            <v>2003216</v>
          </cell>
          <cell r="B870" t="str">
            <v>PCU-T for GPRS/EDGE</v>
          </cell>
          <cell r="C870" t="str">
            <v>7280</v>
          </cell>
          <cell r="D870" t="str">
            <v>Base Station Controller Hardware</v>
          </cell>
          <cell r="E870">
            <v>3349.28</v>
          </cell>
          <cell r="F870">
            <v>3806</v>
          </cell>
          <cell r="G870">
            <v>-456.72</v>
          </cell>
        </row>
        <row r="871">
          <cell r="A871" t="str">
            <v>BSC3107</v>
          </cell>
          <cell r="B871" t="str">
            <v>Memory Upgrade MR256M for CP710</v>
          </cell>
          <cell r="C871" t="str">
            <v>7280</v>
          </cell>
          <cell r="D871" t="str">
            <v>Base Station Controller Hardware</v>
          </cell>
          <cell r="E871">
            <v>199</v>
          </cell>
          <cell r="F871">
            <v>415</v>
          </cell>
          <cell r="G871">
            <v>-216</v>
          </cell>
        </row>
        <row r="872">
          <cell r="A872" t="str">
            <v>2003108</v>
          </cell>
          <cell r="B872" t="str">
            <v>Memory Upgrade MS256MB</v>
          </cell>
          <cell r="C872" t="str">
            <v>7280</v>
          </cell>
          <cell r="D872" t="str">
            <v>Base Station Controller Hardware</v>
          </cell>
          <cell r="E872">
            <v>149</v>
          </cell>
          <cell r="F872">
            <v>299</v>
          </cell>
          <cell r="G872">
            <v>-150</v>
          </cell>
        </row>
        <row r="873">
          <cell r="A873" t="str">
            <v>2003261</v>
          </cell>
          <cell r="B873" t="str">
            <v>ET2E-T E1 Exchange Terminal</v>
          </cell>
          <cell r="C873" t="str">
            <v>7280</v>
          </cell>
          <cell r="D873" t="str">
            <v>Base Station Controller Hardware</v>
          </cell>
          <cell r="E873">
            <v>563</v>
          </cell>
          <cell r="F873">
            <v>662</v>
          </cell>
          <cell r="G873">
            <v>-99</v>
          </cell>
        </row>
        <row r="874">
          <cell r="A874" t="str">
            <v>2003262</v>
          </cell>
          <cell r="B874" t="str">
            <v>ET2E-TC E1 Exchange Terminal</v>
          </cell>
          <cell r="C874" t="str">
            <v>7280</v>
          </cell>
          <cell r="D874" t="str">
            <v>Base Station Controller Hardware</v>
          </cell>
          <cell r="E874">
            <v>563</v>
          </cell>
          <cell r="F874">
            <v>662</v>
          </cell>
          <cell r="G874">
            <v>-99</v>
          </cell>
        </row>
        <row r="875">
          <cell r="A875" t="str">
            <v>2003263</v>
          </cell>
          <cell r="B875" t="str">
            <v>ET2A-T T1 Exchange Terminal</v>
          </cell>
          <cell r="C875" t="str">
            <v>7280</v>
          </cell>
          <cell r="D875" t="str">
            <v>Base Station Controller Hardware</v>
          </cell>
          <cell r="E875">
            <v>563</v>
          </cell>
          <cell r="F875">
            <v>662</v>
          </cell>
          <cell r="G875">
            <v>-99</v>
          </cell>
        </row>
        <row r="876">
          <cell r="A876" t="str">
            <v>2003436</v>
          </cell>
          <cell r="B876" t="str">
            <v>ET2E-TB E1 Exchange Terminal</v>
          </cell>
          <cell r="C876" t="str">
            <v>7280</v>
          </cell>
          <cell r="D876" t="str">
            <v>Base Station Controller Hardware</v>
          </cell>
          <cell r="E876">
            <v>563</v>
          </cell>
          <cell r="F876">
            <v>662</v>
          </cell>
          <cell r="G876">
            <v>-99</v>
          </cell>
        </row>
        <row r="877">
          <cell r="A877" t="str">
            <v>2003437</v>
          </cell>
          <cell r="B877" t="str">
            <v>ET2E-TCB E1 Exchange Terminal</v>
          </cell>
          <cell r="C877" t="str">
            <v>7280</v>
          </cell>
          <cell r="D877" t="str">
            <v>Base Station Controller Hardware</v>
          </cell>
          <cell r="E877">
            <v>563</v>
          </cell>
          <cell r="F877">
            <v>662</v>
          </cell>
          <cell r="G877">
            <v>-99</v>
          </cell>
        </row>
        <row r="878">
          <cell r="A878" t="str">
            <v>2003107</v>
          </cell>
          <cell r="B878" t="str">
            <v>Memory Upgrade MS128M</v>
          </cell>
          <cell r="C878" t="str">
            <v>7280</v>
          </cell>
          <cell r="D878" t="str">
            <v>Base Station Controller Hardware</v>
          </cell>
          <cell r="E878">
            <v>129</v>
          </cell>
          <cell r="F878">
            <v>198</v>
          </cell>
          <cell r="G878">
            <v>-69</v>
          </cell>
        </row>
        <row r="879">
          <cell r="A879" t="str">
            <v>5000816</v>
          </cell>
          <cell r="B879" t="str">
            <v>Rack TCSM2E</v>
          </cell>
          <cell r="C879" t="str">
            <v>7285</v>
          </cell>
          <cell r="D879" t="str">
            <v xml:space="preserve">TCSM  HW &amp; Operating SW </v>
          </cell>
          <cell r="E879">
            <v>8567.91</v>
          </cell>
          <cell r="F879">
            <v>10449</v>
          </cell>
          <cell r="G879">
            <v>-1881.09</v>
          </cell>
        </row>
        <row r="880">
          <cell r="A880" t="str">
            <v>5000817</v>
          </cell>
          <cell r="B880" t="str">
            <v>Rack TCSM2A</v>
          </cell>
          <cell r="C880" t="str">
            <v>7285</v>
          </cell>
          <cell r="D880" t="str">
            <v xml:space="preserve">TCSM  HW &amp; Operating SW </v>
          </cell>
          <cell r="E880">
            <v>8567.91</v>
          </cell>
          <cell r="F880">
            <v>10449</v>
          </cell>
          <cell r="G880">
            <v>-1881.09</v>
          </cell>
        </row>
        <row r="881">
          <cell r="A881" t="str">
            <v>5000819</v>
          </cell>
          <cell r="B881" t="str">
            <v>Rack TCSM2E</v>
          </cell>
          <cell r="C881" t="str">
            <v>7285</v>
          </cell>
          <cell r="D881" t="str">
            <v xml:space="preserve">TCSM  HW &amp; Operating SW </v>
          </cell>
          <cell r="E881">
            <v>8567.91</v>
          </cell>
          <cell r="F881">
            <v>10449</v>
          </cell>
          <cell r="G881">
            <v>-1881.09</v>
          </cell>
        </row>
        <row r="882">
          <cell r="A882" t="str">
            <v>5000823</v>
          </cell>
          <cell r="B882" t="str">
            <v>Rack TCSM2A</v>
          </cell>
          <cell r="C882" t="str">
            <v>7285</v>
          </cell>
          <cell r="D882" t="str">
            <v xml:space="preserve">TCSM  HW &amp; Operating SW </v>
          </cell>
          <cell r="E882">
            <v>8567.91</v>
          </cell>
          <cell r="F882">
            <v>10449</v>
          </cell>
          <cell r="G882">
            <v>-1881.09</v>
          </cell>
        </row>
        <row r="883">
          <cell r="A883" t="str">
            <v>5000854</v>
          </cell>
          <cell r="B883" t="str">
            <v>Rack TCSM2A with NEBS</v>
          </cell>
          <cell r="C883" t="str">
            <v>7285</v>
          </cell>
          <cell r="D883" t="str">
            <v xml:space="preserve">TCSM  HW &amp; Operating SW </v>
          </cell>
          <cell r="E883">
            <v>8567.91</v>
          </cell>
          <cell r="F883">
            <v>10449</v>
          </cell>
          <cell r="G883">
            <v>-1881.09</v>
          </cell>
        </row>
        <row r="884">
          <cell r="A884" t="str">
            <v>5000822</v>
          </cell>
          <cell r="B884" t="str">
            <v>Basic Units TC1C Coax Half Rate</v>
          </cell>
          <cell r="C884" t="str">
            <v>7285</v>
          </cell>
          <cell r="D884" t="str">
            <v xml:space="preserve">TCSM  HW &amp; Operating SW </v>
          </cell>
          <cell r="E884">
            <v>3638.35</v>
          </cell>
          <cell r="F884">
            <v>5398</v>
          </cell>
          <cell r="G884">
            <v>-1759.65</v>
          </cell>
        </row>
        <row r="885">
          <cell r="A885" t="str">
            <v>5000821</v>
          </cell>
          <cell r="B885" t="str">
            <v>Basic Units TC1C Sym Half Rate</v>
          </cell>
          <cell r="C885" t="str">
            <v>7285</v>
          </cell>
          <cell r="D885" t="str">
            <v xml:space="preserve">TCSM  HW &amp; Operating SW </v>
          </cell>
          <cell r="E885">
            <v>4318.42</v>
          </cell>
          <cell r="F885">
            <v>5398</v>
          </cell>
          <cell r="G885">
            <v>-1079.58</v>
          </cell>
        </row>
        <row r="886">
          <cell r="A886" t="str">
            <v>5000820</v>
          </cell>
          <cell r="B886" t="str">
            <v>Basic Units TC1C Sym Full Rate</v>
          </cell>
          <cell r="C886" t="str">
            <v>7285</v>
          </cell>
          <cell r="D886" t="str">
            <v xml:space="preserve">TCSM  HW &amp; Operating SW </v>
          </cell>
          <cell r="E886">
            <v>3638.35</v>
          </cell>
          <cell r="F886">
            <v>4548</v>
          </cell>
          <cell r="G886">
            <v>-909.65</v>
          </cell>
        </row>
        <row r="887">
          <cell r="A887" t="str">
            <v>5000824</v>
          </cell>
          <cell r="B887" t="str">
            <v>Basic Units TC1C Ansi Full Rate</v>
          </cell>
          <cell r="C887" t="str">
            <v>7285</v>
          </cell>
          <cell r="D887" t="str">
            <v xml:space="preserve">TCSM  HW &amp; Operating SW </v>
          </cell>
          <cell r="E887">
            <v>3638.35</v>
          </cell>
          <cell r="F887">
            <v>4548</v>
          </cell>
          <cell r="G887">
            <v>-909.65</v>
          </cell>
        </row>
        <row r="888">
          <cell r="A888" t="str">
            <v>5000500</v>
          </cell>
          <cell r="B888" t="str">
            <v>30 Transcoding Channels Etsi</v>
          </cell>
          <cell r="C888" t="str">
            <v>7285</v>
          </cell>
          <cell r="D888" t="str">
            <v xml:space="preserve">TCSM  HW &amp; Operating SW </v>
          </cell>
          <cell r="E888">
            <v>3042.62</v>
          </cell>
          <cell r="F888">
            <v>3803</v>
          </cell>
          <cell r="G888">
            <v>-760.38</v>
          </cell>
        </row>
        <row r="889">
          <cell r="A889" t="str">
            <v>5000600</v>
          </cell>
          <cell r="B889" t="str">
            <v>24 Transcoding Channels Ansi</v>
          </cell>
          <cell r="C889" t="str">
            <v>7285</v>
          </cell>
          <cell r="D889" t="str">
            <v xml:space="preserve">TCSM  HW &amp; Operating SW </v>
          </cell>
          <cell r="E889">
            <v>2434.11</v>
          </cell>
          <cell r="F889">
            <v>3043</v>
          </cell>
          <cell r="G889">
            <v>-608.89</v>
          </cell>
        </row>
        <row r="890">
          <cell r="A890" t="str">
            <v>5000832</v>
          </cell>
          <cell r="B890" t="str">
            <v>Basic Units TC1C Coax Full Rate</v>
          </cell>
          <cell r="C890" t="str">
            <v>7285</v>
          </cell>
          <cell r="D890" t="str">
            <v xml:space="preserve">TCSM  HW &amp; Operating SW </v>
          </cell>
          <cell r="E890">
            <v>4318.42</v>
          </cell>
          <cell r="F890">
            <v>4548</v>
          </cell>
          <cell r="G890">
            <v>-229.58</v>
          </cell>
        </row>
        <row r="891">
          <cell r="A891" t="str">
            <v>MSGLIC61249</v>
          </cell>
          <cell r="B891" t="str">
            <v>L.1249 MSS VLR Capacity Licence</v>
          </cell>
          <cell r="C891" t="str">
            <v>7312</v>
          </cell>
          <cell r="D891" t="str">
            <v>Basic SW - Standalone MSS, GCS, CDS</v>
          </cell>
          <cell r="E891">
            <v>10000</v>
          </cell>
          <cell r="F891">
            <v>16250</v>
          </cell>
          <cell r="G891">
            <v>-6250</v>
          </cell>
        </row>
        <row r="892">
          <cell r="A892" t="str">
            <v>MSGDEL61249</v>
          </cell>
          <cell r="B892" t="str">
            <v>D.1249 MSS Operating SW</v>
          </cell>
          <cell r="C892" t="str">
            <v>7312</v>
          </cell>
          <cell r="D892" t="str">
            <v>Basic SW - Standalone MSS, GCS, CDS</v>
          </cell>
          <cell r="E892">
            <v>20</v>
          </cell>
          <cell r="F892">
            <v>1</v>
          </cell>
          <cell r="G892">
            <v>19</v>
          </cell>
        </row>
        <row r="893">
          <cell r="A893" t="str">
            <v>CS7299420</v>
          </cell>
          <cell r="B893" t="str">
            <v>BiasT GSM/EDGE 1800/1900, VSWR, Sniffer</v>
          </cell>
          <cell r="C893" t="str">
            <v>7350</v>
          </cell>
          <cell r="D893" t="str">
            <v>Antenna systems</v>
          </cell>
          <cell r="E893">
            <v>300</v>
          </cell>
          <cell r="F893">
            <v>484</v>
          </cell>
          <cell r="G893">
            <v>-184</v>
          </cell>
        </row>
        <row r="894">
          <cell r="A894" t="str">
            <v>CS72185</v>
          </cell>
          <cell r="B894" t="str">
            <v>XXP A 870-960/1710-1880 65/60 15/16 2-p</v>
          </cell>
          <cell r="C894" t="str">
            <v>7350</v>
          </cell>
          <cell r="D894" t="str">
            <v>Antenna systems</v>
          </cell>
          <cell r="E894">
            <v>986</v>
          </cell>
          <cell r="F894">
            <v>1161</v>
          </cell>
          <cell r="G894">
            <v>-175</v>
          </cell>
        </row>
        <row r="895">
          <cell r="A895" t="str">
            <v>CS72184</v>
          </cell>
          <cell r="B895" t="str">
            <v>XXP A 870-960/1710-1880 65/65 12/13 2-p</v>
          </cell>
          <cell r="C895" t="str">
            <v>7350</v>
          </cell>
          <cell r="D895" t="str">
            <v>Antenna systems</v>
          </cell>
          <cell r="E895">
            <v>674</v>
          </cell>
          <cell r="F895">
            <v>794</v>
          </cell>
          <cell r="G895">
            <v>-120</v>
          </cell>
        </row>
        <row r="896">
          <cell r="A896" t="str">
            <v>CS72116.23</v>
          </cell>
          <cell r="B896" t="str">
            <v>Panel 806-960MHz 105deg 15dBi /A</v>
          </cell>
          <cell r="C896" t="str">
            <v>7350</v>
          </cell>
          <cell r="D896" t="str">
            <v>Antenna systems</v>
          </cell>
          <cell r="E896">
            <v>480</v>
          </cell>
          <cell r="F896">
            <v>579</v>
          </cell>
          <cell r="G896">
            <v>-99</v>
          </cell>
        </row>
        <row r="897">
          <cell r="A897" t="str">
            <v>CS7299413</v>
          </cell>
          <cell r="B897" t="str">
            <v>BiasT GSM/EDGE 1800/1900, VSWR</v>
          </cell>
          <cell r="C897" t="str">
            <v>7350</v>
          </cell>
          <cell r="D897" t="str">
            <v>Antenna systems</v>
          </cell>
          <cell r="E897">
            <v>260</v>
          </cell>
          <cell r="F897">
            <v>342</v>
          </cell>
          <cell r="G897">
            <v>-82</v>
          </cell>
        </row>
        <row r="898">
          <cell r="A898" t="str">
            <v>CS7299412</v>
          </cell>
          <cell r="B898" t="str">
            <v>BiasT GSM/EDGE 800/900, VSWR</v>
          </cell>
          <cell r="C898" t="str">
            <v>7350</v>
          </cell>
          <cell r="D898" t="str">
            <v>Antenna systems</v>
          </cell>
          <cell r="E898">
            <v>260</v>
          </cell>
          <cell r="F898">
            <v>339</v>
          </cell>
          <cell r="G898">
            <v>-79</v>
          </cell>
        </row>
        <row r="899">
          <cell r="A899" t="str">
            <v>469796A</v>
          </cell>
          <cell r="B899" t="str">
            <v>RealTilt Control Cable 100 m, RCHA</v>
          </cell>
          <cell r="C899" t="str">
            <v>7350</v>
          </cell>
          <cell r="D899" t="str">
            <v>Antenna systems</v>
          </cell>
          <cell r="E899">
            <v>280</v>
          </cell>
          <cell r="F899">
            <v>359</v>
          </cell>
          <cell r="G899">
            <v>-79</v>
          </cell>
        </row>
        <row r="900">
          <cell r="A900" t="str">
            <v>CS7299611</v>
          </cell>
          <cell r="B900" t="str">
            <v>Bias Tee WCDMA,VSWR</v>
          </cell>
          <cell r="C900" t="str">
            <v>7350</v>
          </cell>
          <cell r="D900" t="str">
            <v>Antenna systems</v>
          </cell>
          <cell r="E900">
            <v>260</v>
          </cell>
          <cell r="F900">
            <v>333</v>
          </cell>
          <cell r="G900">
            <v>-73</v>
          </cell>
        </row>
        <row r="901">
          <cell r="A901" t="str">
            <v>CS72759.01</v>
          </cell>
          <cell r="B901" t="str">
            <v>X-pol C 806-960MHz 65deg 15dBi</v>
          </cell>
          <cell r="C901" t="str">
            <v>7350</v>
          </cell>
          <cell r="D901" t="str">
            <v>Antenna systems</v>
          </cell>
          <cell r="E901">
            <v>337</v>
          </cell>
          <cell r="F901">
            <v>406</v>
          </cell>
          <cell r="G901">
            <v>-69</v>
          </cell>
        </row>
        <row r="902">
          <cell r="A902" t="str">
            <v>CS72759.04</v>
          </cell>
          <cell r="B902" t="str">
            <v>X-pol C 806-960MHz 65deg 15dBi 6degT</v>
          </cell>
          <cell r="C902" t="str">
            <v>7350</v>
          </cell>
          <cell r="D902" t="str">
            <v>Antenna systems</v>
          </cell>
          <cell r="E902">
            <v>337</v>
          </cell>
          <cell r="F902">
            <v>406</v>
          </cell>
          <cell r="G902">
            <v>-69</v>
          </cell>
        </row>
        <row r="903">
          <cell r="A903" t="str">
            <v>CS72223.10</v>
          </cell>
          <cell r="B903" t="str">
            <v>Diplexer 800-1000/1700-2170</v>
          </cell>
          <cell r="C903" t="str">
            <v>7350</v>
          </cell>
          <cell r="D903" t="str">
            <v>Antenna systems</v>
          </cell>
          <cell r="E903">
            <v>225</v>
          </cell>
          <cell r="F903">
            <v>287</v>
          </cell>
          <cell r="G903">
            <v>-62</v>
          </cell>
        </row>
        <row r="904">
          <cell r="A904" t="str">
            <v>CS72110.02</v>
          </cell>
          <cell r="B904" t="str">
            <v>XPol A 806-960MHz 65deg 15,5dBi 6T</v>
          </cell>
          <cell r="C904" t="str">
            <v>7350</v>
          </cell>
          <cell r="D904" t="str">
            <v>Antenna systems</v>
          </cell>
          <cell r="E904">
            <v>449</v>
          </cell>
          <cell r="F904">
            <v>511</v>
          </cell>
          <cell r="G904">
            <v>-62</v>
          </cell>
        </row>
        <row r="905">
          <cell r="A905" t="str">
            <v>CS72110.03</v>
          </cell>
          <cell r="B905" t="str">
            <v>XPol A 806-960MHz 65deg 15,5dBi 12T</v>
          </cell>
          <cell r="C905" t="str">
            <v>7350</v>
          </cell>
          <cell r="D905" t="str">
            <v>Antenna systems</v>
          </cell>
          <cell r="E905">
            <v>449</v>
          </cell>
          <cell r="F905">
            <v>511</v>
          </cell>
          <cell r="G905">
            <v>-62</v>
          </cell>
        </row>
        <row r="906">
          <cell r="A906" t="str">
            <v>CS72992.02</v>
          </cell>
          <cell r="B906" t="str">
            <v>Ultra MHA1800 high band Rx:1740-1785MHz</v>
          </cell>
          <cell r="C906" t="str">
            <v>7350</v>
          </cell>
          <cell r="D906" t="str">
            <v>Antenna systems</v>
          </cell>
          <cell r="E906">
            <v>630</v>
          </cell>
          <cell r="F906">
            <v>692</v>
          </cell>
          <cell r="G906">
            <v>-62</v>
          </cell>
        </row>
        <row r="907">
          <cell r="A907" t="str">
            <v>CS72992.03</v>
          </cell>
          <cell r="B907" t="str">
            <v>Ultra MHA1800 low band Rx:1710-1755MHz</v>
          </cell>
          <cell r="C907" t="str">
            <v>7350</v>
          </cell>
          <cell r="D907" t="str">
            <v>Antenna systems</v>
          </cell>
          <cell r="E907">
            <v>630</v>
          </cell>
          <cell r="F907">
            <v>692</v>
          </cell>
          <cell r="G907">
            <v>-62</v>
          </cell>
        </row>
        <row r="908">
          <cell r="A908" t="str">
            <v>CS72099.02</v>
          </cell>
          <cell r="B908" t="str">
            <v>Euro panel 870-960MHz 65deg 18dBi</v>
          </cell>
          <cell r="C908" t="str">
            <v>7350</v>
          </cell>
          <cell r="D908" t="str">
            <v>Antenna systems</v>
          </cell>
          <cell r="E908">
            <v>360</v>
          </cell>
          <cell r="F908">
            <v>419</v>
          </cell>
          <cell r="G908">
            <v>-59</v>
          </cell>
        </row>
        <row r="909">
          <cell r="A909" t="str">
            <v>471004A</v>
          </cell>
          <cell r="B909" t="str">
            <v>RealTilt Control Cable 80 m</v>
          </cell>
          <cell r="C909" t="str">
            <v>7350</v>
          </cell>
          <cell r="D909" t="str">
            <v>Antenna systems</v>
          </cell>
          <cell r="E909">
            <v>237</v>
          </cell>
          <cell r="F909">
            <v>294.10000000000002</v>
          </cell>
          <cell r="G909">
            <v>-57.1</v>
          </cell>
        </row>
        <row r="910">
          <cell r="A910" t="str">
            <v>CS72223.11</v>
          </cell>
          <cell r="B910" t="str">
            <v>Diplexer 800-1000/1700-2170 double unit</v>
          </cell>
          <cell r="C910" t="str">
            <v>7350</v>
          </cell>
          <cell r="D910" t="str">
            <v>Antenna systems</v>
          </cell>
          <cell r="E910">
            <v>445</v>
          </cell>
          <cell r="F910">
            <v>500</v>
          </cell>
          <cell r="G910">
            <v>-55</v>
          </cell>
        </row>
        <row r="911">
          <cell r="A911" t="str">
            <v>469759A</v>
          </cell>
          <cell r="B911" t="str">
            <v>RealTilt Electronic Tilt Adjuster, RTAA</v>
          </cell>
          <cell r="C911" t="str">
            <v>7350</v>
          </cell>
          <cell r="D911" t="str">
            <v>Antenna systems</v>
          </cell>
          <cell r="E911">
            <v>351</v>
          </cell>
          <cell r="F911">
            <v>404</v>
          </cell>
          <cell r="G911">
            <v>-53</v>
          </cell>
        </row>
        <row r="912">
          <cell r="A912" t="str">
            <v>469869A</v>
          </cell>
          <cell r="B912" t="str">
            <v>RealTilt Smart Bias-T for BTS Side, RSBA</v>
          </cell>
          <cell r="C912" t="str">
            <v>7350</v>
          </cell>
          <cell r="D912" t="str">
            <v>Antenna systems</v>
          </cell>
          <cell r="E912">
            <v>255</v>
          </cell>
          <cell r="F912">
            <v>306</v>
          </cell>
          <cell r="G912">
            <v>-51</v>
          </cell>
        </row>
        <row r="913">
          <cell r="A913" t="str">
            <v>469870A</v>
          </cell>
          <cell r="B913" t="str">
            <v>RealTilt Smart Bias-T for Mast Side,RSMA</v>
          </cell>
          <cell r="C913" t="str">
            <v>7350</v>
          </cell>
          <cell r="D913" t="str">
            <v>Antenna systems</v>
          </cell>
          <cell r="E913">
            <v>255</v>
          </cell>
          <cell r="F913">
            <v>306</v>
          </cell>
          <cell r="G913">
            <v>-51</v>
          </cell>
        </row>
        <row r="914">
          <cell r="A914" t="str">
            <v>469795A</v>
          </cell>
          <cell r="B914" t="str">
            <v>RealTilt Control Cable 60 m, RCGA</v>
          </cell>
          <cell r="C914" t="str">
            <v>7350</v>
          </cell>
          <cell r="D914" t="str">
            <v>Antenna systems</v>
          </cell>
          <cell r="E914">
            <v>193</v>
          </cell>
          <cell r="F914">
            <v>230</v>
          </cell>
          <cell r="G914">
            <v>-37</v>
          </cell>
        </row>
        <row r="915">
          <cell r="A915" t="str">
            <v>CS7223003</v>
          </cell>
          <cell r="B915" t="str">
            <v>Triplexer 900/1800/WCDMA double dc-stop</v>
          </cell>
          <cell r="C915" t="str">
            <v>7350</v>
          </cell>
          <cell r="D915" t="str">
            <v>Antenna systems</v>
          </cell>
          <cell r="E915">
            <v>1411</v>
          </cell>
          <cell r="F915">
            <v>1445.59</v>
          </cell>
          <cell r="G915">
            <v>-34.589999999999918</v>
          </cell>
        </row>
        <row r="916">
          <cell r="A916" t="str">
            <v>CS7299310</v>
          </cell>
          <cell r="B916" t="str">
            <v>MHA MNPF1900 w/ by-pass, Rx:1850-1910MHz</v>
          </cell>
          <cell r="C916" t="str">
            <v>7350</v>
          </cell>
          <cell r="D916" t="str">
            <v>Antenna systems</v>
          </cell>
          <cell r="E916">
            <v>630</v>
          </cell>
          <cell r="F916">
            <v>662</v>
          </cell>
          <cell r="G916">
            <v>-32</v>
          </cell>
        </row>
        <row r="917">
          <cell r="A917" t="str">
            <v>469794A</v>
          </cell>
          <cell r="B917" t="str">
            <v>RealTilt Control Cable 40 m, RCFA</v>
          </cell>
          <cell r="C917" t="str">
            <v>7350</v>
          </cell>
          <cell r="D917" t="str">
            <v>Antenna systems</v>
          </cell>
          <cell r="E917">
            <v>134</v>
          </cell>
          <cell r="F917">
            <v>165</v>
          </cell>
          <cell r="G917">
            <v>-31</v>
          </cell>
        </row>
        <row r="918">
          <cell r="A918" t="str">
            <v>471003A</v>
          </cell>
          <cell r="B918" t="str">
            <v>RealTilt Control Cable 50 m</v>
          </cell>
          <cell r="C918" t="str">
            <v>7350</v>
          </cell>
          <cell r="D918" t="str">
            <v>Antenna systems</v>
          </cell>
          <cell r="E918">
            <v>170</v>
          </cell>
          <cell r="F918">
            <v>196.88</v>
          </cell>
          <cell r="G918">
            <v>-26.88</v>
          </cell>
        </row>
        <row r="919">
          <cell r="A919" t="str">
            <v>CS7299411</v>
          </cell>
          <cell r="B919" t="str">
            <v>BiasT GSM/EDGE</v>
          </cell>
          <cell r="C919" t="str">
            <v>7350</v>
          </cell>
          <cell r="D919" t="str">
            <v>Antenna systems</v>
          </cell>
          <cell r="E919">
            <v>150</v>
          </cell>
          <cell r="F919">
            <v>173</v>
          </cell>
          <cell r="G919">
            <v>-23</v>
          </cell>
        </row>
        <row r="920">
          <cell r="A920" t="str">
            <v>CS72230.21</v>
          </cell>
          <cell r="B920" t="str">
            <v>Diplexer 1800/WCDMA Double Unit</v>
          </cell>
          <cell r="C920" t="str">
            <v>7350</v>
          </cell>
          <cell r="D920" t="str">
            <v>Antenna systems</v>
          </cell>
          <cell r="E920">
            <v>1020</v>
          </cell>
          <cell r="F920">
            <v>1043</v>
          </cell>
          <cell r="G920">
            <v>-23</v>
          </cell>
        </row>
        <row r="921">
          <cell r="A921" t="str">
            <v>CS72225.02</v>
          </cell>
          <cell r="B921" t="str">
            <v>DC Stop 800-2170 MHz</v>
          </cell>
          <cell r="C921" t="str">
            <v>7350</v>
          </cell>
          <cell r="D921" t="str">
            <v>Antenna systems</v>
          </cell>
          <cell r="E921">
            <v>56</v>
          </cell>
          <cell r="F921">
            <v>75</v>
          </cell>
          <cell r="G921">
            <v>-19</v>
          </cell>
        </row>
        <row r="922">
          <cell r="A922" t="str">
            <v>471002A</v>
          </cell>
          <cell r="B922" t="str">
            <v>RealTilt Control Cable 25 m</v>
          </cell>
          <cell r="C922" t="str">
            <v>7350</v>
          </cell>
          <cell r="D922" t="str">
            <v>Antenna systems</v>
          </cell>
          <cell r="E922">
            <v>101</v>
          </cell>
          <cell r="F922">
            <v>115.39</v>
          </cell>
          <cell r="G922">
            <v>-14.39</v>
          </cell>
        </row>
        <row r="923">
          <cell r="A923" t="str">
            <v>469793A</v>
          </cell>
          <cell r="B923" t="str">
            <v>RealTilt Control Cable 20 m, RCEA</v>
          </cell>
          <cell r="C923" t="str">
            <v>7350</v>
          </cell>
          <cell r="D923" t="str">
            <v>Antenna systems</v>
          </cell>
          <cell r="E923">
            <v>93</v>
          </cell>
          <cell r="F923">
            <v>104</v>
          </cell>
          <cell r="G923">
            <v>-11</v>
          </cell>
        </row>
        <row r="924">
          <cell r="A924" t="str">
            <v>CS7299613</v>
          </cell>
          <cell r="B924" t="str">
            <v>Bias Tee WCDMA</v>
          </cell>
          <cell r="C924" t="str">
            <v>7350</v>
          </cell>
          <cell r="D924" t="str">
            <v>Antenna systems</v>
          </cell>
          <cell r="E924">
            <v>150</v>
          </cell>
          <cell r="F924">
            <v>161</v>
          </cell>
          <cell r="G924">
            <v>-11</v>
          </cell>
        </row>
        <row r="925">
          <cell r="A925" t="str">
            <v>469792A</v>
          </cell>
          <cell r="B925" t="str">
            <v>RealTilt Control Cable 10 m, RCLA</v>
          </cell>
          <cell r="C925" t="str">
            <v>7350</v>
          </cell>
          <cell r="D925" t="str">
            <v>Antenna systems</v>
          </cell>
          <cell r="E925">
            <v>60</v>
          </cell>
          <cell r="F925">
            <v>68</v>
          </cell>
          <cell r="G925">
            <v>-8</v>
          </cell>
        </row>
        <row r="926">
          <cell r="A926" t="str">
            <v>469791A</v>
          </cell>
          <cell r="B926" t="str">
            <v>RealTilt Control Cable 5 m, RCCA</v>
          </cell>
          <cell r="C926" t="str">
            <v>7350</v>
          </cell>
          <cell r="D926" t="str">
            <v>Antenna systems</v>
          </cell>
          <cell r="E926">
            <v>45</v>
          </cell>
          <cell r="F926">
            <v>49</v>
          </cell>
          <cell r="G926">
            <v>-4</v>
          </cell>
        </row>
        <row r="927">
          <cell r="A927" t="str">
            <v>469833A</v>
          </cell>
          <cell r="B927" t="str">
            <v>RealTilt Lightning Prot. Device, RLPA</v>
          </cell>
          <cell r="C927" t="str">
            <v>7350</v>
          </cell>
          <cell r="D927" t="str">
            <v>Antenna systems</v>
          </cell>
          <cell r="E927">
            <v>97</v>
          </cell>
          <cell r="F927">
            <v>100</v>
          </cell>
          <cell r="G927">
            <v>-3</v>
          </cell>
        </row>
        <row r="928">
          <cell r="A928" t="str">
            <v>469790A</v>
          </cell>
          <cell r="B928" t="str">
            <v>RealTilt Control Cable 3 m, RCBA</v>
          </cell>
          <cell r="C928" t="str">
            <v>7350</v>
          </cell>
          <cell r="D928" t="str">
            <v>Antenna systems</v>
          </cell>
          <cell r="E928">
            <v>41</v>
          </cell>
          <cell r="F928">
            <v>43</v>
          </cell>
          <cell r="G928">
            <v>-2</v>
          </cell>
        </row>
        <row r="929">
          <cell r="A929" t="str">
            <v>471001A</v>
          </cell>
          <cell r="B929" t="str">
            <v>RealTilt Control Cable 1 m</v>
          </cell>
          <cell r="C929" t="str">
            <v>7350</v>
          </cell>
          <cell r="D929" t="str">
            <v>Antenna systems</v>
          </cell>
          <cell r="E929">
            <v>35</v>
          </cell>
          <cell r="F929">
            <v>36.29</v>
          </cell>
          <cell r="G929">
            <v>-1.29</v>
          </cell>
        </row>
        <row r="930">
          <cell r="A930" t="str">
            <v>469789A</v>
          </cell>
          <cell r="B930" t="str">
            <v>RealTilt Control Cable 2 m, RCMA</v>
          </cell>
          <cell r="C930" t="str">
            <v>7350</v>
          </cell>
          <cell r="D930" t="str">
            <v>Antenna systems</v>
          </cell>
          <cell r="E930">
            <v>38</v>
          </cell>
          <cell r="F930">
            <v>39</v>
          </cell>
          <cell r="G930">
            <v>-1</v>
          </cell>
        </row>
        <row r="931">
          <cell r="A931" t="str">
            <v>469834A</v>
          </cell>
          <cell r="B931" t="str">
            <v>RealTilt Grounding Clamp, RGCA</v>
          </cell>
          <cell r="C931" t="str">
            <v>7350</v>
          </cell>
          <cell r="D931" t="str">
            <v>Antenna systems</v>
          </cell>
          <cell r="E931">
            <v>31</v>
          </cell>
          <cell r="F931">
            <v>30</v>
          </cell>
          <cell r="G931">
            <v>1</v>
          </cell>
        </row>
        <row r="932">
          <cell r="A932" t="str">
            <v>CS7219600</v>
          </cell>
          <cell r="B932" t="str">
            <v>Clamp 50-115mm for A, F &amp; Euro panel</v>
          </cell>
          <cell r="C932" t="str">
            <v>7350</v>
          </cell>
          <cell r="D932" t="str">
            <v>Antenna systems</v>
          </cell>
          <cell r="E932">
            <v>13</v>
          </cell>
          <cell r="F932">
            <v>11.5</v>
          </cell>
          <cell r="G932">
            <v>1.5</v>
          </cell>
        </row>
        <row r="933">
          <cell r="A933" t="str">
            <v>CS7219114</v>
          </cell>
          <cell r="B933" t="str">
            <v>DT-kit for A, F &amp; Euro panel</v>
          </cell>
          <cell r="C933" t="str">
            <v>7350</v>
          </cell>
          <cell r="D933" t="str">
            <v>Antenna systems</v>
          </cell>
          <cell r="E933">
            <v>35</v>
          </cell>
          <cell r="F933">
            <v>32.26</v>
          </cell>
          <cell r="G933">
            <v>2.74</v>
          </cell>
        </row>
        <row r="934">
          <cell r="A934" t="str">
            <v>469797A</v>
          </cell>
          <cell r="B934" t="str">
            <v>RealTilt Splitter 1:3, RSAA</v>
          </cell>
          <cell r="C934" t="str">
            <v>7350</v>
          </cell>
          <cell r="D934" t="str">
            <v>Antenna systems</v>
          </cell>
          <cell r="E934">
            <v>84</v>
          </cell>
          <cell r="F934">
            <v>79</v>
          </cell>
          <cell r="G934">
            <v>5</v>
          </cell>
        </row>
        <row r="935">
          <cell r="A935" t="str">
            <v>CS7216510</v>
          </cell>
          <cell r="B935" t="str">
            <v>Ind Omni 820-960/1710-2500 2/4dBi Nf /PW</v>
          </cell>
          <cell r="C935" t="str">
            <v>7350</v>
          </cell>
          <cell r="D935" t="str">
            <v>Antenna systems</v>
          </cell>
          <cell r="E935">
            <v>54</v>
          </cell>
          <cell r="F935">
            <v>46.29</v>
          </cell>
          <cell r="G935">
            <v>7.71</v>
          </cell>
        </row>
        <row r="936">
          <cell r="A936" t="str">
            <v>471011A</v>
          </cell>
          <cell r="B936" t="str">
            <v>Single Unit RTA /PW</v>
          </cell>
          <cell r="C936" t="str">
            <v>7350</v>
          </cell>
          <cell r="D936" t="str">
            <v>Antenna systems</v>
          </cell>
          <cell r="E936">
            <v>422</v>
          </cell>
          <cell r="F936">
            <v>411.29</v>
          </cell>
          <cell r="G936">
            <v>10.71</v>
          </cell>
        </row>
        <row r="937">
          <cell r="A937" t="str">
            <v>CS7216801</v>
          </cell>
          <cell r="B937" t="str">
            <v>Ind Pan 806-960/1710-2500MHz 90deg 7dBi</v>
          </cell>
          <cell r="C937" t="str">
            <v>7350</v>
          </cell>
          <cell r="D937" t="str">
            <v>Antenna systems</v>
          </cell>
          <cell r="E937">
            <v>88</v>
          </cell>
          <cell r="F937">
            <v>74.709999999999994</v>
          </cell>
          <cell r="G937">
            <v>13.29</v>
          </cell>
        </row>
        <row r="938">
          <cell r="A938" t="str">
            <v>471014A</v>
          </cell>
          <cell r="B938" t="str">
            <v>Single Unit RTA for MB antennas /PW</v>
          </cell>
          <cell r="C938" t="str">
            <v>7350</v>
          </cell>
          <cell r="D938" t="str">
            <v>Antenna systems</v>
          </cell>
          <cell r="E938">
            <v>556</v>
          </cell>
          <cell r="F938">
            <v>541.17999999999995</v>
          </cell>
          <cell r="G938">
            <v>14.82000000000005</v>
          </cell>
        </row>
        <row r="939">
          <cell r="A939" t="str">
            <v>CS7223023</v>
          </cell>
          <cell r="B939" t="str">
            <v>Diplexer 1800/WCDMA Double dc-stop</v>
          </cell>
          <cell r="C939" t="str">
            <v>7350</v>
          </cell>
          <cell r="D939" t="str">
            <v>Antenna systems</v>
          </cell>
          <cell r="E939">
            <v>1020</v>
          </cell>
          <cell r="F939">
            <v>1003.73</v>
          </cell>
          <cell r="G939">
            <v>16.27</v>
          </cell>
        </row>
        <row r="940">
          <cell r="A940" t="str">
            <v>471012A</v>
          </cell>
          <cell r="B940" t="str">
            <v>Double Unit RTA /PW</v>
          </cell>
          <cell r="C940" t="str">
            <v>7350</v>
          </cell>
          <cell r="D940" t="str">
            <v>Antenna systems</v>
          </cell>
          <cell r="E940">
            <v>800</v>
          </cell>
          <cell r="F940">
            <v>779.29</v>
          </cell>
          <cell r="G940">
            <v>20.71</v>
          </cell>
        </row>
        <row r="941">
          <cell r="A941" t="str">
            <v>471013A</v>
          </cell>
          <cell r="B941" t="str">
            <v>Triple Unit RTA /PW</v>
          </cell>
          <cell r="C941" t="str">
            <v>7350</v>
          </cell>
          <cell r="D941" t="str">
            <v>Antenna systems</v>
          </cell>
          <cell r="E941">
            <v>1200</v>
          </cell>
          <cell r="F941">
            <v>1168.94</v>
          </cell>
          <cell r="G941">
            <v>31.059999999999945</v>
          </cell>
        </row>
        <row r="942">
          <cell r="A942" t="str">
            <v>CS72106.02</v>
          </cell>
          <cell r="B942" t="str">
            <v>Euro panel 870-960Mhz 15.5dBi 120deg</v>
          </cell>
          <cell r="C942" t="str">
            <v>7350</v>
          </cell>
          <cell r="D942" t="str">
            <v>Antenna systems</v>
          </cell>
          <cell r="E942">
            <v>400</v>
          </cell>
          <cell r="F942">
            <v>358.16</v>
          </cell>
          <cell r="G942">
            <v>41.84</v>
          </cell>
        </row>
        <row r="943">
          <cell r="A943" t="str">
            <v>CS7276111</v>
          </cell>
          <cell r="B943" t="str">
            <v>XPol F 1710-2170MHz 65deg 18dBi 0-10T</v>
          </cell>
          <cell r="C943" t="str">
            <v>7350</v>
          </cell>
          <cell r="D943" t="str">
            <v>Antenna systems</v>
          </cell>
          <cell r="E943">
            <v>572</v>
          </cell>
          <cell r="F943">
            <v>527.72</v>
          </cell>
          <cell r="G943">
            <v>44.28</v>
          </cell>
        </row>
        <row r="944">
          <cell r="A944" t="str">
            <v>CS7276113</v>
          </cell>
          <cell r="B944" t="str">
            <v>XPol F 1710-2170MHz 65deg 15.5dBi AT</v>
          </cell>
          <cell r="C944" t="str">
            <v>7350</v>
          </cell>
          <cell r="D944" t="str">
            <v>Antenna systems</v>
          </cell>
          <cell r="E944">
            <v>512</v>
          </cell>
          <cell r="F944">
            <v>467.24</v>
          </cell>
          <cell r="G944">
            <v>44.76</v>
          </cell>
        </row>
        <row r="945">
          <cell r="A945" t="str">
            <v>CS72116.32</v>
          </cell>
          <cell r="B945" t="str">
            <v>Xpol 806-960MHz 65deg 17dBi /A</v>
          </cell>
          <cell r="C945" t="str">
            <v>7350</v>
          </cell>
          <cell r="D945" t="str">
            <v>Antenna systems</v>
          </cell>
          <cell r="E945">
            <v>396</v>
          </cell>
          <cell r="F945">
            <v>344.88</v>
          </cell>
          <cell r="G945">
            <v>51.12</v>
          </cell>
        </row>
        <row r="946">
          <cell r="A946" t="str">
            <v>CS72230.20</v>
          </cell>
          <cell r="B946" t="str">
            <v>Diplexer 1710-1880 / 1920-2170</v>
          </cell>
          <cell r="C946" t="str">
            <v>7350</v>
          </cell>
          <cell r="D946" t="str">
            <v>Antenna systems</v>
          </cell>
          <cell r="E946">
            <v>494</v>
          </cell>
          <cell r="F946">
            <v>436</v>
          </cell>
          <cell r="G946">
            <v>58</v>
          </cell>
        </row>
        <row r="947">
          <cell r="A947" t="str">
            <v>CS72754.04</v>
          </cell>
          <cell r="B947" t="str">
            <v>Xpol 1710-2170MHz 65deg 14.5dBi 0-8T /A</v>
          </cell>
          <cell r="C947" t="str">
            <v>7350</v>
          </cell>
          <cell r="D947" t="str">
            <v>Antenna systems</v>
          </cell>
          <cell r="E947">
            <v>609</v>
          </cell>
          <cell r="F947">
            <v>547</v>
          </cell>
          <cell r="G947">
            <v>62</v>
          </cell>
        </row>
        <row r="948">
          <cell r="A948" t="str">
            <v>CS72754.01</v>
          </cell>
          <cell r="B948" t="str">
            <v>XPol 1710-2170MHz 65deg 18dBi 0-7T /A</v>
          </cell>
          <cell r="C948" t="str">
            <v>7350</v>
          </cell>
          <cell r="D948" t="str">
            <v>Antenna systems</v>
          </cell>
          <cell r="E948">
            <v>687</v>
          </cell>
          <cell r="F948">
            <v>625</v>
          </cell>
          <cell r="G948">
            <v>62</v>
          </cell>
        </row>
        <row r="949">
          <cell r="A949" t="str">
            <v>CS72230.01</v>
          </cell>
          <cell r="B949" t="str">
            <v>Triplexer 900/1800/WCDMA</v>
          </cell>
          <cell r="C949" t="str">
            <v>7350</v>
          </cell>
          <cell r="D949" t="str">
            <v>Antenna systems</v>
          </cell>
          <cell r="E949">
            <v>705</v>
          </cell>
          <cell r="F949">
            <v>643</v>
          </cell>
          <cell r="G949">
            <v>62</v>
          </cell>
        </row>
        <row r="950">
          <cell r="A950" t="str">
            <v>CS7210000</v>
          </cell>
          <cell r="B950" t="str">
            <v>Omni 870-960MHz 11dBi</v>
          </cell>
          <cell r="C950" t="str">
            <v>7350</v>
          </cell>
          <cell r="D950" t="str">
            <v>Antenna systems</v>
          </cell>
          <cell r="E950">
            <v>490</v>
          </cell>
          <cell r="F950">
            <v>424.55</v>
          </cell>
          <cell r="G950">
            <v>65.45</v>
          </cell>
        </row>
        <row r="951">
          <cell r="A951" t="str">
            <v>CS72116.33</v>
          </cell>
          <cell r="B951" t="str">
            <v>Xpol 806-960MHz 90deg 17dBi /A</v>
          </cell>
          <cell r="C951" t="str">
            <v>7350</v>
          </cell>
          <cell r="D951" t="str">
            <v>Antenna systems</v>
          </cell>
          <cell r="E951">
            <v>541</v>
          </cell>
          <cell r="F951">
            <v>468.68</v>
          </cell>
          <cell r="G951">
            <v>72.319999999999993</v>
          </cell>
        </row>
        <row r="952">
          <cell r="A952" t="str">
            <v>CS7211403</v>
          </cell>
          <cell r="B952" t="str">
            <v>XPol A 806-960MHz 90deg 17dBi</v>
          </cell>
          <cell r="C952" t="str">
            <v>7350</v>
          </cell>
          <cell r="D952" t="str">
            <v>Antenna systems</v>
          </cell>
          <cell r="E952">
            <v>919</v>
          </cell>
          <cell r="F952">
            <v>812.33</v>
          </cell>
          <cell r="G952">
            <v>106.67</v>
          </cell>
        </row>
        <row r="953">
          <cell r="A953" t="str">
            <v>CS72116.30</v>
          </cell>
          <cell r="B953" t="str">
            <v>Panel 806-960MHz 120deg 15dBi /A</v>
          </cell>
          <cell r="C953" t="str">
            <v>7350</v>
          </cell>
          <cell r="D953" t="str">
            <v>Antenna systems</v>
          </cell>
          <cell r="E953">
            <v>593</v>
          </cell>
          <cell r="F953">
            <v>476.24</v>
          </cell>
          <cell r="G953">
            <v>116.76</v>
          </cell>
        </row>
        <row r="954">
          <cell r="A954" t="str">
            <v>CS7207401</v>
          </cell>
          <cell r="B954" t="str">
            <v>XXP1710-2170/1710-2170 65/65 18/18 AT/PW</v>
          </cell>
          <cell r="C954" t="str">
            <v>7350</v>
          </cell>
          <cell r="D954" t="str">
            <v>Antenna systems</v>
          </cell>
          <cell r="E954">
            <v>974</v>
          </cell>
          <cell r="F954">
            <v>843.29</v>
          </cell>
          <cell r="G954">
            <v>130.71</v>
          </cell>
        </row>
        <row r="955">
          <cell r="A955" t="str">
            <v>CS7223002</v>
          </cell>
          <cell r="B955" t="str">
            <v>Triplexer 900/1800/WCDMA double unit</v>
          </cell>
          <cell r="C955" t="str">
            <v>7350</v>
          </cell>
          <cell r="D955" t="str">
            <v>Antenna systems</v>
          </cell>
          <cell r="E955">
            <v>1411</v>
          </cell>
          <cell r="F955">
            <v>1257.04</v>
          </cell>
          <cell r="G955">
            <v>153.96</v>
          </cell>
        </row>
        <row r="956">
          <cell r="A956" t="str">
            <v>CS7276302</v>
          </cell>
          <cell r="B956" t="str">
            <v>XXP 824-960/1710-2170 65/65 16/18dBi AT</v>
          </cell>
          <cell r="C956" t="str">
            <v>7350</v>
          </cell>
          <cell r="D956" t="str">
            <v>Antenna systems</v>
          </cell>
          <cell r="E956">
            <v>1838</v>
          </cell>
          <cell r="F956">
            <v>1675.65</v>
          </cell>
          <cell r="G956">
            <v>162.35</v>
          </cell>
        </row>
        <row r="957">
          <cell r="A957" t="str">
            <v>CS7276402</v>
          </cell>
          <cell r="B957" t="str">
            <v>XXP1710-2170/1710-2170 85/85 17/17dBi AT</v>
          </cell>
          <cell r="C957" t="str">
            <v>7350</v>
          </cell>
          <cell r="D957" t="str">
            <v>Antenna systems</v>
          </cell>
          <cell r="E957">
            <v>1435</v>
          </cell>
          <cell r="F957">
            <v>1242.8</v>
          </cell>
          <cell r="G957">
            <v>192.2</v>
          </cell>
        </row>
        <row r="958">
          <cell r="A958" t="str">
            <v>CS7207301</v>
          </cell>
          <cell r="B958" t="str">
            <v>XXP 824-960/1710-2170 65 14/17dBi AT /PW</v>
          </cell>
          <cell r="C958" t="str">
            <v>7350</v>
          </cell>
          <cell r="D958" t="str">
            <v>Antenna systems</v>
          </cell>
          <cell r="E958">
            <v>1470</v>
          </cell>
          <cell r="F958">
            <v>1272.47</v>
          </cell>
          <cell r="G958">
            <v>197.53</v>
          </cell>
        </row>
        <row r="959">
          <cell r="A959" t="str">
            <v>CS7276301</v>
          </cell>
          <cell r="B959" t="str">
            <v>XXP 824-960/1710-2170 65/65 14/17dBi AT</v>
          </cell>
          <cell r="C959" t="str">
            <v>7350</v>
          </cell>
          <cell r="D959" t="str">
            <v>Antenna systems</v>
          </cell>
          <cell r="E959">
            <v>1520</v>
          </cell>
          <cell r="F959">
            <v>1316.33</v>
          </cell>
          <cell r="G959">
            <v>203.67</v>
          </cell>
        </row>
        <row r="960">
          <cell r="A960" t="str">
            <v>CS72116.31</v>
          </cell>
          <cell r="B960" t="str">
            <v>Xpol 806-960MHz 30deg 21dBi /A</v>
          </cell>
          <cell r="C960" t="str">
            <v>7350</v>
          </cell>
          <cell r="D960" t="str">
            <v>Antenna systems</v>
          </cell>
          <cell r="E960">
            <v>1326</v>
          </cell>
          <cell r="F960">
            <v>1096.51</v>
          </cell>
          <cell r="G960">
            <v>229.49</v>
          </cell>
        </row>
        <row r="961">
          <cell r="A961" t="str">
            <v>CS7276303</v>
          </cell>
          <cell r="B961" t="str">
            <v>XXP 824-960/1710-2170 65/65 17/18dBi AT</v>
          </cell>
          <cell r="C961" t="str">
            <v>7350</v>
          </cell>
          <cell r="D961" t="str">
            <v>Antenna systems</v>
          </cell>
          <cell r="E961">
            <v>2237</v>
          </cell>
          <cell r="F961">
            <v>1975.68</v>
          </cell>
          <cell r="G961">
            <v>261.32</v>
          </cell>
        </row>
        <row r="962">
          <cell r="A962" t="str">
            <v>CS7276503</v>
          </cell>
          <cell r="B962" t="str">
            <v>XXXP 900/1710-2170/1710-2170 65 17 AT</v>
          </cell>
          <cell r="C962" t="str">
            <v>7350</v>
          </cell>
          <cell r="D962" t="str">
            <v>Antenna systems</v>
          </cell>
          <cell r="E962">
            <v>3231</v>
          </cell>
          <cell r="F962">
            <v>2944.55</v>
          </cell>
          <cell r="G962">
            <v>286.45</v>
          </cell>
        </row>
        <row r="963">
          <cell r="A963" t="str">
            <v>CS7207302</v>
          </cell>
          <cell r="B963" t="str">
            <v>XXP 824-960/1710-2170 65 16/17dBi AT/PW</v>
          </cell>
          <cell r="C963" t="str">
            <v>7350</v>
          </cell>
          <cell r="D963" t="str">
            <v>Antenna systems</v>
          </cell>
          <cell r="E963">
            <v>2165</v>
          </cell>
          <cell r="F963">
            <v>1874.82</v>
          </cell>
          <cell r="G963">
            <v>290.18</v>
          </cell>
        </row>
        <row r="964">
          <cell r="A964" t="str">
            <v>CS7276501</v>
          </cell>
          <cell r="B964" t="str">
            <v>XXXP 900/1800/2100 65/67/63 14/16/17 AT</v>
          </cell>
          <cell r="C964" t="str">
            <v>7350</v>
          </cell>
          <cell r="D964" t="str">
            <v>Antenna systems</v>
          </cell>
          <cell r="E964">
            <v>3547</v>
          </cell>
          <cell r="F964">
            <v>3232.72</v>
          </cell>
          <cell r="G964">
            <v>314.27999999999997</v>
          </cell>
        </row>
        <row r="965">
          <cell r="A965" t="str">
            <v>CS7207303</v>
          </cell>
          <cell r="B965" t="str">
            <v>XXP 824-960/1710-2170 65 17/17dBi AT/PW</v>
          </cell>
          <cell r="C965" t="str">
            <v>7350</v>
          </cell>
          <cell r="D965" t="str">
            <v>Antenna systems</v>
          </cell>
          <cell r="E965">
            <v>2535</v>
          </cell>
          <cell r="F965">
            <v>2194.8200000000002</v>
          </cell>
          <cell r="G965">
            <v>340.18</v>
          </cell>
        </row>
        <row r="966">
          <cell r="A966" t="str">
            <v>CS7276502</v>
          </cell>
          <cell r="B966" t="str">
            <v>XXXP 900/1800/2100 65/67/63 16/17/18 AT</v>
          </cell>
          <cell r="C966" t="str">
            <v>7350</v>
          </cell>
          <cell r="D966" t="str">
            <v>Antenna systems</v>
          </cell>
          <cell r="E966">
            <v>4646</v>
          </cell>
          <cell r="F966">
            <v>4233.6000000000004</v>
          </cell>
          <cell r="G966">
            <v>412.4</v>
          </cell>
        </row>
        <row r="967">
          <cell r="A967" t="str">
            <v>CS71367.11</v>
          </cell>
          <cell r="B967" t="str">
            <v>Varta 48V 12OPzV1500 , 1500 Ah/10h</v>
          </cell>
          <cell r="C967" t="str">
            <v>7351</v>
          </cell>
          <cell r="D967" t="str">
            <v>Aux Power Systems</v>
          </cell>
          <cell r="E967">
            <v>19239.13</v>
          </cell>
          <cell r="F967">
            <v>21357</v>
          </cell>
          <cell r="G967">
            <v>-2117.87</v>
          </cell>
        </row>
        <row r="968">
          <cell r="A968" t="str">
            <v>CS71130.10</v>
          </cell>
          <cell r="B968" t="str">
            <v>4x12V Battery Northstar NSB110FT</v>
          </cell>
          <cell r="C968" t="str">
            <v>7351</v>
          </cell>
          <cell r="D968" t="str">
            <v>Aux Power Systems</v>
          </cell>
          <cell r="E968">
            <v>956.52</v>
          </cell>
          <cell r="F968">
            <v>977.5</v>
          </cell>
          <cell r="G968">
            <v>-20.98</v>
          </cell>
        </row>
        <row r="969">
          <cell r="A969" t="str">
            <v>CS7136214</v>
          </cell>
          <cell r="B969" t="str">
            <v>Venting kit for 12VE115F-FR, 12V155FS</v>
          </cell>
          <cell r="C969" t="str">
            <v>7351</v>
          </cell>
          <cell r="D969" t="str">
            <v>Aux Power Systems</v>
          </cell>
          <cell r="E969">
            <v>19.57</v>
          </cell>
          <cell r="F969">
            <v>18</v>
          </cell>
          <cell r="G969">
            <v>1.57</v>
          </cell>
        </row>
        <row r="970">
          <cell r="A970" t="str">
            <v>CS70402.00</v>
          </cell>
          <cell r="B970" t="str">
            <v>MetroHub Battery</v>
          </cell>
          <cell r="C970" t="str">
            <v>7351</v>
          </cell>
          <cell r="D970" t="str">
            <v>Aux Power Systems</v>
          </cell>
          <cell r="E970">
            <v>1041.3</v>
          </cell>
          <cell r="F970">
            <v>1037</v>
          </cell>
          <cell r="G970">
            <v>4.2999999999999545</v>
          </cell>
        </row>
        <row r="971">
          <cell r="A971" t="str">
            <v>CS71366.20</v>
          </cell>
          <cell r="B971" t="str">
            <v>Battery Accessory Kit C11 Optima/Supreme</v>
          </cell>
          <cell r="C971" t="str">
            <v>7351</v>
          </cell>
          <cell r="D971" t="str">
            <v>Aux Power Systems</v>
          </cell>
          <cell r="E971">
            <v>62.39</v>
          </cell>
          <cell r="F971">
            <v>54</v>
          </cell>
          <cell r="G971">
            <v>8.39</v>
          </cell>
        </row>
        <row r="972">
          <cell r="A972" t="str">
            <v>CS71305.06</v>
          </cell>
          <cell r="B972" t="str">
            <v>Ventilation kit for M12V155FT batteries</v>
          </cell>
          <cell r="C972" t="str">
            <v>7351</v>
          </cell>
          <cell r="D972" t="str">
            <v>Aux Power Systems</v>
          </cell>
          <cell r="E972">
            <v>43.04</v>
          </cell>
          <cell r="F972">
            <v>30</v>
          </cell>
          <cell r="G972">
            <v>13.04</v>
          </cell>
        </row>
        <row r="973">
          <cell r="A973" t="str">
            <v>CS71367.13</v>
          </cell>
          <cell r="B973" t="str">
            <v>Varta 48V 20OPzV2500 , 2500 Ah/10h</v>
          </cell>
          <cell r="C973" t="str">
            <v>7351</v>
          </cell>
          <cell r="D973" t="str">
            <v>Aux Power Systems</v>
          </cell>
          <cell r="E973">
            <v>32280.43</v>
          </cell>
          <cell r="F973">
            <v>32241</v>
          </cell>
          <cell r="G973">
            <v>39.430000000000291</v>
          </cell>
        </row>
        <row r="974">
          <cell r="A974" t="str">
            <v>CS7136213</v>
          </cell>
          <cell r="B974" t="str">
            <v>Powersafe 4 x 12V155FS, 48V-155Ah</v>
          </cell>
          <cell r="C974" t="str">
            <v>7351</v>
          </cell>
          <cell r="D974" t="str">
            <v>Aux Power Systems</v>
          </cell>
          <cell r="E974">
            <v>1084.78</v>
          </cell>
          <cell r="F974">
            <v>1040</v>
          </cell>
          <cell r="G974">
            <v>44.78</v>
          </cell>
        </row>
        <row r="975">
          <cell r="A975" t="str">
            <v>CS71367.08</v>
          </cell>
          <cell r="B975" t="str">
            <v>Varta 48V 8OPzV800 Battery, 800 Ah/10h</v>
          </cell>
          <cell r="C975" t="str">
            <v>7351</v>
          </cell>
          <cell r="D975" t="str">
            <v>Aux Power Systems</v>
          </cell>
          <cell r="E975">
            <v>11739.13</v>
          </cell>
          <cell r="F975">
            <v>11689</v>
          </cell>
          <cell r="G975">
            <v>50.1299999999992</v>
          </cell>
        </row>
        <row r="976">
          <cell r="A976" t="str">
            <v>CS7136211</v>
          </cell>
          <cell r="B976" t="str">
            <v>Powersafe 4 x 12V62F, 48V-62Ah</v>
          </cell>
          <cell r="C976" t="str">
            <v>7351</v>
          </cell>
          <cell r="D976" t="str">
            <v>Aux Power Systems</v>
          </cell>
          <cell r="E976">
            <v>752.17</v>
          </cell>
          <cell r="F976">
            <v>692</v>
          </cell>
          <cell r="G976">
            <v>60.17</v>
          </cell>
        </row>
        <row r="977">
          <cell r="A977" t="str">
            <v>CS7136212</v>
          </cell>
          <cell r="B977" t="str">
            <v>Powersafe 4 x 12VE115F-FR, 48V-115Ah</v>
          </cell>
          <cell r="C977" t="str">
            <v>7351</v>
          </cell>
          <cell r="D977" t="str">
            <v>Aux Power Systems</v>
          </cell>
          <cell r="E977">
            <v>826.09</v>
          </cell>
          <cell r="F977">
            <v>760</v>
          </cell>
          <cell r="G977">
            <v>66.09</v>
          </cell>
        </row>
        <row r="978">
          <cell r="A978" t="str">
            <v>CS71362.03</v>
          </cell>
          <cell r="B978" t="str">
            <v>Powersafe batt. 48V, 4x12V92F 92Ah/10h</v>
          </cell>
          <cell r="C978" t="str">
            <v>7351</v>
          </cell>
          <cell r="D978" t="str">
            <v>Aux Power Systems</v>
          </cell>
          <cell r="E978">
            <v>947.83</v>
          </cell>
          <cell r="F978">
            <v>828</v>
          </cell>
          <cell r="G978">
            <v>119.83</v>
          </cell>
        </row>
        <row r="979">
          <cell r="A979" t="str">
            <v>CS71366.15</v>
          </cell>
          <cell r="B979" t="str">
            <v>SBSC11 48 V battery 4xSBSC11, 92 Ah/10h</v>
          </cell>
          <cell r="C979" t="str">
            <v>7351</v>
          </cell>
          <cell r="D979" t="str">
            <v>Aux Power Systems</v>
          </cell>
          <cell r="E979">
            <v>1078.26</v>
          </cell>
          <cell r="F979">
            <v>950</v>
          </cell>
          <cell r="G979">
            <v>128.26</v>
          </cell>
        </row>
        <row r="980">
          <cell r="A980" t="str">
            <v>CS71367.14</v>
          </cell>
          <cell r="B980" t="str">
            <v>Varta 48V 24OPzV3000 , 3000 Ah/10h</v>
          </cell>
          <cell r="C980" t="str">
            <v>7351</v>
          </cell>
          <cell r="D980" t="str">
            <v>Aux Power Systems</v>
          </cell>
          <cell r="E980">
            <v>37195.65</v>
          </cell>
          <cell r="F980">
            <v>37038</v>
          </cell>
          <cell r="G980">
            <v>157.65000000000146</v>
          </cell>
        </row>
        <row r="981">
          <cell r="A981" t="str">
            <v>CS71367.57</v>
          </cell>
          <cell r="B981" t="str">
            <v>Stand 2x48V 8OPzV800 inc out-take plates</v>
          </cell>
          <cell r="C981" t="str">
            <v>7351</v>
          </cell>
          <cell r="D981" t="str">
            <v>Aux Power Systems</v>
          </cell>
          <cell r="E981">
            <v>1173.9100000000001</v>
          </cell>
          <cell r="F981">
            <v>1012</v>
          </cell>
          <cell r="G981">
            <v>161.91</v>
          </cell>
        </row>
        <row r="982">
          <cell r="A982" t="str">
            <v>CS71305.02</v>
          </cell>
          <cell r="B982" t="str">
            <v>4*Marathon M12V105FT 48V, 104Ah</v>
          </cell>
          <cell r="C982" t="str">
            <v>7351</v>
          </cell>
          <cell r="D982" t="str">
            <v>Aux Power Systems</v>
          </cell>
          <cell r="E982">
            <v>1195.6500000000001</v>
          </cell>
          <cell r="F982">
            <v>981</v>
          </cell>
          <cell r="G982">
            <v>214.65</v>
          </cell>
        </row>
        <row r="983">
          <cell r="A983" t="str">
            <v>CS71305.05</v>
          </cell>
          <cell r="B983" t="str">
            <v>4*Marathon M12V155FT 48V, 155Ah</v>
          </cell>
          <cell r="C983" t="str">
            <v>7351</v>
          </cell>
          <cell r="D983" t="str">
            <v>Aux Power Systems</v>
          </cell>
          <cell r="E983">
            <v>1673.91</v>
          </cell>
          <cell r="F983">
            <v>1160</v>
          </cell>
          <cell r="G983">
            <v>513.91</v>
          </cell>
        </row>
        <row r="984">
          <cell r="A984" t="str">
            <v>CS71367.60</v>
          </cell>
          <cell r="B984" t="str">
            <v>SGS 2-27 HH Stand for 12 OPZV 1500</v>
          </cell>
          <cell r="C984" t="str">
            <v>7351</v>
          </cell>
          <cell r="D984" t="str">
            <v>Aux Power Systems</v>
          </cell>
          <cell r="E984">
            <v>1923.7</v>
          </cell>
          <cell r="F984">
            <v>728</v>
          </cell>
          <cell r="G984">
            <v>1195.7</v>
          </cell>
        </row>
        <row r="985">
          <cell r="A985" t="str">
            <v>CS71367.62</v>
          </cell>
          <cell r="B985" t="str">
            <v>SGU 2-27 HH Stand for 20 OPzV 2500</v>
          </cell>
          <cell r="C985" t="str">
            <v>7351</v>
          </cell>
          <cell r="D985" t="str">
            <v>Aux Power Systems</v>
          </cell>
          <cell r="E985">
            <v>3237.83</v>
          </cell>
          <cell r="F985">
            <v>1642</v>
          </cell>
          <cell r="G985">
            <v>1595.83</v>
          </cell>
        </row>
        <row r="986">
          <cell r="A986" t="str">
            <v>CS71367.63</v>
          </cell>
          <cell r="B986" t="str">
            <v>SGU 2-27 HH Stand for 24 OPzV 3000</v>
          </cell>
          <cell r="C986" t="str">
            <v>7351</v>
          </cell>
          <cell r="D986" t="str">
            <v>Aux Power Systems</v>
          </cell>
          <cell r="E986">
            <v>3719.57</v>
          </cell>
          <cell r="F986">
            <v>1642</v>
          </cell>
          <cell r="G986">
            <v>2077.5700000000002</v>
          </cell>
        </row>
        <row r="987">
          <cell r="A987" t="str">
            <v>00002795</v>
          </cell>
          <cell r="B987" t="str">
            <v>FC-STM</v>
          </cell>
          <cell r="C987" t="str">
            <v>7501</v>
          </cell>
          <cell r="D987" t="str">
            <v xml:space="preserve">MetroSite BTS HW </v>
          </cell>
          <cell r="E987">
            <v>4052</v>
          </cell>
          <cell r="F987">
            <v>5065</v>
          </cell>
          <cell r="G987">
            <v>-1013</v>
          </cell>
        </row>
        <row r="988">
          <cell r="A988" t="str">
            <v>020587A</v>
          </cell>
          <cell r="B988" t="str">
            <v>NEBS BTS CABINET</v>
          </cell>
          <cell r="C988" t="str">
            <v>7501</v>
          </cell>
          <cell r="D988" t="str">
            <v xml:space="preserve">MetroSite BTS HW </v>
          </cell>
          <cell r="E988">
            <v>392</v>
          </cell>
          <cell r="F988">
            <v>490</v>
          </cell>
          <cell r="G988">
            <v>-98</v>
          </cell>
        </row>
        <row r="989">
          <cell r="A989" t="str">
            <v>470031A</v>
          </cell>
          <cell r="B989" t="str">
            <v>CVSD WIDE RANGE DC PSU</v>
          </cell>
          <cell r="C989" t="str">
            <v>7501</v>
          </cell>
          <cell r="D989" t="str">
            <v xml:space="preserve">MetroSite BTS HW </v>
          </cell>
          <cell r="E989">
            <v>330</v>
          </cell>
          <cell r="F989">
            <v>413</v>
          </cell>
          <cell r="G989">
            <v>-83</v>
          </cell>
        </row>
        <row r="990">
          <cell r="A990" t="str">
            <v>020586A</v>
          </cell>
          <cell r="B990" t="str">
            <v>BASIC BTS CABINET</v>
          </cell>
          <cell r="C990" t="str">
            <v>7501</v>
          </cell>
          <cell r="D990" t="str">
            <v xml:space="preserve">MetroSite BTS HW </v>
          </cell>
          <cell r="E990">
            <v>301</v>
          </cell>
          <cell r="F990">
            <v>376</v>
          </cell>
          <cell r="G990">
            <v>-75</v>
          </cell>
        </row>
        <row r="991">
          <cell r="A991" t="str">
            <v>467208A</v>
          </cell>
          <cell r="B991" t="str">
            <v>VIFA BTS INTERFACE UNIT</v>
          </cell>
          <cell r="C991" t="str">
            <v>7501</v>
          </cell>
          <cell r="D991" t="str">
            <v xml:space="preserve">MetroSite BTS HW </v>
          </cell>
          <cell r="E991">
            <v>115</v>
          </cell>
          <cell r="F991">
            <v>144</v>
          </cell>
          <cell r="G991">
            <v>-29</v>
          </cell>
        </row>
        <row r="992">
          <cell r="A992" t="str">
            <v>469585A</v>
          </cell>
          <cell r="B992" t="str">
            <v>METROSITE CHAIN KIT 5m CABLE&amp;TERMINATOR</v>
          </cell>
          <cell r="C992" t="str">
            <v>7501</v>
          </cell>
          <cell r="D992" t="str">
            <v xml:space="preserve">MetroSite BTS HW </v>
          </cell>
          <cell r="E992">
            <v>59</v>
          </cell>
          <cell r="F992">
            <v>74</v>
          </cell>
          <cell r="G992">
            <v>-15</v>
          </cell>
        </row>
        <row r="993">
          <cell r="A993" t="str">
            <v>467614A</v>
          </cell>
          <cell r="B993" t="str">
            <v>METROSITE CHAIN KIT 3m CABLE&amp;TERMINATOR</v>
          </cell>
          <cell r="C993" t="str">
            <v>7501</v>
          </cell>
          <cell r="D993" t="str">
            <v xml:space="preserve">MetroSite BTS HW </v>
          </cell>
          <cell r="E993">
            <v>54</v>
          </cell>
          <cell r="F993">
            <v>67</v>
          </cell>
          <cell r="G993">
            <v>-13</v>
          </cell>
        </row>
        <row r="994">
          <cell r="A994" t="str">
            <v>467619A</v>
          </cell>
          <cell r="B994" t="str">
            <v>VXSA TRANSMISSION UNIT SHIELD</v>
          </cell>
          <cell r="C994" t="str">
            <v>7501</v>
          </cell>
          <cell r="D994" t="str">
            <v xml:space="preserve">MetroSite BTS HW </v>
          </cell>
          <cell r="E994">
            <v>8</v>
          </cell>
          <cell r="F994">
            <v>10</v>
          </cell>
          <cell r="G994">
            <v>-2</v>
          </cell>
        </row>
        <row r="995">
          <cell r="A995" t="str">
            <v>467613A</v>
          </cell>
          <cell r="B995" t="str">
            <v>VTSA TRANSCEIVER SHIELD</v>
          </cell>
          <cell r="C995" t="str">
            <v>7501</v>
          </cell>
          <cell r="D995" t="str">
            <v xml:space="preserve">MetroSite BTS HW </v>
          </cell>
          <cell r="E995">
            <v>2</v>
          </cell>
          <cell r="F995">
            <v>3</v>
          </cell>
          <cell r="G995">
            <v>-1</v>
          </cell>
        </row>
        <row r="996">
          <cell r="A996" t="str">
            <v>T55800.04</v>
          </cell>
          <cell r="B996" t="str">
            <v>MetroHopper OU 58 GHz</v>
          </cell>
          <cell r="C996" t="str">
            <v>7550</v>
          </cell>
          <cell r="D996" t="str">
            <v>MetroHopper</v>
          </cell>
          <cell r="E996">
            <v>3080</v>
          </cell>
          <cell r="F996">
            <v>3410</v>
          </cell>
          <cell r="G996">
            <v>-330</v>
          </cell>
        </row>
        <row r="997">
          <cell r="A997" t="str">
            <v>T55800.01</v>
          </cell>
          <cell r="B997" t="str">
            <v>MetroHopper Radio 58 GHz</v>
          </cell>
          <cell r="C997" t="str">
            <v>7550</v>
          </cell>
          <cell r="D997" t="str">
            <v>MetroHopper</v>
          </cell>
          <cell r="E997">
            <v>3590</v>
          </cell>
          <cell r="F997">
            <v>3680</v>
          </cell>
          <cell r="G997">
            <v>-90</v>
          </cell>
        </row>
        <row r="998">
          <cell r="A998" t="str">
            <v>T55855.01</v>
          </cell>
          <cell r="B998" t="str">
            <v>Antenna 58, 30cm MetroHopper</v>
          </cell>
          <cell r="C998" t="str">
            <v>7550</v>
          </cell>
          <cell r="D998" t="str">
            <v>MetroHopper</v>
          </cell>
          <cell r="E998">
            <v>340</v>
          </cell>
          <cell r="F998">
            <v>400</v>
          </cell>
          <cell r="G998">
            <v>-60</v>
          </cell>
        </row>
        <row r="999">
          <cell r="A999" t="str">
            <v>00035551</v>
          </cell>
          <cell r="B999" t="str">
            <v>Workstation for PolyView</v>
          </cell>
          <cell r="C999" t="str">
            <v>7571</v>
          </cell>
          <cell r="D999" t="str">
            <v>OEM SDH Radios</v>
          </cell>
          <cell r="E999">
            <v>29966</v>
          </cell>
          <cell r="F999">
            <v>33264</v>
          </cell>
          <cell r="G999">
            <v>-3298</v>
          </cell>
        </row>
        <row r="1000">
          <cell r="A1000" t="str">
            <v>00037513</v>
          </cell>
          <cell r="B1000" t="str">
            <v>XPIC ODU 15GHz TR728 WB TX Low</v>
          </cell>
          <cell r="C1000" t="str">
            <v>7571</v>
          </cell>
          <cell r="D1000" t="str">
            <v>OEM SDH Radios</v>
          </cell>
          <cell r="E1000">
            <v>6334</v>
          </cell>
          <cell r="F1000">
            <v>8876</v>
          </cell>
          <cell r="G1000">
            <v>-2542</v>
          </cell>
        </row>
        <row r="1001">
          <cell r="A1001" t="str">
            <v>00037514</v>
          </cell>
          <cell r="B1001" t="str">
            <v>XPIC ODU 15GHz TR728 WB TX High</v>
          </cell>
          <cell r="C1001" t="str">
            <v>7571</v>
          </cell>
          <cell r="D1001" t="str">
            <v>OEM SDH Radios</v>
          </cell>
          <cell r="E1001">
            <v>6334</v>
          </cell>
          <cell r="F1001">
            <v>8876</v>
          </cell>
          <cell r="G1001">
            <v>-2542</v>
          </cell>
        </row>
        <row r="1002">
          <cell r="A1002" t="str">
            <v>00037515</v>
          </cell>
          <cell r="B1002" t="str">
            <v>XPIC ODU ETSI 26GHz High TX Low</v>
          </cell>
          <cell r="C1002" t="str">
            <v>7571</v>
          </cell>
          <cell r="D1002" t="str">
            <v>OEM SDH Radios</v>
          </cell>
          <cell r="E1002">
            <v>6334</v>
          </cell>
          <cell r="F1002">
            <v>8876</v>
          </cell>
          <cell r="G1002">
            <v>-2542</v>
          </cell>
        </row>
        <row r="1003">
          <cell r="A1003" t="str">
            <v>00037516</v>
          </cell>
          <cell r="B1003" t="str">
            <v>XPIC ODU ETSI 26GHz High TX High</v>
          </cell>
          <cell r="C1003" t="str">
            <v>7571</v>
          </cell>
          <cell r="D1003" t="str">
            <v>OEM SDH Radios</v>
          </cell>
          <cell r="E1003">
            <v>6334</v>
          </cell>
          <cell r="F1003">
            <v>8876</v>
          </cell>
          <cell r="G1003">
            <v>-2542</v>
          </cell>
        </row>
        <row r="1004">
          <cell r="A1004" t="str">
            <v>00037517</v>
          </cell>
          <cell r="B1004" t="str">
            <v>XPIC ODU 6GHz High 6.4-7.1GHz</v>
          </cell>
          <cell r="C1004" t="str">
            <v>7571</v>
          </cell>
          <cell r="D1004" t="str">
            <v>OEM SDH Radios</v>
          </cell>
          <cell r="E1004">
            <v>6334</v>
          </cell>
          <cell r="F1004">
            <v>8876</v>
          </cell>
          <cell r="G1004">
            <v>-2542</v>
          </cell>
        </row>
        <row r="1005">
          <cell r="A1005" t="str">
            <v>00037518</v>
          </cell>
          <cell r="B1005" t="str">
            <v>XPIC ODU 11GHz Low TX High</v>
          </cell>
          <cell r="C1005" t="str">
            <v>7571</v>
          </cell>
          <cell r="D1005" t="str">
            <v>OEM SDH Radios</v>
          </cell>
          <cell r="E1005">
            <v>6334</v>
          </cell>
          <cell r="F1005">
            <v>8876</v>
          </cell>
          <cell r="G1005">
            <v>-2542</v>
          </cell>
        </row>
        <row r="1006">
          <cell r="A1006" t="str">
            <v>00037519</v>
          </cell>
          <cell r="B1006" t="str">
            <v>XPIC ODU 11GHz Low TX Low</v>
          </cell>
          <cell r="C1006" t="str">
            <v>7571</v>
          </cell>
          <cell r="D1006" t="str">
            <v>OEM SDH Radios</v>
          </cell>
          <cell r="E1006">
            <v>6334</v>
          </cell>
          <cell r="F1006">
            <v>8876</v>
          </cell>
          <cell r="G1006">
            <v>-2542</v>
          </cell>
        </row>
        <row r="1007">
          <cell r="A1007" t="str">
            <v>00038176</v>
          </cell>
          <cell r="B1007" t="str">
            <v>XPIC ODU 15GHz 420TxRx WB Ch1-8 TX Lo</v>
          </cell>
          <cell r="C1007" t="str">
            <v>7571</v>
          </cell>
          <cell r="D1007" t="str">
            <v>OEM SDH Radios</v>
          </cell>
          <cell r="E1007">
            <v>6334</v>
          </cell>
          <cell r="F1007">
            <v>8876</v>
          </cell>
          <cell r="G1007">
            <v>-2542</v>
          </cell>
        </row>
        <row r="1008">
          <cell r="A1008" t="str">
            <v>00038177</v>
          </cell>
          <cell r="B1008" t="str">
            <v>XPIC ODU 15GHz 420TxRx WB Ch1-8 TX Hi</v>
          </cell>
          <cell r="C1008" t="str">
            <v>7571</v>
          </cell>
          <cell r="D1008" t="str">
            <v>OEM SDH Radios</v>
          </cell>
          <cell r="E1008">
            <v>6334</v>
          </cell>
          <cell r="F1008">
            <v>8876</v>
          </cell>
          <cell r="G1008">
            <v>-2542</v>
          </cell>
        </row>
        <row r="1009">
          <cell r="A1009" t="str">
            <v>00035468</v>
          </cell>
          <cell r="B1009" t="str">
            <v>XPIC ODU 7GHz DX7 Config AB 7.1-7.9G</v>
          </cell>
          <cell r="C1009" t="str">
            <v>7571</v>
          </cell>
          <cell r="D1009" t="str">
            <v>OEM SDH Radios</v>
          </cell>
          <cell r="E1009">
            <v>6710</v>
          </cell>
          <cell r="F1009">
            <v>8876</v>
          </cell>
          <cell r="G1009">
            <v>-2166</v>
          </cell>
        </row>
        <row r="1010">
          <cell r="A1010" t="str">
            <v>00035471</v>
          </cell>
          <cell r="B1010" t="str">
            <v>ODU, 15GHz,728 TxRx, WB Ch1-4, TX Low</v>
          </cell>
          <cell r="C1010" t="str">
            <v>7571</v>
          </cell>
          <cell r="D1010" t="str">
            <v>OEM SDH Radios</v>
          </cell>
          <cell r="E1010">
            <v>6234</v>
          </cell>
          <cell r="F1010">
            <v>8299</v>
          </cell>
          <cell r="G1010">
            <v>-2065</v>
          </cell>
        </row>
        <row r="1011">
          <cell r="A1011" t="str">
            <v>00035472</v>
          </cell>
          <cell r="B1011" t="str">
            <v>ODU, 15GHz,728 TxRx,WB Ch1-4,TX High</v>
          </cell>
          <cell r="C1011" t="str">
            <v>7571</v>
          </cell>
          <cell r="D1011" t="str">
            <v>OEM SDH Radios</v>
          </cell>
          <cell r="E1011">
            <v>6234</v>
          </cell>
          <cell r="F1011">
            <v>8299</v>
          </cell>
          <cell r="G1011">
            <v>-2065</v>
          </cell>
        </row>
        <row r="1012">
          <cell r="A1012" t="str">
            <v>00035473</v>
          </cell>
          <cell r="B1012" t="str">
            <v>ODU,15GHz,420TxRx,WB Ch1-8,Tx Low</v>
          </cell>
          <cell r="C1012" t="str">
            <v>7571</v>
          </cell>
          <cell r="D1012" t="str">
            <v>OEM SDH Radios</v>
          </cell>
          <cell r="E1012">
            <v>6234</v>
          </cell>
          <cell r="F1012">
            <v>8299</v>
          </cell>
          <cell r="G1012">
            <v>-2065</v>
          </cell>
        </row>
        <row r="1013">
          <cell r="A1013" t="str">
            <v>00035474</v>
          </cell>
          <cell r="B1013" t="str">
            <v>ODU,15GHz,420 TxRx,WB Ch1-8,TX High</v>
          </cell>
          <cell r="C1013" t="str">
            <v>7571</v>
          </cell>
          <cell r="D1013" t="str">
            <v>OEM SDH Radios</v>
          </cell>
          <cell r="E1013">
            <v>6234</v>
          </cell>
          <cell r="F1013">
            <v>8299</v>
          </cell>
          <cell r="G1013">
            <v>-2065</v>
          </cell>
        </row>
        <row r="1014">
          <cell r="A1014" t="str">
            <v>00035476</v>
          </cell>
          <cell r="B1014" t="str">
            <v>ODU,15GHz,420 TxRx,WB Ch8-15,TX Low</v>
          </cell>
          <cell r="C1014" t="str">
            <v>7571</v>
          </cell>
          <cell r="D1014" t="str">
            <v>OEM SDH Radios</v>
          </cell>
          <cell r="E1014">
            <v>6234</v>
          </cell>
          <cell r="F1014">
            <v>8299</v>
          </cell>
          <cell r="G1014">
            <v>-2065</v>
          </cell>
        </row>
        <row r="1015">
          <cell r="A1015" t="str">
            <v>00035477</v>
          </cell>
          <cell r="B1015" t="str">
            <v>ODU,15GHz,420 TxRx,WB Ch8-15,TX HIgh</v>
          </cell>
          <cell r="C1015" t="str">
            <v>7571</v>
          </cell>
          <cell r="D1015" t="str">
            <v>OEM SDH Radios</v>
          </cell>
          <cell r="E1015">
            <v>6234</v>
          </cell>
          <cell r="F1015">
            <v>8299</v>
          </cell>
          <cell r="G1015">
            <v>-2065</v>
          </cell>
        </row>
        <row r="1016">
          <cell r="A1016" t="str">
            <v>00035469</v>
          </cell>
          <cell r="B1016" t="str">
            <v>ODU, 7GHz</v>
          </cell>
          <cell r="C1016" t="str">
            <v>7571</v>
          </cell>
          <cell r="D1016" t="str">
            <v>OEM SDH Radios</v>
          </cell>
          <cell r="E1016">
            <v>6610</v>
          </cell>
          <cell r="F1016">
            <v>8559</v>
          </cell>
          <cell r="G1016">
            <v>-1949</v>
          </cell>
        </row>
        <row r="1017">
          <cell r="A1017" t="str">
            <v>00035470</v>
          </cell>
          <cell r="B1017" t="str">
            <v>ODU, 8GHz</v>
          </cell>
          <cell r="C1017" t="str">
            <v>7571</v>
          </cell>
          <cell r="D1017" t="str">
            <v>OEM SDH Radios</v>
          </cell>
          <cell r="E1017">
            <v>6610</v>
          </cell>
          <cell r="F1017">
            <v>8559</v>
          </cell>
          <cell r="G1017">
            <v>-1949</v>
          </cell>
        </row>
        <row r="1018">
          <cell r="A1018" t="str">
            <v>00035467</v>
          </cell>
          <cell r="B1018" t="str">
            <v>Phos IDU traffic dr.2xSTM1 E1 CMI/BNC</v>
          </cell>
          <cell r="C1018" t="str">
            <v>7571</v>
          </cell>
          <cell r="D1018" t="str">
            <v>OEM SDH Radios</v>
          </cell>
          <cell r="E1018">
            <v>6203</v>
          </cell>
          <cell r="F1018">
            <v>7843</v>
          </cell>
          <cell r="G1018">
            <v>-1640</v>
          </cell>
        </row>
        <row r="1019">
          <cell r="A1019" t="str">
            <v>00035478</v>
          </cell>
          <cell r="B1019" t="str">
            <v>ODU,ETSI,18GHZ,Low BAnd,TX Low</v>
          </cell>
          <cell r="C1019" t="str">
            <v>7571</v>
          </cell>
          <cell r="D1019" t="str">
            <v>OEM SDH Radios</v>
          </cell>
          <cell r="E1019">
            <v>6234</v>
          </cell>
          <cell r="F1019">
            <v>7767</v>
          </cell>
          <cell r="G1019">
            <v>-1533</v>
          </cell>
        </row>
        <row r="1020">
          <cell r="A1020" t="str">
            <v>00035479</v>
          </cell>
          <cell r="B1020" t="str">
            <v>ODU,ETSI,18GHZ,Low Band, Tx High</v>
          </cell>
          <cell r="C1020" t="str">
            <v>7571</v>
          </cell>
          <cell r="D1020" t="str">
            <v>OEM SDH Radios</v>
          </cell>
          <cell r="E1020">
            <v>6234</v>
          </cell>
          <cell r="F1020">
            <v>7767</v>
          </cell>
          <cell r="G1020">
            <v>-1533</v>
          </cell>
        </row>
        <row r="1021">
          <cell r="A1021" t="str">
            <v>00035480</v>
          </cell>
          <cell r="B1021" t="str">
            <v>ODU,ETSI,18GHZ,High Band,TX Low</v>
          </cell>
          <cell r="C1021" t="str">
            <v>7571</v>
          </cell>
          <cell r="D1021" t="str">
            <v>OEM SDH Radios</v>
          </cell>
          <cell r="E1021">
            <v>6234</v>
          </cell>
          <cell r="F1021">
            <v>7767</v>
          </cell>
          <cell r="G1021">
            <v>-1533</v>
          </cell>
        </row>
        <row r="1022">
          <cell r="A1022" t="str">
            <v>00035481</v>
          </cell>
          <cell r="B1022" t="str">
            <v>ODU,ETSI,18GHZ,High Band,TX High</v>
          </cell>
          <cell r="C1022" t="str">
            <v>7571</v>
          </cell>
          <cell r="D1022" t="str">
            <v>OEM SDH Radios</v>
          </cell>
          <cell r="E1022">
            <v>6234</v>
          </cell>
          <cell r="F1022">
            <v>7767</v>
          </cell>
          <cell r="G1022">
            <v>-1533</v>
          </cell>
        </row>
        <row r="1023">
          <cell r="A1023" t="str">
            <v>00035482</v>
          </cell>
          <cell r="B1023" t="str">
            <v>ODU,ETSI,23GHZ,TX Low</v>
          </cell>
          <cell r="C1023" t="str">
            <v>7571</v>
          </cell>
          <cell r="D1023" t="str">
            <v>OEM SDH Radios</v>
          </cell>
          <cell r="E1023">
            <v>6234</v>
          </cell>
          <cell r="F1023">
            <v>7767</v>
          </cell>
          <cell r="G1023">
            <v>-1533</v>
          </cell>
        </row>
        <row r="1024">
          <cell r="A1024" t="str">
            <v>00035483</v>
          </cell>
          <cell r="B1024" t="str">
            <v>ODU,ETSI,23GHZ,TX High</v>
          </cell>
          <cell r="C1024" t="str">
            <v>7571</v>
          </cell>
          <cell r="D1024" t="str">
            <v>OEM SDH Radios</v>
          </cell>
          <cell r="E1024">
            <v>6234</v>
          </cell>
          <cell r="F1024">
            <v>7767</v>
          </cell>
          <cell r="G1024">
            <v>-1533</v>
          </cell>
        </row>
        <row r="1025">
          <cell r="A1025" t="str">
            <v>00035484</v>
          </cell>
          <cell r="B1025" t="str">
            <v>ODU,ETSI,26GHZ,High Band,TX Low</v>
          </cell>
          <cell r="C1025" t="str">
            <v>7571</v>
          </cell>
          <cell r="D1025" t="str">
            <v>OEM SDH Radios</v>
          </cell>
          <cell r="E1025">
            <v>6234</v>
          </cell>
          <cell r="F1025">
            <v>7767</v>
          </cell>
          <cell r="G1025">
            <v>-1533</v>
          </cell>
        </row>
        <row r="1026">
          <cell r="A1026" t="str">
            <v>00035485</v>
          </cell>
          <cell r="B1026" t="str">
            <v>ODU,ETSI,26GHz,High Band,TX High</v>
          </cell>
          <cell r="C1026" t="str">
            <v>7571</v>
          </cell>
          <cell r="D1026" t="str">
            <v>OEM SDH Radios</v>
          </cell>
          <cell r="E1026">
            <v>6234</v>
          </cell>
          <cell r="F1026">
            <v>7767</v>
          </cell>
          <cell r="G1026">
            <v>-1533</v>
          </cell>
        </row>
        <row r="1027">
          <cell r="A1027" t="str">
            <v>00035486</v>
          </cell>
          <cell r="B1027" t="str">
            <v>ODU,ETSI,26GHz,Low Band,TX Low</v>
          </cell>
          <cell r="C1027" t="str">
            <v>7571</v>
          </cell>
          <cell r="D1027" t="str">
            <v>OEM SDH Radios</v>
          </cell>
          <cell r="E1027">
            <v>6234</v>
          </cell>
          <cell r="F1027">
            <v>7767</v>
          </cell>
          <cell r="G1027">
            <v>-1533</v>
          </cell>
        </row>
        <row r="1028">
          <cell r="A1028" t="str">
            <v>00035487</v>
          </cell>
          <cell r="B1028" t="str">
            <v>ODU,ETSI,26GHz,Low Band,TX High</v>
          </cell>
          <cell r="C1028" t="str">
            <v>7571</v>
          </cell>
          <cell r="D1028" t="str">
            <v>OEM SDH Radios</v>
          </cell>
          <cell r="E1028">
            <v>6234</v>
          </cell>
          <cell r="F1028">
            <v>7767</v>
          </cell>
          <cell r="G1028">
            <v>-1533</v>
          </cell>
        </row>
        <row r="1029">
          <cell r="A1029" t="str">
            <v>00035488</v>
          </cell>
          <cell r="B1029" t="str">
            <v>ODU,ETSI,38GHZ,Low Band,TX Low</v>
          </cell>
          <cell r="C1029" t="str">
            <v>7571</v>
          </cell>
          <cell r="D1029" t="str">
            <v>OEM SDH Radios</v>
          </cell>
          <cell r="E1029">
            <v>6234</v>
          </cell>
          <cell r="F1029">
            <v>7767</v>
          </cell>
          <cell r="G1029">
            <v>-1533</v>
          </cell>
        </row>
        <row r="1030">
          <cell r="A1030" t="str">
            <v>00035489</v>
          </cell>
          <cell r="B1030" t="str">
            <v>ODU,ETSI,38GHZ,Low Band,TX High</v>
          </cell>
          <cell r="C1030" t="str">
            <v>7571</v>
          </cell>
          <cell r="D1030" t="str">
            <v>OEM SDH Radios</v>
          </cell>
          <cell r="E1030">
            <v>6234</v>
          </cell>
          <cell r="F1030">
            <v>7767</v>
          </cell>
          <cell r="G1030">
            <v>-1533</v>
          </cell>
        </row>
        <row r="1031">
          <cell r="A1031" t="str">
            <v>00035490</v>
          </cell>
          <cell r="B1031" t="str">
            <v>ODU,ETSI,38GHZ,High Band,TX Low</v>
          </cell>
          <cell r="C1031" t="str">
            <v>7571</v>
          </cell>
          <cell r="D1031" t="str">
            <v>OEM SDH Radios</v>
          </cell>
          <cell r="E1031">
            <v>6234</v>
          </cell>
          <cell r="F1031">
            <v>7767</v>
          </cell>
          <cell r="G1031">
            <v>-1533</v>
          </cell>
        </row>
        <row r="1032">
          <cell r="A1032" t="str">
            <v>00035491</v>
          </cell>
          <cell r="B1032" t="str">
            <v>ODU,ETSI,38GHZ,High Band,TX High</v>
          </cell>
          <cell r="C1032" t="str">
            <v>7571</v>
          </cell>
          <cell r="D1032" t="str">
            <v>OEM SDH Radios</v>
          </cell>
          <cell r="E1032">
            <v>6234</v>
          </cell>
          <cell r="F1032">
            <v>7767</v>
          </cell>
          <cell r="G1032">
            <v>-1533</v>
          </cell>
        </row>
        <row r="1033">
          <cell r="A1033" t="str">
            <v>00035465</v>
          </cell>
          <cell r="B1033" t="str">
            <v>Phos IDU traffic dr.2xSTM1 opt SM/SC</v>
          </cell>
          <cell r="C1033" t="str">
            <v>7571</v>
          </cell>
          <cell r="D1033" t="str">
            <v>OEM SDH Radios</v>
          </cell>
          <cell r="E1033">
            <v>6303</v>
          </cell>
          <cell r="F1033">
            <v>7825</v>
          </cell>
          <cell r="G1033">
            <v>-1522</v>
          </cell>
        </row>
        <row r="1034">
          <cell r="A1034" t="str">
            <v>00035455</v>
          </cell>
          <cell r="B1034" t="str">
            <v>Phos IDU traffic dr.STM1 opt SM/SC</v>
          </cell>
          <cell r="C1034" t="str">
            <v>7571</v>
          </cell>
          <cell r="D1034" t="str">
            <v>OEM SDH Radios</v>
          </cell>
          <cell r="E1034">
            <v>4997</v>
          </cell>
          <cell r="F1034">
            <v>5916</v>
          </cell>
          <cell r="G1034">
            <v>-919</v>
          </cell>
        </row>
        <row r="1035">
          <cell r="A1035" t="str">
            <v>00035466</v>
          </cell>
          <cell r="B1035" t="str">
            <v>Phos IDU traffic dr.STM E1 CMI/BNC</v>
          </cell>
          <cell r="C1035" t="str">
            <v>7571</v>
          </cell>
          <cell r="D1035" t="str">
            <v>OEM SDH Radios</v>
          </cell>
          <cell r="E1035">
            <v>4927</v>
          </cell>
          <cell r="F1035">
            <v>5704</v>
          </cell>
          <cell r="G1035">
            <v>-777</v>
          </cell>
        </row>
        <row r="1036">
          <cell r="A1036" t="str">
            <v>00035501</v>
          </cell>
          <cell r="B1036" t="str">
            <v>6ft DP Antenna, 7GHz, Standard</v>
          </cell>
          <cell r="C1036" t="str">
            <v>7571</v>
          </cell>
          <cell r="D1036" t="str">
            <v>OEM SDH Radios</v>
          </cell>
          <cell r="E1036">
            <v>6609</v>
          </cell>
          <cell r="F1036">
            <v>6919</v>
          </cell>
          <cell r="G1036">
            <v>-310</v>
          </cell>
        </row>
        <row r="1037">
          <cell r="A1037" t="str">
            <v>00035500</v>
          </cell>
          <cell r="B1037" t="str">
            <v>4ft DP Antenna, 7GHz, Standard</v>
          </cell>
          <cell r="C1037" t="str">
            <v>7571</v>
          </cell>
          <cell r="D1037" t="str">
            <v>OEM SDH Radios</v>
          </cell>
          <cell r="E1037">
            <v>3385</v>
          </cell>
          <cell r="F1037">
            <v>3685</v>
          </cell>
          <cell r="G1037">
            <v>-300</v>
          </cell>
        </row>
        <row r="1038">
          <cell r="A1038" t="str">
            <v>00035508</v>
          </cell>
          <cell r="B1038" t="str">
            <v>4ft DP Antenna, 15GHz</v>
          </cell>
          <cell r="C1038" t="str">
            <v>7571</v>
          </cell>
          <cell r="D1038" t="str">
            <v>OEM SDH Radios</v>
          </cell>
          <cell r="E1038">
            <v>3385</v>
          </cell>
          <cell r="F1038">
            <v>3685</v>
          </cell>
          <cell r="G1038">
            <v>-300</v>
          </cell>
        </row>
        <row r="1039">
          <cell r="A1039" t="str">
            <v>00037531</v>
          </cell>
          <cell r="B1039" t="str">
            <v>4ft DP Antenna 11GHz Ceragon</v>
          </cell>
          <cell r="C1039" t="str">
            <v>7571</v>
          </cell>
          <cell r="D1039" t="str">
            <v>OEM SDH Radios</v>
          </cell>
          <cell r="E1039">
            <v>3385</v>
          </cell>
          <cell r="F1039">
            <v>3685</v>
          </cell>
          <cell r="G1039">
            <v>-300</v>
          </cell>
        </row>
        <row r="1040">
          <cell r="A1040" t="str">
            <v>00037532</v>
          </cell>
          <cell r="B1040" t="str">
            <v>4ft DP Antenna 6GHz</v>
          </cell>
          <cell r="C1040" t="str">
            <v>7571</v>
          </cell>
          <cell r="D1040" t="str">
            <v>OEM SDH Radios</v>
          </cell>
          <cell r="E1040">
            <v>3385</v>
          </cell>
          <cell r="F1040">
            <v>3685</v>
          </cell>
          <cell r="G1040">
            <v>-300</v>
          </cell>
        </row>
        <row r="1041">
          <cell r="A1041" t="str">
            <v>00035510</v>
          </cell>
          <cell r="B1041" t="str">
            <v>6ft DP Antenna, 15GHz</v>
          </cell>
          <cell r="C1041" t="str">
            <v>7571</v>
          </cell>
          <cell r="D1041" t="str">
            <v>OEM SDH Radios</v>
          </cell>
          <cell r="E1041">
            <v>6609</v>
          </cell>
          <cell r="F1041">
            <v>6723</v>
          </cell>
          <cell r="G1041">
            <v>-114</v>
          </cell>
        </row>
        <row r="1042">
          <cell r="A1042" t="str">
            <v>00037533</v>
          </cell>
          <cell r="B1042" t="str">
            <v>6ft DP Antenna 6GHz</v>
          </cell>
          <cell r="C1042" t="str">
            <v>7571</v>
          </cell>
          <cell r="D1042" t="str">
            <v>OEM SDH Radios</v>
          </cell>
          <cell r="E1042">
            <v>6609</v>
          </cell>
          <cell r="F1042">
            <v>6723</v>
          </cell>
          <cell r="G1042">
            <v>-114</v>
          </cell>
        </row>
        <row r="1043">
          <cell r="A1043" t="str">
            <v>00035452</v>
          </cell>
          <cell r="B1043" t="str">
            <v>Phos IDU basic mechanic kit</v>
          </cell>
          <cell r="C1043" t="str">
            <v>7571</v>
          </cell>
          <cell r="D1043" t="str">
            <v>OEM SDH Radios</v>
          </cell>
          <cell r="E1043">
            <v>462</v>
          </cell>
          <cell r="F1043">
            <v>559</v>
          </cell>
          <cell r="G1043">
            <v>-97</v>
          </cell>
        </row>
        <row r="1044">
          <cell r="A1044" t="str">
            <v>00035453</v>
          </cell>
          <cell r="B1044" t="str">
            <v>Phos IDU IDC dual E1 drawer</v>
          </cell>
          <cell r="C1044" t="str">
            <v>7571</v>
          </cell>
          <cell r="D1044" t="str">
            <v>OEM SDH Radios</v>
          </cell>
          <cell r="E1044">
            <v>862</v>
          </cell>
          <cell r="F1044">
            <v>934</v>
          </cell>
          <cell r="G1044">
            <v>-72</v>
          </cell>
        </row>
        <row r="1045">
          <cell r="A1045" t="str">
            <v>00035517</v>
          </cell>
          <cell r="B1045" t="str">
            <v>1ft Antenna, 26GHz, Ceragon</v>
          </cell>
          <cell r="C1045" t="str">
            <v>7571</v>
          </cell>
          <cell r="D1045" t="str">
            <v>OEM SDH Radios</v>
          </cell>
          <cell r="E1045">
            <v>643</v>
          </cell>
          <cell r="F1045">
            <v>694</v>
          </cell>
          <cell r="G1045">
            <v>-51</v>
          </cell>
        </row>
        <row r="1046">
          <cell r="A1046" t="str">
            <v>00035515</v>
          </cell>
          <cell r="B1046" t="str">
            <v>4ft Antenna, 23GHz, Ceragon</v>
          </cell>
          <cell r="C1046" t="str">
            <v>7571</v>
          </cell>
          <cell r="D1046" t="str">
            <v>OEM SDH Radios</v>
          </cell>
          <cell r="E1046">
            <v>2445</v>
          </cell>
          <cell r="F1046">
            <v>2478</v>
          </cell>
          <cell r="G1046">
            <v>-33</v>
          </cell>
        </row>
        <row r="1047">
          <cell r="A1047" t="str">
            <v>00035454</v>
          </cell>
          <cell r="B1047" t="str">
            <v>Phos IDU IDC 2 Ethernet wayside</v>
          </cell>
          <cell r="C1047" t="str">
            <v>7571</v>
          </cell>
          <cell r="D1047" t="str">
            <v>OEM SDH Radios</v>
          </cell>
          <cell r="E1047">
            <v>902</v>
          </cell>
          <cell r="F1047">
            <v>934</v>
          </cell>
          <cell r="G1047">
            <v>-32</v>
          </cell>
        </row>
        <row r="1048">
          <cell r="A1048" t="str">
            <v>00035505</v>
          </cell>
          <cell r="B1048" t="str">
            <v>4ft Antenna, 15GHz, Ceragon, Andrew</v>
          </cell>
          <cell r="C1048" t="str">
            <v>7571</v>
          </cell>
          <cell r="D1048" t="str">
            <v>OEM SDH Radios</v>
          </cell>
          <cell r="E1048">
            <v>2445</v>
          </cell>
          <cell r="F1048">
            <v>2477</v>
          </cell>
          <cell r="G1048">
            <v>-32</v>
          </cell>
        </row>
        <row r="1049">
          <cell r="A1049" t="str">
            <v>00035506</v>
          </cell>
          <cell r="B1049" t="str">
            <v>4ft Antenna, 15GHz, Ceragon, RFS</v>
          </cell>
          <cell r="C1049" t="str">
            <v>7571</v>
          </cell>
          <cell r="D1049" t="str">
            <v>OEM SDH Radios</v>
          </cell>
          <cell r="E1049">
            <v>2445</v>
          </cell>
          <cell r="F1049">
            <v>2477</v>
          </cell>
          <cell r="G1049">
            <v>-32</v>
          </cell>
        </row>
        <row r="1050">
          <cell r="A1050" t="str">
            <v>00035507</v>
          </cell>
          <cell r="B1050" t="str">
            <v>4ft Antenna, 15GHz, Standard, RFS</v>
          </cell>
          <cell r="C1050" t="str">
            <v>7571</v>
          </cell>
          <cell r="D1050" t="str">
            <v>OEM SDH Radios</v>
          </cell>
          <cell r="E1050">
            <v>2445</v>
          </cell>
          <cell r="F1050">
            <v>2477</v>
          </cell>
          <cell r="G1050">
            <v>-32</v>
          </cell>
        </row>
        <row r="1051">
          <cell r="A1051" t="str">
            <v>00035512</v>
          </cell>
          <cell r="B1051" t="str">
            <v>4ft Antenna, 18GHz, Ceragon</v>
          </cell>
          <cell r="C1051" t="str">
            <v>7571</v>
          </cell>
          <cell r="D1051" t="str">
            <v>OEM SDH Radios</v>
          </cell>
          <cell r="E1051">
            <v>2445</v>
          </cell>
          <cell r="F1051">
            <v>2477</v>
          </cell>
          <cell r="G1051">
            <v>-32</v>
          </cell>
        </row>
        <row r="1052">
          <cell r="A1052" t="str">
            <v>00035524</v>
          </cell>
          <cell r="B1052" t="str">
            <v>4ft Antenna, 26GHz, Ceragon</v>
          </cell>
          <cell r="C1052" t="str">
            <v>7571</v>
          </cell>
          <cell r="D1052" t="str">
            <v>OEM SDH Radios</v>
          </cell>
          <cell r="E1052">
            <v>2445</v>
          </cell>
          <cell r="F1052">
            <v>2477</v>
          </cell>
          <cell r="G1052">
            <v>-32</v>
          </cell>
        </row>
        <row r="1053">
          <cell r="A1053" t="str">
            <v>00035504</v>
          </cell>
          <cell r="B1053" t="str">
            <v>2ft DP Antenna, 15GHz</v>
          </cell>
          <cell r="C1053" t="str">
            <v>7571</v>
          </cell>
          <cell r="D1053" t="str">
            <v>OEM SDH Radios</v>
          </cell>
          <cell r="E1053">
            <v>1471</v>
          </cell>
          <cell r="F1053">
            <v>1491</v>
          </cell>
          <cell r="G1053">
            <v>-20</v>
          </cell>
        </row>
        <row r="1054">
          <cell r="A1054" t="str">
            <v>00037530</v>
          </cell>
          <cell r="B1054" t="str">
            <v>2ft DP Antenna 11GHz Ceragon</v>
          </cell>
          <cell r="C1054" t="str">
            <v>7571</v>
          </cell>
          <cell r="D1054" t="str">
            <v>OEM SDH Radios</v>
          </cell>
          <cell r="E1054">
            <v>1471</v>
          </cell>
          <cell r="F1054">
            <v>1491</v>
          </cell>
          <cell r="G1054">
            <v>-20</v>
          </cell>
        </row>
        <row r="1055">
          <cell r="A1055" t="str">
            <v>00037512</v>
          </cell>
          <cell r="B1055" t="str">
            <v>IDC Y cable for 2 x E1/T1</v>
          </cell>
          <cell r="C1055" t="str">
            <v>7571</v>
          </cell>
          <cell r="D1055" t="str">
            <v>OEM SDH Radios</v>
          </cell>
          <cell r="E1055">
            <v>16</v>
          </cell>
          <cell r="F1055">
            <v>19</v>
          </cell>
          <cell r="G1055">
            <v>-3</v>
          </cell>
        </row>
        <row r="1056">
          <cell r="A1056" t="str">
            <v>00035573</v>
          </cell>
          <cell r="B1056" t="str">
            <v>Lightening Protector Kit</v>
          </cell>
          <cell r="C1056" t="str">
            <v>7571</v>
          </cell>
          <cell r="D1056" t="str">
            <v>OEM SDH Radios</v>
          </cell>
          <cell r="E1056">
            <v>166</v>
          </cell>
          <cell r="F1056">
            <v>162</v>
          </cell>
          <cell r="G1056">
            <v>4</v>
          </cell>
        </row>
        <row r="1057">
          <cell r="A1057" t="str">
            <v>00035526</v>
          </cell>
          <cell r="B1057" t="str">
            <v>1+0 ODU Remote Antenna Mount,7-8GHz</v>
          </cell>
          <cell r="C1057" t="str">
            <v>7571</v>
          </cell>
          <cell r="D1057" t="str">
            <v>OEM SDH Radios</v>
          </cell>
          <cell r="E1057">
            <v>580</v>
          </cell>
          <cell r="F1057">
            <v>574</v>
          </cell>
          <cell r="G1057">
            <v>6</v>
          </cell>
        </row>
        <row r="1058">
          <cell r="A1058" t="str">
            <v>00038697</v>
          </cell>
          <cell r="B1058" t="str">
            <v>Diplexer 8G 311.32MHz Block A</v>
          </cell>
          <cell r="C1058" t="str">
            <v>7571</v>
          </cell>
          <cell r="D1058" t="str">
            <v>OEM SDH Radios</v>
          </cell>
          <cell r="E1058">
            <v>613</v>
          </cell>
          <cell r="F1058">
            <v>446</v>
          </cell>
          <cell r="G1058">
            <v>167</v>
          </cell>
        </row>
        <row r="1059">
          <cell r="A1059" t="str">
            <v>00038698</v>
          </cell>
          <cell r="B1059" t="str">
            <v>Diplexer 8G 311.32MHz Block B</v>
          </cell>
          <cell r="C1059" t="str">
            <v>7571</v>
          </cell>
          <cell r="D1059" t="str">
            <v>OEM SDH Radios</v>
          </cell>
          <cell r="E1059">
            <v>613</v>
          </cell>
          <cell r="F1059">
            <v>446</v>
          </cell>
          <cell r="G1059">
            <v>167</v>
          </cell>
        </row>
        <row r="1060">
          <cell r="A1060" t="str">
            <v>00038695</v>
          </cell>
          <cell r="B1060" t="str">
            <v>4ft Antenna 11GHz HP Geragon</v>
          </cell>
          <cell r="C1060" t="str">
            <v>7571</v>
          </cell>
          <cell r="D1060" t="str">
            <v>OEM SDH Radios</v>
          </cell>
          <cell r="E1060">
            <v>2477</v>
          </cell>
          <cell r="F1060">
            <v>2208</v>
          </cell>
          <cell r="G1060">
            <v>269</v>
          </cell>
        </row>
        <row r="1061">
          <cell r="A1061" t="str">
            <v>00037521</v>
          </cell>
          <cell r="B1061" t="str">
            <v>1+1 ODU Remote Mount 15GHz</v>
          </cell>
          <cell r="C1061" t="str">
            <v>7571</v>
          </cell>
          <cell r="D1061" t="str">
            <v>OEM SDH Radios</v>
          </cell>
          <cell r="E1061">
            <v>2170</v>
          </cell>
          <cell r="F1061">
            <v>1867</v>
          </cell>
          <cell r="G1061">
            <v>303</v>
          </cell>
        </row>
        <row r="1062">
          <cell r="A1062" t="str">
            <v>00037522</v>
          </cell>
          <cell r="B1062" t="str">
            <v>1+1 ODU Single Moynt 13GHz</v>
          </cell>
          <cell r="C1062" t="str">
            <v>7571</v>
          </cell>
          <cell r="D1062" t="str">
            <v>OEM SDH Radios</v>
          </cell>
          <cell r="E1062">
            <v>2170</v>
          </cell>
          <cell r="F1062">
            <v>1867</v>
          </cell>
          <cell r="G1062">
            <v>303</v>
          </cell>
        </row>
        <row r="1063">
          <cell r="A1063" t="str">
            <v>00037523</v>
          </cell>
          <cell r="B1063" t="str">
            <v>1+1 ODU Single Mount 18GHz</v>
          </cell>
          <cell r="C1063" t="str">
            <v>7571</v>
          </cell>
          <cell r="D1063" t="str">
            <v>OEM SDH Radios</v>
          </cell>
          <cell r="E1063">
            <v>2170</v>
          </cell>
          <cell r="F1063">
            <v>1867</v>
          </cell>
          <cell r="G1063">
            <v>303</v>
          </cell>
        </row>
        <row r="1064">
          <cell r="A1064" t="str">
            <v>00037524</v>
          </cell>
          <cell r="B1064" t="str">
            <v>1+1 ODU Single Mount 23 GHz</v>
          </cell>
          <cell r="C1064" t="str">
            <v>7571</v>
          </cell>
          <cell r="D1064" t="str">
            <v>OEM SDH Radios</v>
          </cell>
          <cell r="E1064">
            <v>2170</v>
          </cell>
          <cell r="F1064">
            <v>1867</v>
          </cell>
          <cell r="G1064">
            <v>303</v>
          </cell>
        </row>
        <row r="1065">
          <cell r="A1065" t="str">
            <v>00037525</v>
          </cell>
          <cell r="B1065" t="str">
            <v>1+1 ODU Single Mount 38GHz</v>
          </cell>
          <cell r="C1065" t="str">
            <v>7571</v>
          </cell>
          <cell r="D1065" t="str">
            <v>OEM SDH Radios</v>
          </cell>
          <cell r="E1065">
            <v>2170</v>
          </cell>
          <cell r="F1065">
            <v>1867</v>
          </cell>
          <cell r="G1065">
            <v>303</v>
          </cell>
        </row>
        <row r="1066">
          <cell r="A1066" t="str">
            <v>00037526</v>
          </cell>
          <cell r="B1066" t="str">
            <v>1+1 ODU Remote Mount 6-7GHz</v>
          </cell>
          <cell r="C1066" t="str">
            <v>7571</v>
          </cell>
          <cell r="D1066" t="str">
            <v>OEM SDH Radios</v>
          </cell>
          <cell r="E1066">
            <v>2170</v>
          </cell>
          <cell r="F1066">
            <v>1867</v>
          </cell>
          <cell r="G1066">
            <v>303</v>
          </cell>
        </row>
        <row r="1067">
          <cell r="A1067" t="str">
            <v>00037527</v>
          </cell>
          <cell r="B1067" t="str">
            <v>1+1 ODU Remote Mount 11 GHz</v>
          </cell>
          <cell r="C1067" t="str">
            <v>7571</v>
          </cell>
          <cell r="D1067" t="str">
            <v>OEM SDH Radios</v>
          </cell>
          <cell r="E1067">
            <v>2170</v>
          </cell>
          <cell r="F1067">
            <v>1867</v>
          </cell>
          <cell r="G1067">
            <v>303</v>
          </cell>
        </row>
        <row r="1068">
          <cell r="A1068" t="str">
            <v>00038696</v>
          </cell>
          <cell r="B1068" t="str">
            <v>6ft DP Antenna 11GHz HP Ceragon</v>
          </cell>
          <cell r="C1068" t="str">
            <v>7571</v>
          </cell>
          <cell r="D1068" t="str">
            <v>OEM SDH Radios</v>
          </cell>
          <cell r="E1068">
            <v>4519</v>
          </cell>
          <cell r="F1068">
            <v>4029</v>
          </cell>
          <cell r="G1068">
            <v>490</v>
          </cell>
        </row>
        <row r="1069">
          <cell r="A1069" t="str">
            <v>00037528</v>
          </cell>
          <cell r="B1069" t="str">
            <v>FD Remote mount 7-8G</v>
          </cell>
          <cell r="C1069" t="str">
            <v>7571</v>
          </cell>
          <cell r="D1069" t="str">
            <v>OEM SDH Radios</v>
          </cell>
          <cell r="E1069">
            <v>2280</v>
          </cell>
          <cell r="F1069">
            <v>1667</v>
          </cell>
          <cell r="G1069">
            <v>613</v>
          </cell>
        </row>
        <row r="1070">
          <cell r="A1070" t="str">
            <v>00038693</v>
          </cell>
          <cell r="B1070" t="str">
            <v>XPIC ODU 11GHz High Tx Low</v>
          </cell>
          <cell r="C1070" t="str">
            <v>7571</v>
          </cell>
          <cell r="D1070" t="str">
            <v>OEM SDH Radios</v>
          </cell>
          <cell r="E1070">
            <v>6334</v>
          </cell>
          <cell r="F1070">
            <v>5670</v>
          </cell>
          <cell r="G1070">
            <v>664</v>
          </cell>
        </row>
        <row r="1071">
          <cell r="A1071" t="str">
            <v>00038694</v>
          </cell>
          <cell r="B1071" t="str">
            <v>XPIC ODU 11GHz High Tx High</v>
          </cell>
          <cell r="C1071" t="str">
            <v>7571</v>
          </cell>
          <cell r="D1071" t="str">
            <v>OEM SDH Radios</v>
          </cell>
          <cell r="E1071">
            <v>6334</v>
          </cell>
          <cell r="F1071">
            <v>5670</v>
          </cell>
          <cell r="G1071">
            <v>664</v>
          </cell>
        </row>
        <row r="1072">
          <cell r="A1072" t="str">
            <v>00037540</v>
          </cell>
          <cell r="B1072" t="str">
            <v>IDM-FE 100BTX Fast Ethernet+8E1</v>
          </cell>
          <cell r="C1072" t="str">
            <v>7571</v>
          </cell>
          <cell r="D1072" t="str">
            <v>OEM SDH Radios</v>
          </cell>
          <cell r="E1072">
            <v>5460</v>
          </cell>
          <cell r="F1072">
            <v>3627</v>
          </cell>
          <cell r="G1072">
            <v>1833</v>
          </cell>
        </row>
        <row r="1073">
          <cell r="A1073" t="str">
            <v>RNC3137</v>
          </cell>
          <cell r="B1073" t="str">
            <v>RNC150 Sym (incl. Cabinet A)</v>
          </cell>
          <cell r="C1073" t="str">
            <v>7700</v>
          </cell>
          <cell r="D1073" t="str">
            <v xml:space="preserve">WCDMA RNC </v>
          </cell>
          <cell r="E1073">
            <v>292295</v>
          </cell>
          <cell r="F1073">
            <v>417564</v>
          </cell>
          <cell r="G1073">
            <v>-125269</v>
          </cell>
        </row>
        <row r="1074">
          <cell r="A1074" t="str">
            <v>RNC3131</v>
          </cell>
          <cell r="B1074" t="str">
            <v>Capacity Step 7 RN2.2</v>
          </cell>
          <cell r="C1074" t="str">
            <v>7700</v>
          </cell>
          <cell r="D1074" t="str">
            <v xml:space="preserve">WCDMA RNC </v>
          </cell>
          <cell r="E1074">
            <v>222894</v>
          </cell>
          <cell r="F1074">
            <v>318420</v>
          </cell>
          <cell r="G1074">
            <v>-95526</v>
          </cell>
        </row>
        <row r="1075">
          <cell r="A1075" t="str">
            <v>RNC1031</v>
          </cell>
          <cell r="B1075" t="str">
            <v>RNC A Cabinet Sym Capa Step 1 RN2.0</v>
          </cell>
          <cell r="C1075" t="str">
            <v>7700</v>
          </cell>
          <cell r="D1075" t="str">
            <v xml:space="preserve">WCDMA RNC </v>
          </cell>
          <cell r="E1075">
            <v>183400</v>
          </cell>
          <cell r="F1075">
            <v>262000</v>
          </cell>
          <cell r="G1075">
            <v>-78600</v>
          </cell>
        </row>
        <row r="1076">
          <cell r="A1076" t="str">
            <v>RNC1046</v>
          </cell>
          <cell r="B1076" t="str">
            <v>RNC A Cabinet Sym Capa Step1 RN1.5.2ED2</v>
          </cell>
          <cell r="C1076" t="str">
            <v>7700</v>
          </cell>
          <cell r="D1076" t="str">
            <v xml:space="preserve">WCDMA RNC </v>
          </cell>
          <cell r="E1076">
            <v>183400</v>
          </cell>
          <cell r="F1076">
            <v>262000</v>
          </cell>
          <cell r="G1076">
            <v>-78600</v>
          </cell>
        </row>
        <row r="1077">
          <cell r="A1077" t="str">
            <v>RNC1048</v>
          </cell>
          <cell r="B1077" t="str">
            <v>RNC A Cabinet Coax Capa Step1 RN1.5.2ED2</v>
          </cell>
          <cell r="C1077" t="str">
            <v>7700</v>
          </cell>
          <cell r="D1077" t="str">
            <v xml:space="preserve">WCDMA RNC </v>
          </cell>
          <cell r="E1077">
            <v>183400</v>
          </cell>
          <cell r="F1077">
            <v>262000</v>
          </cell>
          <cell r="G1077">
            <v>-78600</v>
          </cell>
        </row>
        <row r="1078">
          <cell r="A1078" t="str">
            <v>RNC3029</v>
          </cell>
          <cell r="B1078" t="str">
            <v>RNC A Cabinet Coax Capa Step 1 RN2.0</v>
          </cell>
          <cell r="C1078" t="str">
            <v>7700</v>
          </cell>
          <cell r="D1078" t="str">
            <v xml:space="preserve">WCDMA RNC </v>
          </cell>
          <cell r="E1078">
            <v>183400</v>
          </cell>
          <cell r="F1078">
            <v>262000</v>
          </cell>
          <cell r="G1078">
            <v>-78600</v>
          </cell>
        </row>
        <row r="1079">
          <cell r="A1079" t="str">
            <v>RNC3049</v>
          </cell>
          <cell r="B1079" t="str">
            <v>RNC A Cabinet Sym Capa Step1 RN2.1</v>
          </cell>
          <cell r="C1079" t="str">
            <v>7700</v>
          </cell>
          <cell r="D1079" t="str">
            <v xml:space="preserve">WCDMA RNC </v>
          </cell>
          <cell r="E1079">
            <v>183400</v>
          </cell>
          <cell r="F1079">
            <v>262000</v>
          </cell>
          <cell r="G1079">
            <v>-78600</v>
          </cell>
        </row>
        <row r="1080">
          <cell r="A1080" t="str">
            <v>RNC3051</v>
          </cell>
          <cell r="B1080" t="str">
            <v>RNC A Cabinet Coax Capa Step1 RN2.1</v>
          </cell>
          <cell r="C1080" t="str">
            <v>7700</v>
          </cell>
          <cell r="D1080" t="str">
            <v xml:space="preserve">WCDMA RNC </v>
          </cell>
          <cell r="E1080">
            <v>183400</v>
          </cell>
          <cell r="F1080">
            <v>262000</v>
          </cell>
          <cell r="G1080">
            <v>-78600</v>
          </cell>
        </row>
        <row r="1081">
          <cell r="A1081" t="str">
            <v>RNC3141</v>
          </cell>
          <cell r="B1081" t="str">
            <v>RNC300-450</v>
          </cell>
          <cell r="C1081" t="str">
            <v>7700</v>
          </cell>
          <cell r="D1081" t="str">
            <v xml:space="preserve">WCDMA RNC </v>
          </cell>
          <cell r="E1081">
            <v>142890</v>
          </cell>
          <cell r="F1081">
            <v>204128</v>
          </cell>
          <cell r="G1081">
            <v>-61238</v>
          </cell>
        </row>
        <row r="1082">
          <cell r="A1082" t="str">
            <v>RNC3139</v>
          </cell>
          <cell r="B1082" t="str">
            <v>RNC150-300 Sym (incl. Cabinet B)</v>
          </cell>
          <cell r="C1082" t="str">
            <v>7700</v>
          </cell>
          <cell r="D1082" t="str">
            <v xml:space="preserve">WCDMA RNC </v>
          </cell>
          <cell r="E1082">
            <v>137318</v>
          </cell>
          <cell r="F1082">
            <v>196168</v>
          </cell>
          <cell r="G1082">
            <v>-58850</v>
          </cell>
        </row>
        <row r="1083">
          <cell r="A1083" t="str">
            <v>RNC3130</v>
          </cell>
          <cell r="B1083" t="str">
            <v>Capacity Step 6 RN2.2</v>
          </cell>
          <cell r="C1083" t="str">
            <v>7700</v>
          </cell>
          <cell r="D1083" t="str">
            <v xml:space="preserve">WCDMA RNC </v>
          </cell>
          <cell r="E1083">
            <v>70121</v>
          </cell>
          <cell r="F1083">
            <v>100173</v>
          </cell>
          <cell r="G1083">
            <v>-30052</v>
          </cell>
        </row>
        <row r="1084">
          <cell r="A1084" t="str">
            <v>RNC1036</v>
          </cell>
          <cell r="B1084" t="str">
            <v>Capacity Step 2-3-4-5 RN2.0</v>
          </cell>
          <cell r="C1084" t="str">
            <v>7700</v>
          </cell>
          <cell r="D1084" t="str">
            <v xml:space="preserve">WCDMA RNC </v>
          </cell>
          <cell r="E1084">
            <v>53900</v>
          </cell>
          <cell r="F1084">
            <v>77000</v>
          </cell>
          <cell r="G1084">
            <v>-23100</v>
          </cell>
        </row>
        <row r="1085">
          <cell r="A1085" t="str">
            <v>RNC1050</v>
          </cell>
          <cell r="B1085" t="str">
            <v>Capacity Step 2-3-4-5 RN1.5.2ED2</v>
          </cell>
          <cell r="C1085" t="str">
            <v>7700</v>
          </cell>
          <cell r="D1085" t="str">
            <v xml:space="preserve">WCDMA RNC </v>
          </cell>
          <cell r="E1085">
            <v>53900</v>
          </cell>
          <cell r="F1085">
            <v>77000</v>
          </cell>
          <cell r="G1085">
            <v>-23100</v>
          </cell>
        </row>
        <row r="1086">
          <cell r="A1086" t="str">
            <v>RNC3053</v>
          </cell>
          <cell r="B1086" t="str">
            <v>Capacity Step 2-3-4-5 RN2.1</v>
          </cell>
          <cell r="C1086" t="str">
            <v>7700</v>
          </cell>
          <cell r="D1086" t="str">
            <v xml:space="preserve">WCDMA RNC </v>
          </cell>
          <cell r="E1086">
            <v>53900</v>
          </cell>
          <cell r="F1086">
            <v>77000</v>
          </cell>
          <cell r="G1086">
            <v>-23100</v>
          </cell>
        </row>
        <row r="1087">
          <cell r="A1087" t="str">
            <v>RNC3118</v>
          </cell>
          <cell r="B1087" t="str">
            <v>DMCU Upgrade Capa Step 1</v>
          </cell>
          <cell r="C1087" t="str">
            <v>7700</v>
          </cell>
          <cell r="D1087" t="str">
            <v xml:space="preserve">WCDMA RNC </v>
          </cell>
          <cell r="E1087">
            <v>61368</v>
          </cell>
          <cell r="F1087">
            <v>81820</v>
          </cell>
          <cell r="G1087">
            <v>-20452</v>
          </cell>
        </row>
        <row r="1088">
          <cell r="A1088" t="str">
            <v>RNC3106</v>
          </cell>
          <cell r="B1088" t="str">
            <v>RRC Conn. State Capa Upg. Step 1</v>
          </cell>
          <cell r="C1088" t="str">
            <v>7700</v>
          </cell>
          <cell r="D1088" t="str">
            <v xml:space="preserve">WCDMA RNC </v>
          </cell>
          <cell r="E1088">
            <v>39235</v>
          </cell>
          <cell r="F1088">
            <v>57500</v>
          </cell>
          <cell r="G1088">
            <v>-18265</v>
          </cell>
        </row>
        <row r="1089">
          <cell r="A1089" t="str">
            <v>RNC3119</v>
          </cell>
          <cell r="B1089" t="str">
            <v>DMCU Upgrade Capa Step 2-3-4-5</v>
          </cell>
          <cell r="C1089" t="str">
            <v>7700</v>
          </cell>
          <cell r="D1089" t="str">
            <v xml:space="preserve">WCDMA RNC </v>
          </cell>
          <cell r="E1089">
            <v>40912</v>
          </cell>
          <cell r="F1089">
            <v>54550</v>
          </cell>
          <cell r="G1089">
            <v>-13638</v>
          </cell>
        </row>
        <row r="1090">
          <cell r="A1090" t="str">
            <v>RNC1032</v>
          </cell>
          <cell r="B1090" t="str">
            <v>RNC B Cabinet Sym RN2.0</v>
          </cell>
          <cell r="C1090" t="str">
            <v>7700</v>
          </cell>
          <cell r="D1090" t="str">
            <v xml:space="preserve">WCDMA RNC </v>
          </cell>
          <cell r="E1090">
            <v>31500</v>
          </cell>
          <cell r="F1090">
            <v>45000</v>
          </cell>
          <cell r="G1090">
            <v>-13500</v>
          </cell>
        </row>
        <row r="1091">
          <cell r="A1091" t="str">
            <v>RNC1047</v>
          </cell>
          <cell r="B1091" t="str">
            <v>RNC B Cabinet with sym panels</v>
          </cell>
          <cell r="C1091" t="str">
            <v>7700</v>
          </cell>
          <cell r="D1091" t="str">
            <v xml:space="preserve">WCDMA RNC </v>
          </cell>
          <cell r="E1091">
            <v>31500</v>
          </cell>
          <cell r="F1091">
            <v>45000</v>
          </cell>
          <cell r="G1091">
            <v>-13500</v>
          </cell>
        </row>
        <row r="1092">
          <cell r="A1092" t="str">
            <v>RNC1049</v>
          </cell>
          <cell r="B1092" t="str">
            <v>RNC B Cabinet Coax RN1.5.2ED2</v>
          </cell>
          <cell r="C1092" t="str">
            <v>7700</v>
          </cell>
          <cell r="D1092" t="str">
            <v xml:space="preserve">WCDMA RNC </v>
          </cell>
          <cell r="E1092">
            <v>31500</v>
          </cell>
          <cell r="F1092">
            <v>45000</v>
          </cell>
          <cell r="G1092">
            <v>-13500</v>
          </cell>
        </row>
        <row r="1093">
          <cell r="A1093" t="str">
            <v>RNC3030</v>
          </cell>
          <cell r="B1093" t="str">
            <v>RNC B Cabinet Coax RN2.0</v>
          </cell>
          <cell r="C1093" t="str">
            <v>7700</v>
          </cell>
          <cell r="D1093" t="str">
            <v xml:space="preserve">WCDMA RNC </v>
          </cell>
          <cell r="E1093">
            <v>31500</v>
          </cell>
          <cell r="F1093">
            <v>45000</v>
          </cell>
          <cell r="G1093">
            <v>-13500</v>
          </cell>
        </row>
        <row r="1094">
          <cell r="A1094" t="str">
            <v>RNC3050</v>
          </cell>
          <cell r="B1094" t="str">
            <v>RNC B Cabinet Sym RN2.1</v>
          </cell>
          <cell r="C1094" t="str">
            <v>7700</v>
          </cell>
          <cell r="D1094" t="str">
            <v xml:space="preserve">WCDMA RNC </v>
          </cell>
          <cell r="E1094">
            <v>31500</v>
          </cell>
          <cell r="F1094">
            <v>45000</v>
          </cell>
          <cell r="G1094">
            <v>-13500</v>
          </cell>
        </row>
        <row r="1095">
          <cell r="A1095" t="str">
            <v>RNC3052</v>
          </cell>
          <cell r="B1095" t="str">
            <v>RNC B Cabinet Coax RN2.1</v>
          </cell>
          <cell r="C1095" t="str">
            <v>7700</v>
          </cell>
          <cell r="D1095" t="str">
            <v xml:space="preserve">WCDMA RNC </v>
          </cell>
          <cell r="E1095">
            <v>31500</v>
          </cell>
          <cell r="F1095">
            <v>45000</v>
          </cell>
          <cell r="G1095">
            <v>-13500</v>
          </cell>
        </row>
        <row r="1096">
          <cell r="A1096" t="str">
            <v>RNC3103</v>
          </cell>
          <cell r="B1096" t="str">
            <v>RNC B Cabinet Extension Sym RN2.0</v>
          </cell>
          <cell r="C1096" t="str">
            <v>7700</v>
          </cell>
          <cell r="D1096" t="str">
            <v xml:space="preserve">WCDMA RNC </v>
          </cell>
          <cell r="E1096">
            <v>31500</v>
          </cell>
          <cell r="F1096">
            <v>45000</v>
          </cell>
          <cell r="G1096">
            <v>-13500</v>
          </cell>
        </row>
        <row r="1097">
          <cell r="A1097" t="str">
            <v>RNC3104</v>
          </cell>
          <cell r="B1097" t="str">
            <v>RNC B Cabinet Extension Coax RN2.0</v>
          </cell>
          <cell r="C1097" t="str">
            <v>7700</v>
          </cell>
          <cell r="D1097" t="str">
            <v xml:space="preserve">WCDMA RNC </v>
          </cell>
          <cell r="E1097">
            <v>31500</v>
          </cell>
          <cell r="F1097">
            <v>45000</v>
          </cell>
          <cell r="G1097">
            <v>-13500</v>
          </cell>
        </row>
        <row r="1098">
          <cell r="A1098" t="str">
            <v>RNC3120</v>
          </cell>
          <cell r="B1098" t="str">
            <v>RNC RRMU &amp; RSMU Upgrade Kit</v>
          </cell>
          <cell r="C1098" t="str">
            <v>7700</v>
          </cell>
          <cell r="D1098" t="str">
            <v xml:space="preserve">WCDMA RNC </v>
          </cell>
          <cell r="E1098">
            <v>22420</v>
          </cell>
          <cell r="F1098">
            <v>32840</v>
          </cell>
          <cell r="G1098">
            <v>-10420</v>
          </cell>
        </row>
        <row r="1099">
          <cell r="A1099" t="str">
            <v>RNC3107</v>
          </cell>
          <cell r="B1099" t="str">
            <v>RRC Conn. State Capa Upg. Step 2-3-4-5</v>
          </cell>
          <cell r="C1099" t="str">
            <v>7700</v>
          </cell>
          <cell r="D1099" t="str">
            <v xml:space="preserve">WCDMA RNC </v>
          </cell>
          <cell r="E1099">
            <v>16815</v>
          </cell>
          <cell r="F1099">
            <v>24630</v>
          </cell>
          <cell r="G1099">
            <v>-7815</v>
          </cell>
        </row>
        <row r="1100">
          <cell r="A1100" t="str">
            <v>RNC3091</v>
          </cell>
          <cell r="B1100" t="str">
            <v>RNC OMU upgrade Kit</v>
          </cell>
          <cell r="C1100" t="str">
            <v>7700</v>
          </cell>
          <cell r="D1100" t="str">
            <v xml:space="preserve">WCDMA RNC </v>
          </cell>
          <cell r="E1100">
            <v>15407</v>
          </cell>
          <cell r="F1100">
            <v>22010</v>
          </cell>
          <cell r="G1100">
            <v>-6603</v>
          </cell>
        </row>
        <row r="1101">
          <cell r="A1101" t="str">
            <v>RNC3121</v>
          </cell>
          <cell r="B1101" t="str">
            <v>RNC GTPU Upgrade Capa Step 1</v>
          </cell>
          <cell r="C1101" t="str">
            <v>7700</v>
          </cell>
          <cell r="D1101" t="str">
            <v xml:space="preserve">WCDMA RNC </v>
          </cell>
          <cell r="E1101">
            <v>11210</v>
          </cell>
          <cell r="F1101">
            <v>16420</v>
          </cell>
          <cell r="G1101">
            <v>-5210</v>
          </cell>
        </row>
        <row r="1102">
          <cell r="A1102" t="str">
            <v>RNC0090</v>
          </cell>
          <cell r="B1102" t="str">
            <v>Network Interface Unit STM-1/OC-3c</v>
          </cell>
          <cell r="C1102" t="str">
            <v>7700</v>
          </cell>
          <cell r="D1102" t="str">
            <v xml:space="preserve">WCDMA RNC </v>
          </cell>
          <cell r="E1102">
            <v>8615</v>
          </cell>
          <cell r="F1102">
            <v>11715</v>
          </cell>
          <cell r="G1102">
            <v>-3100</v>
          </cell>
        </row>
        <row r="1103">
          <cell r="A1103" t="str">
            <v>RNC3122</v>
          </cell>
          <cell r="B1103" t="str">
            <v>RNC GTPU Upgrade Capa Step 2-3-4-5</v>
          </cell>
          <cell r="C1103" t="str">
            <v>7700</v>
          </cell>
          <cell r="D1103" t="str">
            <v xml:space="preserve">WCDMA RNC </v>
          </cell>
          <cell r="E1103">
            <v>5605</v>
          </cell>
          <cell r="F1103">
            <v>8210</v>
          </cell>
          <cell r="G1103">
            <v>-2605</v>
          </cell>
        </row>
        <row r="1104">
          <cell r="A1104" t="str">
            <v>RNC0098</v>
          </cell>
          <cell r="B1104" t="str">
            <v>Interface E1/JT1/T1 card</v>
          </cell>
          <cell r="C1104" t="str">
            <v>7700</v>
          </cell>
          <cell r="D1104" t="str">
            <v xml:space="preserve">WCDMA RNC </v>
          </cell>
          <cell r="E1104">
            <v>7265</v>
          </cell>
          <cell r="F1104">
            <v>9295</v>
          </cell>
          <cell r="G1104">
            <v>-2030</v>
          </cell>
        </row>
        <row r="1105">
          <cell r="A1105" t="str">
            <v>RNC3155</v>
          </cell>
          <cell r="B1105" t="str">
            <v>Optional LAN Redundancy for A-GPS/NEMU</v>
          </cell>
          <cell r="C1105" t="str">
            <v>7700</v>
          </cell>
          <cell r="D1105" t="str">
            <v xml:space="preserve">WCDMA RNC </v>
          </cell>
          <cell r="E1105">
            <v>5031</v>
          </cell>
          <cell r="F1105">
            <v>6353</v>
          </cell>
          <cell r="G1105">
            <v>-1322</v>
          </cell>
        </row>
        <row r="1106">
          <cell r="A1106" t="str">
            <v>469179A</v>
          </cell>
          <cell r="B1106" t="str">
            <v>WPAH POWER AMPLIFIER 53W DC</v>
          </cell>
          <cell r="C1106" t="str">
            <v>7710</v>
          </cell>
          <cell r="D1106" t="str">
            <v>WCDMA Ultra BTS HW</v>
          </cell>
          <cell r="E1106">
            <v>5216</v>
          </cell>
          <cell r="F1106">
            <v>7715</v>
          </cell>
          <cell r="G1106">
            <v>-2499</v>
          </cell>
        </row>
        <row r="1107">
          <cell r="A1107" t="str">
            <v>469919A</v>
          </cell>
          <cell r="B1107" t="str">
            <v>WPAK WIDEBAND POWER AMPLIFIER 50W DC</v>
          </cell>
          <cell r="C1107" t="str">
            <v>7710</v>
          </cell>
          <cell r="D1107" t="str">
            <v>WCDMA Ultra BTS HW</v>
          </cell>
          <cell r="E1107">
            <v>4697</v>
          </cell>
          <cell r="F1107">
            <v>6930</v>
          </cell>
          <cell r="G1107">
            <v>-2233</v>
          </cell>
        </row>
        <row r="1108">
          <cell r="A1108" t="str">
            <v>T32107.07</v>
          </cell>
          <cell r="B1108" t="str">
            <v>IFUF-IFU1S</v>
          </cell>
          <cell r="C1108" t="str">
            <v>7710</v>
          </cell>
          <cell r="D1108" t="str">
            <v>WCDMA Ultra BTS HW</v>
          </cell>
          <cell r="E1108">
            <v>2930</v>
          </cell>
          <cell r="F1108">
            <v>4428</v>
          </cell>
          <cell r="G1108">
            <v>-1498</v>
          </cell>
        </row>
        <row r="1109">
          <cell r="A1109" t="str">
            <v>470325A</v>
          </cell>
          <cell r="B1109" t="str">
            <v>WCCF CABINET CORE</v>
          </cell>
          <cell r="C1109" t="str">
            <v>7710</v>
          </cell>
          <cell r="D1109" t="str">
            <v>WCDMA Ultra BTS HW</v>
          </cell>
          <cell r="E1109">
            <v>3096</v>
          </cell>
          <cell r="F1109">
            <v>4115</v>
          </cell>
          <cell r="G1109">
            <v>-1019</v>
          </cell>
        </row>
        <row r="1110">
          <cell r="A1110" t="str">
            <v>469918A</v>
          </cell>
          <cell r="B1110" t="str">
            <v>WAFG WIDEBAND ANTENNA FILTER UNIT</v>
          </cell>
          <cell r="C1110" t="str">
            <v>7710</v>
          </cell>
          <cell r="D1110" t="str">
            <v>WCDMA Ultra BTS HW</v>
          </cell>
          <cell r="E1110">
            <v>1690</v>
          </cell>
          <cell r="F1110">
            <v>2561</v>
          </cell>
          <cell r="G1110">
            <v>-871</v>
          </cell>
        </row>
        <row r="1111">
          <cell r="A1111" t="str">
            <v>T32107.05</v>
          </cell>
          <cell r="B1111" t="str">
            <v>IFUC-IFU3S</v>
          </cell>
          <cell r="C1111" t="str">
            <v>7710</v>
          </cell>
          <cell r="D1111" t="str">
            <v>WCDMA Ultra BTS HW</v>
          </cell>
          <cell r="E1111">
            <v>1630</v>
          </cell>
          <cell r="F1111">
            <v>2460</v>
          </cell>
          <cell r="G1111">
            <v>-830</v>
          </cell>
        </row>
        <row r="1112">
          <cell r="A1112" t="str">
            <v>T32107.06</v>
          </cell>
          <cell r="B1112" t="str">
            <v>IFUE-IFU3FB</v>
          </cell>
          <cell r="C1112" t="str">
            <v>7710</v>
          </cell>
          <cell r="D1112" t="str">
            <v>WCDMA Ultra BTS HW</v>
          </cell>
          <cell r="E1112">
            <v>1600</v>
          </cell>
          <cell r="F1112">
            <v>2420</v>
          </cell>
          <cell r="G1112">
            <v>-820</v>
          </cell>
        </row>
        <row r="1113">
          <cell r="A1113" t="str">
            <v>469932A</v>
          </cell>
          <cell r="B1113" t="str">
            <v>WAFH  ANTENNA FILTER 1+1</v>
          </cell>
          <cell r="C1113" t="str">
            <v>7710</v>
          </cell>
          <cell r="D1113" t="str">
            <v>WCDMA Ultra BTS HW</v>
          </cell>
          <cell r="E1113">
            <v>1516</v>
          </cell>
          <cell r="F1113">
            <v>2297</v>
          </cell>
          <cell r="G1113">
            <v>-781</v>
          </cell>
        </row>
        <row r="1114">
          <cell r="A1114" t="str">
            <v>469280A</v>
          </cell>
          <cell r="B1114" t="str">
            <v>WNRC NOISE REDUCTION KIT (COMPACT)</v>
          </cell>
          <cell r="C1114" t="str">
            <v>7710</v>
          </cell>
          <cell r="D1114" t="str">
            <v>WCDMA Ultra BTS HW</v>
          </cell>
          <cell r="E1114">
            <v>1067</v>
          </cell>
          <cell r="F1114">
            <v>1617</v>
          </cell>
          <cell r="G1114">
            <v>-550</v>
          </cell>
        </row>
        <row r="1115">
          <cell r="A1115" t="str">
            <v>469812A</v>
          </cell>
          <cell r="B1115" t="str">
            <v>WNRD NOISE REDUCTION KIT</v>
          </cell>
          <cell r="C1115" t="str">
            <v>7710</v>
          </cell>
          <cell r="D1115" t="str">
            <v>WCDMA Ultra BTS HW</v>
          </cell>
          <cell r="E1115">
            <v>1067</v>
          </cell>
          <cell r="F1115">
            <v>1617</v>
          </cell>
          <cell r="G1115">
            <v>-550</v>
          </cell>
        </row>
        <row r="1116">
          <cell r="A1116" t="str">
            <v>469953A</v>
          </cell>
          <cell r="B1116" t="str">
            <v>WNKA WIDEBAND NOISE REDUCTION KIT</v>
          </cell>
          <cell r="C1116" t="str">
            <v>7710</v>
          </cell>
          <cell r="D1116" t="str">
            <v>WCDMA Ultra BTS HW</v>
          </cell>
          <cell r="E1116">
            <v>1067</v>
          </cell>
          <cell r="F1116">
            <v>1617</v>
          </cell>
          <cell r="G1116">
            <v>-550</v>
          </cell>
        </row>
        <row r="1117">
          <cell r="A1117" t="str">
            <v>468802A</v>
          </cell>
          <cell r="B1117" t="str">
            <v>WTRB, Transmitter and Receiver</v>
          </cell>
          <cell r="C1117" t="str">
            <v>7710</v>
          </cell>
          <cell r="D1117" t="str">
            <v>WCDMA Ultra BTS HW</v>
          </cell>
          <cell r="E1117">
            <v>1002</v>
          </cell>
          <cell r="F1117">
            <v>1518</v>
          </cell>
          <cell r="G1117">
            <v>-516</v>
          </cell>
        </row>
        <row r="1118">
          <cell r="A1118" t="str">
            <v>469876A</v>
          </cell>
          <cell r="B1118" t="str">
            <v>WTRD TRANSMITTER AND RECEIVER</v>
          </cell>
          <cell r="C1118" t="str">
            <v>7710</v>
          </cell>
          <cell r="D1118" t="str">
            <v>WCDMA Ultra BTS HW</v>
          </cell>
          <cell r="E1118">
            <v>1002</v>
          </cell>
          <cell r="F1118">
            <v>1518</v>
          </cell>
          <cell r="G1118">
            <v>-516</v>
          </cell>
        </row>
        <row r="1119">
          <cell r="A1119" t="str">
            <v>469190A</v>
          </cell>
          <cell r="B1119" t="str">
            <v>WTRC TRANSMITTER AND RECEIVER</v>
          </cell>
          <cell r="C1119" t="str">
            <v>7710</v>
          </cell>
          <cell r="D1119" t="str">
            <v>WCDMA Ultra BTS HW</v>
          </cell>
          <cell r="E1119">
            <v>956</v>
          </cell>
          <cell r="F1119">
            <v>1449</v>
          </cell>
          <cell r="G1119">
            <v>-493</v>
          </cell>
        </row>
        <row r="1120">
          <cell r="A1120" t="str">
            <v>RAN1030</v>
          </cell>
          <cell r="B1120" t="str">
            <v>LICENCE FEE FOR METROSITE 50 2ND CARRIER</v>
          </cell>
          <cell r="C1120" t="str">
            <v>7710</v>
          </cell>
          <cell r="D1120" t="str">
            <v>WCDMA Ultra BTS HW</v>
          </cell>
          <cell r="E1120">
            <v>2550</v>
          </cell>
          <cell r="F1120">
            <v>3000</v>
          </cell>
          <cell r="G1120">
            <v>-450</v>
          </cell>
        </row>
        <row r="1121">
          <cell r="A1121" t="str">
            <v>T32107.02</v>
          </cell>
          <cell r="B1121" t="str">
            <v>IFUA-IFU8P1 (symm)</v>
          </cell>
          <cell r="C1121" t="str">
            <v>7710</v>
          </cell>
          <cell r="D1121" t="str">
            <v>WCDMA Ultra BTS HW</v>
          </cell>
          <cell r="E1121">
            <v>850</v>
          </cell>
          <cell r="F1121">
            <v>1287</v>
          </cell>
          <cell r="G1121">
            <v>-437</v>
          </cell>
        </row>
        <row r="1122">
          <cell r="A1122" t="str">
            <v>T32107.03</v>
          </cell>
          <cell r="B1122" t="str">
            <v>IFUD-IFU8P1(coax)</v>
          </cell>
          <cell r="C1122" t="str">
            <v>7710</v>
          </cell>
          <cell r="D1122" t="str">
            <v>WCDMA Ultra BTS HW</v>
          </cell>
          <cell r="E1122">
            <v>850</v>
          </cell>
          <cell r="F1122">
            <v>1287</v>
          </cell>
          <cell r="G1122">
            <v>-437</v>
          </cell>
        </row>
        <row r="1123">
          <cell r="A1123" t="str">
            <v>469278A</v>
          </cell>
          <cell r="B1123" t="str">
            <v>WPDB POWER DIVIDER</v>
          </cell>
          <cell r="C1123" t="str">
            <v>7710</v>
          </cell>
          <cell r="D1123" t="str">
            <v>WCDMA Ultra BTS HW</v>
          </cell>
          <cell r="E1123">
            <v>835</v>
          </cell>
          <cell r="F1123">
            <v>1265</v>
          </cell>
          <cell r="G1123">
            <v>-430</v>
          </cell>
        </row>
        <row r="1124">
          <cell r="A1124" t="str">
            <v>469291A</v>
          </cell>
          <cell r="B1124" t="str">
            <v>OAKD OUTDOOR KIT</v>
          </cell>
          <cell r="C1124" t="str">
            <v>7710</v>
          </cell>
          <cell r="D1124" t="str">
            <v>WCDMA Ultra BTS HW</v>
          </cell>
          <cell r="E1124">
            <v>729</v>
          </cell>
          <cell r="F1124">
            <v>1104</v>
          </cell>
          <cell r="G1124">
            <v>-375</v>
          </cell>
        </row>
        <row r="1125">
          <cell r="A1125" t="str">
            <v>469103A</v>
          </cell>
          <cell r="B1125" t="str">
            <v>WPDA POWER DIVIDER</v>
          </cell>
          <cell r="C1125" t="str">
            <v>7710</v>
          </cell>
          <cell r="D1125" t="str">
            <v>WCDMA Ultra BTS HW</v>
          </cell>
          <cell r="E1125">
            <v>726</v>
          </cell>
          <cell r="F1125">
            <v>1100</v>
          </cell>
          <cell r="G1125">
            <v>-374</v>
          </cell>
        </row>
        <row r="1126">
          <cell r="A1126" t="str">
            <v>468889A</v>
          </cell>
          <cell r="B1126" t="str">
            <v>WOKB OUTDOOR KIT</v>
          </cell>
          <cell r="C1126" t="str">
            <v>7710</v>
          </cell>
          <cell r="D1126" t="str">
            <v>WCDMA Ultra BTS HW</v>
          </cell>
          <cell r="E1126">
            <v>685</v>
          </cell>
          <cell r="F1126">
            <v>1038</v>
          </cell>
          <cell r="G1126">
            <v>-353</v>
          </cell>
        </row>
        <row r="1127">
          <cell r="A1127" t="str">
            <v>469929A</v>
          </cell>
          <cell r="B1127" t="str">
            <v>WPSG POWER SUPPLY AC/DC</v>
          </cell>
          <cell r="C1127" t="str">
            <v>7710</v>
          </cell>
          <cell r="D1127" t="str">
            <v>WCDMA Ultra BTS HW</v>
          </cell>
          <cell r="E1127">
            <v>651</v>
          </cell>
          <cell r="F1127">
            <v>986</v>
          </cell>
          <cell r="G1127">
            <v>-335</v>
          </cell>
        </row>
        <row r="1128">
          <cell r="A1128" t="str">
            <v>468171A</v>
          </cell>
          <cell r="B1128" t="str">
            <v>WPSA  POWER SUPPLY AC</v>
          </cell>
          <cell r="C1128" t="str">
            <v>7710</v>
          </cell>
          <cell r="D1128" t="str">
            <v>WCDMA Ultra BTS HW</v>
          </cell>
          <cell r="E1128">
            <v>563</v>
          </cell>
          <cell r="F1128">
            <v>853</v>
          </cell>
          <cell r="G1128">
            <v>-290</v>
          </cell>
        </row>
        <row r="1129">
          <cell r="A1129" t="str">
            <v>468719A</v>
          </cell>
          <cell r="B1129" t="str">
            <v>WPSM POWER SUPPLY AC</v>
          </cell>
          <cell r="C1129" t="str">
            <v>7710</v>
          </cell>
          <cell r="D1129" t="str">
            <v>WCDMA Ultra BTS HW</v>
          </cell>
          <cell r="E1129">
            <v>563</v>
          </cell>
          <cell r="F1129">
            <v>853</v>
          </cell>
          <cell r="G1129">
            <v>-290</v>
          </cell>
        </row>
        <row r="1130">
          <cell r="A1130" t="str">
            <v>468717A</v>
          </cell>
          <cell r="B1130" t="str">
            <v>WEKM RF CHAINING KIT (METRO)</v>
          </cell>
          <cell r="C1130" t="str">
            <v>7710</v>
          </cell>
          <cell r="D1130" t="str">
            <v>WCDMA Ultra BTS HW</v>
          </cell>
          <cell r="E1130">
            <v>501</v>
          </cell>
          <cell r="F1130">
            <v>759</v>
          </cell>
          <cell r="G1130">
            <v>-258</v>
          </cell>
        </row>
        <row r="1131">
          <cell r="A1131" t="str">
            <v>468156A</v>
          </cell>
          <cell r="B1131" t="str">
            <v>WAMA  APPLICATION MANAGER</v>
          </cell>
          <cell r="C1131" t="str">
            <v>7710</v>
          </cell>
          <cell r="D1131" t="str">
            <v>WCDMA Ultra BTS HW</v>
          </cell>
          <cell r="E1131">
            <v>499</v>
          </cell>
          <cell r="F1131">
            <v>756</v>
          </cell>
          <cell r="G1131">
            <v>-257</v>
          </cell>
        </row>
        <row r="1132">
          <cell r="A1132" t="str">
            <v>469011A</v>
          </cell>
          <cell r="B1132" t="str">
            <v>WMCM SUMMING AND CLOCK (METRO)</v>
          </cell>
          <cell r="C1132" t="str">
            <v>7710</v>
          </cell>
          <cell r="D1132" t="str">
            <v>WCDMA Ultra BTS HW</v>
          </cell>
          <cell r="E1132">
            <v>499</v>
          </cell>
          <cell r="F1132">
            <v>756</v>
          </cell>
          <cell r="G1132">
            <v>-257</v>
          </cell>
        </row>
        <row r="1133">
          <cell r="A1133" t="str">
            <v>468861A</v>
          </cell>
          <cell r="B1133" t="str">
            <v>WAFB ANTENNA FILTER</v>
          </cell>
          <cell r="C1133" t="str">
            <v>7710</v>
          </cell>
          <cell r="D1133" t="str">
            <v>WCDMA Ultra BTS HW</v>
          </cell>
          <cell r="E1133">
            <v>483</v>
          </cell>
          <cell r="F1133">
            <v>732</v>
          </cell>
          <cell r="G1133">
            <v>-249</v>
          </cell>
        </row>
        <row r="1134">
          <cell r="A1134" t="str">
            <v>469416A</v>
          </cell>
          <cell r="B1134" t="str">
            <v>WHKA HEATER KIT (SUPREME OUTDOOR)</v>
          </cell>
          <cell r="C1134" t="str">
            <v>7710</v>
          </cell>
          <cell r="D1134" t="str">
            <v>WCDMA Ultra BTS HW</v>
          </cell>
          <cell r="E1134">
            <v>436</v>
          </cell>
          <cell r="F1134">
            <v>660</v>
          </cell>
          <cell r="G1134">
            <v>-224</v>
          </cell>
        </row>
        <row r="1135">
          <cell r="A1135" t="str">
            <v>469662A</v>
          </cell>
          <cell r="B1135" t="str">
            <v>WRHA HEATER KIT (COMPACT)</v>
          </cell>
          <cell r="C1135" t="str">
            <v>7710</v>
          </cell>
          <cell r="D1135" t="str">
            <v>WCDMA Ultra BTS HW</v>
          </cell>
          <cell r="E1135">
            <v>436</v>
          </cell>
          <cell r="F1135">
            <v>660</v>
          </cell>
          <cell r="G1135">
            <v>-224</v>
          </cell>
        </row>
        <row r="1136">
          <cell r="A1136" t="str">
            <v>T32107.08</v>
          </cell>
          <cell r="B1136" t="str">
            <v>IFUG-IFU8E</v>
          </cell>
          <cell r="C1136" t="str">
            <v>7710</v>
          </cell>
          <cell r="D1136" t="str">
            <v>WCDMA Ultra BTS HW</v>
          </cell>
          <cell r="E1136">
            <v>440</v>
          </cell>
          <cell r="F1136">
            <v>660</v>
          </cell>
          <cell r="G1136">
            <v>-220</v>
          </cell>
        </row>
        <row r="1137">
          <cell r="A1137" t="str">
            <v>468105A</v>
          </cell>
          <cell r="B1137" t="str">
            <v>WAFA  ANTENNA FILTER</v>
          </cell>
          <cell r="C1137" t="str">
            <v>7710</v>
          </cell>
          <cell r="D1137" t="str">
            <v>WCDMA Ultra BTS HW</v>
          </cell>
          <cell r="E1137">
            <v>418</v>
          </cell>
          <cell r="F1137">
            <v>634</v>
          </cell>
          <cell r="G1137">
            <v>-216</v>
          </cell>
        </row>
        <row r="1138">
          <cell r="A1138" t="str">
            <v>468661A</v>
          </cell>
          <cell r="B1138" t="str">
            <v>WEKA RF CHAINING KIT (SUPREME)</v>
          </cell>
          <cell r="C1138" t="str">
            <v>7710</v>
          </cell>
          <cell r="D1138" t="str">
            <v>WCDMA Ultra BTS HW</v>
          </cell>
          <cell r="E1138">
            <v>335</v>
          </cell>
          <cell r="F1138">
            <v>508</v>
          </cell>
          <cell r="G1138">
            <v>-173</v>
          </cell>
        </row>
        <row r="1139">
          <cell r="A1139" t="str">
            <v>469570A</v>
          </cell>
          <cell r="B1139" t="str">
            <v>WEKB RF CHAINING KIT (OPTIMA)</v>
          </cell>
          <cell r="C1139" t="str">
            <v>7710</v>
          </cell>
          <cell r="D1139" t="str">
            <v>WCDMA Ultra BTS HW</v>
          </cell>
          <cell r="E1139">
            <v>335</v>
          </cell>
          <cell r="F1139">
            <v>508</v>
          </cell>
          <cell r="G1139">
            <v>-173</v>
          </cell>
        </row>
        <row r="1140">
          <cell r="A1140" t="str">
            <v>469572A</v>
          </cell>
          <cell r="B1140" t="str">
            <v>WEKD RF CHAINING KIT (COMPACT)</v>
          </cell>
          <cell r="C1140" t="str">
            <v>7710</v>
          </cell>
          <cell r="D1140" t="str">
            <v>WCDMA Ultra BTS HW</v>
          </cell>
          <cell r="E1140">
            <v>335</v>
          </cell>
          <cell r="F1140">
            <v>508</v>
          </cell>
          <cell r="G1140">
            <v>-173</v>
          </cell>
        </row>
        <row r="1141">
          <cell r="A1141" t="str">
            <v>468854A</v>
          </cell>
          <cell r="B1141" t="str">
            <v>WPSC POWER SUPPLY</v>
          </cell>
          <cell r="C1141" t="str">
            <v>7710</v>
          </cell>
          <cell r="D1141" t="str">
            <v>WCDMA Ultra BTS HW</v>
          </cell>
          <cell r="E1141">
            <v>273</v>
          </cell>
          <cell r="F1141">
            <v>413</v>
          </cell>
          <cell r="G1141">
            <v>-140</v>
          </cell>
        </row>
        <row r="1142">
          <cell r="A1142" t="str">
            <v>468803A</v>
          </cell>
          <cell r="B1142" t="str">
            <v>WSMB SUMMING AND MULTIPLEXING UNIT</v>
          </cell>
          <cell r="C1142" t="str">
            <v>7710</v>
          </cell>
          <cell r="D1142" t="str">
            <v>WCDMA Ultra BTS HW</v>
          </cell>
          <cell r="E1142">
            <v>261</v>
          </cell>
          <cell r="F1142">
            <v>396</v>
          </cell>
          <cell r="G1142">
            <v>-135</v>
          </cell>
        </row>
        <row r="1143">
          <cell r="A1143" t="str">
            <v>468720A</v>
          </cell>
          <cell r="B1143" t="str">
            <v>WPSN POWER SUPPLY DC</v>
          </cell>
          <cell r="C1143" t="str">
            <v>7710</v>
          </cell>
          <cell r="D1143" t="str">
            <v>WCDMA Ultra BTS HW</v>
          </cell>
          <cell r="E1143">
            <v>237</v>
          </cell>
          <cell r="F1143">
            <v>359</v>
          </cell>
          <cell r="G1143">
            <v>-122</v>
          </cell>
        </row>
        <row r="1144">
          <cell r="A1144" t="str">
            <v>469446A</v>
          </cell>
          <cell r="B1144" t="str">
            <v>WPSE POWER SUPPLY DC</v>
          </cell>
          <cell r="C1144" t="str">
            <v>7710</v>
          </cell>
          <cell r="D1144" t="str">
            <v>WCDMA Ultra BTS HW</v>
          </cell>
          <cell r="E1144">
            <v>237</v>
          </cell>
          <cell r="F1144">
            <v>359</v>
          </cell>
          <cell r="G1144">
            <v>-122</v>
          </cell>
        </row>
        <row r="1145">
          <cell r="A1145" t="str">
            <v>469779A</v>
          </cell>
          <cell r="B1145" t="str">
            <v>WHUA WIDEBAND HEATER</v>
          </cell>
          <cell r="C1145" t="str">
            <v>7710</v>
          </cell>
          <cell r="D1145" t="str">
            <v>WCDMA Ultra BTS HW</v>
          </cell>
          <cell r="E1145">
            <v>207</v>
          </cell>
          <cell r="F1145">
            <v>314</v>
          </cell>
          <cell r="G1145">
            <v>-107</v>
          </cell>
        </row>
        <row r="1146">
          <cell r="A1146" t="str">
            <v>468158A</v>
          </cell>
          <cell r="B1146" t="str">
            <v>WSCA  SYSTEM CLOCK</v>
          </cell>
          <cell r="C1146" t="str">
            <v>7710</v>
          </cell>
          <cell r="D1146" t="str">
            <v>WCDMA Ultra BTS HW</v>
          </cell>
          <cell r="E1146">
            <v>171</v>
          </cell>
          <cell r="F1146">
            <v>259</v>
          </cell>
          <cell r="G1146">
            <v>-88</v>
          </cell>
        </row>
        <row r="1147">
          <cell r="A1147" t="str">
            <v>469973A</v>
          </cell>
          <cell r="B1147" t="str">
            <v>WHUB WIDEBAND BASIC BATTERY HEATER</v>
          </cell>
          <cell r="C1147" t="str">
            <v>7710</v>
          </cell>
          <cell r="D1147" t="str">
            <v>WCDMA Ultra BTS HW</v>
          </cell>
          <cell r="E1147">
            <v>163</v>
          </cell>
          <cell r="F1147">
            <v>247</v>
          </cell>
          <cell r="G1147">
            <v>-84</v>
          </cell>
        </row>
        <row r="1148">
          <cell r="A1148" t="str">
            <v>469580A</v>
          </cell>
          <cell r="B1148" t="str">
            <v>WAPF AC-PW INPUT FILTER</v>
          </cell>
          <cell r="C1148" t="str">
            <v>7710</v>
          </cell>
          <cell r="D1148" t="str">
            <v>WCDMA Ultra BTS HW</v>
          </cell>
          <cell r="E1148">
            <v>152</v>
          </cell>
          <cell r="F1148">
            <v>231</v>
          </cell>
          <cell r="G1148">
            <v>-79</v>
          </cell>
        </row>
        <row r="1149">
          <cell r="A1149" t="str">
            <v>469948A</v>
          </cell>
          <cell r="B1149" t="str">
            <v>WIFA AC INPUT FILTER</v>
          </cell>
          <cell r="C1149" t="str">
            <v>7710</v>
          </cell>
          <cell r="D1149" t="str">
            <v>WCDMA Ultra BTS HW</v>
          </cell>
          <cell r="E1149">
            <v>152</v>
          </cell>
          <cell r="F1149">
            <v>231</v>
          </cell>
          <cell r="G1149">
            <v>-79</v>
          </cell>
        </row>
        <row r="1150">
          <cell r="A1150" t="str">
            <v>469949A</v>
          </cell>
          <cell r="B1150" t="str">
            <v>WIFB DC INPUT FILTER</v>
          </cell>
          <cell r="C1150" t="str">
            <v>7710</v>
          </cell>
          <cell r="D1150" t="str">
            <v>WCDMA Ultra BTS HW</v>
          </cell>
          <cell r="E1150">
            <v>152</v>
          </cell>
          <cell r="F1150">
            <v>231</v>
          </cell>
          <cell r="G1150">
            <v>-79</v>
          </cell>
        </row>
        <row r="1151">
          <cell r="A1151" t="str">
            <v>469469A</v>
          </cell>
          <cell r="B1151" t="str">
            <v>MFUA MULTIMODE FAN</v>
          </cell>
          <cell r="C1151" t="str">
            <v>7710</v>
          </cell>
          <cell r="D1151" t="str">
            <v>WCDMA Ultra BTS HW</v>
          </cell>
          <cell r="E1151">
            <v>150</v>
          </cell>
          <cell r="F1151">
            <v>227</v>
          </cell>
          <cell r="G1151">
            <v>-77</v>
          </cell>
        </row>
        <row r="1152">
          <cell r="A1152" t="str">
            <v>469975A</v>
          </cell>
          <cell r="B1152" t="str">
            <v>WUCA UNIT CABLES</v>
          </cell>
          <cell r="C1152" t="str">
            <v>7710</v>
          </cell>
          <cell r="D1152" t="str">
            <v>WCDMA Ultra BTS HW</v>
          </cell>
          <cell r="E1152">
            <v>122</v>
          </cell>
          <cell r="F1152">
            <v>185</v>
          </cell>
          <cell r="G1152">
            <v>-63</v>
          </cell>
        </row>
        <row r="1153">
          <cell r="A1153" t="str">
            <v>470153A</v>
          </cell>
          <cell r="B1153" t="str">
            <v>WSDA INSTALLATION KIT FOR WODA</v>
          </cell>
          <cell r="C1153" t="str">
            <v>7710</v>
          </cell>
          <cell r="D1153" t="str">
            <v>WCDMA Ultra BTS HW</v>
          </cell>
          <cell r="E1153">
            <v>113</v>
          </cell>
          <cell r="F1153">
            <v>171</v>
          </cell>
          <cell r="G1153">
            <v>-58</v>
          </cell>
        </row>
        <row r="1154">
          <cell r="A1154" t="str">
            <v>469319A</v>
          </cell>
          <cell r="B1154" t="str">
            <v>WCSA Co-Site kit with US EDGE GSM OD</v>
          </cell>
          <cell r="C1154" t="str">
            <v>7710</v>
          </cell>
          <cell r="D1154" t="str">
            <v>WCDMA Ultra BTS HW</v>
          </cell>
          <cell r="E1154">
            <v>111</v>
          </cell>
          <cell r="F1154">
            <v>168</v>
          </cell>
          <cell r="G1154">
            <v>-57</v>
          </cell>
        </row>
        <row r="1155">
          <cell r="A1155" t="str">
            <v>468232A</v>
          </cell>
          <cell r="B1155" t="str">
            <v>WICA  INPUT COMBINER</v>
          </cell>
          <cell r="C1155" t="str">
            <v>7710</v>
          </cell>
          <cell r="D1155" t="str">
            <v>WCDMA Ultra BTS HW</v>
          </cell>
          <cell r="E1155">
            <v>108</v>
          </cell>
          <cell r="F1155">
            <v>164</v>
          </cell>
          <cell r="G1155">
            <v>-56</v>
          </cell>
        </row>
        <row r="1156">
          <cell r="A1156" t="str">
            <v>469974A</v>
          </cell>
          <cell r="B1156" t="str">
            <v>WHUC WIDEBAND EXTENSION BATTERY HEATER</v>
          </cell>
          <cell r="C1156" t="str">
            <v>7710</v>
          </cell>
          <cell r="D1156" t="str">
            <v>WCDMA Ultra BTS HW</v>
          </cell>
          <cell r="E1156">
            <v>100</v>
          </cell>
          <cell r="F1156">
            <v>152</v>
          </cell>
          <cell r="G1156">
            <v>-52</v>
          </cell>
        </row>
        <row r="1157">
          <cell r="A1157" t="str">
            <v>469724A</v>
          </cell>
          <cell r="B1157" t="str">
            <v>WSDA SMOKE DETECTOR</v>
          </cell>
          <cell r="C1157" t="str">
            <v>7710</v>
          </cell>
          <cell r="D1157" t="str">
            <v>WCDMA Ultra BTS HW</v>
          </cell>
          <cell r="E1157">
            <v>89</v>
          </cell>
          <cell r="F1157">
            <v>135</v>
          </cell>
          <cell r="G1157">
            <v>-46</v>
          </cell>
        </row>
        <row r="1158">
          <cell r="A1158" t="str">
            <v>469946A</v>
          </cell>
          <cell r="B1158" t="str">
            <v>WSDB SMOKE DEDECTOR</v>
          </cell>
          <cell r="C1158" t="str">
            <v>7710</v>
          </cell>
          <cell r="D1158" t="str">
            <v>WCDMA Ultra BTS HW</v>
          </cell>
          <cell r="E1158">
            <v>89</v>
          </cell>
          <cell r="F1158">
            <v>135</v>
          </cell>
          <cell r="G1158">
            <v>-46</v>
          </cell>
        </row>
        <row r="1159">
          <cell r="A1159" t="str">
            <v>468980A</v>
          </cell>
          <cell r="B1159" t="str">
            <v>WIAM INTEGRATION ANTENNA</v>
          </cell>
          <cell r="C1159" t="str">
            <v>7710</v>
          </cell>
          <cell r="D1159" t="str">
            <v>WCDMA Ultra BTS HW</v>
          </cell>
          <cell r="E1159">
            <v>87</v>
          </cell>
          <cell r="F1159">
            <v>132</v>
          </cell>
          <cell r="G1159">
            <v>-45</v>
          </cell>
        </row>
        <row r="1160">
          <cell r="A1160" t="str">
            <v>469976A</v>
          </cell>
          <cell r="B1160" t="str">
            <v>WUCB UNIT CABLES</v>
          </cell>
          <cell r="C1160" t="str">
            <v>7710</v>
          </cell>
          <cell r="D1160" t="str">
            <v>WCDMA Ultra BTS HW</v>
          </cell>
          <cell r="E1160">
            <v>65</v>
          </cell>
          <cell r="F1160">
            <v>99</v>
          </cell>
          <cell r="G1160">
            <v>-34</v>
          </cell>
        </row>
        <row r="1161">
          <cell r="A1161" t="str">
            <v>469978A</v>
          </cell>
          <cell r="B1161" t="str">
            <v>VMPB POLE MOUNTING KIT</v>
          </cell>
          <cell r="C1161" t="str">
            <v>7710</v>
          </cell>
          <cell r="D1161" t="str">
            <v>WCDMA Ultra BTS HW</v>
          </cell>
          <cell r="E1161">
            <v>63</v>
          </cell>
          <cell r="F1161">
            <v>95</v>
          </cell>
          <cell r="G1161">
            <v>-32</v>
          </cell>
        </row>
        <row r="1162">
          <cell r="A1162" t="str">
            <v>469543A</v>
          </cell>
          <cell r="B1162" t="str">
            <v>WTIA 120 OHMS TRANSMISSION CABLE KIT</v>
          </cell>
          <cell r="C1162" t="str">
            <v>7710</v>
          </cell>
          <cell r="D1162" t="str">
            <v>WCDMA Ultra BTS HW</v>
          </cell>
          <cell r="E1162">
            <v>60</v>
          </cell>
          <cell r="F1162">
            <v>91</v>
          </cell>
          <cell r="G1162">
            <v>-31</v>
          </cell>
        </row>
        <row r="1163">
          <cell r="A1163" t="str">
            <v>469546A</v>
          </cell>
          <cell r="B1163" t="str">
            <v>WTID 75 OHMS TRANSMISSION CABLE KIT</v>
          </cell>
          <cell r="C1163" t="str">
            <v>7710</v>
          </cell>
          <cell r="D1163" t="str">
            <v>WCDMA Ultra BTS HW</v>
          </cell>
          <cell r="E1163">
            <v>60</v>
          </cell>
          <cell r="F1163">
            <v>91</v>
          </cell>
          <cell r="G1163">
            <v>-31</v>
          </cell>
        </row>
        <row r="1164">
          <cell r="A1164" t="str">
            <v>469547A</v>
          </cell>
          <cell r="B1164" t="str">
            <v>WTIE 50 OHMS TRANSMISSION CABLE KIT</v>
          </cell>
          <cell r="C1164" t="str">
            <v>7710</v>
          </cell>
          <cell r="D1164" t="str">
            <v>WCDMA Ultra BTS HW</v>
          </cell>
          <cell r="E1164">
            <v>60</v>
          </cell>
          <cell r="F1164">
            <v>91</v>
          </cell>
          <cell r="G1164">
            <v>-31</v>
          </cell>
        </row>
        <row r="1165">
          <cell r="A1165" t="str">
            <v>468897A</v>
          </cell>
          <cell r="B1165" t="str">
            <v>WFCA  RF CABLES</v>
          </cell>
          <cell r="C1165" t="str">
            <v>7710</v>
          </cell>
          <cell r="D1165" t="str">
            <v>WCDMA Ultra BTS HW</v>
          </cell>
          <cell r="E1165">
            <v>51</v>
          </cell>
          <cell r="F1165">
            <v>77</v>
          </cell>
          <cell r="G1165">
            <v>-26</v>
          </cell>
        </row>
        <row r="1166">
          <cell r="A1166" t="str">
            <v>469573A</v>
          </cell>
          <cell r="B1166" t="str">
            <v>WFCB RF CABLES</v>
          </cell>
          <cell r="C1166" t="str">
            <v>7710</v>
          </cell>
          <cell r="D1166" t="str">
            <v>WCDMA Ultra BTS HW</v>
          </cell>
          <cell r="E1166">
            <v>51</v>
          </cell>
          <cell r="F1166">
            <v>77</v>
          </cell>
          <cell r="G1166">
            <v>-26</v>
          </cell>
        </row>
        <row r="1167">
          <cell r="A1167" t="str">
            <v>469861A</v>
          </cell>
          <cell r="B1167" t="str">
            <v>WFCC RF CABLES</v>
          </cell>
          <cell r="C1167" t="str">
            <v>7710</v>
          </cell>
          <cell r="D1167" t="str">
            <v>WCDMA Ultra BTS HW</v>
          </cell>
          <cell r="E1167">
            <v>51</v>
          </cell>
          <cell r="F1167">
            <v>77</v>
          </cell>
          <cell r="G1167">
            <v>-26</v>
          </cell>
        </row>
        <row r="1168">
          <cell r="A1168" t="str">
            <v>470024A</v>
          </cell>
          <cell r="B1168" t="str">
            <v>WFCD RF CABLES</v>
          </cell>
          <cell r="C1168" t="str">
            <v>7710</v>
          </cell>
          <cell r="D1168" t="str">
            <v>WCDMA Ultra BTS HW</v>
          </cell>
          <cell r="E1168">
            <v>51</v>
          </cell>
          <cell r="F1168">
            <v>77</v>
          </cell>
          <cell r="G1168">
            <v>-26</v>
          </cell>
        </row>
        <row r="1169">
          <cell r="A1169" t="str">
            <v>469080A</v>
          </cell>
          <cell r="B1169" t="str">
            <v>WUCM UNIT CABLES (METRO)</v>
          </cell>
          <cell r="C1169" t="str">
            <v>7710</v>
          </cell>
          <cell r="D1169" t="str">
            <v>WCDMA Ultra BTS HW</v>
          </cell>
          <cell r="E1169">
            <v>44</v>
          </cell>
          <cell r="F1169">
            <v>66</v>
          </cell>
          <cell r="G1169">
            <v>-22</v>
          </cell>
        </row>
        <row r="1170">
          <cell r="A1170" t="str">
            <v>468233A</v>
          </cell>
          <cell r="B1170" t="str">
            <v>WOCA  OUTPUT COMBINER</v>
          </cell>
          <cell r="C1170" t="str">
            <v>7710</v>
          </cell>
          <cell r="D1170" t="str">
            <v>WCDMA Ultra BTS HW</v>
          </cell>
          <cell r="E1170">
            <v>42</v>
          </cell>
          <cell r="F1170">
            <v>63</v>
          </cell>
          <cell r="G1170">
            <v>-21</v>
          </cell>
        </row>
        <row r="1171">
          <cell r="A1171" t="str">
            <v>469534A</v>
          </cell>
          <cell r="B1171" t="str">
            <v>WOCC OUTPUT COMBINER</v>
          </cell>
          <cell r="C1171" t="str">
            <v>7710</v>
          </cell>
          <cell r="D1171" t="str">
            <v>WCDMA Ultra BTS HW</v>
          </cell>
          <cell r="E1171">
            <v>42</v>
          </cell>
          <cell r="F1171">
            <v>63</v>
          </cell>
          <cell r="G1171">
            <v>-21</v>
          </cell>
        </row>
        <row r="1172">
          <cell r="A1172" t="str">
            <v>470001A</v>
          </cell>
          <cell r="B1172" t="str">
            <v>DOOR SWITCH KIT (METRO)</v>
          </cell>
          <cell r="C1172" t="str">
            <v>7710</v>
          </cell>
          <cell r="D1172" t="str">
            <v>WCDMA Ultra BTS HW</v>
          </cell>
          <cell r="E1172">
            <v>38</v>
          </cell>
          <cell r="F1172">
            <v>58</v>
          </cell>
          <cell r="G1172">
            <v>-20</v>
          </cell>
        </row>
        <row r="1173">
          <cell r="A1173" t="str">
            <v>469954A</v>
          </cell>
          <cell r="B1173" t="str">
            <v>WDUA WIDEBAND DUST FILTER</v>
          </cell>
          <cell r="C1173" t="str">
            <v>7710</v>
          </cell>
          <cell r="D1173" t="str">
            <v>WCDMA Ultra BTS HW</v>
          </cell>
          <cell r="E1173">
            <v>34</v>
          </cell>
          <cell r="F1173">
            <v>51</v>
          </cell>
          <cell r="G1173">
            <v>-17</v>
          </cell>
        </row>
        <row r="1174">
          <cell r="A1174" t="str">
            <v>470321A</v>
          </cell>
          <cell r="B1174" t="str">
            <v>WLTA LTE ALARM CABLES</v>
          </cell>
          <cell r="C1174" t="str">
            <v>7710</v>
          </cell>
          <cell r="D1174" t="str">
            <v>WCDMA Ultra BTS HW</v>
          </cell>
          <cell r="E1174">
            <v>30</v>
          </cell>
          <cell r="F1174">
            <v>45</v>
          </cell>
          <cell r="G1174">
            <v>-15</v>
          </cell>
        </row>
        <row r="1175">
          <cell r="A1175" t="str">
            <v>470039A</v>
          </cell>
          <cell r="B1175" t="str">
            <v>WAFT ANTENNA FILTER</v>
          </cell>
          <cell r="C1175" t="str">
            <v>7710</v>
          </cell>
          <cell r="D1175" t="str">
            <v>WCDMA Ultra BTS HW</v>
          </cell>
          <cell r="E1175">
            <v>1045</v>
          </cell>
          <cell r="F1175">
            <v>1002</v>
          </cell>
          <cell r="G1175">
            <v>43</v>
          </cell>
        </row>
        <row r="1176">
          <cell r="A1176" t="str">
            <v>00038679</v>
          </cell>
          <cell r="B1176" t="str">
            <v>AB9000 Performance Monitoring counters</v>
          </cell>
          <cell r="C1176" t="str">
            <v>7810</v>
          </cell>
          <cell r="D1176" t="str">
            <v>Multihopper</v>
          </cell>
          <cell r="E1176">
            <v>139895</v>
          </cell>
          <cell r="F1176">
            <v>242856</v>
          </cell>
          <cell r="G1176">
            <v>-102961</v>
          </cell>
        </row>
        <row r="1177">
          <cell r="A1177" t="str">
            <v>00005549</v>
          </cell>
          <cell r="B1177" t="str">
            <v>AB9400 HT Comp Dual Antenna Assy V-Pol</v>
          </cell>
          <cell r="C1177" t="str">
            <v>7810</v>
          </cell>
          <cell r="D1177" t="str">
            <v>Multihopper</v>
          </cell>
          <cell r="E1177">
            <v>4768</v>
          </cell>
          <cell r="F1177">
            <v>17806</v>
          </cell>
          <cell r="G1177">
            <v>-13038</v>
          </cell>
        </row>
        <row r="1178">
          <cell r="A1178" t="str">
            <v>00005550</v>
          </cell>
          <cell r="B1178" t="str">
            <v>AB9400 HT Comp Dual Antenna Assy H-Pol</v>
          </cell>
          <cell r="C1178" t="str">
            <v>7810</v>
          </cell>
          <cell r="D1178" t="str">
            <v>Multihopper</v>
          </cell>
          <cell r="E1178">
            <v>4768</v>
          </cell>
          <cell r="F1178">
            <v>17806</v>
          </cell>
          <cell r="G1178">
            <v>-13038</v>
          </cell>
        </row>
        <row r="1179">
          <cell r="A1179" t="str">
            <v>00004580</v>
          </cell>
          <cell r="B1179" t="str">
            <v>AB9400 HT IDU 1xE3/DS3,4xE1,2xLAN DC al</v>
          </cell>
          <cell r="C1179" t="str">
            <v>7810</v>
          </cell>
          <cell r="D1179" t="str">
            <v>Multihopper</v>
          </cell>
          <cell r="E1179">
            <v>6273</v>
          </cell>
          <cell r="F1179">
            <v>6630</v>
          </cell>
          <cell r="G1179">
            <v>-357</v>
          </cell>
        </row>
        <row r="1180">
          <cell r="A1180" t="str">
            <v>00004942</v>
          </cell>
          <cell r="B1180" t="str">
            <v>AB9400 HT IDU 12xE1,2xLAN, STM1mm DC</v>
          </cell>
          <cell r="C1180" t="str">
            <v>7810</v>
          </cell>
          <cell r="D1180" t="str">
            <v>Multihopper</v>
          </cell>
          <cell r="E1180">
            <v>6329</v>
          </cell>
          <cell r="F1180">
            <v>6664</v>
          </cell>
          <cell r="G1180">
            <v>-335</v>
          </cell>
        </row>
        <row r="1181">
          <cell r="A1181" t="str">
            <v>00003265</v>
          </cell>
          <cell r="B1181" t="str">
            <v>AB9400 HT IDU 1xE1,2xLAN,STM1sm DC</v>
          </cell>
          <cell r="C1181" t="str">
            <v>7810</v>
          </cell>
          <cell r="D1181" t="str">
            <v>Multihopper</v>
          </cell>
          <cell r="E1181">
            <v>4976</v>
          </cell>
          <cell r="F1181">
            <v>5238</v>
          </cell>
          <cell r="G1181">
            <v>-262</v>
          </cell>
        </row>
        <row r="1182">
          <cell r="A1182" t="str">
            <v>00038680</v>
          </cell>
          <cell r="B1182" t="str">
            <v>AB 9400 HT Comp Dual Antenna Assy Vpol E</v>
          </cell>
          <cell r="C1182" t="str">
            <v>7810</v>
          </cell>
          <cell r="D1182" t="str">
            <v>Multihopper</v>
          </cell>
          <cell r="E1182">
            <v>4898</v>
          </cell>
          <cell r="F1182">
            <v>5156.63</v>
          </cell>
          <cell r="G1182">
            <v>-258.63</v>
          </cell>
        </row>
        <row r="1183">
          <cell r="A1183" t="str">
            <v>00038681</v>
          </cell>
          <cell r="B1183" t="str">
            <v>AB 9400 HT Comp Dual Antenna Assy Hpol E</v>
          </cell>
          <cell r="C1183" t="str">
            <v>7810</v>
          </cell>
          <cell r="D1183" t="str">
            <v>Multihopper</v>
          </cell>
          <cell r="E1183">
            <v>4898</v>
          </cell>
          <cell r="F1183">
            <v>5156.63</v>
          </cell>
          <cell r="G1183">
            <v>-258.63</v>
          </cell>
        </row>
        <row r="1184">
          <cell r="A1184" t="str">
            <v>00003262</v>
          </cell>
          <cell r="B1184" t="str">
            <v>AB9400 HT IDU 1xE1,2xLAN,STM1mm DC</v>
          </cell>
          <cell r="C1184" t="str">
            <v>7810</v>
          </cell>
          <cell r="D1184" t="str">
            <v>Multihopper</v>
          </cell>
          <cell r="E1184">
            <v>4469</v>
          </cell>
          <cell r="F1184">
            <v>4705</v>
          </cell>
          <cell r="G1184">
            <v>-236</v>
          </cell>
        </row>
        <row r="1185">
          <cell r="A1185" t="str">
            <v>00034317</v>
          </cell>
          <cell r="B1185" t="str">
            <v>AB9400 RT IDU 12xE1, 2xLAN DC</v>
          </cell>
          <cell r="C1185" t="str">
            <v>7810</v>
          </cell>
          <cell r="D1185" t="str">
            <v>Multihopper</v>
          </cell>
          <cell r="E1185">
            <v>4364</v>
          </cell>
          <cell r="F1185">
            <v>4594</v>
          </cell>
          <cell r="G1185">
            <v>-230</v>
          </cell>
        </row>
        <row r="1186">
          <cell r="A1186" t="str">
            <v>00004946</v>
          </cell>
          <cell r="B1186" t="str">
            <v>AB9400 RT IDU STM1sm 4xE1,2xLAN DC</v>
          </cell>
          <cell r="C1186" t="str">
            <v>7810</v>
          </cell>
          <cell r="D1186" t="str">
            <v>Multihopper</v>
          </cell>
          <cell r="E1186">
            <v>3446</v>
          </cell>
          <cell r="F1186">
            <v>3628</v>
          </cell>
          <cell r="G1186">
            <v>-182</v>
          </cell>
        </row>
        <row r="1187">
          <cell r="A1187" t="str">
            <v>00003280</v>
          </cell>
          <cell r="B1187" t="str">
            <v>AB9400 RT IDU 8xE1,2xLAN DC</v>
          </cell>
          <cell r="C1187" t="str">
            <v>7810</v>
          </cell>
          <cell r="D1187" t="str">
            <v>Multihopper</v>
          </cell>
          <cell r="E1187">
            <v>3107</v>
          </cell>
          <cell r="F1187">
            <v>3271</v>
          </cell>
          <cell r="G1187">
            <v>-164</v>
          </cell>
        </row>
        <row r="1188">
          <cell r="A1188" t="str">
            <v>00006815</v>
          </cell>
          <cell r="B1188" t="str">
            <v>AB9400 HT 2:1 ODU Coupler 26GHz</v>
          </cell>
          <cell r="C1188" t="str">
            <v>7810</v>
          </cell>
          <cell r="D1188" t="str">
            <v>Multihopper</v>
          </cell>
          <cell r="E1188">
            <v>2615</v>
          </cell>
          <cell r="F1188">
            <v>2752</v>
          </cell>
          <cell r="G1188">
            <v>-137</v>
          </cell>
        </row>
        <row r="1189">
          <cell r="A1189" t="str">
            <v>00003279</v>
          </cell>
          <cell r="B1189" t="str">
            <v>AB9400 RT IDU 4xE1,2xLAN DC</v>
          </cell>
          <cell r="C1189" t="str">
            <v>7810</v>
          </cell>
          <cell r="D1189" t="str">
            <v>Multihopper</v>
          </cell>
          <cell r="E1189">
            <v>2262</v>
          </cell>
          <cell r="F1189">
            <v>2381</v>
          </cell>
          <cell r="G1189">
            <v>-119</v>
          </cell>
        </row>
        <row r="1190">
          <cell r="A1190" t="str">
            <v>00003266</v>
          </cell>
          <cell r="B1190" t="str">
            <v>AB9400 HT ODU 26GHz A-Band</v>
          </cell>
          <cell r="C1190" t="str">
            <v>7810</v>
          </cell>
          <cell r="D1190" t="str">
            <v>Multihopper</v>
          </cell>
          <cell r="E1190">
            <v>2199</v>
          </cell>
          <cell r="F1190">
            <v>2315</v>
          </cell>
          <cell r="G1190">
            <v>-116</v>
          </cell>
        </row>
        <row r="1191">
          <cell r="A1191" t="str">
            <v>00003267</v>
          </cell>
          <cell r="B1191" t="str">
            <v>AB9400 HT ODU 26GHz B-Band</v>
          </cell>
          <cell r="C1191" t="str">
            <v>7810</v>
          </cell>
          <cell r="D1191" t="str">
            <v>Multihopper</v>
          </cell>
          <cell r="E1191">
            <v>2199</v>
          </cell>
          <cell r="F1191">
            <v>2315</v>
          </cell>
          <cell r="G1191">
            <v>-116</v>
          </cell>
        </row>
        <row r="1192">
          <cell r="A1192" t="str">
            <v>00003268</v>
          </cell>
          <cell r="B1192" t="str">
            <v>AB9400 HT ODU 26GHz C-Band</v>
          </cell>
          <cell r="C1192" t="str">
            <v>7810</v>
          </cell>
          <cell r="D1192" t="str">
            <v>Multihopper</v>
          </cell>
          <cell r="E1192">
            <v>2199</v>
          </cell>
          <cell r="F1192">
            <v>2315</v>
          </cell>
          <cell r="G1192">
            <v>-116</v>
          </cell>
        </row>
        <row r="1193">
          <cell r="A1193" t="str">
            <v>00003269</v>
          </cell>
          <cell r="B1193" t="str">
            <v>AB9400 HT ODU 26GHz D-Band</v>
          </cell>
          <cell r="C1193" t="str">
            <v>7810</v>
          </cell>
          <cell r="D1193" t="str">
            <v>Multihopper</v>
          </cell>
          <cell r="E1193">
            <v>2199</v>
          </cell>
          <cell r="F1193">
            <v>2315</v>
          </cell>
          <cell r="G1193">
            <v>-116</v>
          </cell>
        </row>
        <row r="1194">
          <cell r="A1194" t="str">
            <v>00003270</v>
          </cell>
          <cell r="B1194" t="str">
            <v>AB9400 HT ODU 28GHz A-Band</v>
          </cell>
          <cell r="C1194" t="str">
            <v>7810</v>
          </cell>
          <cell r="D1194" t="str">
            <v>Multihopper</v>
          </cell>
          <cell r="E1194">
            <v>2199</v>
          </cell>
          <cell r="F1194">
            <v>2315</v>
          </cell>
          <cell r="G1194">
            <v>-116</v>
          </cell>
        </row>
        <row r="1195">
          <cell r="A1195" t="str">
            <v>00003271</v>
          </cell>
          <cell r="B1195" t="str">
            <v>AB9400 HT ODU 28GHz B-Band</v>
          </cell>
          <cell r="C1195" t="str">
            <v>7810</v>
          </cell>
          <cell r="D1195" t="str">
            <v>Multihopper</v>
          </cell>
          <cell r="E1195">
            <v>2199</v>
          </cell>
          <cell r="F1195">
            <v>2315</v>
          </cell>
          <cell r="G1195">
            <v>-116</v>
          </cell>
        </row>
        <row r="1196">
          <cell r="A1196" t="str">
            <v>00003272</v>
          </cell>
          <cell r="B1196" t="str">
            <v>AB9400 HT ODU 28GHz C-Band</v>
          </cell>
          <cell r="C1196" t="str">
            <v>7810</v>
          </cell>
          <cell r="D1196" t="str">
            <v>Multihopper</v>
          </cell>
          <cell r="E1196">
            <v>2199</v>
          </cell>
          <cell r="F1196">
            <v>2315</v>
          </cell>
          <cell r="G1196">
            <v>-116</v>
          </cell>
        </row>
        <row r="1197">
          <cell r="A1197" t="str">
            <v>00003273</v>
          </cell>
          <cell r="B1197" t="str">
            <v>AB9400 HT ODU 28GHz D-Band</v>
          </cell>
          <cell r="C1197" t="str">
            <v>7810</v>
          </cell>
          <cell r="D1197" t="str">
            <v>Multihopper</v>
          </cell>
          <cell r="E1197">
            <v>2199</v>
          </cell>
          <cell r="F1197">
            <v>2315</v>
          </cell>
          <cell r="G1197">
            <v>-116</v>
          </cell>
        </row>
        <row r="1198">
          <cell r="A1198" t="str">
            <v>00003346</v>
          </cell>
          <cell r="B1198" t="str">
            <v>AB9400 RT ODU 26GHz A-Band</v>
          </cell>
          <cell r="C1198" t="str">
            <v>7810</v>
          </cell>
          <cell r="D1198" t="str">
            <v>Multihopper</v>
          </cell>
          <cell r="E1198">
            <v>1860</v>
          </cell>
          <cell r="F1198">
            <v>1959</v>
          </cell>
          <cell r="G1198">
            <v>-99</v>
          </cell>
        </row>
        <row r="1199">
          <cell r="A1199" t="str">
            <v>00003347</v>
          </cell>
          <cell r="B1199" t="str">
            <v>AB9400 RT ODU 26GHz B-Band</v>
          </cell>
          <cell r="C1199" t="str">
            <v>7810</v>
          </cell>
          <cell r="D1199" t="str">
            <v>Multihopper</v>
          </cell>
          <cell r="E1199">
            <v>1860</v>
          </cell>
          <cell r="F1199">
            <v>1959</v>
          </cell>
          <cell r="G1199">
            <v>-99</v>
          </cell>
        </row>
        <row r="1200">
          <cell r="A1200" t="str">
            <v>00003348</v>
          </cell>
          <cell r="B1200" t="str">
            <v>AB9400 RT ODU 26GHz C-Band</v>
          </cell>
          <cell r="C1200" t="str">
            <v>7810</v>
          </cell>
          <cell r="D1200" t="str">
            <v>Multihopper</v>
          </cell>
          <cell r="E1200">
            <v>1860</v>
          </cell>
          <cell r="F1200">
            <v>1959</v>
          </cell>
          <cell r="G1200">
            <v>-99</v>
          </cell>
        </row>
        <row r="1201">
          <cell r="A1201" t="str">
            <v>00003349</v>
          </cell>
          <cell r="B1201" t="str">
            <v>AB9400 RT ODU 26GHz D-Band</v>
          </cell>
          <cell r="C1201" t="str">
            <v>7810</v>
          </cell>
          <cell r="D1201" t="str">
            <v>Multihopper</v>
          </cell>
          <cell r="E1201">
            <v>1860</v>
          </cell>
          <cell r="F1201">
            <v>1959</v>
          </cell>
          <cell r="G1201">
            <v>-99</v>
          </cell>
        </row>
        <row r="1202">
          <cell r="A1202" t="str">
            <v>00003350</v>
          </cell>
          <cell r="B1202" t="str">
            <v>AB9400 RT ODU 28GHz A-Band</v>
          </cell>
          <cell r="C1202" t="str">
            <v>7810</v>
          </cell>
          <cell r="D1202" t="str">
            <v>Multihopper</v>
          </cell>
          <cell r="E1202">
            <v>1860</v>
          </cell>
          <cell r="F1202">
            <v>1959</v>
          </cell>
          <cell r="G1202">
            <v>-99</v>
          </cell>
        </row>
        <row r="1203">
          <cell r="A1203" t="str">
            <v>00003351</v>
          </cell>
          <cell r="B1203" t="str">
            <v>AB9400 RT ODU 28GHz B-Band</v>
          </cell>
          <cell r="C1203" t="str">
            <v>7810</v>
          </cell>
          <cell r="D1203" t="str">
            <v>Multihopper</v>
          </cell>
          <cell r="E1203">
            <v>1860</v>
          </cell>
          <cell r="F1203">
            <v>1959</v>
          </cell>
          <cell r="G1203">
            <v>-99</v>
          </cell>
        </row>
        <row r="1204">
          <cell r="A1204" t="str">
            <v>00003352</v>
          </cell>
          <cell r="B1204" t="str">
            <v>AB9400 RT ODU 28GHz C-Band</v>
          </cell>
          <cell r="C1204" t="str">
            <v>7810</v>
          </cell>
          <cell r="D1204" t="str">
            <v>Multihopper</v>
          </cell>
          <cell r="E1204">
            <v>1860</v>
          </cell>
          <cell r="F1204">
            <v>1959</v>
          </cell>
          <cell r="G1204">
            <v>-99</v>
          </cell>
        </row>
        <row r="1205">
          <cell r="A1205" t="str">
            <v>00003353</v>
          </cell>
          <cell r="B1205" t="str">
            <v>AB9400 RT ODU 28GHz D-Band</v>
          </cell>
          <cell r="C1205" t="str">
            <v>7810</v>
          </cell>
          <cell r="D1205" t="str">
            <v>Multihopper</v>
          </cell>
          <cell r="E1205">
            <v>1860</v>
          </cell>
          <cell r="F1205">
            <v>1959</v>
          </cell>
          <cell r="G1205">
            <v>-99</v>
          </cell>
        </row>
        <row r="1206">
          <cell r="A1206" t="str">
            <v>00038006</v>
          </cell>
          <cell r="B1206" t="str">
            <v>AB9400 HT Antenna 26GHz 90deg V. Pol</v>
          </cell>
          <cell r="C1206" t="str">
            <v>7810</v>
          </cell>
          <cell r="D1206" t="str">
            <v>Multihopper</v>
          </cell>
          <cell r="E1206">
            <v>1684</v>
          </cell>
          <cell r="F1206">
            <v>1772.86</v>
          </cell>
          <cell r="G1206">
            <v>-88.8599999999999</v>
          </cell>
        </row>
        <row r="1207">
          <cell r="A1207" t="str">
            <v>00038007</v>
          </cell>
          <cell r="B1207" t="str">
            <v>AB9400 HT Antenna 26GHz 90deg H. Pol</v>
          </cell>
          <cell r="C1207" t="str">
            <v>7810</v>
          </cell>
          <cell r="D1207" t="str">
            <v>Multihopper</v>
          </cell>
          <cell r="E1207">
            <v>1684</v>
          </cell>
          <cell r="F1207">
            <v>1772.86</v>
          </cell>
          <cell r="G1207">
            <v>-88.8599999999999</v>
          </cell>
        </row>
        <row r="1208">
          <cell r="A1208" t="str">
            <v>00004947</v>
          </cell>
          <cell r="B1208" t="str">
            <v>AB9400 26 GHz ODU Transition Plate</v>
          </cell>
          <cell r="C1208" t="str">
            <v>7810</v>
          </cell>
          <cell r="D1208" t="str">
            <v>Multihopper</v>
          </cell>
          <cell r="E1208">
            <v>1538</v>
          </cell>
          <cell r="F1208">
            <v>1619</v>
          </cell>
          <cell r="G1208">
            <v>-81</v>
          </cell>
        </row>
        <row r="1209">
          <cell r="A1209" t="str">
            <v>00004948</v>
          </cell>
          <cell r="B1209" t="str">
            <v>AB9400 28 GHz ODU Transition Plate</v>
          </cell>
          <cell r="C1209" t="str">
            <v>7810</v>
          </cell>
          <cell r="D1209" t="str">
            <v>Multihopper</v>
          </cell>
          <cell r="E1209">
            <v>1538</v>
          </cell>
          <cell r="F1209">
            <v>1619</v>
          </cell>
          <cell r="G1209">
            <v>-81</v>
          </cell>
        </row>
        <row r="1210">
          <cell r="A1210" t="str">
            <v>00034314</v>
          </cell>
          <cell r="B1210" t="str">
            <v>AB9400 RT Antenna Extender Kit  /30cm</v>
          </cell>
          <cell r="C1210" t="str">
            <v>7810</v>
          </cell>
          <cell r="D1210" t="str">
            <v>Multihopper</v>
          </cell>
          <cell r="E1210">
            <v>1070</v>
          </cell>
          <cell r="F1210">
            <v>1127</v>
          </cell>
          <cell r="G1210">
            <v>-57</v>
          </cell>
        </row>
        <row r="1211">
          <cell r="A1211" t="str">
            <v>00003418</v>
          </cell>
          <cell r="B1211" t="str">
            <v>AB9400 RT Antenna 26GHz 60cm</v>
          </cell>
          <cell r="C1211" t="str">
            <v>7810</v>
          </cell>
          <cell r="D1211" t="str">
            <v>Multihopper</v>
          </cell>
          <cell r="E1211">
            <v>826</v>
          </cell>
          <cell r="F1211">
            <v>869</v>
          </cell>
          <cell r="G1211">
            <v>-43</v>
          </cell>
        </row>
        <row r="1212">
          <cell r="A1212" t="str">
            <v>00003420</v>
          </cell>
          <cell r="B1212" t="str">
            <v>AB9400 RT Antenna 28GHz 60cm</v>
          </cell>
          <cell r="C1212" t="str">
            <v>7810</v>
          </cell>
          <cell r="D1212" t="str">
            <v>Multihopper</v>
          </cell>
          <cell r="E1212">
            <v>826</v>
          </cell>
          <cell r="F1212">
            <v>869</v>
          </cell>
          <cell r="G1212">
            <v>-43</v>
          </cell>
        </row>
        <row r="1213">
          <cell r="A1213" t="str">
            <v>00034316</v>
          </cell>
          <cell r="B1213" t="str">
            <v>AB9400 HT Antenna Extender Kit</v>
          </cell>
          <cell r="C1213" t="str">
            <v>7810</v>
          </cell>
          <cell r="D1213" t="str">
            <v>Multihopper</v>
          </cell>
          <cell r="E1213">
            <v>664</v>
          </cell>
          <cell r="F1213">
            <v>699</v>
          </cell>
          <cell r="G1213">
            <v>-35</v>
          </cell>
        </row>
        <row r="1214">
          <cell r="A1214" t="str">
            <v>00003274</v>
          </cell>
          <cell r="B1214" t="str">
            <v>AB9400 HT Antenna 26GHz 90deg Ver</v>
          </cell>
          <cell r="C1214" t="str">
            <v>7810</v>
          </cell>
          <cell r="D1214" t="str">
            <v>Multihopper</v>
          </cell>
          <cell r="E1214">
            <v>1684</v>
          </cell>
          <cell r="F1214">
            <v>1705</v>
          </cell>
          <cell r="G1214">
            <v>-21</v>
          </cell>
        </row>
        <row r="1215">
          <cell r="A1215" t="str">
            <v>00003276</v>
          </cell>
          <cell r="B1215" t="str">
            <v>AB9400 HT Antenna 28GHz 90deg Ver</v>
          </cell>
          <cell r="C1215" t="str">
            <v>7810</v>
          </cell>
          <cell r="D1215" t="str">
            <v>Multihopper</v>
          </cell>
          <cell r="E1215">
            <v>1684</v>
          </cell>
          <cell r="F1215">
            <v>1705</v>
          </cell>
          <cell r="G1215">
            <v>-21</v>
          </cell>
        </row>
        <row r="1216">
          <cell r="A1216" t="str">
            <v>00003313</v>
          </cell>
          <cell r="B1216" t="str">
            <v>AB9400 HT Antenna 26GHz 90deg Hor</v>
          </cell>
          <cell r="C1216" t="str">
            <v>7810</v>
          </cell>
          <cell r="D1216" t="str">
            <v>Multihopper</v>
          </cell>
          <cell r="E1216">
            <v>1684</v>
          </cell>
          <cell r="F1216">
            <v>1705</v>
          </cell>
          <cell r="G1216">
            <v>-21</v>
          </cell>
        </row>
        <row r="1217">
          <cell r="A1217" t="str">
            <v>00003314</v>
          </cell>
          <cell r="B1217" t="str">
            <v>AB9400 HT Antenna 28GHz 90deg Hor</v>
          </cell>
          <cell r="C1217" t="str">
            <v>7810</v>
          </cell>
          <cell r="D1217" t="str">
            <v>Multihopper</v>
          </cell>
          <cell r="E1217">
            <v>1684</v>
          </cell>
          <cell r="F1217">
            <v>1705</v>
          </cell>
          <cell r="G1217">
            <v>-21</v>
          </cell>
        </row>
        <row r="1218">
          <cell r="A1218" t="str">
            <v>00003371</v>
          </cell>
          <cell r="B1218" t="str">
            <v>AB9400 RT Antenna 26GHz 30cm</v>
          </cell>
          <cell r="C1218" t="str">
            <v>7810</v>
          </cell>
          <cell r="D1218" t="str">
            <v>Multihopper</v>
          </cell>
          <cell r="E1218">
            <v>275</v>
          </cell>
          <cell r="F1218">
            <v>290</v>
          </cell>
          <cell r="G1218">
            <v>-15</v>
          </cell>
        </row>
        <row r="1219">
          <cell r="A1219" t="str">
            <v>00003375</v>
          </cell>
          <cell r="B1219" t="str">
            <v>AB9400 RT Antenna 28GHz 30cm</v>
          </cell>
          <cell r="C1219" t="str">
            <v>7810</v>
          </cell>
          <cell r="D1219" t="str">
            <v>Multihopper</v>
          </cell>
          <cell r="E1219">
            <v>275</v>
          </cell>
          <cell r="F1219">
            <v>290</v>
          </cell>
          <cell r="G1219">
            <v>-15</v>
          </cell>
        </row>
        <row r="1220">
          <cell r="A1220" t="str">
            <v>00003373</v>
          </cell>
          <cell r="B1220" t="str">
            <v>AB9400 Attenuator 10 dB 26GHz</v>
          </cell>
          <cell r="C1220" t="str">
            <v>7810</v>
          </cell>
          <cell r="D1220" t="str">
            <v>Multihopper</v>
          </cell>
          <cell r="E1220">
            <v>146</v>
          </cell>
          <cell r="F1220">
            <v>153</v>
          </cell>
          <cell r="G1220">
            <v>-7</v>
          </cell>
        </row>
        <row r="1221">
          <cell r="A1221" t="str">
            <v>00003374</v>
          </cell>
          <cell r="B1221" t="str">
            <v>AB9400 Attenuator 20 dB 26GHz</v>
          </cell>
          <cell r="C1221" t="str">
            <v>7810</v>
          </cell>
          <cell r="D1221" t="str">
            <v>Multihopper</v>
          </cell>
          <cell r="E1221">
            <v>146</v>
          </cell>
          <cell r="F1221">
            <v>153</v>
          </cell>
          <cell r="G1221">
            <v>-7</v>
          </cell>
        </row>
        <row r="1222">
          <cell r="A1222" t="str">
            <v>00003377</v>
          </cell>
          <cell r="B1222" t="str">
            <v>AB9400 Attenuator 10dB 28GHz</v>
          </cell>
          <cell r="C1222" t="str">
            <v>7810</v>
          </cell>
          <cell r="D1222" t="str">
            <v>Multihopper</v>
          </cell>
          <cell r="E1222">
            <v>146</v>
          </cell>
          <cell r="F1222">
            <v>153</v>
          </cell>
          <cell r="G1222">
            <v>-7</v>
          </cell>
        </row>
        <row r="1223">
          <cell r="A1223" t="str">
            <v>00003378</v>
          </cell>
          <cell r="B1223" t="str">
            <v>AB9400 Attenuator 20dB 28GHz</v>
          </cell>
          <cell r="C1223" t="str">
            <v>7810</v>
          </cell>
          <cell r="D1223" t="str">
            <v>Multihopper</v>
          </cell>
          <cell r="E1223">
            <v>146</v>
          </cell>
          <cell r="F1223">
            <v>153</v>
          </cell>
          <cell r="G1223">
            <v>-7</v>
          </cell>
        </row>
        <row r="1224">
          <cell r="A1224" t="str">
            <v>00003344</v>
          </cell>
          <cell r="B1224" t="str">
            <v>AB9400 IDU Mounting bracket 19in</v>
          </cell>
          <cell r="C1224" t="str">
            <v>7810</v>
          </cell>
          <cell r="D1224" t="str">
            <v>Multihopper</v>
          </cell>
          <cell r="E1224">
            <v>37</v>
          </cell>
          <cell r="F1224">
            <v>39</v>
          </cell>
          <cell r="G1224">
            <v>-2</v>
          </cell>
        </row>
        <row r="1225">
          <cell r="A1225" t="str">
            <v>00003345</v>
          </cell>
          <cell r="B1225" t="str">
            <v>AB9400 IDU Mounting bracket ETSI</v>
          </cell>
          <cell r="C1225" t="str">
            <v>7810</v>
          </cell>
          <cell r="D1225" t="str">
            <v>Multihopper</v>
          </cell>
          <cell r="E1225">
            <v>37</v>
          </cell>
          <cell r="F1225">
            <v>39</v>
          </cell>
          <cell r="G1225">
            <v>-2</v>
          </cell>
        </row>
        <row r="1226">
          <cell r="A1226" t="str">
            <v>00004583</v>
          </cell>
          <cell r="B1226" t="str">
            <v>AB9000 one-time EMS Fee per MST</v>
          </cell>
          <cell r="C1226" t="str">
            <v>7810</v>
          </cell>
          <cell r="D1226" t="str">
            <v>Multihopper</v>
          </cell>
          <cell r="E1226">
            <v>451</v>
          </cell>
          <cell r="F1226">
            <v>415</v>
          </cell>
          <cell r="G1226">
            <v>36</v>
          </cell>
        </row>
        <row r="1227">
          <cell r="A1227" t="str">
            <v>00004584</v>
          </cell>
          <cell r="B1227" t="str">
            <v>AB9000 one-time EMS Fee per TS</v>
          </cell>
          <cell r="C1227" t="str">
            <v>7810</v>
          </cell>
          <cell r="D1227" t="str">
            <v>Multihopper</v>
          </cell>
          <cell r="E1227">
            <v>451</v>
          </cell>
          <cell r="F1227">
            <v>415</v>
          </cell>
          <cell r="G1227">
            <v>36</v>
          </cell>
        </row>
        <row r="1228">
          <cell r="A1228" t="str">
            <v>00004957</v>
          </cell>
          <cell r="B1228" t="str">
            <v>AB9000 one-time EMS Fee per HT radio</v>
          </cell>
          <cell r="C1228" t="str">
            <v>7810</v>
          </cell>
          <cell r="D1228" t="str">
            <v>Multihopper</v>
          </cell>
          <cell r="E1228">
            <v>451</v>
          </cell>
          <cell r="F1228">
            <v>415</v>
          </cell>
          <cell r="G1228">
            <v>36</v>
          </cell>
        </row>
        <row r="1229">
          <cell r="A1229" t="str">
            <v>00004958</v>
          </cell>
          <cell r="B1229" t="str">
            <v>AB9000 one-time EMS Fee per RT radio</v>
          </cell>
          <cell r="C1229" t="str">
            <v>7810</v>
          </cell>
          <cell r="D1229" t="str">
            <v>Multihopper</v>
          </cell>
          <cell r="E1229">
            <v>451</v>
          </cell>
          <cell r="F1229">
            <v>415</v>
          </cell>
          <cell r="G1229">
            <v>36</v>
          </cell>
        </row>
        <row r="1230">
          <cell r="A1230" t="str">
            <v>00004973</v>
          </cell>
          <cell r="B1230" t="str">
            <v>AB9000 Frequence Change - Up to 200 RTs</v>
          </cell>
          <cell r="C1230" t="str">
            <v>7810</v>
          </cell>
          <cell r="D1230" t="str">
            <v>Multihopper</v>
          </cell>
          <cell r="E1230">
            <v>14633</v>
          </cell>
          <cell r="F1230">
            <v>13449</v>
          </cell>
          <cell r="G1230">
            <v>1184</v>
          </cell>
        </row>
        <row r="1231">
          <cell r="A1231" t="str">
            <v>00004984</v>
          </cell>
          <cell r="B1231" t="str">
            <v>AB9000 VBRrt for ATM - Up to 200 RTs</v>
          </cell>
          <cell r="C1231" t="str">
            <v>7810</v>
          </cell>
          <cell r="D1231" t="str">
            <v>Multihopper</v>
          </cell>
          <cell r="E1231">
            <v>14633</v>
          </cell>
          <cell r="F1231">
            <v>13449</v>
          </cell>
          <cell r="G1231">
            <v>1184</v>
          </cell>
        </row>
        <row r="1232">
          <cell r="A1232" t="str">
            <v>00004989</v>
          </cell>
          <cell r="B1232" t="str">
            <v>AB9000 VBRnrt for ATM - Up to 200 RTs</v>
          </cell>
          <cell r="C1232" t="str">
            <v>7810</v>
          </cell>
          <cell r="D1232" t="str">
            <v>Multihopper</v>
          </cell>
          <cell r="E1232">
            <v>14633</v>
          </cell>
          <cell r="F1232">
            <v>13449</v>
          </cell>
          <cell r="G1232">
            <v>1184</v>
          </cell>
        </row>
        <row r="1233">
          <cell r="A1233" t="str">
            <v>00004582</v>
          </cell>
          <cell r="B1233" t="str">
            <v>AB9000 E1 ATM IMA-Up to 200 RTs</v>
          </cell>
          <cell r="C1233" t="str">
            <v>7810</v>
          </cell>
          <cell r="D1233" t="str">
            <v>Multihopper</v>
          </cell>
          <cell r="E1233">
            <v>33810</v>
          </cell>
          <cell r="F1233">
            <v>31074</v>
          </cell>
          <cell r="G1233">
            <v>2736</v>
          </cell>
        </row>
        <row r="1234">
          <cell r="A1234" t="str">
            <v>00004997</v>
          </cell>
          <cell r="B1234" t="str">
            <v>AB9000 DBA for ATM - Up to 200 RTs</v>
          </cell>
          <cell r="C1234" t="str">
            <v>7810</v>
          </cell>
          <cell r="D1234" t="str">
            <v>Multihopper</v>
          </cell>
          <cell r="E1234">
            <v>33810</v>
          </cell>
          <cell r="F1234">
            <v>31074</v>
          </cell>
          <cell r="G1234">
            <v>2736</v>
          </cell>
        </row>
        <row r="1235">
          <cell r="A1235" t="str">
            <v>00004581</v>
          </cell>
          <cell r="B1235" t="str">
            <v>AB9000 Base SW Rel 7.1.0-Up to 200 RTs</v>
          </cell>
          <cell r="C1235" t="str">
            <v>7810</v>
          </cell>
          <cell r="D1235" t="str">
            <v>Multihopper</v>
          </cell>
          <cell r="E1235">
            <v>61338</v>
          </cell>
          <cell r="F1235">
            <v>56373</v>
          </cell>
          <cell r="G1235">
            <v>4965</v>
          </cell>
        </row>
        <row r="1236">
          <cell r="A1236" t="str">
            <v>00034210</v>
          </cell>
          <cell r="B1236" t="str">
            <v>AB9400 CLCI - One time fee per EMS</v>
          </cell>
          <cell r="C1236" t="str">
            <v>7810</v>
          </cell>
          <cell r="D1236" t="str">
            <v>Multihopper</v>
          </cell>
          <cell r="E1236">
            <v>64766</v>
          </cell>
          <cell r="F1236">
            <v>59524</v>
          </cell>
          <cell r="G1236">
            <v>5242</v>
          </cell>
        </row>
        <row r="1237">
          <cell r="A1237" t="str">
            <v>00038677</v>
          </cell>
          <cell r="B1237" t="str">
            <v>AB9000 IF counters display</v>
          </cell>
          <cell r="C1237" t="str">
            <v>7810</v>
          </cell>
          <cell r="D1237" t="str">
            <v>Multihopper</v>
          </cell>
          <cell r="E1237">
            <v>77719</v>
          </cell>
          <cell r="F1237">
            <v>71428</v>
          </cell>
          <cell r="G1237">
            <v>6291</v>
          </cell>
        </row>
        <row r="1238">
          <cell r="A1238" t="str">
            <v>00034212</v>
          </cell>
          <cell r="B1238" t="str">
            <v>AB9400 Output CC Alarm Selection</v>
          </cell>
          <cell r="C1238" t="str">
            <v>7810</v>
          </cell>
          <cell r="D1238" t="str">
            <v>Multihopper</v>
          </cell>
          <cell r="E1238">
            <v>107943</v>
          </cell>
          <cell r="F1238">
            <v>99206</v>
          </cell>
          <cell r="G1238">
            <v>8737</v>
          </cell>
        </row>
        <row r="1239">
          <cell r="A1239" t="str">
            <v>00037017</v>
          </cell>
          <cell r="B1239" t="str">
            <v>AB9400 Automatic Database Backup</v>
          </cell>
          <cell r="C1239" t="str">
            <v>7810</v>
          </cell>
          <cell r="D1239" t="str">
            <v>Multihopper</v>
          </cell>
          <cell r="E1239">
            <v>197896</v>
          </cell>
          <cell r="F1239">
            <v>166656</v>
          </cell>
          <cell r="G1239">
            <v>31240</v>
          </cell>
        </row>
        <row r="1240">
          <cell r="A1240" t="str">
            <v>00034213</v>
          </cell>
          <cell r="B1240" t="str">
            <v>AB9400 Field Strength MST Switch-Over</v>
          </cell>
          <cell r="C1240" t="str">
            <v>7810</v>
          </cell>
          <cell r="D1240" t="str">
            <v>Multihopper</v>
          </cell>
          <cell r="E1240">
            <v>399391</v>
          </cell>
          <cell r="F1240">
            <v>367063</v>
          </cell>
          <cell r="G1240">
            <v>32328</v>
          </cell>
        </row>
        <row r="1241">
          <cell r="A1241" t="str">
            <v>00038676</v>
          </cell>
          <cell r="B1241" t="str">
            <v>AB9000 Object view at EMS</v>
          </cell>
          <cell r="C1241" t="str">
            <v>7810</v>
          </cell>
          <cell r="D1241" t="str">
            <v>Multihopper</v>
          </cell>
          <cell r="E1241">
            <v>464761</v>
          </cell>
          <cell r="F1241">
            <v>427142</v>
          </cell>
          <cell r="G1241">
            <v>37619</v>
          </cell>
        </row>
        <row r="1242">
          <cell r="A1242" t="str">
            <v>00038678</v>
          </cell>
          <cell r="B1242" t="str">
            <v>AB9000 EMS Disaster recovery</v>
          </cell>
          <cell r="C1242" t="str">
            <v>7810</v>
          </cell>
          <cell r="D1242" t="str">
            <v>Multihopper</v>
          </cell>
          <cell r="E1242">
            <v>264246</v>
          </cell>
          <cell r="F1242">
            <v>128571</v>
          </cell>
          <cell r="G1242">
            <v>135675</v>
          </cell>
        </row>
        <row r="1243">
          <cell r="A1243" t="str">
            <v>OSSW0110</v>
          </cell>
          <cell r="B1243" t="str">
            <v>Hardware Browser for 3G RAN NOLS</v>
          </cell>
          <cell r="C1243" t="str">
            <v>7870</v>
          </cell>
          <cell r="D1243" t="str">
            <v>NetAct 3G</v>
          </cell>
          <cell r="E1243">
            <v>0.01</v>
          </cell>
          <cell r="F1243">
            <v>25000</v>
          </cell>
          <cell r="G1243">
            <v>-24999.99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Power"/>
      <sheetName val="Factors"/>
      <sheetName val="pldt"/>
      <sheetName val="offerv5.1"/>
      <sheetName val="Bid Template"/>
      <sheetName val="DIAmuX"/>
      <sheetName val="STM-1"/>
      <sheetName val="STM-4"/>
      <sheetName val="SDH NEM"/>
      <sheetName val="OP-Mat"/>
      <sheetName val="Civil-MBOQ"/>
      <sheetName val="Installation"/>
      <sheetName val="Others"/>
      <sheetName val="CopperT"/>
      <sheetName val="FiberCable"/>
      <sheetName val="FiberT"/>
      <sheetName val="Kalimantan Q1_20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CONV_TAB"/>
    </sheetNames>
    <sheetDataSet>
      <sheetData sheetId="0" refreshError="1">
        <row r="30">
          <cell r="E30">
            <v>1.2188925000000002</v>
          </cell>
        </row>
        <row r="37">
          <cell r="B37">
            <v>1</v>
          </cell>
        </row>
        <row r="38">
          <cell r="B38">
            <v>1.1499999999999999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NL240"/>
      <sheetName val="NL180"/>
      <sheetName val="SPARE"/>
      <sheetName val="Access Radio NL400"/>
      <sheetName val="INSTMATR"/>
      <sheetName val="ANTENNA"/>
      <sheetName val="Access Link"/>
      <sheetName val="Antenn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Factors"/>
      <sheetName val="data"/>
      <sheetName val="NMS"/>
      <sheetName val="Unit Price LOC2i.6-96"/>
      <sheetName val="UNPRLOC3SP"/>
      <sheetName val="UNPRLOC3SP (2)"/>
      <sheetName val="Unit Price LOC2i.6-97"/>
      <sheetName val="UnitPrice LOC3-97"/>
      <sheetName val="LOC2i.6Model 97-480B"/>
      <sheetName val="LOC2i.6Model 97-480C"/>
      <sheetName val="LOC3model 97-480B "/>
      <sheetName val="LOC2i.6Model96-480B"/>
      <sheetName val="LOC2i.6model96-480C"/>
      <sheetName val="LOC3model96-480C"/>
      <sheetName val="Installation"/>
      <sheetName val="Civil Work"/>
      <sheetName val="Summary Of Material"/>
      <sheetName val="PO0485_Batch#1,2,3,4,5,6,7,8,9"/>
      <sheetName val="Attachment"/>
      <sheetName val="Kalimantan Q1_2002"/>
    </sheetNames>
    <sheetDataSet>
      <sheetData sheetId="0" refreshError="1">
        <row r="35">
          <cell r="C35">
            <v>1.2280530000000001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SSS"/>
      <sheetName val="not used"/>
      <sheetName val="NE_SAP"/>
      <sheetName val="NE_SAP_Pos"/>
      <sheetName val="Factors"/>
      <sheetName val="CountryCodes"/>
      <sheetName val="Makro_Price_Format"/>
      <sheetName val="Makro_Insert"/>
      <sheetName val="Makro_Delete"/>
      <sheetName val="Help_Cells"/>
      <sheetName val="IF_Data"/>
      <sheetName val="Makro_Start"/>
      <sheetName val="Makro_Price"/>
      <sheetName val="Makro_End"/>
      <sheetName val="Tabelle"/>
      <sheetName val="Rekap-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B5" t="str">
            <v>Telkomsel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NWEXT"/>
      <sheetName val="Factors"/>
      <sheetName val="BER CAL"/>
      <sheetName val="Calc. Overview"/>
      <sheetName val="Auflistung"/>
      <sheetName val="CONV_TAB"/>
      <sheetName val="Sheet1"/>
      <sheetName val="NMS Configuration"/>
      <sheetName val="Rekap-ME"/>
      <sheetName val="September 06"/>
      <sheetName val="June 06"/>
      <sheetName val="Drop Down"/>
      <sheetName val="COSY"/>
      <sheetName val="File references"/>
      <sheetName val="Internal Summary"/>
      <sheetName val="Field Organization"/>
      <sheetName val="General Inputs"/>
      <sheetName val="Services"/>
      <sheetName val="MNR6"/>
      <sheetName val="Calc"/>
      <sheetName val="Summary"/>
      <sheetName val="Choice"/>
      <sheetName val="Parameter"/>
      <sheetName val="TP_DATABASE"/>
      <sheetName val="Sheet2"/>
      <sheetName val="BS pricing"/>
      <sheetName val="PSPC_LE_Pnext_Current"/>
      <sheetName val="X-file"/>
      <sheetName val="Tax Rate"/>
      <sheetName val="Kontrak"/>
      <sheetName val="Rekap_All"/>
      <sheetName val="COEFF "/>
      <sheetName val="32"/>
      <sheetName val="Coeffs"/>
      <sheetName val="Project Summary"/>
      <sheetName val="Dapur"/>
      <sheetName val="US indoor vs macro outdoor"/>
      <sheetName val="Telkomsel"/>
      <sheetName val="Capacity"/>
      <sheetName val="Definitions"/>
      <sheetName val="Price_List"/>
      <sheetName val="Curr, Site Names, Flex conf"/>
      <sheetName val="Lampiran MTO"/>
      <sheetName val="Sales"/>
      <sheetName val="Salary"/>
      <sheetName val="GLP's and PSPC's"/>
      <sheetName val="Drop-down lists"/>
      <sheetName val="CME _ Implementation"/>
      <sheetName val="Power"/>
      <sheetName val="AM-MARGIN"/>
      <sheetName val="AMC-99"/>
      <sheetName val="Macro1"/>
      <sheetName val="VLR-HLR"/>
      <sheetName val="Database"/>
      <sheetName val="synthesis"/>
      <sheetName val="Financial Inputs"/>
      <sheetName val="SNaP Outputs"/>
      <sheetName val="MSC Product Characteristics"/>
      <sheetName val="Master Price List"/>
      <sheetName val="Capacities &amp; Min Max"/>
      <sheetName val="Customize"/>
      <sheetName val="AC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3rd EO (iii) Grand Summary"/>
      <sheetName val="MINI-LINK_PriceList"/>
      <sheetName val="Macro MDN"/>
      <sheetName val="MacroBatam"/>
      <sheetName val="MacroPekanbaru"/>
      <sheetName val="MacroPadang"/>
      <sheetName val="MacroAceh"/>
      <sheetName val="Micro outdoor"/>
      <sheetName val="Micro Indoor"/>
      <sheetName val="Optimalisation"/>
      <sheetName val="UpgradeMEdan"/>
      <sheetName val="UpgradeBatam"/>
      <sheetName val="UpgradePekanbaru"/>
      <sheetName val="UpgradePadang"/>
      <sheetName val="B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OFFEREXT"/>
      <sheetName val="NWEXT"/>
      <sheetName val="Micro outdoor"/>
      <sheetName val="Factors"/>
      <sheetName val="BER CAL"/>
      <sheetName val="Estimates"/>
      <sheetName val="Discounts"/>
      <sheetName val="Services"/>
      <sheetName val="TypeSite.AXD155-3"/>
      <sheetName val="Internal Summary"/>
      <sheetName val="#REF!"/>
      <sheetName val="GLP_s_changed_from_previous"/>
      <sheetName val="BS pricing"/>
      <sheetName val="Shopping_list_CME"/>
      <sheetName val="Power"/>
      <sheetName val="CND"/>
      <sheetName val="CONV_TAB"/>
      <sheetName val="AM-MARGIN"/>
      <sheetName val="NMS Configuration"/>
      <sheetName val="September 06"/>
      <sheetName val="June 06"/>
      <sheetName val="Telkomsel"/>
      <sheetName val="Sheet1"/>
      <sheetName val="Param"/>
      <sheetName val="Currency &amp; Site Names"/>
      <sheetName val="SALES ITEMS"/>
      <sheetName val="List Price (Implementation)"/>
      <sheetName val="Automated Menu"/>
      <sheetName val="Key Results"/>
      <sheetName val="Automatic Control"/>
      <sheetName val="Manual Menu"/>
      <sheetName val="Database"/>
      <sheetName val="margin"/>
      <sheetName val="Ch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TRO"/>
      <sheetName val="ROLLOUT"/>
      <sheetName val="BSC2i ETSI"/>
      <sheetName val="BSC2i ANSI"/>
      <sheetName val="BSC3i (0 PCU)"/>
      <sheetName val="BSC3i (1 PCU)"/>
      <sheetName val="BSC3i (2 PCU)"/>
      <sheetName val="TCSM2"/>
      <sheetName val="OPTIONAL FEATURES, ETSI"/>
      <sheetName val="OPTIONAL FEATURES, ANSI"/>
      <sheetName val="BSS RELEASE FEE"/>
      <sheetName val="DOC"/>
      <sheetName val="BSC_UPGRADES"/>
      <sheetName val="DIMENSION (BSC2i)"/>
      <sheetName val="DIMENSION (BSC3i)"/>
      <sheetName val="SPARE"/>
      <sheetName val="GLP-DISCOUNT"/>
      <sheetName val="CURRENCY"/>
      <sheetName val="REVISION"/>
      <sheetName val="GLP 2003"/>
      <sheetName val="Macro1"/>
      <sheetName val="Macro2"/>
      <sheetName val="Macro3"/>
      <sheetName val="GLP_DISC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SW in keyfile"/>
      <sheetName val="PRC EPL"/>
      <sheetName val="PRC HK"/>
      <sheetName val="Example Quote"/>
      <sheetName val="Profile"/>
      <sheetName val="PriceListAP"/>
      <sheetName val="SWSUB_percentages"/>
      <sheetName val="New Markup"/>
      <sheetName val="KeynSWDe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A2" t="str">
            <v>7KK1200-1BM11</v>
          </cell>
          <cell r="B2" t="str">
            <v/>
          </cell>
          <cell r="C2">
            <v>3500</v>
          </cell>
          <cell r="D2">
            <v>22705</v>
          </cell>
          <cell r="E2">
            <v>5</v>
          </cell>
          <cell r="F2" t="str">
            <v>K12xx HW Unit &amp; System SW ; Protocoltester K1205 Plus with basic SW for MON appl. (7KK1205-6AB); benchtop unit (7 slots), unlimited license for mon links, Celeron CPU, TFT color, 115/230V, 1.44MB FD, SCSI-HD, WIN-NT</v>
          </cell>
          <cell r="H2">
            <v>28382</v>
          </cell>
          <cell r="I2">
            <v>219677</v>
          </cell>
        </row>
        <row r="3">
          <cell r="A3" t="str">
            <v>7KK1200-1BM41</v>
          </cell>
          <cell r="B3" t="str">
            <v/>
          </cell>
          <cell r="C3">
            <v>3500</v>
          </cell>
          <cell r="D3">
            <v>12255</v>
          </cell>
          <cell r="E3">
            <v>5</v>
          </cell>
          <cell r="F3" t="str">
            <v>K12xx HW Unit &amp; System SW Upgrade; Protocoltester K12xx to K1205 benchtop (7 slots) case exchange: Celeron CPU, TFT, 115/230V, 1.44MB FD, SCSI-HD, WIN-NT; without any basic and application SW</v>
          </cell>
          <cell r="G3" t="str">
            <v>QO</v>
          </cell>
          <cell r="H3">
            <v>15319</v>
          </cell>
          <cell r="I3">
            <v>118570</v>
          </cell>
        </row>
        <row r="4">
          <cell r="A4" t="str">
            <v>7KK1200-1BT11</v>
          </cell>
          <cell r="B4" t="str">
            <v/>
          </cell>
          <cell r="C4">
            <v>3500</v>
          </cell>
          <cell r="D4">
            <v>31255</v>
          </cell>
          <cell r="E4">
            <v>5</v>
          </cell>
          <cell r="F4" t="str">
            <v>K12xx HW Unit &amp; System SW ; Protocoltester K1297-G20 with basic SW for SIM &amp; MON appl. (7KK1220-0SC); benchtop unit (7 slots), AP4, license for 1 log sim link, Celeron CPU, TFT, 115/230V, 1.44MB FD, SCSI-HD, WIN-NT</v>
          </cell>
          <cell r="H4">
            <v>39069</v>
          </cell>
          <cell r="I4">
            <v>302395</v>
          </cell>
        </row>
        <row r="5">
          <cell r="A5" t="str">
            <v>7KK1200-1BT41</v>
          </cell>
          <cell r="B5" t="str">
            <v/>
          </cell>
          <cell r="C5">
            <v>3500</v>
          </cell>
          <cell r="D5">
            <v>12255</v>
          </cell>
          <cell r="E5">
            <v>5</v>
          </cell>
          <cell r="F5" t="str">
            <v>K12xx HW Unit &amp; System SW Upgrade; Protocoltester K12xx to K1297 benchtop (7 slots) case exchange: Celeron CPU, TFT, 115/230V, 1.44MB FD, SCSI-HD, WIN-NT; without any basic and application SW</v>
          </cell>
          <cell r="G5" t="str">
            <v>QO</v>
          </cell>
          <cell r="H5">
            <v>15319</v>
          </cell>
          <cell r="I5">
            <v>118570</v>
          </cell>
        </row>
        <row r="6">
          <cell r="A6" t="str">
            <v>7KK1200-1BU11</v>
          </cell>
          <cell r="B6" t="str">
            <v/>
          </cell>
          <cell r="C6">
            <v>3500</v>
          </cell>
          <cell r="D6">
            <v>25555</v>
          </cell>
          <cell r="E6">
            <v>5</v>
          </cell>
          <cell r="F6" t="str">
            <v>K12xx HW Unit &amp; System SW ; Protocoltester K1297-G20 with basic SW for SIM &amp; MON appl. (7KK1220-0SC); benchtop unit (7 slots), w/o AP, license for 1 log sim link, Celeron CPU, TFT, 115/230V, 1.44MB FD, SCSI-HD, WIN-NT</v>
          </cell>
          <cell r="H6">
            <v>31944</v>
          </cell>
          <cell r="I6">
            <v>247247</v>
          </cell>
        </row>
        <row r="7">
          <cell r="A7" t="str">
            <v>7KK1200-1PM11</v>
          </cell>
          <cell r="B7" t="str">
            <v/>
          </cell>
          <cell r="C7">
            <v>3500</v>
          </cell>
          <cell r="D7">
            <v>17955</v>
          </cell>
          <cell r="E7">
            <v>5</v>
          </cell>
          <cell r="F7" t="str">
            <v>K12xx HW Unit &amp; System SW ; Protocoltester K1205 with basic SW for MON appl. (7KK1205-6AB); portable unit (4 slots), unlimited license for mon links, Celeron CPU, TFT color, 115/230V, 1.44MB FD, SCSI-HD, WIN-NT, transport box</v>
          </cell>
          <cell r="H7">
            <v>22444</v>
          </cell>
          <cell r="I7">
            <v>173717</v>
          </cell>
        </row>
        <row r="8">
          <cell r="A8" t="str">
            <v>7KK1200-1PM41</v>
          </cell>
          <cell r="B8" t="str">
            <v/>
          </cell>
          <cell r="C8">
            <v>3500</v>
          </cell>
          <cell r="D8">
            <v>9405</v>
          </cell>
          <cell r="E8" t="str">
            <v>TBA</v>
          </cell>
          <cell r="F8" t="str">
            <v>K12xx HW Unit &amp; Operating System SW Upgrade; Protocoltester K12xx to K1205 portable (4 slots) case exchange: Celeron CPU, TFT, 115/230V, 1.44MB FD, SCSI-HD, WIN-NT, transport box; without any basic and application SW</v>
          </cell>
          <cell r="G8" t="str">
            <v>QO</v>
          </cell>
          <cell r="H8">
            <v>11757</v>
          </cell>
          <cell r="I8">
            <v>91000</v>
          </cell>
        </row>
        <row r="9">
          <cell r="A9" t="str">
            <v>7KK1200-1PT11</v>
          </cell>
          <cell r="B9" t="str">
            <v/>
          </cell>
          <cell r="C9">
            <v>3500</v>
          </cell>
          <cell r="D9">
            <v>26505</v>
          </cell>
          <cell r="E9">
            <v>5</v>
          </cell>
          <cell r="F9" t="str">
            <v>K12xx HW Unit &amp; System SW ; Protocoltester K1297-G20 with basic SW for SIM &amp; MON appl. (7KK1220-0SC); portable unit (4 slots), AP4, license for 1 log sim link, Celeron CPU, TFT, 115/230V, 1.44MB FD, SCSI-HD, WIN-NT, transp.-box</v>
          </cell>
          <cell r="H9">
            <v>33132</v>
          </cell>
          <cell r="I9">
            <v>256442</v>
          </cell>
        </row>
        <row r="10">
          <cell r="A10" t="str">
            <v>7KK1200-1PT41</v>
          </cell>
          <cell r="B10" t="str">
            <v/>
          </cell>
          <cell r="C10">
            <v>3500</v>
          </cell>
          <cell r="D10">
            <v>9405</v>
          </cell>
          <cell r="E10">
            <v>5</v>
          </cell>
          <cell r="F10" t="str">
            <v>K12xx HW Unit &amp; Operating System SW Upgrade; Protocoltester K12xx to K1297 portable (4 slots) case exchange: Celeron CPU, TFT, 115/230V, 1.44MB FD, SCSI-HD, WIN-NT, transport box; without any basic and application SW</v>
          </cell>
          <cell r="G10" t="str">
            <v>QO</v>
          </cell>
          <cell r="H10">
            <v>11757</v>
          </cell>
          <cell r="I10">
            <v>91000</v>
          </cell>
        </row>
        <row r="11">
          <cell r="A11" t="str">
            <v>7KK1200-1PU11</v>
          </cell>
          <cell r="B11" t="str">
            <v/>
          </cell>
          <cell r="C11">
            <v>3500</v>
          </cell>
          <cell r="D11">
            <v>20805</v>
          </cell>
          <cell r="E11">
            <v>5</v>
          </cell>
          <cell r="F11" t="str">
            <v>K12xx HW Unit &amp; System SW ; Protocoltester K1297-G20 with basic SW for SIM &amp; MON appl. (7KK1220-0SC); portable unit (4 slots), w/o AP, license for 1 log sim link, Celeron CPU, TFT, 115/230V, 1.44MB FD, SCSI-HD, WIN-NT, transp.-box</v>
          </cell>
          <cell r="H11">
            <v>26007</v>
          </cell>
          <cell r="I11">
            <v>201295</v>
          </cell>
        </row>
        <row r="12">
          <cell r="A12" t="str">
            <v>7KK1200-2DD01</v>
          </cell>
          <cell r="B12" t="str">
            <v/>
          </cell>
          <cell r="C12">
            <v>3500</v>
          </cell>
          <cell r="D12">
            <v>9215</v>
          </cell>
          <cell r="E12">
            <v>5</v>
          </cell>
          <cell r="F12" t="str">
            <v>K12xx HW ; DS0 interface board, 8 inputs for 4 bidirectional links; Bantam connector; ready installed</v>
          </cell>
          <cell r="G12" t="str">
            <v>CPM</v>
          </cell>
          <cell r="H12">
            <v>11519</v>
          </cell>
          <cell r="I12">
            <v>89158</v>
          </cell>
        </row>
        <row r="13">
          <cell r="A13" t="str">
            <v>7KK1200-2DD11</v>
          </cell>
          <cell r="B13" t="str">
            <v/>
          </cell>
          <cell r="C13">
            <v>3500</v>
          </cell>
          <cell r="D13">
            <v>9215</v>
          </cell>
          <cell r="E13">
            <v>5</v>
          </cell>
          <cell r="F13" t="str">
            <v>K12xx HW ; DS0 interface board, 8 inputs for 4 bidirectional links; Bantam connector; separate delivery for later installation</v>
          </cell>
          <cell r="G13" t="str">
            <v>CPM</v>
          </cell>
          <cell r="H13">
            <v>11519</v>
          </cell>
          <cell r="I13">
            <v>89158</v>
          </cell>
        </row>
        <row r="14">
          <cell r="A14" t="str">
            <v>7KK1200-2EE01</v>
          </cell>
          <cell r="B14" t="str">
            <v/>
          </cell>
          <cell r="C14">
            <v>3500</v>
          </cell>
          <cell r="D14">
            <v>9481</v>
          </cell>
          <cell r="E14">
            <v>5</v>
          </cell>
          <cell r="F14" t="str">
            <v>K12xx HW ; Ethernet board with two 10/100 Mbit modules (each module contains two Ethernet interfaces); English documentation and cable; ready installed</v>
          </cell>
          <cell r="H14">
            <v>11852</v>
          </cell>
          <cell r="I14">
            <v>91735</v>
          </cell>
        </row>
        <row r="15">
          <cell r="A15" t="str">
            <v>7KK1200-2EE11</v>
          </cell>
          <cell r="B15" t="str">
            <v/>
          </cell>
          <cell r="C15">
            <v>3500</v>
          </cell>
          <cell r="D15">
            <v>9481</v>
          </cell>
          <cell r="E15">
            <v>5</v>
          </cell>
          <cell r="F15" t="str">
            <v>K12xx HW ; Ethernet board with two 10/100 Mbit modules (each module contains two Ethernet interfaces); English documentation, CD and cable; separate delivery for later installation</v>
          </cell>
          <cell r="H15">
            <v>11852</v>
          </cell>
          <cell r="I15">
            <v>91735</v>
          </cell>
        </row>
        <row r="16">
          <cell r="A16" t="str">
            <v>7KK1200-2MM01</v>
          </cell>
          <cell r="B16" t="str">
            <v/>
          </cell>
          <cell r="C16">
            <v>3500</v>
          </cell>
          <cell r="D16">
            <v>8721</v>
          </cell>
          <cell r="E16">
            <v>5</v>
          </cell>
          <cell r="F16" t="str">
            <v>K12xx HW ; PCM board "PRIMO" for E1 / DS1 interface (2.048 Mbit/s / 1.544 Mbit/s), 4x Monitoring; cable; ready installed; Prereq.: 7KK1200-4ADxx if more than 4 DS1/E1 boards are used</v>
          </cell>
          <cell r="H16">
            <v>10902</v>
          </cell>
          <cell r="I16">
            <v>84382</v>
          </cell>
        </row>
        <row r="17">
          <cell r="A17" t="str">
            <v>7KK1200-2MM11</v>
          </cell>
          <cell r="B17" t="str">
            <v/>
          </cell>
          <cell r="C17">
            <v>3500</v>
          </cell>
          <cell r="D17">
            <v>8721</v>
          </cell>
          <cell r="E17">
            <v>5</v>
          </cell>
          <cell r="F17" t="str">
            <v>K12xx HW ; PCM board "PRIMO" for E1 / DS1 interface (2.048 Mbit/s / 1.544 Mbit/s), 4x Monitoring; CD and cable; separate delivery for later installation; Prereq.: 7KK1200-4ADxx if more than 4 DS1/E1 boards are used</v>
          </cell>
          <cell r="H17">
            <v>10902</v>
          </cell>
          <cell r="I17">
            <v>84382</v>
          </cell>
        </row>
        <row r="18">
          <cell r="A18" t="str">
            <v>7KK1200-2PE01</v>
          </cell>
          <cell r="B18" t="str">
            <v/>
          </cell>
          <cell r="C18">
            <v>3500</v>
          </cell>
          <cell r="D18">
            <v>10089</v>
          </cell>
          <cell r="E18">
            <v>5</v>
          </cell>
          <cell r="F18" t="str">
            <v>K12xx HW ; PCM board "PRIME" for E1 interface (2.048 Mbit/s), 4x Simulation or 2x Monitoring; cable; ready installed</v>
          </cell>
          <cell r="H18">
            <v>12612</v>
          </cell>
          <cell r="I18">
            <v>97617</v>
          </cell>
        </row>
        <row r="19">
          <cell r="A19" t="str">
            <v>7KK1200-2PE11</v>
          </cell>
          <cell r="B19" t="str">
            <v/>
          </cell>
          <cell r="C19">
            <v>3500</v>
          </cell>
          <cell r="D19">
            <v>10089</v>
          </cell>
          <cell r="E19">
            <v>5</v>
          </cell>
          <cell r="F19" t="str">
            <v>K12xx HW ; PCM board "PRIME" for E1 interface (2.048 Mbit/s), 4x Simulation or 2x Monitoring; CD and cable; separate delivery for later installation</v>
          </cell>
          <cell r="H19">
            <v>12612</v>
          </cell>
          <cell r="I19">
            <v>97617</v>
          </cell>
        </row>
        <row r="20">
          <cell r="A20" t="str">
            <v>7KK1200-2PM01</v>
          </cell>
          <cell r="B20" t="str">
            <v/>
          </cell>
          <cell r="C20">
            <v>3500</v>
          </cell>
          <cell r="D20">
            <v>11875</v>
          </cell>
          <cell r="E20">
            <v>5</v>
          </cell>
          <cell r="F20" t="str">
            <v>K12xx HW ; PCM board "PRIME" for E1/DS1 interface (2.048 Mbit/s / 1.544 Mbit/s), (2+2)x Simulation or (1+1)x Monitoring; cable; ready installed</v>
          </cell>
          <cell r="H20">
            <v>14844</v>
          </cell>
          <cell r="I20">
            <v>114893</v>
          </cell>
        </row>
        <row r="21">
          <cell r="A21" t="str">
            <v>7KK1200-2PM11</v>
          </cell>
          <cell r="B21" t="str">
            <v/>
          </cell>
          <cell r="C21">
            <v>3500</v>
          </cell>
          <cell r="D21">
            <v>11875</v>
          </cell>
          <cell r="E21">
            <v>5</v>
          </cell>
          <cell r="F21" t="str">
            <v>K12xx HW ; PCM board "PRIME" for E1/DS1 interface (2.048 Mbit/s / 1.544 Mbit/s), (2+2)x Simulation or (1+1)x Monitoring; CD and cable; separate delivery for later installation</v>
          </cell>
          <cell r="H21">
            <v>14844</v>
          </cell>
          <cell r="I21">
            <v>114893</v>
          </cell>
        </row>
        <row r="22">
          <cell r="A22" t="str">
            <v>7KK1200-2PT01</v>
          </cell>
          <cell r="B22" t="str">
            <v/>
          </cell>
          <cell r="C22">
            <v>3500</v>
          </cell>
          <cell r="D22">
            <v>10089</v>
          </cell>
          <cell r="E22">
            <v>5</v>
          </cell>
          <cell r="F22" t="str">
            <v>K12xx HW ; PCM board "PRIME" for DS1 interface (1.544 Mbit/s), 4x Simulation or 2x Monitoring; cable; ready installed</v>
          </cell>
          <cell r="H22">
            <v>12612</v>
          </cell>
          <cell r="I22">
            <v>97617</v>
          </cell>
        </row>
        <row r="23">
          <cell r="A23" t="str">
            <v>7KK1200-2PT11</v>
          </cell>
          <cell r="B23" t="str">
            <v/>
          </cell>
          <cell r="C23">
            <v>3500</v>
          </cell>
          <cell r="D23">
            <v>10089</v>
          </cell>
          <cell r="E23">
            <v>5</v>
          </cell>
          <cell r="F23" t="str">
            <v>K12xx HW ; PCM board "PRIME" for DS1 interface (1.544 Mbit/s), 4x Simulation or 2x Monitoring; CD and cable; separate delivery for later installation</v>
          </cell>
          <cell r="H23">
            <v>12612</v>
          </cell>
          <cell r="I23">
            <v>97617</v>
          </cell>
        </row>
        <row r="24">
          <cell r="A24" t="str">
            <v>7KK1200-2QQ01</v>
          </cell>
          <cell r="B24" t="str">
            <v/>
          </cell>
          <cell r="C24">
            <v>3500</v>
          </cell>
          <cell r="D24">
            <v>10089</v>
          </cell>
          <cell r="E24">
            <v>5</v>
          </cell>
          <cell r="F24" t="str">
            <v>K12xx HW ; ISDN BRI board with two U(2B1Q) modules combined with power module for line feeding; two slots are necessary; adapter; ready installed</v>
          </cell>
          <cell r="H24">
            <v>12612</v>
          </cell>
          <cell r="I24">
            <v>97617</v>
          </cell>
        </row>
        <row r="25">
          <cell r="A25" t="str">
            <v>7KK1200-2QQ11</v>
          </cell>
          <cell r="B25" t="str">
            <v/>
          </cell>
          <cell r="C25">
            <v>3500</v>
          </cell>
          <cell r="D25">
            <v>10089</v>
          </cell>
          <cell r="E25">
            <v>4</v>
          </cell>
          <cell r="F25" t="str">
            <v>K12xx HW ; ISDN BRI board with two U(2B1Q) modules combined with power module for line feeding; two slots are necessary; CD and adapter; separate delivery for later installation</v>
          </cell>
          <cell r="H25">
            <v>12612</v>
          </cell>
          <cell r="I25">
            <v>97617</v>
          </cell>
        </row>
        <row r="26">
          <cell r="A26" t="str">
            <v>7KK1200-2SQ01</v>
          </cell>
          <cell r="B26" t="str">
            <v/>
          </cell>
          <cell r="C26">
            <v>3500</v>
          </cell>
          <cell r="D26">
            <v>10089</v>
          </cell>
          <cell r="E26">
            <v>5</v>
          </cell>
          <cell r="F26" t="str">
            <v>K12xx HW ; ISDN BRI board with one U(2B1Q) and one S0 module combined with power module for line feeding; two slots are necessary; cable and adapter (for U-interface); ready installed</v>
          </cell>
          <cell r="H26">
            <v>12612</v>
          </cell>
          <cell r="I26">
            <v>97617</v>
          </cell>
        </row>
        <row r="27">
          <cell r="A27" t="str">
            <v>7KK1200-2SQ11</v>
          </cell>
          <cell r="B27" t="str">
            <v/>
          </cell>
          <cell r="C27">
            <v>3500</v>
          </cell>
          <cell r="D27">
            <v>10089</v>
          </cell>
          <cell r="E27">
            <v>4</v>
          </cell>
          <cell r="F27" t="str">
            <v>K12xx HW ; ISDN BRI board with one U(2B1Q) and one S0 module combined with power module for line feeding; two slots are necessary; CD, cable and adapter (for U-interface); separate delivery for later installation</v>
          </cell>
          <cell r="H27">
            <v>12612</v>
          </cell>
          <cell r="I27">
            <v>97617</v>
          </cell>
        </row>
        <row r="28">
          <cell r="A28" t="str">
            <v>7KK1200-2SS01</v>
          </cell>
          <cell r="B28" t="str">
            <v/>
          </cell>
          <cell r="C28">
            <v>3500</v>
          </cell>
          <cell r="D28">
            <v>10089</v>
          </cell>
          <cell r="E28">
            <v>5</v>
          </cell>
          <cell r="F28" t="str">
            <v>K12xx HW ; ISDN BRI board with two S0 modules combined with power module for line feeding; two slots are necessary; cable; ready installed</v>
          </cell>
          <cell r="H28">
            <v>12612</v>
          </cell>
          <cell r="I28">
            <v>97617</v>
          </cell>
        </row>
        <row r="29">
          <cell r="A29" t="str">
            <v>7KK1200-2SS11</v>
          </cell>
          <cell r="B29" t="str">
            <v/>
          </cell>
          <cell r="C29">
            <v>3500</v>
          </cell>
          <cell r="D29">
            <v>10089</v>
          </cell>
          <cell r="E29">
            <v>4</v>
          </cell>
          <cell r="F29" t="str">
            <v>K12xx HW ; ISDN BRI board with two S0 modules combined with power module for line feeding; two slots are necessary; CD and cable; separate delivery for later installation</v>
          </cell>
          <cell r="H29">
            <v>12612</v>
          </cell>
          <cell r="I29">
            <v>97617</v>
          </cell>
        </row>
        <row r="30">
          <cell r="A30" t="str">
            <v>7KK1200-2VV01</v>
          </cell>
          <cell r="B30" t="str">
            <v/>
          </cell>
          <cell r="C30">
            <v>3500</v>
          </cell>
          <cell r="D30">
            <v>10089</v>
          </cell>
          <cell r="E30">
            <v>5</v>
          </cell>
          <cell r="F30" t="str">
            <v>K12xx HW ; interface board with two V./X. modules; jack types: V.24, X.21, V.35; cable; ready installed</v>
          </cell>
          <cell r="H30">
            <v>12612</v>
          </cell>
          <cell r="I30">
            <v>97617</v>
          </cell>
        </row>
        <row r="31">
          <cell r="A31" t="str">
            <v>7KK1200-2VV11</v>
          </cell>
          <cell r="B31" t="str">
            <v/>
          </cell>
          <cell r="C31">
            <v>3500</v>
          </cell>
          <cell r="D31">
            <v>10089</v>
          </cell>
          <cell r="E31">
            <v>4</v>
          </cell>
          <cell r="F31" t="str">
            <v>K12xx HW ; interface board with two V./X. modules; jack types: V.24, X.21, V.35; CD and cable; separate delivery for later installation</v>
          </cell>
          <cell r="H31">
            <v>12612</v>
          </cell>
          <cell r="I31">
            <v>97617</v>
          </cell>
        </row>
        <row r="32">
          <cell r="A32" t="str">
            <v>7KK1200-3CA01</v>
          </cell>
          <cell r="B32" t="str">
            <v/>
          </cell>
          <cell r="C32">
            <v>3500</v>
          </cell>
          <cell r="D32">
            <v>34200</v>
          </cell>
          <cell r="E32">
            <v>5</v>
          </cell>
          <cell r="F32" t="str">
            <v>K12xx HW  ATM AAL2/5; Packet &amp; Cell Processor Board (PCE I) supporting AAL2 &amp; AAL5, OAM (FM), TM4.x (VBR, CBR, UBR); up to two Interf. Moduls are supported; ready installed in K12xx; Prereq.: 7KK1200-4AD or 4AF</v>
          </cell>
          <cell r="H32">
            <v>42750</v>
          </cell>
          <cell r="I32">
            <v>330885</v>
          </cell>
        </row>
        <row r="33">
          <cell r="A33" t="str">
            <v>7KK1200-3CA11</v>
          </cell>
          <cell r="B33" t="str">
            <v/>
          </cell>
          <cell r="C33">
            <v>3500</v>
          </cell>
          <cell r="D33">
            <v>34200</v>
          </cell>
          <cell r="E33">
            <v>5</v>
          </cell>
          <cell r="F33" t="str">
            <v>K12xx HW  ATM AAL2/5; Packet &amp; Cell Processor Board (PCE I) supporting AAL2 &amp; AAL5, OAM (FM), TM4.x (VBR, CBR, UBR); up to two Interf. Moduls are supported; for later inst. in K12xx; Prereq.: current systemvers. (7KK1220-0SCxx) &amp; AP4 board</v>
          </cell>
          <cell r="H33">
            <v>42750</v>
          </cell>
          <cell r="I33">
            <v>330885</v>
          </cell>
        </row>
        <row r="34">
          <cell r="A34" t="str">
            <v>7KK1200-3CB01</v>
          </cell>
          <cell r="B34" t="str">
            <v/>
          </cell>
          <cell r="C34">
            <v>3500</v>
          </cell>
          <cell r="D34">
            <v>7600</v>
          </cell>
          <cell r="E34">
            <v>5</v>
          </cell>
          <cell r="F34" t="str">
            <v>K12xx HW  ATM Line Interface; STM1/OC3 optical, 2x Rx/Tx; incl. fiber cables and connectors; ready installed in K12xx; Prereq.: 7KK1200-3CA01</v>
          </cell>
          <cell r="H34">
            <v>9500</v>
          </cell>
          <cell r="I34">
            <v>73530</v>
          </cell>
        </row>
        <row r="35">
          <cell r="A35" t="str">
            <v>7KK1200-3CB11</v>
          </cell>
          <cell r="B35" t="str">
            <v/>
          </cell>
          <cell r="C35">
            <v>3500</v>
          </cell>
          <cell r="D35">
            <v>7600</v>
          </cell>
          <cell r="E35">
            <v>5</v>
          </cell>
          <cell r="F35" t="str">
            <v>K12xx HW ATM Line Interface; STM1/OC3 optical, 2x Rx/Tx; incl. fiber cables and connectors; separate delivery for later installation; Prereq.: 7KK1200-3CAxx</v>
          </cell>
          <cell r="H35">
            <v>9500</v>
          </cell>
          <cell r="I35">
            <v>73530</v>
          </cell>
        </row>
        <row r="36">
          <cell r="A36" t="str">
            <v>7KK1200-3CC01</v>
          </cell>
          <cell r="B36" t="str">
            <v/>
          </cell>
          <cell r="C36">
            <v>3500</v>
          </cell>
          <cell r="D36">
            <v>7600</v>
          </cell>
          <cell r="E36">
            <v>5</v>
          </cell>
          <cell r="F36" t="str">
            <v>K12xx HW ATM Line Interface; PCE E1/T1, 4x Rx/Tx; ready installed in 7KK1200-3CAxx; w/o cable; Prereq.: 7KK1200-3CAxx &amp; systemversion &gt;=2.01 (7KK1220-0SCxx)</v>
          </cell>
          <cell r="H36">
            <v>9500</v>
          </cell>
          <cell r="I36">
            <v>73530</v>
          </cell>
        </row>
        <row r="37">
          <cell r="A37" t="str">
            <v>7KK1200-3CC11</v>
          </cell>
          <cell r="B37" t="str">
            <v/>
          </cell>
          <cell r="C37">
            <v>3500</v>
          </cell>
          <cell r="D37">
            <v>7600</v>
          </cell>
          <cell r="E37">
            <v>5</v>
          </cell>
          <cell r="F37" t="str">
            <v>K12xx HW ATM Line Interface; PCE E1/T1, 4x Rx/Tx; separate delivery for later installation; w/o cable; Prereq.: 7KK1200-3CAxx &amp; systemversion &gt;=2.01 (7KK1220-0SCxx)</v>
          </cell>
          <cell r="H37">
            <v>9500</v>
          </cell>
          <cell r="I37">
            <v>73530</v>
          </cell>
        </row>
        <row r="38">
          <cell r="A38" t="str">
            <v>7KK1200-3CD01</v>
          </cell>
          <cell r="B38" t="str">
            <v/>
          </cell>
          <cell r="C38">
            <v>3500</v>
          </cell>
          <cell r="D38">
            <v>8790</v>
          </cell>
          <cell r="E38">
            <v>5</v>
          </cell>
          <cell r="F38" t="str">
            <v>K12xx HW ATM Mon Line Interface; PCE E1/T1, 4x Rx/Rx; ready installed in 7KK1200-3CA01; w/o cable; Prereq.: 7KK1200-3CA01; systemversion (7KK1220-0SCxx) &gt;=2.40</v>
          </cell>
          <cell r="H38">
            <v>10988</v>
          </cell>
          <cell r="I38">
            <v>85048</v>
          </cell>
        </row>
        <row r="39">
          <cell r="A39" t="str">
            <v>7KK1200-3CD11</v>
          </cell>
          <cell r="B39" t="str">
            <v/>
          </cell>
          <cell r="C39">
            <v>3500</v>
          </cell>
          <cell r="D39">
            <v>8790</v>
          </cell>
          <cell r="E39">
            <v>5</v>
          </cell>
          <cell r="F39" t="str">
            <v>K12xx HW ATM Mon Line Interface; PCE E1/DS1, 4x Rx/Rx; separate delivery for later installation; w/o cable; Prereq.: 7KK1200-3CAxx, systemversion (7KK1220-0SCxx) &gt;=2.40</v>
          </cell>
          <cell r="H39">
            <v>10988</v>
          </cell>
          <cell r="I39">
            <v>85048</v>
          </cell>
        </row>
        <row r="40">
          <cell r="A40" t="str">
            <v>7KK1200-3CE01</v>
          </cell>
          <cell r="B40" t="str">
            <v/>
          </cell>
          <cell r="C40">
            <v>3500</v>
          </cell>
          <cell r="D40">
            <v>9455</v>
          </cell>
          <cell r="E40">
            <v>5</v>
          </cell>
          <cell r="F40" t="str">
            <v>K12xx HW ATM Line Interface; PCE STM1/OC3 optical, 2x Rx/Rx; incl. fiber cables and connectors; ready installed in K12xx; Prereq.: 7KK1200-3CA01, systemversion (7KK1220-0SCxx) &gt;=2.40</v>
          </cell>
          <cell r="H40">
            <v>11819</v>
          </cell>
          <cell r="I40">
            <v>91480</v>
          </cell>
        </row>
        <row r="41">
          <cell r="A41" t="str">
            <v>7KK1200-3CE11</v>
          </cell>
          <cell r="B41" t="str">
            <v/>
          </cell>
          <cell r="C41">
            <v>3500</v>
          </cell>
          <cell r="D41">
            <v>9455</v>
          </cell>
          <cell r="E41">
            <v>5</v>
          </cell>
          <cell r="F41" t="str">
            <v>K12xx HW ATM Line Interface; PCE STM1/OC3 optical, 2x Rx/Rx; incl. fiber cables and connectors; separate delivery for later installation; Prereq.: 7KK1200-3CAxx; systemversion (7KK1220-0SCxx) &gt;=2.40</v>
          </cell>
          <cell r="H41">
            <v>11819</v>
          </cell>
          <cell r="I41">
            <v>91480</v>
          </cell>
        </row>
        <row r="42">
          <cell r="A42" t="str">
            <v>7KK1200-4AD01</v>
          </cell>
          <cell r="B42" t="str">
            <v/>
          </cell>
          <cell r="C42">
            <v>3500</v>
          </cell>
          <cell r="D42">
            <v>6365</v>
          </cell>
          <cell r="E42">
            <v>5</v>
          </cell>
          <cell r="F42" t="str">
            <v>K12xx HW Appl. Processor Board AP-4 with 64 MB RAM; ready installed</v>
          </cell>
          <cell r="H42">
            <v>7957</v>
          </cell>
          <cell r="I42">
            <v>61588</v>
          </cell>
        </row>
        <row r="43">
          <cell r="A43" t="str">
            <v>7KK1200-4AD11</v>
          </cell>
          <cell r="B43" t="str">
            <v/>
          </cell>
          <cell r="C43">
            <v>3500</v>
          </cell>
          <cell r="D43">
            <v>6365</v>
          </cell>
          <cell r="E43">
            <v>4</v>
          </cell>
          <cell r="F43" t="str">
            <v>K12xx HW Appl. Processor Board; AP-4 with 64 MB RAM; separate delivery for later installation</v>
          </cell>
          <cell r="H43">
            <v>7957</v>
          </cell>
          <cell r="I43">
            <v>61588</v>
          </cell>
        </row>
        <row r="44">
          <cell r="A44" t="str">
            <v>7KK1200-4AF01</v>
          </cell>
          <cell r="B44" t="str">
            <v/>
          </cell>
          <cell r="C44">
            <v>3500</v>
          </cell>
          <cell r="D44">
            <v>10165</v>
          </cell>
          <cell r="E44">
            <v>5</v>
          </cell>
          <cell r="F44" t="str">
            <v>K12xx HW Appl. Processor Board AP-4/256 with 256 MB RAM; ready installed</v>
          </cell>
          <cell r="H44">
            <v>12707</v>
          </cell>
          <cell r="I44">
            <v>98353</v>
          </cell>
        </row>
        <row r="45">
          <cell r="A45" t="str">
            <v>7KK1200-4AF11</v>
          </cell>
          <cell r="B45" t="str">
            <v/>
          </cell>
          <cell r="C45">
            <v>3500</v>
          </cell>
          <cell r="D45">
            <v>10165</v>
          </cell>
          <cell r="E45">
            <v>5</v>
          </cell>
          <cell r="F45" t="str">
            <v>K12xx HW Appl. Processor Board ; AP-4/256 with 256 MB RAM; separate delivery for later installation</v>
          </cell>
          <cell r="H45">
            <v>12707</v>
          </cell>
          <cell r="I45">
            <v>98353</v>
          </cell>
        </row>
        <row r="46">
          <cell r="A46" t="str">
            <v>7KK1200-5BG11</v>
          </cell>
          <cell r="B46" t="str">
            <v/>
          </cell>
          <cell r="C46">
            <v>3500</v>
          </cell>
          <cell r="D46">
            <v>237.5</v>
          </cell>
          <cell r="E46">
            <v>5</v>
          </cell>
          <cell r="F46" t="str">
            <v>K12xx HW Acces.; carrying bag for 4-slot Unit ( K1297 and K1205 )</v>
          </cell>
          <cell r="H46">
            <v>297</v>
          </cell>
          <cell r="I46">
            <v>2299</v>
          </cell>
        </row>
        <row r="47">
          <cell r="A47" t="str">
            <v>7KK1200-5BH11</v>
          </cell>
          <cell r="B47" t="str">
            <v/>
          </cell>
          <cell r="C47">
            <v>3500</v>
          </cell>
          <cell r="D47">
            <v>237.5</v>
          </cell>
          <cell r="E47">
            <v>5</v>
          </cell>
          <cell r="F47" t="str">
            <v>K12xx HW Acces.; carrying bag for 7-slot Benchtop-Unit ( K1297 and K1205 )</v>
          </cell>
          <cell r="H47">
            <v>297</v>
          </cell>
          <cell r="I47">
            <v>2299</v>
          </cell>
        </row>
        <row r="48">
          <cell r="A48" t="str">
            <v>7KK1200-5BR11</v>
          </cell>
          <cell r="B48" t="str">
            <v/>
          </cell>
          <cell r="C48">
            <v>3500</v>
          </cell>
          <cell r="D48">
            <v>570</v>
          </cell>
          <cell r="E48" t="str">
            <v>TBA</v>
          </cell>
          <cell r="F48" t="str">
            <v>K12xx HW Acces.; Transport case for 4-slot Unit (K1297 and K1205)</v>
          </cell>
          <cell r="H48">
            <v>713</v>
          </cell>
          <cell r="I48">
            <v>5519</v>
          </cell>
        </row>
        <row r="49">
          <cell r="A49" t="str">
            <v>7KK1200-5BS11</v>
          </cell>
          <cell r="B49" t="str">
            <v/>
          </cell>
          <cell r="C49">
            <v>3500</v>
          </cell>
          <cell r="D49">
            <v>570</v>
          </cell>
          <cell r="E49" t="str">
            <v>TBA</v>
          </cell>
          <cell r="F49" t="str">
            <v>K12xx HW Acces.; Transport case for 7-slot-Unit (K1297 and K1205)</v>
          </cell>
          <cell r="H49">
            <v>713</v>
          </cell>
          <cell r="I49">
            <v>5519</v>
          </cell>
        </row>
        <row r="50">
          <cell r="A50" t="str">
            <v>7KK1200-5CA11</v>
          </cell>
          <cell r="B50" t="str">
            <v/>
          </cell>
          <cell r="C50">
            <v>3500</v>
          </cell>
          <cell r="D50">
            <v>66.5</v>
          </cell>
          <cell r="E50">
            <v>5</v>
          </cell>
          <cell r="F50" t="str">
            <v>K12xx HW Acces.; Adapter coax. BNC to DIN 1.6/5.6 (75 Ohm) for K1205 and K1297; interface: PRI; cable COAX (W73072-U3601-U1)</v>
          </cell>
          <cell r="H50">
            <v>84</v>
          </cell>
          <cell r="I50">
            <v>651</v>
          </cell>
        </row>
        <row r="51">
          <cell r="A51" t="str">
            <v>7KK1200-5CB11</v>
          </cell>
          <cell r="B51" t="str">
            <v/>
          </cell>
          <cell r="C51">
            <v>3500</v>
          </cell>
          <cell r="D51">
            <v>142.5</v>
          </cell>
          <cell r="E51">
            <v>5</v>
          </cell>
          <cell r="F51" t="str">
            <v>K12xx HW Acces.; cable BANTAM (120 Ohm) for K1205 and K1297; length: 3.0 m, shielded; interface: PRI</v>
          </cell>
          <cell r="H51">
            <v>179</v>
          </cell>
          <cell r="I51">
            <v>1386</v>
          </cell>
        </row>
        <row r="52">
          <cell r="A52" t="str">
            <v>7KK1200-5CC11</v>
          </cell>
          <cell r="B52" t="str">
            <v/>
          </cell>
          <cell r="C52">
            <v>3500</v>
          </cell>
          <cell r="D52">
            <v>142.5</v>
          </cell>
          <cell r="E52">
            <v>5</v>
          </cell>
          <cell r="F52" t="str">
            <v>K12xx HW Acces.; cable COAX (75 Ohm) for K1205 and K1297; length: 1.5 m, floating; interface: PRI</v>
          </cell>
          <cell r="H52">
            <v>179</v>
          </cell>
          <cell r="I52">
            <v>1386</v>
          </cell>
        </row>
        <row r="53">
          <cell r="A53" t="str">
            <v>7KK1200-5CD11</v>
          </cell>
          <cell r="B53" t="str">
            <v/>
          </cell>
          <cell r="C53">
            <v>3500</v>
          </cell>
          <cell r="D53">
            <v>190</v>
          </cell>
          <cell r="E53">
            <v>5</v>
          </cell>
          <cell r="F53" t="str">
            <v>K12xx HW Acces.; cable three poles (120 Ohm) for K1205 and K1297; length: 3.0 m, shielded; interface: PRI</v>
          </cell>
          <cell r="H53">
            <v>238</v>
          </cell>
          <cell r="I53">
            <v>1843</v>
          </cell>
        </row>
        <row r="54">
          <cell r="A54" t="str">
            <v>7KK1200-5CE11</v>
          </cell>
          <cell r="B54" t="str">
            <v/>
          </cell>
          <cell r="C54">
            <v>3500</v>
          </cell>
          <cell r="D54">
            <v>95</v>
          </cell>
          <cell r="E54">
            <v>5</v>
          </cell>
          <cell r="F54" t="str">
            <v>K12xx HW Acces.; cable open ends (120 Ohm) for K1205 and K1297; length: 3.0 m, shielded; interface: PRI</v>
          </cell>
          <cell r="H54">
            <v>119</v>
          </cell>
          <cell r="I54">
            <v>922</v>
          </cell>
        </row>
        <row r="55">
          <cell r="A55" t="str">
            <v>7KK1200-5CF11</v>
          </cell>
          <cell r="B55" t="str">
            <v/>
          </cell>
          <cell r="C55">
            <v>3500</v>
          </cell>
          <cell r="D55">
            <v>95</v>
          </cell>
          <cell r="E55">
            <v>5</v>
          </cell>
          <cell r="F55" t="str">
            <v>K12xx HW Acces.; loop back cable for K1297; length: 0.3 m, shielded; interface: PRI</v>
          </cell>
          <cell r="H55">
            <v>119</v>
          </cell>
          <cell r="I55">
            <v>922</v>
          </cell>
        </row>
        <row r="56">
          <cell r="A56" t="str">
            <v>7KK1200-5CG11</v>
          </cell>
          <cell r="B56" t="str">
            <v/>
          </cell>
          <cell r="C56">
            <v>3500</v>
          </cell>
          <cell r="D56">
            <v>114</v>
          </cell>
          <cell r="E56" t="str">
            <v>TBA</v>
          </cell>
          <cell r="F56" t="str">
            <v>K12xx HW Acces.; cable open ends; shielded (120 Ohms); length: 40ft; specified as requested by customer</v>
          </cell>
          <cell r="G56" t="str">
            <v>NPL</v>
          </cell>
          <cell r="H56">
            <v>143</v>
          </cell>
          <cell r="I56">
            <v>1107</v>
          </cell>
        </row>
        <row r="57">
          <cell r="A57" t="str">
            <v>7KK1200-5CJ11</v>
          </cell>
          <cell r="B57" t="str">
            <v/>
          </cell>
          <cell r="C57">
            <v>3500</v>
          </cell>
          <cell r="D57">
            <v>142.5</v>
          </cell>
          <cell r="E57">
            <v>5</v>
          </cell>
          <cell r="F57" t="str">
            <v>K12xx HW Acces.; cable drop &amp; insert for K1297; length: 0.3 m, shielded; interface: PRI</v>
          </cell>
          <cell r="H57">
            <v>179</v>
          </cell>
          <cell r="I57">
            <v>1386</v>
          </cell>
        </row>
        <row r="58">
          <cell r="A58" t="str">
            <v>7KK1200-5CK11</v>
          </cell>
          <cell r="B58" t="str">
            <v/>
          </cell>
          <cell r="C58">
            <v>3500</v>
          </cell>
          <cell r="D58">
            <v>142.5</v>
          </cell>
          <cell r="E58">
            <v>5</v>
          </cell>
          <cell r="F58" t="str">
            <v>K12xx HW Acces.; Adapter CHAMP 0.8 to DB15-EXT. B-channel; shielded; for K1205 / K1297; Interface: BAI; length: 0.2m (C73249-A97-B30)</v>
          </cell>
          <cell r="H58">
            <v>179</v>
          </cell>
          <cell r="I58">
            <v>1386</v>
          </cell>
        </row>
        <row r="59">
          <cell r="A59" t="str">
            <v>7KK1200-5CL11</v>
          </cell>
          <cell r="B59" t="str">
            <v/>
          </cell>
          <cell r="C59">
            <v>3500</v>
          </cell>
          <cell r="D59">
            <v>66.5</v>
          </cell>
          <cell r="E59">
            <v>5</v>
          </cell>
          <cell r="F59" t="str">
            <v>K12xx HW Acces.; RJ45-RJ45 cable; shielded; for K1205, K1297,  K14xx; Interface: BAI; length: 1.5m; (C73249-A41-B50)</v>
          </cell>
          <cell r="H59">
            <v>84</v>
          </cell>
          <cell r="I59">
            <v>651</v>
          </cell>
        </row>
        <row r="60">
          <cell r="A60" t="str">
            <v>7KK1200-5CM11</v>
          </cell>
          <cell r="B60" t="str">
            <v/>
          </cell>
          <cell r="C60">
            <v>3500</v>
          </cell>
          <cell r="D60">
            <v>66.5</v>
          </cell>
          <cell r="E60">
            <v>5</v>
          </cell>
          <cell r="F60" t="str">
            <v>K12xx HW Acces.; RJ45-RJ45 cable; shielded; for K1205, K1297, K14xx; interface: BAI; length: 3.0m (C73249-A41-B51)</v>
          </cell>
          <cell r="H60">
            <v>84</v>
          </cell>
          <cell r="I60">
            <v>651</v>
          </cell>
        </row>
        <row r="61">
          <cell r="A61" t="str">
            <v>7KK1200-5CN11</v>
          </cell>
          <cell r="B61" t="str">
            <v/>
          </cell>
          <cell r="C61">
            <v>3500</v>
          </cell>
          <cell r="D61">
            <v>66.5</v>
          </cell>
          <cell r="E61">
            <v>5</v>
          </cell>
          <cell r="F61" t="str">
            <v>K12xx HW Acces.; TAE8-RJ45 cable;shielded; for K1205, K1297, K14xx; Interface: BAI; length: 1.5m (C73249-A41-B52)</v>
          </cell>
          <cell r="H61">
            <v>84</v>
          </cell>
          <cell r="I61">
            <v>651</v>
          </cell>
        </row>
        <row r="62">
          <cell r="A62" t="str">
            <v>7KK1200-5CP11</v>
          </cell>
          <cell r="B62" t="str">
            <v/>
          </cell>
          <cell r="C62">
            <v>3500</v>
          </cell>
          <cell r="D62">
            <v>66.5</v>
          </cell>
          <cell r="E62">
            <v>5</v>
          </cell>
          <cell r="F62" t="str">
            <v>RJ45-two banana plugs cable; for K1404; length: 1.5m (C73249-A41-B46)</v>
          </cell>
          <cell r="H62">
            <v>84</v>
          </cell>
          <cell r="I62">
            <v>651</v>
          </cell>
        </row>
        <row r="63">
          <cell r="A63" t="str">
            <v>7KK1200-5CQ11</v>
          </cell>
          <cell r="B63" t="str">
            <v/>
          </cell>
          <cell r="C63">
            <v>3500</v>
          </cell>
          <cell r="D63">
            <v>66.5</v>
          </cell>
          <cell r="E63">
            <v>5</v>
          </cell>
          <cell r="F63" t="str">
            <v>K12xx HW Acces.; Adapter CHAMP 0.8 to RJ45-BAI U(2B1Q); for K1205/K1297; interface: BAI U(2B1Q); length: 0.2m (C73249-A97-B47)</v>
          </cell>
          <cell r="H63">
            <v>84</v>
          </cell>
          <cell r="I63">
            <v>651</v>
          </cell>
        </row>
        <row r="64">
          <cell r="A64" t="str">
            <v>7KK1200-5CR11</v>
          </cell>
          <cell r="B64" t="str">
            <v/>
          </cell>
          <cell r="C64">
            <v>3500</v>
          </cell>
          <cell r="D64">
            <v>66.5</v>
          </cell>
          <cell r="E64">
            <v>5</v>
          </cell>
          <cell r="F64" t="str">
            <v>TAE8 cable (TAE8 to TAE8); for K14xx; interface: BAI-S0; length: 3m (W3079-R2006-A4)</v>
          </cell>
          <cell r="H64">
            <v>84</v>
          </cell>
          <cell r="I64">
            <v>651</v>
          </cell>
        </row>
        <row r="65">
          <cell r="A65" t="str">
            <v>7KK1200-5CS11</v>
          </cell>
          <cell r="B65" t="str">
            <v/>
          </cell>
          <cell r="C65">
            <v>3500</v>
          </cell>
          <cell r="D65">
            <v>190</v>
          </cell>
          <cell r="E65">
            <v>5</v>
          </cell>
          <cell r="F65" t="str">
            <v>K12xx HW Acces.; NT-monitor cable with Siemens disconnect plug; for K1205 and K1297, interface: PRI; length: 2.95m (C73249-A98-B61)</v>
          </cell>
          <cell r="H65">
            <v>238</v>
          </cell>
          <cell r="I65">
            <v>1843</v>
          </cell>
        </row>
        <row r="66">
          <cell r="A66" t="str">
            <v>7KK1200-5CT11</v>
          </cell>
          <cell r="B66" t="str">
            <v/>
          </cell>
          <cell r="C66">
            <v>3500</v>
          </cell>
          <cell r="D66">
            <v>190</v>
          </cell>
          <cell r="E66">
            <v>5</v>
          </cell>
          <cell r="F66" t="str">
            <v>K12xx HW Acces.; Adapter Simulation V.35; CHAMP 0.8 to V.35; shielded; for K1205, K1297; interface: V./X.; length: 0.5m (C73249-A97-B74)</v>
          </cell>
          <cell r="H66">
            <v>238</v>
          </cell>
          <cell r="I66">
            <v>1843</v>
          </cell>
        </row>
        <row r="67">
          <cell r="A67" t="str">
            <v>7KK1200-5CU11</v>
          </cell>
          <cell r="B67" t="str">
            <v/>
          </cell>
          <cell r="C67">
            <v>3500</v>
          </cell>
          <cell r="D67">
            <v>285</v>
          </cell>
          <cell r="E67">
            <v>5</v>
          </cell>
          <cell r="F67" t="str">
            <v>K12xx HW Acces.; Adapter Monitoring V.35; CHAMP 0.8 to V.35; shielded; for K1205, K1297; interface: V./X.; length: 0.5m (C73249-A97-B75)</v>
          </cell>
          <cell r="H67">
            <v>357</v>
          </cell>
          <cell r="I67">
            <v>2764</v>
          </cell>
        </row>
        <row r="68">
          <cell r="A68" t="str">
            <v>7KK1200-5CV11</v>
          </cell>
          <cell r="B68" t="str">
            <v/>
          </cell>
          <cell r="C68">
            <v>3500</v>
          </cell>
          <cell r="D68">
            <v>142.5</v>
          </cell>
          <cell r="E68">
            <v>5</v>
          </cell>
          <cell r="F68" t="str">
            <v>K12xx HW Acces.; Adapter Simulation V.24; CHAMP 0.8 to V.24;  shielded; for K1205, K1297; interface: V./X.; length: 0.5m (C73249-A97-B70)</v>
          </cell>
          <cell r="H68">
            <v>179</v>
          </cell>
          <cell r="I68">
            <v>1386</v>
          </cell>
        </row>
        <row r="69">
          <cell r="A69" t="str">
            <v>7KK1200-5CW11</v>
          </cell>
          <cell r="B69" t="str">
            <v/>
          </cell>
          <cell r="C69">
            <v>3500</v>
          </cell>
          <cell r="D69">
            <v>237.5</v>
          </cell>
          <cell r="E69">
            <v>5</v>
          </cell>
          <cell r="F69" t="str">
            <v>K12xx HW Acces.; Adapter Monitoring V.24; CHAMP 0.8 to V.24; shielded; for K1205, K1297; interface: V./X.; length: 0.5m (C73249-A97-B71)</v>
          </cell>
          <cell r="H69">
            <v>297</v>
          </cell>
          <cell r="I69">
            <v>2299</v>
          </cell>
        </row>
        <row r="70">
          <cell r="A70" t="str">
            <v>7KK1200-5CX11</v>
          </cell>
          <cell r="B70" t="str">
            <v/>
          </cell>
          <cell r="C70">
            <v>3500</v>
          </cell>
          <cell r="D70">
            <v>142.5</v>
          </cell>
          <cell r="E70">
            <v>5</v>
          </cell>
          <cell r="F70" t="str">
            <v>K12xx HW Acces.; Adapter Simulation X.21; CHAMP 0.8 to X.21; shielded; for K1205, K1297; interface: V./X.; length: 0.5m (C73249-A97-B72)</v>
          </cell>
          <cell r="H70">
            <v>179</v>
          </cell>
          <cell r="I70">
            <v>1386</v>
          </cell>
        </row>
        <row r="71">
          <cell r="A71" t="str">
            <v>7KK1200-5CY11</v>
          </cell>
          <cell r="B71" t="str">
            <v/>
          </cell>
          <cell r="C71">
            <v>3500</v>
          </cell>
          <cell r="D71">
            <v>237.5</v>
          </cell>
          <cell r="E71">
            <v>5</v>
          </cell>
          <cell r="F71" t="str">
            <v>K12xx HW Acces.; Adapter Monitoring X.21; CHAMP 0.8 to X.21; shielded; for K1205, K1297; interface: V./X.; length: 0.5m (C73249-A97-B73)</v>
          </cell>
          <cell r="H71">
            <v>297</v>
          </cell>
          <cell r="I71">
            <v>2299</v>
          </cell>
        </row>
        <row r="72">
          <cell r="A72" t="str">
            <v>7KK1200-5CZ11</v>
          </cell>
          <cell r="B72" t="str">
            <v/>
          </cell>
          <cell r="C72">
            <v>3500</v>
          </cell>
          <cell r="D72">
            <v>142.5</v>
          </cell>
          <cell r="E72">
            <v>5</v>
          </cell>
          <cell r="F72" t="str">
            <v>K12xx HW Acces.; Adapter RJ45 to DSUB9; shielded; for K1103, K1205, K1297; interface: PRI.; length: 2m (C73249-A97-B48)</v>
          </cell>
          <cell r="H72">
            <v>179</v>
          </cell>
          <cell r="I72">
            <v>1386</v>
          </cell>
        </row>
        <row r="73">
          <cell r="A73" t="str">
            <v>7KK1200-5HB11</v>
          </cell>
          <cell r="B73" t="str">
            <v/>
          </cell>
          <cell r="C73">
            <v>3500</v>
          </cell>
          <cell r="D73">
            <v>712.5</v>
          </cell>
          <cell r="E73">
            <v>5</v>
          </cell>
          <cell r="F73" t="str">
            <v>K12xx HW Acces.; external SCSI CD-R/W drive for K1205 and K1297; read and write capabilities</v>
          </cell>
          <cell r="H73">
            <v>891</v>
          </cell>
          <cell r="I73">
            <v>6897</v>
          </cell>
        </row>
        <row r="74">
          <cell r="A74" t="str">
            <v>7KK1200-5HM11</v>
          </cell>
          <cell r="B74" t="str">
            <v/>
          </cell>
          <cell r="C74">
            <v>3500</v>
          </cell>
          <cell r="D74">
            <v>959.5</v>
          </cell>
          <cell r="E74">
            <v>6</v>
          </cell>
          <cell r="F74" t="str">
            <v>K12xx HW Acces.; Memory exchange module 32 MB for AP-1 Board  (W73089-B10-A2)</v>
          </cell>
          <cell r="H74">
            <v>1200</v>
          </cell>
          <cell r="I74">
            <v>9288</v>
          </cell>
        </row>
        <row r="75">
          <cell r="A75" t="str">
            <v>7KK1200-5HM21</v>
          </cell>
          <cell r="B75" t="str">
            <v/>
          </cell>
          <cell r="C75">
            <v>3500</v>
          </cell>
          <cell r="D75">
            <v>418</v>
          </cell>
          <cell r="E75">
            <v>6</v>
          </cell>
          <cell r="F75" t="str">
            <v>K12xx HW Acces.; Memory exchange module 32 MB for PRIME and BAI Board  (W73089-B10-A2)</v>
          </cell>
          <cell r="H75">
            <v>523</v>
          </cell>
          <cell r="I75">
            <v>4049</v>
          </cell>
        </row>
        <row r="76">
          <cell r="A76" t="str">
            <v>7KK1200-5HP11</v>
          </cell>
          <cell r="B76" t="str">
            <v/>
          </cell>
          <cell r="C76">
            <v>3500</v>
          </cell>
          <cell r="D76">
            <v>475</v>
          </cell>
          <cell r="E76">
            <v>5</v>
          </cell>
          <cell r="F76" t="str">
            <v>K12xx HW Acces.; Analog PCMCIA/PC-Card Modem 56K</v>
          </cell>
          <cell r="H76">
            <v>594</v>
          </cell>
          <cell r="I76">
            <v>4598</v>
          </cell>
        </row>
        <row r="77">
          <cell r="A77" t="str">
            <v>7KK1200-5HR11</v>
          </cell>
          <cell r="B77" t="str">
            <v/>
          </cell>
          <cell r="C77">
            <v>3500</v>
          </cell>
          <cell r="D77">
            <v>332.5</v>
          </cell>
          <cell r="E77">
            <v>5</v>
          </cell>
          <cell r="F77" t="str">
            <v>K12xx HW Acces.; External ISDN-Modem; TAE adapter; Euro power cord</v>
          </cell>
          <cell r="H77">
            <v>416</v>
          </cell>
          <cell r="I77">
            <v>3220</v>
          </cell>
        </row>
        <row r="78">
          <cell r="A78" t="str">
            <v>7KK1200-5HS11</v>
          </cell>
          <cell r="B78" t="str">
            <v/>
          </cell>
          <cell r="C78">
            <v>3500</v>
          </cell>
          <cell r="D78">
            <v>133</v>
          </cell>
          <cell r="E78">
            <v>5</v>
          </cell>
          <cell r="F78" t="str">
            <v>K12xx HW Acces.; Telephone handset for K1297; interface: PRI, BAI</v>
          </cell>
          <cell r="H78">
            <v>167</v>
          </cell>
          <cell r="I78">
            <v>1293</v>
          </cell>
        </row>
        <row r="79">
          <cell r="A79" t="str">
            <v>7KK1200-5KA11</v>
          </cell>
          <cell r="B79" t="str">
            <v/>
          </cell>
          <cell r="C79">
            <v>3500</v>
          </cell>
          <cell r="D79">
            <v>285</v>
          </cell>
          <cell r="E79">
            <v>5</v>
          </cell>
          <cell r="F79" t="str">
            <v>K12xx HW Acces.; Y-cable V.35; shielded; for K1205, K1297; interface: V./X.; length: 0.5m; contents following connectors: V.35 male (via V/X monitor cable to unit) and V35 male + V.35 female (to be connected to separate V.35 line)</v>
          </cell>
          <cell r="H79">
            <v>357</v>
          </cell>
          <cell r="I79">
            <v>2764</v>
          </cell>
        </row>
        <row r="80">
          <cell r="A80" t="str">
            <v>7KK1200-5KB11</v>
          </cell>
          <cell r="B80" t="str">
            <v/>
          </cell>
          <cell r="C80">
            <v>3500</v>
          </cell>
          <cell r="D80">
            <v>47.5</v>
          </cell>
          <cell r="E80">
            <v>5</v>
          </cell>
          <cell r="F80" t="str">
            <v>K12xx HW Acces.; Ethernet STP patch cable; RJ45 plug; CAT5 100 MHz; shielded; length: 2m</v>
          </cell>
          <cell r="H80">
            <v>60</v>
          </cell>
          <cell r="I80">
            <v>465</v>
          </cell>
        </row>
        <row r="81">
          <cell r="A81" t="str">
            <v>7KK1200-5KC11</v>
          </cell>
          <cell r="B81" t="str">
            <v/>
          </cell>
          <cell r="C81">
            <v>3500</v>
          </cell>
          <cell r="D81">
            <v>47.5</v>
          </cell>
          <cell r="E81">
            <v>5</v>
          </cell>
          <cell r="F81" t="str">
            <v>K12xx HW Acces.; Ethernet STP crossover patch cable; RJ45 plug; CAT5 100 MHz; shielded; length: 2m</v>
          </cell>
          <cell r="H81">
            <v>60</v>
          </cell>
          <cell r="I81">
            <v>465</v>
          </cell>
        </row>
        <row r="82">
          <cell r="A82" t="str">
            <v>7KK1200-5KD11</v>
          </cell>
          <cell r="B82" t="str">
            <v/>
          </cell>
          <cell r="C82">
            <v>3500</v>
          </cell>
          <cell r="D82">
            <v>100</v>
          </cell>
          <cell r="E82" t="str">
            <v>TBA</v>
          </cell>
          <cell r="F82" t="str">
            <v>K12xx HW Acces.; connection cable for DS0 Board</v>
          </cell>
          <cell r="H82">
            <v>125</v>
          </cell>
          <cell r="I82">
            <v>968</v>
          </cell>
        </row>
        <row r="83">
          <cell r="A83" t="str">
            <v>7KK1200-5KG11</v>
          </cell>
          <cell r="B83" t="str">
            <v/>
          </cell>
          <cell r="C83">
            <v>3500</v>
          </cell>
          <cell r="D83">
            <v>332.5</v>
          </cell>
          <cell r="E83">
            <v>5</v>
          </cell>
          <cell r="F83" t="str">
            <v>K12xx HW Acces.; SC Connector, Singlemode fiber; contains 4 fiber cables LC-SC, SM and 4 adapters SC-SC</v>
          </cell>
          <cell r="H83">
            <v>416</v>
          </cell>
          <cell r="I83">
            <v>3220</v>
          </cell>
        </row>
        <row r="84">
          <cell r="A84" t="str">
            <v>7KK1200-5KH11</v>
          </cell>
          <cell r="B84" t="str">
            <v/>
          </cell>
          <cell r="C84">
            <v>3500</v>
          </cell>
          <cell r="D84">
            <v>522.5</v>
          </cell>
          <cell r="E84">
            <v>5</v>
          </cell>
          <cell r="F84" t="str">
            <v>K12xx HW Acces.; SC Connector, Multimode fiber; contains 2 fiber SM, LC-SC and 2 fiber MM, LC-SC</v>
          </cell>
          <cell r="H84">
            <v>654</v>
          </cell>
          <cell r="I84">
            <v>5062</v>
          </cell>
        </row>
        <row r="85">
          <cell r="A85" t="str">
            <v>7KK1200-5KJ11</v>
          </cell>
          <cell r="B85" t="str">
            <v/>
          </cell>
          <cell r="C85">
            <v>3500</v>
          </cell>
          <cell r="D85">
            <v>95</v>
          </cell>
          <cell r="E85">
            <v>5</v>
          </cell>
          <cell r="F85" t="str">
            <v>K12xx HW Acces.; ST Connector; contains 4 adapters SC-ST</v>
          </cell>
          <cell r="H85">
            <v>119</v>
          </cell>
          <cell r="I85">
            <v>922</v>
          </cell>
        </row>
        <row r="86">
          <cell r="A86" t="str">
            <v>7KK1200-5KK11</v>
          </cell>
          <cell r="B86" t="str">
            <v/>
          </cell>
          <cell r="C86">
            <v>3500</v>
          </cell>
          <cell r="D86">
            <v>95</v>
          </cell>
          <cell r="E86">
            <v>5</v>
          </cell>
          <cell r="F86" t="str">
            <v>K12xx HW Acces.; FC/PC Connector; contains 4 adapters SC-FC/PC</v>
          </cell>
          <cell r="H86">
            <v>119</v>
          </cell>
          <cell r="I86">
            <v>922</v>
          </cell>
        </row>
        <row r="87">
          <cell r="A87" t="str">
            <v>7KK1200-5KL11</v>
          </cell>
          <cell r="B87" t="str">
            <v/>
          </cell>
          <cell r="C87">
            <v>3500</v>
          </cell>
          <cell r="D87">
            <v>218.5</v>
          </cell>
          <cell r="E87">
            <v>5</v>
          </cell>
          <cell r="F87" t="str">
            <v>K12xx HW Acces.; adapter cable; balanced; 120 Ohm; SUB-D25 male to 4x SUB-D9 female; length 0.3m; shielded (012-1647-xx)</v>
          </cell>
          <cell r="H87">
            <v>274</v>
          </cell>
          <cell r="I87">
            <v>2121</v>
          </cell>
        </row>
        <row r="88">
          <cell r="A88" t="str">
            <v>7KK1200-5KM11</v>
          </cell>
          <cell r="B88" t="str">
            <v/>
          </cell>
          <cell r="C88">
            <v>3500</v>
          </cell>
          <cell r="D88">
            <v>351.5</v>
          </cell>
          <cell r="E88" t="str">
            <v>TBA</v>
          </cell>
          <cell r="F88" t="str">
            <v>K12xx HW Acces.; connecting cable BANTAM; balanced; 120 Ohm; SUB-D25 male to 4x BANTAM; length 3m; shielded (012-1652-xx)</v>
          </cell>
          <cell r="H88">
            <v>440</v>
          </cell>
          <cell r="I88">
            <v>3406</v>
          </cell>
        </row>
        <row r="89">
          <cell r="A89" t="str">
            <v>7KK1200-5KN11</v>
          </cell>
          <cell r="B89" t="str">
            <v/>
          </cell>
          <cell r="C89">
            <v>3500</v>
          </cell>
          <cell r="D89">
            <v>218.5</v>
          </cell>
          <cell r="E89">
            <v>5</v>
          </cell>
          <cell r="F89" t="str">
            <v>K12xx HW Acces.; connecting cable open ends; balanced; 120 Ohm; SUB-D25 male to 4x open ends; length: 3m; shielded (012-1653-xx)</v>
          </cell>
          <cell r="H89">
            <v>274</v>
          </cell>
          <cell r="I89">
            <v>2121</v>
          </cell>
        </row>
        <row r="90">
          <cell r="A90" t="str">
            <v>7KK1200-5KP11</v>
          </cell>
          <cell r="B90" t="str">
            <v/>
          </cell>
          <cell r="C90">
            <v>3500</v>
          </cell>
          <cell r="D90">
            <v>351.5</v>
          </cell>
          <cell r="E90" t="str">
            <v>TBA</v>
          </cell>
          <cell r="F90" t="str">
            <v>K12xx HW Acces.; connecting cable coax; 75 Ohm; SUB-D25 male to 4x coax. 1.6/5.6; length: 3m (012-1654-xx)</v>
          </cell>
          <cell r="H90">
            <v>440</v>
          </cell>
          <cell r="I90">
            <v>3406</v>
          </cell>
        </row>
        <row r="91">
          <cell r="A91" t="str">
            <v>7KK1200-5KQ11</v>
          </cell>
          <cell r="B91" t="str">
            <v/>
          </cell>
          <cell r="C91">
            <v>3500</v>
          </cell>
          <cell r="D91">
            <v>72</v>
          </cell>
          <cell r="E91" t="str">
            <v>TBA</v>
          </cell>
          <cell r="F91" t="str">
            <v>K12xx HW Acces.; SC Connector; contains 4 adapters SC-SC</v>
          </cell>
          <cell r="H91">
            <v>90</v>
          </cell>
          <cell r="I91">
            <v>697</v>
          </cell>
        </row>
        <row r="92">
          <cell r="A92" t="str">
            <v>7KK1200-5KR11</v>
          </cell>
          <cell r="B92" t="str">
            <v/>
          </cell>
          <cell r="C92">
            <v>3500</v>
          </cell>
          <cell r="D92">
            <v>138</v>
          </cell>
          <cell r="E92" t="str">
            <v>TBA</v>
          </cell>
          <cell r="F92" t="str">
            <v>K12xx HW Acces.; E2000 (PC, "blue") Connector; contains 4 adapters SC-E2000</v>
          </cell>
          <cell r="H92">
            <v>173</v>
          </cell>
          <cell r="I92">
            <v>1340</v>
          </cell>
        </row>
        <row r="93">
          <cell r="A93" t="str">
            <v>7KK1200-5KS11</v>
          </cell>
          <cell r="B93" t="str">
            <v/>
          </cell>
          <cell r="C93">
            <v>3500</v>
          </cell>
          <cell r="D93">
            <v>342</v>
          </cell>
          <cell r="E93" t="str">
            <v>TBA</v>
          </cell>
          <cell r="F93" t="str">
            <v>K12xx HW Acces.; Optical Coupler for Single Mode fiber (50/50, loss 4.1 dB/4.1 dB, SC/SC/SC); wavelength: 1310+-50nm/1550+50nm-100nm; includes: 1 fiber, 1 SC/SC connector, 1 optical terminator (7KK1200-5KY11)</v>
          </cell>
          <cell r="H93">
            <v>428</v>
          </cell>
          <cell r="I93">
            <v>3313</v>
          </cell>
        </row>
        <row r="94">
          <cell r="A94" t="str">
            <v>7KK1200-5KT11</v>
          </cell>
          <cell r="B94" t="str">
            <v/>
          </cell>
          <cell r="C94">
            <v>3500</v>
          </cell>
          <cell r="D94">
            <v>342</v>
          </cell>
          <cell r="E94" t="str">
            <v>TBA</v>
          </cell>
          <cell r="F94" t="str">
            <v>K12xx HW Acces.; Optical Coupler for Single Mode fiber (90/10, loss 1.1 dB/12.9 dB, SC/SC/SC); wavelength: 1310+-50nm/1550+50nm-100nm; includes: 1 fiber, 1 SC/SC connector, 1 optical terminator (7KK1200-5KY11)</v>
          </cell>
          <cell r="H94">
            <v>428</v>
          </cell>
          <cell r="I94">
            <v>3313</v>
          </cell>
        </row>
        <row r="95">
          <cell r="A95" t="str">
            <v>7KK1200-5KU11</v>
          </cell>
          <cell r="B95" t="str">
            <v/>
          </cell>
          <cell r="C95">
            <v>3500</v>
          </cell>
          <cell r="D95">
            <v>376</v>
          </cell>
          <cell r="E95" t="str">
            <v>TBA</v>
          </cell>
          <cell r="F95" t="str">
            <v>K12xx HW Acces.; Optical Coupler for Multimode fiber (50/50, loss 4.1 dB/4.1 dB, SC/SC/SC); wavelength: 1300+-40nm; includes: 1 fiber, 1 SC/SC connector, 1 optical terminator</v>
          </cell>
          <cell r="H95">
            <v>470</v>
          </cell>
          <cell r="I95">
            <v>3638</v>
          </cell>
        </row>
        <row r="96">
          <cell r="A96" t="str">
            <v>7KK1200-5KV11</v>
          </cell>
          <cell r="B96" t="str">
            <v/>
          </cell>
          <cell r="C96">
            <v>3500</v>
          </cell>
          <cell r="D96">
            <v>376</v>
          </cell>
          <cell r="E96" t="str">
            <v>TBA</v>
          </cell>
          <cell r="F96" t="str">
            <v>K12xx HW Acces.; Optical Coupler for Multimode fiber (90/10, loss 1.1 dB/12.9 dB, SC/SC/SC); wavelength: 1300+-40nm; includes: 1 fiber, 1 SC/SC connector, 1 optical terminator</v>
          </cell>
          <cell r="H96">
            <v>470</v>
          </cell>
          <cell r="I96">
            <v>3638</v>
          </cell>
        </row>
        <row r="97">
          <cell r="A97" t="str">
            <v>7KK1200-5KW11</v>
          </cell>
          <cell r="B97" t="str">
            <v/>
          </cell>
          <cell r="C97">
            <v>3500</v>
          </cell>
          <cell r="D97">
            <v>105</v>
          </cell>
          <cell r="E97" t="str">
            <v>TBA</v>
          </cell>
          <cell r="F97" t="str">
            <v>K12xx HW Acces.; adapter cable; balanced; 120 Ohm; SUB-D25 male to 2x SUB-D9 female; length 0.3m; shielded (for Monitoring with 7KK1200-3CCxx)</v>
          </cell>
          <cell r="H97">
            <v>132</v>
          </cell>
          <cell r="I97">
            <v>1022</v>
          </cell>
        </row>
        <row r="98">
          <cell r="A98" t="str">
            <v>7KK1200-5KY11</v>
          </cell>
          <cell r="B98" t="str">
            <v/>
          </cell>
          <cell r="C98">
            <v>3500</v>
          </cell>
          <cell r="D98">
            <v>48</v>
          </cell>
          <cell r="E98" t="str">
            <v>TBA</v>
          </cell>
          <cell r="F98" t="str">
            <v>K12xx HW Acces.; Optical Terminator Single Mode (SC) for use with optical couplers (7KK1200-5KS, -5KT); contains 1 piece</v>
          </cell>
          <cell r="H98">
            <v>60</v>
          </cell>
          <cell r="I98">
            <v>465</v>
          </cell>
        </row>
        <row r="99">
          <cell r="A99" t="str">
            <v>7KK1200-5KZ11</v>
          </cell>
          <cell r="B99" t="str">
            <v/>
          </cell>
          <cell r="C99">
            <v>3500</v>
          </cell>
          <cell r="D99">
            <v>34</v>
          </cell>
          <cell r="E99" t="str">
            <v>TBA</v>
          </cell>
          <cell r="F99" t="str">
            <v>K12xx HW Acces.; Optical Terminator Multi Mode (SC) for use with optical couplers (7KK1200-5KU, -5KV); contains 1 piece</v>
          </cell>
          <cell r="H99">
            <v>43</v>
          </cell>
          <cell r="I99">
            <v>333</v>
          </cell>
        </row>
        <row r="100">
          <cell r="A100" t="str">
            <v>7KK1200-5LA11</v>
          </cell>
          <cell r="B100" t="str">
            <v/>
          </cell>
          <cell r="C100">
            <v>3500</v>
          </cell>
          <cell r="D100">
            <v>100</v>
          </cell>
          <cell r="E100" t="str">
            <v>TBA</v>
          </cell>
          <cell r="F100" t="str">
            <v>K12xx HW Acces.; Monitoring Adapter Cable balanced; 120 Ohm; 1 x SUB-D15 male (board) to 2 x Sub-D9 female (IUT); 1 piece, length: 0.2m (012-1612-xx)</v>
          </cell>
          <cell r="H100">
            <v>125</v>
          </cell>
          <cell r="I100">
            <v>968</v>
          </cell>
        </row>
        <row r="101">
          <cell r="A101" t="str">
            <v>7KK1200-5LB11</v>
          </cell>
          <cell r="B101" t="str">
            <v/>
          </cell>
          <cell r="C101">
            <v>3500</v>
          </cell>
          <cell r="D101">
            <v>143</v>
          </cell>
          <cell r="E101" t="str">
            <v>TBA</v>
          </cell>
          <cell r="F101" t="str">
            <v>K12xx HW Acces.; Monitoring Cable SUB-D15 to 4 x Bantam connector; balanced; 120 Ohm; 1 piece; length: 3m (012-1629-xx)</v>
          </cell>
          <cell r="H101">
            <v>179</v>
          </cell>
          <cell r="I101">
            <v>1386</v>
          </cell>
        </row>
        <row r="102">
          <cell r="A102" t="str">
            <v>7KK1200-5LC11</v>
          </cell>
          <cell r="B102" t="str">
            <v/>
          </cell>
          <cell r="C102">
            <v>3500</v>
          </cell>
          <cell r="D102">
            <v>152</v>
          </cell>
          <cell r="E102" t="str">
            <v>TBA</v>
          </cell>
          <cell r="F102" t="str">
            <v>K12xx HW Acces.; Monitoring Cable SUB-D15 to 4 x coax 1.6/5.6; 75 Ohm; length: 3m; 1 piece (012-1634-xx)</v>
          </cell>
          <cell r="H102">
            <v>190</v>
          </cell>
          <cell r="I102">
            <v>1471</v>
          </cell>
        </row>
        <row r="103">
          <cell r="A103" t="str">
            <v>7KK1200-5LD11</v>
          </cell>
          <cell r="B103" t="str">
            <v/>
          </cell>
          <cell r="C103">
            <v>3500</v>
          </cell>
          <cell r="D103">
            <v>238</v>
          </cell>
          <cell r="E103" t="str">
            <v>TBA</v>
          </cell>
          <cell r="F103" t="str">
            <v>K12xx HW Acces.; Monitoring Cable SUB-D15 to 4 x Siemens connector; balanced; 120 Ohm; 1 piece; length: 3m (012-1631-xx)</v>
          </cell>
          <cell r="H103">
            <v>298</v>
          </cell>
          <cell r="I103">
            <v>2307</v>
          </cell>
        </row>
        <row r="104">
          <cell r="A104" t="str">
            <v>7KK1200-5LE11</v>
          </cell>
          <cell r="B104" t="str">
            <v/>
          </cell>
          <cell r="C104">
            <v>3500</v>
          </cell>
          <cell r="D104">
            <v>95</v>
          </cell>
          <cell r="E104" t="str">
            <v>TBA</v>
          </cell>
          <cell r="F104" t="str">
            <v>K12xx HW Acces.; Monitoring Cable SUB-D15 to 4x open ends; balanced; 120 Ohm; 1 piece; length: 3m (012-1627-xx)</v>
          </cell>
          <cell r="H104">
            <v>119</v>
          </cell>
          <cell r="I104">
            <v>922</v>
          </cell>
        </row>
        <row r="105">
          <cell r="A105" t="str">
            <v>7KK1200-5LF11</v>
          </cell>
          <cell r="B105" t="str">
            <v/>
          </cell>
          <cell r="C105">
            <v>3500</v>
          </cell>
          <cell r="D105">
            <v>162</v>
          </cell>
          <cell r="E105" t="str">
            <v>TBA</v>
          </cell>
          <cell r="F105" t="str">
            <v>K12xx HW Acces.; Monitoring Cable SUB-D15 to 2 x RJ45 connector; balanced; 120 Ohm; 1 piece; length: 3m (012-1635-xx)</v>
          </cell>
          <cell r="H105">
            <v>203</v>
          </cell>
          <cell r="I105">
            <v>1572</v>
          </cell>
        </row>
        <row r="106">
          <cell r="A106" t="str">
            <v>7KK1200-5LG11</v>
          </cell>
          <cell r="B106" t="str">
            <v/>
          </cell>
          <cell r="C106">
            <v>3500</v>
          </cell>
          <cell r="D106">
            <v>238</v>
          </cell>
          <cell r="E106" t="str">
            <v>TBA</v>
          </cell>
          <cell r="F106" t="str">
            <v>K12xx HW Acces.; LC-SC Multimode fiber; contains 4 fibers MM; length: 2m (174-4669-xx) and 4 adapters SC-SC</v>
          </cell>
          <cell r="H106">
            <v>298</v>
          </cell>
          <cell r="I106">
            <v>2307</v>
          </cell>
        </row>
        <row r="107">
          <cell r="A107" t="str">
            <v>7KK1200-5MM11</v>
          </cell>
          <cell r="B107" t="str">
            <v/>
          </cell>
          <cell r="C107">
            <v>3500</v>
          </cell>
          <cell r="D107">
            <v>285</v>
          </cell>
          <cell r="E107">
            <v>6</v>
          </cell>
          <cell r="F107" t="str">
            <v>K12xx HW Acces.; mounting set including consoles for installation of 8 slot chassis into 19'' racks ; Prereq.: 8 HU (high unit) space</v>
          </cell>
          <cell r="H107">
            <v>357</v>
          </cell>
          <cell r="I107">
            <v>2764</v>
          </cell>
        </row>
        <row r="108">
          <cell r="A108" t="str">
            <v>7KK1200-5MS11</v>
          </cell>
          <cell r="B108" t="str">
            <v/>
          </cell>
          <cell r="C108">
            <v>3500</v>
          </cell>
          <cell r="D108">
            <v>190</v>
          </cell>
          <cell r="E108">
            <v>5</v>
          </cell>
          <cell r="F108" t="str">
            <v>K12xx HW Acces.; universal shelf for 19'' rack; depth 480 mm, incl. screws</v>
          </cell>
          <cell r="H108">
            <v>238</v>
          </cell>
          <cell r="I108">
            <v>1843</v>
          </cell>
        </row>
        <row r="109">
          <cell r="A109" t="str">
            <v>7KK1200-5SC11</v>
          </cell>
          <cell r="B109" t="str">
            <v/>
          </cell>
          <cell r="C109">
            <v>3500</v>
          </cell>
          <cell r="D109">
            <v>285</v>
          </cell>
          <cell r="E109">
            <v>5</v>
          </cell>
          <cell r="F109" t="str">
            <v>Current K1205 SW on CD-ROM</v>
          </cell>
          <cell r="H109">
            <v>357</v>
          </cell>
          <cell r="I109">
            <v>2764</v>
          </cell>
        </row>
        <row r="110">
          <cell r="A110" t="str">
            <v>7KK1200-5SD11</v>
          </cell>
          <cell r="B110" t="str">
            <v/>
          </cell>
          <cell r="C110">
            <v>3500</v>
          </cell>
          <cell r="D110">
            <v>285</v>
          </cell>
          <cell r="E110">
            <v>5</v>
          </cell>
          <cell r="F110" t="str">
            <v>Current K1297-G20 SW on CD-ROM</v>
          </cell>
          <cell r="H110">
            <v>357</v>
          </cell>
          <cell r="I110">
            <v>2764</v>
          </cell>
        </row>
        <row r="111">
          <cell r="A111" t="str">
            <v>7KK1200-5SW11</v>
          </cell>
          <cell r="B111" t="str">
            <v/>
          </cell>
          <cell r="C111">
            <v>3500</v>
          </cell>
          <cell r="D111">
            <v>47.5</v>
          </cell>
          <cell r="E111">
            <v>5</v>
          </cell>
          <cell r="F111" t="str">
            <v>K12xx HW Acces.; set of data media (CD's / disks)</v>
          </cell>
          <cell r="H111">
            <v>60</v>
          </cell>
          <cell r="I111">
            <v>465</v>
          </cell>
        </row>
        <row r="112">
          <cell r="A112" t="str">
            <v>7KK1200-5UR11</v>
          </cell>
          <cell r="B112" t="str">
            <v/>
          </cell>
          <cell r="C112">
            <v>3500</v>
          </cell>
          <cell r="D112">
            <v>9490.5</v>
          </cell>
          <cell r="E112" t="str">
            <v>TBA</v>
          </cell>
          <cell r="F112" t="str">
            <v>K12xx HW Acces.; 20 slot chassis including HD, 115V/ 230V power supply, English manual</v>
          </cell>
          <cell r="G112" t="str">
            <v>CPM</v>
          </cell>
          <cell r="H112">
            <v>11864</v>
          </cell>
          <cell r="I112">
            <v>91828</v>
          </cell>
        </row>
        <row r="113">
          <cell r="A113" t="str">
            <v>7KK1200-6BC11</v>
          </cell>
          <cell r="B113" t="str">
            <v/>
          </cell>
          <cell r="C113">
            <v>3500</v>
          </cell>
          <cell r="D113">
            <v>6887.5</v>
          </cell>
          <cell r="E113">
            <v>6</v>
          </cell>
          <cell r="F113" t="str">
            <v>K12xx HW Upgr. Kit for Benchtop Unit; Celeron upgrade; including PC-4 board (E138), CD's, floppy disks and installation materials ; Prereq.: 12'' Display &amp; PC-3 Pentium board</v>
          </cell>
          <cell r="G113" t="str">
            <v>QO</v>
          </cell>
          <cell r="H113">
            <v>8610</v>
          </cell>
          <cell r="I113">
            <v>66642</v>
          </cell>
        </row>
        <row r="114">
          <cell r="A114" t="str">
            <v>7KK1200-6PC11</v>
          </cell>
          <cell r="B114" t="str">
            <v/>
          </cell>
          <cell r="C114">
            <v>3500</v>
          </cell>
          <cell r="D114">
            <v>6887.5</v>
          </cell>
          <cell r="E114">
            <v>6</v>
          </cell>
          <cell r="F114" t="str">
            <v>K12xx HW Upgr. Kit for Portable Unit; Celeron upgrade; including PC-4 board (E138), CD's, floppy disks and installation materials ; Prereq.: 12'' Display &amp; PC-3 Pentium board</v>
          </cell>
          <cell r="G114" t="str">
            <v>QO</v>
          </cell>
          <cell r="H114">
            <v>8610</v>
          </cell>
          <cell r="I114">
            <v>66642</v>
          </cell>
        </row>
        <row r="115">
          <cell r="A115" t="str">
            <v>7KK1205-6AB41</v>
          </cell>
          <cell r="B115" t="str">
            <v/>
          </cell>
          <cell r="C115">
            <v>3500</v>
          </cell>
          <cell r="D115">
            <v>2137.5</v>
          </cell>
          <cell r="E115">
            <v>4</v>
          </cell>
          <cell r="F115" t="str">
            <v>K1205 SW Mon (basic SW) Upgrade to V2.40; including protocol stack editor, trigger, filter</v>
          </cell>
          <cell r="H115">
            <v>2672</v>
          </cell>
          <cell r="I115">
            <v>20682</v>
          </cell>
        </row>
        <row r="116">
          <cell r="A116" t="str">
            <v>7KK1205-6EA11</v>
          </cell>
          <cell r="B116" t="str">
            <v/>
          </cell>
          <cell r="C116">
            <v>3500</v>
          </cell>
          <cell r="D116">
            <v>2565</v>
          </cell>
          <cell r="E116">
            <v>5</v>
          </cell>
          <cell r="F116" t="str">
            <v>K1205 SW Mon GSM Abis ; MOTOROLA specific protocols incl. Abis O&amp;M for Europe and USA ; Prereq.: current systemversion (7KK1205-6ABxx) &amp; 7PK1205-6TN11</v>
          </cell>
          <cell r="H116">
            <v>3207</v>
          </cell>
          <cell r="I116">
            <v>24823</v>
          </cell>
        </row>
        <row r="117">
          <cell r="A117" t="str">
            <v>7KK1205-6EA41</v>
          </cell>
          <cell r="B117" t="str">
            <v/>
          </cell>
          <cell r="C117">
            <v>3500</v>
          </cell>
          <cell r="D117">
            <v>769.5</v>
          </cell>
          <cell r="E117">
            <v>5</v>
          </cell>
          <cell r="F117" t="str">
            <v>K1205 SW Mon GSM Abis Upgrade; MOTOROLA specific protocols incl. Abis O&amp;M for Europe and USA ; Prereq.: current systemversion (7KK1205-6ABxx) &amp; 7KK1205-6EA11</v>
          </cell>
          <cell r="H117">
            <v>962</v>
          </cell>
          <cell r="I117">
            <v>7446</v>
          </cell>
        </row>
        <row r="118">
          <cell r="A118" t="str">
            <v>7KK1205-6EB11</v>
          </cell>
          <cell r="B118" t="str">
            <v/>
          </cell>
          <cell r="C118">
            <v>3500</v>
          </cell>
          <cell r="D118">
            <v>2565</v>
          </cell>
          <cell r="E118">
            <v>5</v>
          </cell>
          <cell r="F118" t="str">
            <v>K1205 SW Mon GSM Abis ; NOKIA specific protocols incl. Abis O&amp;M ; Prereq.: current systemversion (7KK1205-6ABxx) &amp; 7PK1205-6TN11</v>
          </cell>
          <cell r="H118">
            <v>3207</v>
          </cell>
          <cell r="I118">
            <v>24823</v>
          </cell>
        </row>
        <row r="119">
          <cell r="A119" t="str">
            <v>7KK1205-6EB41</v>
          </cell>
          <cell r="B119" t="str">
            <v/>
          </cell>
          <cell r="C119">
            <v>3500</v>
          </cell>
          <cell r="D119">
            <v>769.5</v>
          </cell>
          <cell r="E119">
            <v>5</v>
          </cell>
          <cell r="F119" t="str">
            <v>K1205 SW Mon GSM Abis Upgrade; NOKIA specific protocols incl. Abis O&amp;M ; Prereq.: current systemversion (7KK1205-6ABxx) &amp; 7KK1205-6EB11</v>
          </cell>
          <cell r="H119">
            <v>962</v>
          </cell>
          <cell r="I119">
            <v>7446</v>
          </cell>
        </row>
        <row r="120">
          <cell r="A120" t="str">
            <v>7KK1205-6EC11</v>
          </cell>
          <cell r="B120" t="str">
            <v/>
          </cell>
          <cell r="C120">
            <v>3500</v>
          </cell>
          <cell r="D120">
            <v>2565</v>
          </cell>
          <cell r="E120">
            <v>5</v>
          </cell>
          <cell r="F120" t="str">
            <v>K1205 SW Mon GSM Abis ; LUCENT specific Protocols incl. Abis O&amp;M ; Prereq.: current systemversion (7KK1205-6ABxx) &amp; 7PK1205-6TN11</v>
          </cell>
          <cell r="H120">
            <v>3207</v>
          </cell>
          <cell r="I120">
            <v>24823</v>
          </cell>
        </row>
        <row r="121">
          <cell r="A121" t="str">
            <v>7KK1205-6EC41</v>
          </cell>
          <cell r="B121" t="str">
            <v/>
          </cell>
          <cell r="C121">
            <v>3500</v>
          </cell>
          <cell r="D121">
            <v>769.5</v>
          </cell>
          <cell r="E121">
            <v>5</v>
          </cell>
          <cell r="F121" t="str">
            <v>K1205 SW Mon GSM Abis Upgrade; LUCENT specific Protocols incl. Abis O&amp;M ; Prereq.: current systemversion (7KK1205-6ABxx) &amp; 7KK1205-6EC11</v>
          </cell>
          <cell r="H121">
            <v>962</v>
          </cell>
          <cell r="I121">
            <v>7446</v>
          </cell>
        </row>
        <row r="122">
          <cell r="A122" t="str">
            <v>7KK1205-6ED11</v>
          </cell>
          <cell r="B122" t="str">
            <v/>
          </cell>
          <cell r="C122">
            <v>3500</v>
          </cell>
          <cell r="D122">
            <v>2565</v>
          </cell>
          <cell r="E122">
            <v>5</v>
          </cell>
          <cell r="F122" t="str">
            <v>K1205 SW Mon GSM Abis ; ALCATEL specific protocols incl. Abis O&amp;M ; Prereq.: current systemversion (7KK1205-6ABxx) &amp; 7PK1205-6TN11</v>
          </cell>
          <cell r="H122">
            <v>3207</v>
          </cell>
          <cell r="I122">
            <v>24823</v>
          </cell>
        </row>
        <row r="123">
          <cell r="A123" t="str">
            <v>7KK1205-6ED41</v>
          </cell>
          <cell r="B123" t="str">
            <v/>
          </cell>
          <cell r="C123">
            <v>3500</v>
          </cell>
          <cell r="D123">
            <v>769.5</v>
          </cell>
          <cell r="E123">
            <v>5</v>
          </cell>
          <cell r="F123" t="str">
            <v>K1205 SW Mon GSM Abis Upgrade; ALCATEL specific protocols incl. Abis O&amp;M ; Prereq.: current systemversion (7KK1205-6ABxx) &amp; 7KK1205-6ED11</v>
          </cell>
          <cell r="H123">
            <v>962</v>
          </cell>
          <cell r="I123">
            <v>7446</v>
          </cell>
        </row>
        <row r="124">
          <cell r="A124" t="str">
            <v>7KK1205-6EE11</v>
          </cell>
          <cell r="B124" t="str">
            <v/>
          </cell>
          <cell r="C124">
            <v>3500</v>
          </cell>
          <cell r="D124">
            <v>2565</v>
          </cell>
          <cell r="E124">
            <v>5</v>
          </cell>
          <cell r="F124" t="str">
            <v>K1205 SW Mon GSM Abis ; ERICSSON specific Protocols incl. Abis O&amp;M ; Prereq.: current systemversion (7KK1205-6ABxx) &amp; 7PK1205-6TN11</v>
          </cell>
          <cell r="H124">
            <v>3207</v>
          </cell>
          <cell r="I124">
            <v>24823</v>
          </cell>
        </row>
        <row r="125">
          <cell r="A125" t="str">
            <v>7KK1205-6EE41</v>
          </cell>
          <cell r="B125" t="str">
            <v/>
          </cell>
          <cell r="C125">
            <v>3500</v>
          </cell>
          <cell r="D125">
            <v>769.5</v>
          </cell>
          <cell r="E125">
            <v>5</v>
          </cell>
          <cell r="F125" t="str">
            <v>K1205 SW Mon GSM Abis Upgrade; ERICSSON specific Protocols incl. Abis O&amp;M ; Prereq.: current systemversion (7KK1205-6ABxx) &amp; 7KK1205-6EE11</v>
          </cell>
          <cell r="H125">
            <v>962</v>
          </cell>
          <cell r="I125">
            <v>7446</v>
          </cell>
        </row>
        <row r="126">
          <cell r="A126" t="str">
            <v>7KK1205-6EF11</v>
          </cell>
          <cell r="B126" t="str">
            <v/>
          </cell>
          <cell r="C126">
            <v>3500</v>
          </cell>
          <cell r="D126">
            <v>2565</v>
          </cell>
          <cell r="E126">
            <v>5</v>
          </cell>
          <cell r="F126" t="str">
            <v>K1205 SW Mon GSM Abis ; MCI specific Protocols incl. ISUP ; Prereq.: current systemversion (7KK1205-6ABxx) &amp; 7PK1205-6TN11</v>
          </cell>
          <cell r="H126">
            <v>3207</v>
          </cell>
          <cell r="I126">
            <v>24823</v>
          </cell>
        </row>
        <row r="127">
          <cell r="A127" t="str">
            <v>7KK1205-6EF41</v>
          </cell>
          <cell r="B127" t="str">
            <v/>
          </cell>
          <cell r="C127">
            <v>3500</v>
          </cell>
          <cell r="D127">
            <v>769.5</v>
          </cell>
          <cell r="E127">
            <v>5</v>
          </cell>
          <cell r="F127" t="str">
            <v>K1205 SW Mon GSM Abis Upgrade; MCI specific Protocols incl. ISUP ; Prereq.: current systemversion (7KK1205-6ABxx) &amp; 7KK1205-6EF11</v>
          </cell>
          <cell r="H127">
            <v>962</v>
          </cell>
          <cell r="I127">
            <v>7446</v>
          </cell>
        </row>
        <row r="128">
          <cell r="A128" t="str">
            <v>7KK1205-6EG11</v>
          </cell>
          <cell r="B128" t="str">
            <v/>
          </cell>
          <cell r="C128">
            <v>3500</v>
          </cell>
          <cell r="D128">
            <v>2565</v>
          </cell>
          <cell r="E128">
            <v>5</v>
          </cell>
          <cell r="F128" t="str">
            <v>K1205 SW Mon GSM Abis ; SIEMENS specific protocols incl. Abis O&amp;M , RSL, ASUB ; Prereq.: current systemversion (7KK1205-6ABxx) &amp; 7PK1205-6TN11</v>
          </cell>
          <cell r="H128">
            <v>3207</v>
          </cell>
          <cell r="I128">
            <v>24823</v>
          </cell>
        </row>
        <row r="129">
          <cell r="A129" t="str">
            <v>7KK1205-6EG41</v>
          </cell>
          <cell r="B129" t="str">
            <v/>
          </cell>
          <cell r="C129">
            <v>3500</v>
          </cell>
          <cell r="D129">
            <v>769.5</v>
          </cell>
          <cell r="E129">
            <v>5</v>
          </cell>
          <cell r="F129" t="str">
            <v>K1205 SW Mon GSM Abis Upgrade; SIEMENS specific protocols incl. Abis O&amp;M , RSL, ASUB ; Prereq.: current systemversion (7KK1205-6ABxx) &amp; 7KK1205-6EG11</v>
          </cell>
          <cell r="H129">
            <v>962</v>
          </cell>
          <cell r="I129">
            <v>7446</v>
          </cell>
        </row>
        <row r="130">
          <cell r="A130" t="str">
            <v>7KK1205-6EH11</v>
          </cell>
          <cell r="B130" t="str">
            <v/>
          </cell>
          <cell r="C130">
            <v>3500</v>
          </cell>
          <cell r="D130">
            <v>2565</v>
          </cell>
          <cell r="E130">
            <v>5</v>
          </cell>
          <cell r="F130" t="str">
            <v>K1205 SW Mon GSM Abis ; NORTEL specific Protocols incl. Abis O&amp;M ; Prereq.: current systemversion (7KK1205-6ABxx) &amp; 7PK1205-6TN11</v>
          </cell>
          <cell r="H130">
            <v>3207</v>
          </cell>
          <cell r="I130">
            <v>24823</v>
          </cell>
        </row>
        <row r="131">
          <cell r="A131" t="str">
            <v>7KK1205-6PA11</v>
          </cell>
          <cell r="B131" t="str">
            <v/>
          </cell>
          <cell r="C131">
            <v>3500</v>
          </cell>
          <cell r="D131">
            <v>5994.5</v>
          </cell>
          <cell r="E131">
            <v>5</v>
          </cell>
          <cell r="F131" t="str">
            <v>K1205 SW Mon GPRS/EDGE Abis ; ALCATEL specific GPRS/EDGE Abis layer incl. RLC/MAC ; Prereq.: current systemversion (7KK1205-6ABxx)</v>
          </cell>
          <cell r="H131">
            <v>7494</v>
          </cell>
          <cell r="I131">
            <v>58004</v>
          </cell>
        </row>
        <row r="132">
          <cell r="A132" t="str">
            <v>7KK1205-6PA41</v>
          </cell>
          <cell r="B132" t="str">
            <v/>
          </cell>
          <cell r="C132">
            <v>3500</v>
          </cell>
          <cell r="D132">
            <v>1805</v>
          </cell>
          <cell r="E132">
            <v>5</v>
          </cell>
          <cell r="F132" t="str">
            <v>K1205 SW Mon GPRS/EDGE Abis Upgrade; ALCATEL specific GPRS/EDGE Abis layer incl. RLC/MAC ; Prereq.: current systemversion (7KK1205-6ABxx) &amp; 7KK1205-6PA11</v>
          </cell>
          <cell r="H132">
            <v>2257</v>
          </cell>
          <cell r="I132">
            <v>17470</v>
          </cell>
        </row>
        <row r="133">
          <cell r="A133" t="str">
            <v>7KK1205-6PE11</v>
          </cell>
          <cell r="B133" t="str">
            <v/>
          </cell>
          <cell r="C133">
            <v>3500</v>
          </cell>
          <cell r="D133">
            <v>5994.5</v>
          </cell>
          <cell r="E133">
            <v>5</v>
          </cell>
          <cell r="F133" t="str">
            <v>K1205 SW Mon GPRS Abis ; ERICSSON specific GPRS Abis layer incl. RLC/MAC ; Prereq.: current systemversion (7KK1205-6ABxx)</v>
          </cell>
          <cell r="H133">
            <v>7494</v>
          </cell>
          <cell r="I133">
            <v>58004</v>
          </cell>
        </row>
        <row r="134">
          <cell r="A134" t="str">
            <v>7KK1205-6PE41</v>
          </cell>
          <cell r="B134" t="str">
            <v/>
          </cell>
          <cell r="C134">
            <v>3500</v>
          </cell>
          <cell r="D134">
            <v>1805</v>
          </cell>
          <cell r="E134">
            <v>5</v>
          </cell>
          <cell r="F134" t="str">
            <v>K1205 SW Mon GPRS Abis Upgrade; ERICSSON specific GPRS Abis layer incl. RLC/MAC ; Prereq.: current systemversion (7KK1205-6ABxx) &amp; 7KK1205-6PE11</v>
          </cell>
          <cell r="H134">
            <v>2257</v>
          </cell>
          <cell r="I134">
            <v>17470</v>
          </cell>
        </row>
        <row r="135">
          <cell r="A135" t="str">
            <v>7KK1205-6PE71</v>
          </cell>
          <cell r="B135" t="str">
            <v/>
          </cell>
          <cell r="C135">
            <v>3500</v>
          </cell>
          <cell r="D135">
            <v>828</v>
          </cell>
          <cell r="E135" t="str">
            <v>TBA</v>
          </cell>
          <cell r="F135" t="str">
            <v>K1205 SW Mon GPRS Abis PC offline upgr.; ERICSSON specific GPRS Abis layer incl. RLC/MAC ; Prereq.: current systemversion (7KK1229-4PPxx) &amp; 7KK1205-6PE81</v>
          </cell>
          <cell r="G135" t="str">
            <v>QO</v>
          </cell>
          <cell r="H135">
            <v>1035</v>
          </cell>
          <cell r="I135">
            <v>8011</v>
          </cell>
        </row>
        <row r="136">
          <cell r="A136" t="str">
            <v>7KK1205-6PL11</v>
          </cell>
          <cell r="B136" t="str">
            <v/>
          </cell>
          <cell r="C136">
            <v>3500</v>
          </cell>
          <cell r="D136">
            <v>5994.5</v>
          </cell>
          <cell r="E136">
            <v>5</v>
          </cell>
          <cell r="F136" t="str">
            <v>K1205 SW Mon GPRS Abis ; LUCENT specific GPRS Abis layer incl. RLC/MAC ; Prereq.: current systemversion (7KK1205-6ABxx)</v>
          </cell>
          <cell r="H136">
            <v>7494</v>
          </cell>
          <cell r="I136">
            <v>58004</v>
          </cell>
        </row>
        <row r="137">
          <cell r="A137" t="str">
            <v>7KK1205-6PL41</v>
          </cell>
          <cell r="B137" t="str">
            <v/>
          </cell>
          <cell r="C137">
            <v>3500</v>
          </cell>
          <cell r="D137">
            <v>1805</v>
          </cell>
          <cell r="E137">
            <v>5</v>
          </cell>
          <cell r="F137" t="str">
            <v>K1205 SW Mon GPRS Abis Upgrade; LUCENT specific GPRS Abis layer incl. RLC/MAC ; Prereq.: current systemversion (7KK1205-6ABxx) &amp; 7KK1205-6PL11</v>
          </cell>
          <cell r="H137">
            <v>2257</v>
          </cell>
          <cell r="I137">
            <v>17470</v>
          </cell>
        </row>
        <row r="138">
          <cell r="A138" t="str">
            <v>7KK1205-6PM11</v>
          </cell>
          <cell r="B138" t="str">
            <v/>
          </cell>
          <cell r="C138">
            <v>3500</v>
          </cell>
          <cell r="D138">
            <v>5994.5</v>
          </cell>
          <cell r="E138">
            <v>5</v>
          </cell>
          <cell r="F138" t="str">
            <v>K1205 SW Mon GPRS Abis ; MOTOROLA specific GPRS Abis layer incl. RLC/MAC ; Prereq.: current systemversion (7KK1205-6ABxx)</v>
          </cell>
          <cell r="H138">
            <v>7494</v>
          </cell>
          <cell r="I138">
            <v>58004</v>
          </cell>
        </row>
        <row r="139">
          <cell r="A139" t="str">
            <v>7KK1205-6PM41</v>
          </cell>
          <cell r="B139" t="str">
            <v/>
          </cell>
          <cell r="C139">
            <v>3500</v>
          </cell>
          <cell r="D139">
            <v>1805</v>
          </cell>
          <cell r="E139">
            <v>5</v>
          </cell>
          <cell r="F139" t="str">
            <v>K1205 SW Mon GPRS Abis Upgrade; MOTOROLA specific GPRS Abis layer incl. RLC/MAC ; Prereq.: current systemversion (7KK1205-6ABxx) &amp; 7KK1205-6PM11</v>
          </cell>
          <cell r="H139">
            <v>2257</v>
          </cell>
          <cell r="I139">
            <v>17470</v>
          </cell>
        </row>
        <row r="140">
          <cell r="A140" t="str">
            <v>7KK1205-6PN11</v>
          </cell>
          <cell r="B140" t="str">
            <v/>
          </cell>
          <cell r="C140">
            <v>3500</v>
          </cell>
          <cell r="D140">
            <v>5994.5</v>
          </cell>
          <cell r="E140">
            <v>5</v>
          </cell>
          <cell r="F140" t="str">
            <v>K1205 SW Mon GPRS Abis ; NOKIA specific GPRS Abis layer incl. RLC/MAC ; Prereq.: current systemversion (7KK1205-6ABxx)</v>
          </cell>
          <cell r="H140">
            <v>7494</v>
          </cell>
          <cell r="I140">
            <v>58004</v>
          </cell>
        </row>
        <row r="141">
          <cell r="A141" t="str">
            <v>7KK1205-6PN41</v>
          </cell>
          <cell r="B141" t="str">
            <v/>
          </cell>
          <cell r="C141">
            <v>3500</v>
          </cell>
          <cell r="D141">
            <v>1805</v>
          </cell>
          <cell r="E141">
            <v>5</v>
          </cell>
          <cell r="F141" t="str">
            <v>K1205 SW Mon GPRS Abis Upgrade; NOKIA specific GPRS Abis layer incl. RLC/MAC ; Prereq.: current systemversion (7KK1205-6ABxx) &amp; 7KK1205-6PN11</v>
          </cell>
          <cell r="H141">
            <v>2257</v>
          </cell>
          <cell r="I141">
            <v>17470</v>
          </cell>
        </row>
        <row r="142">
          <cell r="A142" t="str">
            <v>7KK1205-6PS11</v>
          </cell>
          <cell r="B142" t="str">
            <v/>
          </cell>
          <cell r="C142">
            <v>3500</v>
          </cell>
          <cell r="D142">
            <v>5994.5</v>
          </cell>
          <cell r="E142">
            <v>5</v>
          </cell>
          <cell r="F142" t="str">
            <v>K1205 SW Mon GPRS Abis ; SIEMENS specific GPRS Abis layer incl. RLC/MAC ; Prereq.: current systemversion (7KK1205-6ABxx)</v>
          </cell>
          <cell r="H142">
            <v>7494</v>
          </cell>
          <cell r="I142">
            <v>58004</v>
          </cell>
        </row>
        <row r="143">
          <cell r="A143" t="str">
            <v>7KK1205-6PS41</v>
          </cell>
          <cell r="B143" t="str">
            <v/>
          </cell>
          <cell r="C143">
            <v>3500</v>
          </cell>
          <cell r="D143">
            <v>1805</v>
          </cell>
          <cell r="E143">
            <v>5</v>
          </cell>
          <cell r="F143" t="str">
            <v>K1205 SW Mon GPRS Abis Upgrade; SIEMENS specific GPRS Abis layer incl. RLC/MAC ; Prereq.: current systemversion (7KK1205-6ABxx) &amp; 7KK1205-6PS11</v>
          </cell>
          <cell r="H143">
            <v>2257</v>
          </cell>
          <cell r="I143">
            <v>17470</v>
          </cell>
        </row>
        <row r="144">
          <cell r="A144" t="str">
            <v>7KK1205-6PT11</v>
          </cell>
          <cell r="B144" t="str">
            <v/>
          </cell>
          <cell r="C144">
            <v>3500</v>
          </cell>
          <cell r="D144">
            <v>5994.5</v>
          </cell>
          <cell r="E144">
            <v>5</v>
          </cell>
          <cell r="F144" t="str">
            <v>K1205 SW Mon GPRS Abis ; NORTEL specific GPRS Abis layer incl. RLC/MAC ; Prereq.: current systemversion (7KK1205-6ABxx)</v>
          </cell>
          <cell r="H144">
            <v>7494</v>
          </cell>
          <cell r="I144">
            <v>58004</v>
          </cell>
        </row>
        <row r="145">
          <cell r="A145" t="str">
            <v>7KK1205-6PT41</v>
          </cell>
          <cell r="B145" t="str">
            <v/>
          </cell>
          <cell r="C145">
            <v>3500</v>
          </cell>
          <cell r="D145">
            <v>1805</v>
          </cell>
          <cell r="E145">
            <v>5</v>
          </cell>
          <cell r="F145" t="str">
            <v>K1205 SW Mon GPRS Abis Upgrade; NORTEL specific GPRS Abis layer incl. RLC/MAC ; Prereq.: current systemversion (7KK1205-6ABxx) &amp; 7KK1205-6PT11</v>
          </cell>
          <cell r="H145">
            <v>2257</v>
          </cell>
          <cell r="I145">
            <v>17470</v>
          </cell>
        </row>
        <row r="146">
          <cell r="A146" t="str">
            <v>7KK1205-6RA11</v>
          </cell>
          <cell r="B146" t="str">
            <v/>
          </cell>
          <cell r="C146">
            <v>3500</v>
          </cell>
          <cell r="D146">
            <v>10450</v>
          </cell>
          <cell r="E146" t="str">
            <v>TBA</v>
          </cell>
          <cell r="F146" t="str">
            <v>K1205 SW MON; GSM+ BUNDLE CONTAINING: GSM BUNDLE PLUS ALL VENDOR SPECIFIC GSM ABIS SW; PREREQ.: RECON UNIT WITH CURRENT SYSTEMVERSION (7KK1205-6ABXX) AND PRIMO BOARD</v>
          </cell>
          <cell r="H146">
            <v>13063</v>
          </cell>
          <cell r="I146">
            <v>101108</v>
          </cell>
        </row>
        <row r="147">
          <cell r="A147" t="str">
            <v>7KK1205-6SA11</v>
          </cell>
          <cell r="B147" t="str">
            <v/>
          </cell>
          <cell r="C147">
            <v>3500</v>
          </cell>
          <cell r="D147">
            <v>4968.5</v>
          </cell>
          <cell r="E147">
            <v>5</v>
          </cell>
          <cell r="F147" t="str">
            <v>K1205 SW Mon Access Bundle; containing: transport, ISDN + V5.x; Prereq.: current systemversion (7KK1205-6ABxx)</v>
          </cell>
          <cell r="H147">
            <v>6211</v>
          </cell>
          <cell r="I147">
            <v>48074</v>
          </cell>
        </row>
        <row r="148">
          <cell r="A148" t="str">
            <v>7KK1205-6SA41</v>
          </cell>
          <cell r="B148" t="str">
            <v/>
          </cell>
          <cell r="C148">
            <v>3500</v>
          </cell>
          <cell r="D148">
            <v>1491.5</v>
          </cell>
          <cell r="E148">
            <v>5</v>
          </cell>
          <cell r="F148" t="str">
            <v>K1205 SW Mon Access Bundle Upgrade; containing: transport, ISDN + V5.x; Prereq.: current systemversion (7KK1205-6ABxx) &amp; 7KK1205-6SA11</v>
          </cell>
          <cell r="H148">
            <v>1865</v>
          </cell>
          <cell r="I148">
            <v>14436</v>
          </cell>
        </row>
        <row r="149">
          <cell r="A149" t="str">
            <v>7KK1205-6SC11</v>
          </cell>
          <cell r="B149" t="str">
            <v/>
          </cell>
          <cell r="C149">
            <v>3500</v>
          </cell>
          <cell r="D149">
            <v>3980.5</v>
          </cell>
          <cell r="E149">
            <v>5</v>
          </cell>
          <cell r="F149" t="str">
            <v>K1205 SW Mon Core &amp; IN Bundle; containing: SS#7, SCCP, TCAP, ISUP, IN; Prereq.: current systemversion (7KK1205-6ABxx)</v>
          </cell>
          <cell r="H149">
            <v>4976</v>
          </cell>
          <cell r="I149">
            <v>38515</v>
          </cell>
        </row>
        <row r="150">
          <cell r="A150" t="str">
            <v>7KK1205-6SC41</v>
          </cell>
          <cell r="B150" t="str">
            <v/>
          </cell>
          <cell r="C150">
            <v>3500</v>
          </cell>
          <cell r="D150">
            <v>1197</v>
          </cell>
          <cell r="E150">
            <v>5</v>
          </cell>
          <cell r="F150" t="str">
            <v>K1205 SW Mon Core &amp; IN Bundle Upgrade; containing: SS#7, SCCP, TCAP, ISUP, IN; Prereq.: current systemversion (7KK1205-6ABxx) &amp; 7KK1205-6SC11</v>
          </cell>
          <cell r="H150">
            <v>1497</v>
          </cell>
          <cell r="I150">
            <v>11587</v>
          </cell>
        </row>
        <row r="151">
          <cell r="A151" t="str">
            <v>7KK1205-6SE11</v>
          </cell>
          <cell r="B151" t="str">
            <v/>
          </cell>
          <cell r="C151">
            <v>3500</v>
          </cell>
          <cell r="D151">
            <v>8550</v>
          </cell>
          <cell r="E151">
            <v>5</v>
          </cell>
          <cell r="F151" t="str">
            <v>K1205 SW Mon GSM Bundle; containing: transport, ISUP, BSSMAP, CAP, DTAP/DMTAP, MAP, SMS, SUPS, LCS; Prereq.: current systemversion (7KK1205-6ABxx)</v>
          </cell>
          <cell r="H151">
            <v>10688</v>
          </cell>
          <cell r="I151">
            <v>82726</v>
          </cell>
        </row>
        <row r="152">
          <cell r="A152" t="str">
            <v>7KK1205-6SE41</v>
          </cell>
          <cell r="B152" t="str">
            <v/>
          </cell>
          <cell r="C152">
            <v>3500</v>
          </cell>
          <cell r="D152">
            <v>2565</v>
          </cell>
          <cell r="E152">
            <v>5</v>
          </cell>
          <cell r="F152" t="str">
            <v>K1205 SW Mon GSM Bundle Upgrade; containing: transport, ISUP, BSSMAP, CAP, DTAP/DMTAP, MAP, SMS, SUPS, LCS; Prereq.: current systemversion (7KK1205-6ABxx) &amp; 7KK1205-6SE11 or 7KK1205-6SM11</v>
          </cell>
          <cell r="H152">
            <v>3207</v>
          </cell>
          <cell r="I152">
            <v>24823</v>
          </cell>
        </row>
        <row r="153">
          <cell r="A153" t="str">
            <v>7KK1205-6SF11</v>
          </cell>
          <cell r="B153" t="str">
            <v/>
          </cell>
          <cell r="C153">
            <v>3500</v>
          </cell>
          <cell r="D153">
            <v>5130</v>
          </cell>
          <cell r="E153">
            <v>5</v>
          </cell>
          <cell r="F153" t="str">
            <v>K1205 SW Mon CDMA Bundle; containing: transport, ISUP, TCAP, BSSMAP, DTAP, SMS; Prereq.: current systemversion (7KK1205-6ABxx)</v>
          </cell>
          <cell r="H153">
            <v>6413</v>
          </cell>
          <cell r="I153">
            <v>49637</v>
          </cell>
        </row>
        <row r="154">
          <cell r="A154" t="str">
            <v>7KK1205-6SF41</v>
          </cell>
          <cell r="B154" t="str">
            <v/>
          </cell>
          <cell r="C154">
            <v>3500</v>
          </cell>
          <cell r="D154">
            <v>1539</v>
          </cell>
          <cell r="E154">
            <v>5</v>
          </cell>
          <cell r="F154" t="str">
            <v>K1205 SW Mon CDMA Bundle Upgrade; containing: transport, ISUP, TCAP, BSSMAP, DTAP, SMS; Prereq.: current systemversion (7KK1205-6ABxx) &amp; 7KK1205-6SF11 or -6SM11</v>
          </cell>
          <cell r="H154">
            <v>1924</v>
          </cell>
          <cell r="I154">
            <v>14892</v>
          </cell>
        </row>
        <row r="155">
          <cell r="A155" t="str">
            <v>7KK1205-6SG11</v>
          </cell>
          <cell r="B155" t="str">
            <v/>
          </cell>
          <cell r="C155">
            <v>3500</v>
          </cell>
          <cell r="D155">
            <v>13775</v>
          </cell>
          <cell r="E155">
            <v>5</v>
          </cell>
          <cell r="F155" t="str">
            <v>K1205 GSM/GPRS GERAN Mon SW bundle, contains: A- and Gb-interface SW, IP application SW; Prereq.: current systemversion (7KK1205-6ABxx)</v>
          </cell>
          <cell r="H155">
            <v>17219</v>
          </cell>
          <cell r="I155">
            <v>133276</v>
          </cell>
        </row>
        <row r="156">
          <cell r="A156" t="str">
            <v>7KK1205-6SP11</v>
          </cell>
          <cell r="B156" t="str">
            <v/>
          </cell>
          <cell r="C156">
            <v>3500</v>
          </cell>
          <cell r="D156">
            <v>13775</v>
          </cell>
          <cell r="E156">
            <v>5</v>
          </cell>
          <cell r="F156" t="str">
            <v>K1205 SW Mon GPRS Bundle; containing: transport, Gb, Gi, Gn, Gs, Gc, Gd, Gf, Gr, Ga, MAP, SMS, IP, WAP; Prereq.: current systemversion (7KK1205-6ABxx)</v>
          </cell>
          <cell r="H156">
            <v>17219</v>
          </cell>
          <cell r="I156">
            <v>133276</v>
          </cell>
        </row>
        <row r="157">
          <cell r="A157" t="str">
            <v>7KK1205-6SP41</v>
          </cell>
          <cell r="B157" t="str">
            <v/>
          </cell>
          <cell r="C157">
            <v>3500</v>
          </cell>
          <cell r="D157">
            <v>4132.5</v>
          </cell>
          <cell r="E157">
            <v>5</v>
          </cell>
          <cell r="F157" t="str">
            <v>K1205 SW Mon GPRS Bundle Upgrade; containing: transport, Gb, Gi, Gn, Gs, Gc, Gd, Gf, Gr, Ga, MAP, SMS, IP, WAP; Prereq.: current systemversion (7KK1205-6ABxx) &amp; 7KK1205-6SP11</v>
          </cell>
          <cell r="H157">
            <v>5166</v>
          </cell>
          <cell r="I157">
            <v>39985</v>
          </cell>
        </row>
        <row r="158">
          <cell r="A158" t="str">
            <v>7KK1205-6SQ11</v>
          </cell>
          <cell r="B158" t="str">
            <v/>
          </cell>
          <cell r="C158">
            <v>3500</v>
          </cell>
          <cell r="D158">
            <v>19950</v>
          </cell>
          <cell r="E158">
            <v>5</v>
          </cell>
          <cell r="F158" t="str">
            <v>K1205 SW Mon GSM &amp; GPRS; Containing: 7PK1205-6TC &amp; -6TN &amp; -6TP &amp; -6CS &amp; -6MB &amp; -6MG &amp; -6ML &amp; -6MM &amp; -6MP &amp; -6MS &amp; -6GB &amp; -6GN &amp; -6GS &amp; -6JJ &amp; -6PP; Prereq.: current systemversion (7KK1205-6ABxx)</v>
          </cell>
          <cell r="H158">
            <v>24938</v>
          </cell>
          <cell r="I158">
            <v>193021</v>
          </cell>
        </row>
        <row r="159">
          <cell r="A159" t="str">
            <v>7KK1205-6SQ41</v>
          </cell>
          <cell r="B159" t="str">
            <v/>
          </cell>
          <cell r="C159">
            <v>3500</v>
          </cell>
          <cell r="D159">
            <v>5985</v>
          </cell>
          <cell r="E159">
            <v>5</v>
          </cell>
          <cell r="F159" t="str">
            <v>K1205 SW Mon GSM &amp; GPRS Upgrade; Containing: 7PK1205-6TC &amp; -6TN &amp; -6TP &amp; -6CS &amp; -6MB &amp; -6MG &amp; -6ML &amp; -6MM &amp; -6MP &amp; -6MS &amp; -6GB &amp; -6GN &amp; -6GS &amp; -6JJ &amp; -6PP; Prereq.: 7KK1205-6SQ11 or -6SP11 &amp; (7KK1205-6SM11 or 7PK1205-6MG11)</v>
          </cell>
          <cell r="H159">
            <v>7482</v>
          </cell>
          <cell r="I159">
            <v>57911</v>
          </cell>
        </row>
        <row r="160">
          <cell r="A160" t="str">
            <v>7KK1210-4CS11</v>
          </cell>
          <cell r="B160" t="str">
            <v/>
          </cell>
          <cell r="C160">
            <v>3500</v>
          </cell>
          <cell r="D160">
            <v>1</v>
          </cell>
          <cell r="E160" t="str">
            <v>TBA</v>
          </cell>
          <cell r="F160" t="str">
            <v>Professional Services; all Customer Specific Consultancies/Trainings which do not fit into the technology or handling category; price is defined by unit</v>
          </cell>
          <cell r="G160" t="str">
            <v>QO</v>
          </cell>
          <cell r="H160">
            <v>1</v>
          </cell>
          <cell r="I160">
            <v>1</v>
          </cell>
        </row>
        <row r="161">
          <cell r="A161" t="str">
            <v>7KK1210-4HC11</v>
          </cell>
          <cell r="B161" t="str">
            <v/>
          </cell>
          <cell r="C161">
            <v>3500</v>
          </cell>
          <cell r="D161">
            <v>1</v>
          </cell>
          <cell r="E161" t="str">
            <v>TBA</v>
          </cell>
          <cell r="F161" t="str">
            <v>Professional Services; handling of the K1297-Classic on practical examples; price is defined by unit</v>
          </cell>
          <cell r="G161" t="str">
            <v>QO</v>
          </cell>
          <cell r="H161">
            <v>1</v>
          </cell>
          <cell r="I161">
            <v>1</v>
          </cell>
        </row>
        <row r="162">
          <cell r="A162" t="str">
            <v>7KK1210-4HG11</v>
          </cell>
          <cell r="B162" t="str">
            <v/>
          </cell>
          <cell r="C162">
            <v>3500</v>
          </cell>
          <cell r="D162">
            <v>1</v>
          </cell>
          <cell r="E162" t="str">
            <v>TBA</v>
          </cell>
          <cell r="F162" t="str">
            <v>Professional Services; handling of the K1297-G20 on practical examples; price is defined by unit</v>
          </cell>
          <cell r="G162" t="str">
            <v>QO</v>
          </cell>
          <cell r="H162">
            <v>1</v>
          </cell>
          <cell r="I162">
            <v>1</v>
          </cell>
        </row>
        <row r="163">
          <cell r="A163" t="str">
            <v>7KK1210-4HM11</v>
          </cell>
          <cell r="B163" t="str">
            <v/>
          </cell>
          <cell r="C163">
            <v>3500</v>
          </cell>
          <cell r="D163">
            <v>1</v>
          </cell>
          <cell r="E163" t="str">
            <v>TBA</v>
          </cell>
          <cell r="F163" t="str">
            <v>Professional Services; on-site handling of the K1205 on practical examples (introduction); price is defined by unit</v>
          </cell>
          <cell r="G163" t="str">
            <v>QO</v>
          </cell>
          <cell r="H163">
            <v>1</v>
          </cell>
          <cell r="I163">
            <v>1</v>
          </cell>
        </row>
        <row r="164">
          <cell r="A164" t="str">
            <v>7KK1210-4HM41</v>
          </cell>
          <cell r="B164" t="str">
            <v/>
          </cell>
          <cell r="C164">
            <v>3500</v>
          </cell>
          <cell r="D164">
            <v>1</v>
          </cell>
          <cell r="E164" t="str">
            <v>TBA</v>
          </cell>
          <cell r="F164" t="str">
            <v>Professional Services; on-site handling of the K1205 on practical (sophisticated) examples; price is defined by unit</v>
          </cell>
          <cell r="G164" t="str">
            <v>QO</v>
          </cell>
          <cell r="H164">
            <v>1</v>
          </cell>
          <cell r="I164">
            <v>1</v>
          </cell>
        </row>
        <row r="165">
          <cell r="A165" t="str">
            <v>7KK1210-4JG11</v>
          </cell>
          <cell r="B165" t="str">
            <v/>
          </cell>
          <cell r="C165">
            <v>3500</v>
          </cell>
          <cell r="D165">
            <v>1520</v>
          </cell>
          <cell r="E165" t="str">
            <v>TBA</v>
          </cell>
          <cell r="F165" t="str">
            <v>Professional Services; Training Course "GPRS A-Z" performed by INACON; duration: 2 days, max. number of participants: 12; the general Tektronix Training Conditions shall apply</v>
          </cell>
          <cell r="G165" t="str">
            <v>QO</v>
          </cell>
          <cell r="H165">
            <v>1900</v>
          </cell>
          <cell r="I165">
            <v>14706</v>
          </cell>
        </row>
        <row r="166">
          <cell r="A166" t="str">
            <v>7KK1210-4JM11</v>
          </cell>
          <cell r="B166" t="str">
            <v/>
          </cell>
          <cell r="C166">
            <v>3500</v>
          </cell>
          <cell r="D166">
            <v>1140</v>
          </cell>
          <cell r="E166" t="str">
            <v>TBA</v>
          </cell>
          <cell r="F166" t="str">
            <v>Professional Services ; Training Course "Signaling and Protocol Analysis in GSM" performed by INACON; duration: 2 days, max. number of participants: 12; the general Tektronix Training Conditions shall apply</v>
          </cell>
          <cell r="G166" t="str">
            <v>QO</v>
          </cell>
          <cell r="H166">
            <v>1425</v>
          </cell>
          <cell r="I166">
            <v>11030</v>
          </cell>
        </row>
        <row r="167">
          <cell r="A167" t="str">
            <v>7KK1210-4PG11</v>
          </cell>
          <cell r="B167" t="str">
            <v/>
          </cell>
          <cell r="C167">
            <v>3500</v>
          </cell>
          <cell r="D167">
            <v>1</v>
          </cell>
          <cell r="E167" t="str">
            <v>TBA</v>
          </cell>
          <cell r="F167" t="str">
            <v>Professional Services; GPRS Protocol Training Course; for detailed description of contents see Tektronix MPT Training Course brochure; price is defined by unit</v>
          </cell>
          <cell r="G167" t="str">
            <v>QO</v>
          </cell>
          <cell r="H167">
            <v>1</v>
          </cell>
          <cell r="I167">
            <v>1</v>
          </cell>
        </row>
        <row r="168">
          <cell r="A168" t="str">
            <v>7KK1210-4PM11</v>
          </cell>
          <cell r="B168" t="str">
            <v/>
          </cell>
          <cell r="C168">
            <v>3500</v>
          </cell>
          <cell r="D168">
            <v>1</v>
          </cell>
          <cell r="E168" t="str">
            <v>TBA</v>
          </cell>
          <cell r="F168" t="str">
            <v>Professional Services; GSM Protocol Training Course; for detailed description of contents see Tektronix MPT Training Course brochure; price is defined by unit</v>
          </cell>
          <cell r="G168" t="str">
            <v>QO</v>
          </cell>
          <cell r="H168">
            <v>1</v>
          </cell>
          <cell r="I168">
            <v>1</v>
          </cell>
        </row>
        <row r="169">
          <cell r="A169" t="str">
            <v>7KK1210-4PP11</v>
          </cell>
          <cell r="B169" t="str">
            <v/>
          </cell>
          <cell r="C169">
            <v>3500</v>
          </cell>
          <cell r="D169">
            <v>1</v>
          </cell>
          <cell r="E169" t="str">
            <v>TBA</v>
          </cell>
          <cell r="F169" t="str">
            <v>Professional Services; Voice over Packet Switched Protocols (e.g. IP/SS7, VoIP) Training Course; for detailed description of contents see Tektronix MPT Training Course brochure; price is defined by unit</v>
          </cell>
          <cell r="G169" t="str">
            <v>QO</v>
          </cell>
          <cell r="H169">
            <v>1</v>
          </cell>
          <cell r="I169">
            <v>1</v>
          </cell>
        </row>
        <row r="170">
          <cell r="A170" t="str">
            <v>7KK1210-4PS11</v>
          </cell>
          <cell r="B170" t="str">
            <v/>
          </cell>
          <cell r="C170">
            <v>3500</v>
          </cell>
          <cell r="D170">
            <v>1</v>
          </cell>
          <cell r="E170" t="str">
            <v>TBA</v>
          </cell>
          <cell r="F170" t="str">
            <v>Professional Services; CCS#7 Protocol Training Course; for detailed description of contents see Tektronix MPT Training Course brochure; price is defined by unit</v>
          </cell>
          <cell r="G170" t="str">
            <v>QO</v>
          </cell>
          <cell r="H170">
            <v>1</v>
          </cell>
          <cell r="I170">
            <v>1</v>
          </cell>
        </row>
        <row r="171">
          <cell r="A171" t="str">
            <v>7KK1210-4PS41</v>
          </cell>
          <cell r="B171" t="str">
            <v/>
          </cell>
          <cell r="C171">
            <v>3500</v>
          </cell>
          <cell r="D171">
            <v>1</v>
          </cell>
          <cell r="E171" t="str">
            <v>TBA</v>
          </cell>
          <cell r="F171" t="str">
            <v>Professional Services; INAP Training Course in addition to the CCS#7 training; for detailed description of contents see Tektronix MPT Training Course brochure; price is defined by unit</v>
          </cell>
          <cell r="G171" t="str">
            <v>QO</v>
          </cell>
          <cell r="H171">
            <v>1</v>
          </cell>
          <cell r="I171">
            <v>1</v>
          </cell>
        </row>
        <row r="172">
          <cell r="A172" t="str">
            <v>7KK1210-4PU11</v>
          </cell>
          <cell r="B172" t="str">
            <v/>
          </cell>
          <cell r="C172">
            <v>3500</v>
          </cell>
          <cell r="D172">
            <v>1</v>
          </cell>
          <cell r="E172" t="str">
            <v>TBA</v>
          </cell>
          <cell r="F172" t="str">
            <v>Professional Services; UMTS Protocol Training Course; for detailed description of contents see Tektronix MPT Training Course brochure; price is defined by unit</v>
          </cell>
          <cell r="G172" t="str">
            <v>QO</v>
          </cell>
          <cell r="H172">
            <v>1</v>
          </cell>
          <cell r="I172">
            <v>1</v>
          </cell>
        </row>
        <row r="173">
          <cell r="A173" t="str">
            <v>7KK1210-5EA11</v>
          </cell>
          <cell r="B173" t="str">
            <v/>
          </cell>
          <cell r="C173">
            <v>3500</v>
          </cell>
          <cell r="D173">
            <v>1377.5</v>
          </cell>
          <cell r="E173" t="str">
            <v>TBA</v>
          </cell>
          <cell r="F173" t="str">
            <v>1 Day Customer Support: Development and Technical Assistance</v>
          </cell>
          <cell r="G173" t="str">
            <v>CPM</v>
          </cell>
          <cell r="H173">
            <v>1722</v>
          </cell>
          <cell r="I173">
            <v>13329</v>
          </cell>
        </row>
        <row r="174">
          <cell r="A174" t="str">
            <v>7KK1210-SWSUB</v>
          </cell>
          <cell r="B174" t="str">
            <v/>
          </cell>
          <cell r="C174">
            <v>3500</v>
          </cell>
          <cell r="D174">
            <v>1</v>
          </cell>
          <cell r="E174" t="str">
            <v>TBA</v>
          </cell>
          <cell r="F174" t="str">
            <v>SW-Subscription for K12XX series SW; Delivery of all updates &amp; upgrades that become available for SW under this subscription during 1 year after initial order</v>
          </cell>
          <cell r="G174" t="str">
            <v>QO</v>
          </cell>
          <cell r="H174">
            <v>1</v>
          </cell>
          <cell r="I174">
            <v>1</v>
          </cell>
        </row>
        <row r="175">
          <cell r="A175" t="str">
            <v>7KK1220-0LB11</v>
          </cell>
          <cell r="B175" t="str">
            <v/>
          </cell>
          <cell r="C175">
            <v>3500</v>
          </cell>
          <cell r="D175">
            <v>1007</v>
          </cell>
          <cell r="E175">
            <v>5</v>
          </cell>
          <cell r="F175" t="str">
            <v>K1297-G20 SW System Link Licence for 2 logical SIM links ; Prereq.: 7KK1220-0SCxx with no licence extension</v>
          </cell>
          <cell r="H175">
            <v>1259</v>
          </cell>
          <cell r="I175">
            <v>9745</v>
          </cell>
        </row>
        <row r="176">
          <cell r="A176" t="str">
            <v>7KK1220-0LB41</v>
          </cell>
          <cell r="B176" t="str">
            <v/>
          </cell>
          <cell r="C176">
            <v>3500</v>
          </cell>
          <cell r="D176">
            <v>1007</v>
          </cell>
          <cell r="E176">
            <v>5</v>
          </cell>
          <cell r="F176" t="str">
            <v>K1297-G20 SW System Upgrade; from 1 link license to 2 logical SIM links; Prereq.: current systemversion (7KK1220-0SCxx)</v>
          </cell>
          <cell r="H176">
            <v>1259</v>
          </cell>
          <cell r="I176">
            <v>9745</v>
          </cell>
        </row>
        <row r="177">
          <cell r="A177" t="str">
            <v>7KK1220-0LD11</v>
          </cell>
          <cell r="B177" t="str">
            <v/>
          </cell>
          <cell r="C177">
            <v>3500</v>
          </cell>
          <cell r="D177">
            <v>2004.5</v>
          </cell>
          <cell r="E177">
            <v>5</v>
          </cell>
          <cell r="F177" t="str">
            <v>K1297-G20 SW System Link Licences for 4 logical SIM links ; Prereq.: 7KK1220-0SCxx with no licence extension</v>
          </cell>
          <cell r="H177">
            <v>2506</v>
          </cell>
          <cell r="I177">
            <v>19397</v>
          </cell>
        </row>
        <row r="178">
          <cell r="A178" t="str">
            <v>7KK1220-0LD41</v>
          </cell>
          <cell r="B178" t="str">
            <v/>
          </cell>
          <cell r="C178">
            <v>3500</v>
          </cell>
          <cell r="D178">
            <v>1007</v>
          </cell>
          <cell r="E178">
            <v>5</v>
          </cell>
          <cell r="F178" t="str">
            <v>K1297-G20 SW System Upgrade: from 2 Link Licences to 4 logical SIM links ; Prereq.: 7KK1220-0SCxx and 7KK1220-0LB11</v>
          </cell>
          <cell r="H178">
            <v>1259</v>
          </cell>
          <cell r="I178">
            <v>9745</v>
          </cell>
        </row>
        <row r="179">
          <cell r="A179" t="str">
            <v>7KK1220-0LH11</v>
          </cell>
          <cell r="B179" t="str">
            <v/>
          </cell>
          <cell r="C179">
            <v>3500</v>
          </cell>
          <cell r="D179">
            <v>9984.5</v>
          </cell>
          <cell r="E179">
            <v>5</v>
          </cell>
          <cell r="F179" t="str">
            <v>K1297-G20 SW System: Link Licences for 8 logical SIM links ; Prereq.: 7KK1220-0SCxx with no licence extension</v>
          </cell>
          <cell r="H179">
            <v>12481</v>
          </cell>
          <cell r="I179">
            <v>96603</v>
          </cell>
        </row>
        <row r="180">
          <cell r="A180" t="str">
            <v>7KK1220-0LH41</v>
          </cell>
          <cell r="B180" t="str">
            <v/>
          </cell>
          <cell r="C180">
            <v>3500</v>
          </cell>
          <cell r="D180">
            <v>7989.5</v>
          </cell>
          <cell r="E180">
            <v>5</v>
          </cell>
          <cell r="F180" t="str">
            <v>K1297-G20 S/W System Upgrade from 4 Link Licences to 8 logical SIM links ; Prereq.: 7KK1220-0SCxx and 7KK1220-0LDx1</v>
          </cell>
          <cell r="H180">
            <v>9987</v>
          </cell>
          <cell r="I180">
            <v>77300</v>
          </cell>
        </row>
        <row r="181">
          <cell r="A181" t="str">
            <v>7KK1220-0LR11</v>
          </cell>
          <cell r="B181" t="str">
            <v/>
          </cell>
          <cell r="C181">
            <v>3500</v>
          </cell>
          <cell r="D181">
            <v>12977</v>
          </cell>
          <cell r="E181">
            <v>5</v>
          </cell>
          <cell r="F181" t="str">
            <v>K1297-G20 S/W System Link Licences for 16 logical SIM links (up to 8 ATM signalling links) ; Prereq.: 7KK1220-0SCxx with no licence extension</v>
          </cell>
          <cell r="H181">
            <v>16222</v>
          </cell>
          <cell r="I181">
            <v>125559</v>
          </cell>
        </row>
        <row r="182">
          <cell r="A182" t="str">
            <v>7KK1220-0LR41</v>
          </cell>
          <cell r="B182" t="str">
            <v/>
          </cell>
          <cell r="C182">
            <v>3500</v>
          </cell>
          <cell r="D182">
            <v>3002</v>
          </cell>
          <cell r="E182">
            <v>5</v>
          </cell>
          <cell r="F182" t="str">
            <v>K1297-G20 S/W System Upgrade from 8 Link Licences to 16 logical SIM links (up to. 8 ATM signalling links) ; Prereq.: 7KK1220-0SCxx and 7KK1220-0LHx1</v>
          </cell>
          <cell r="H182">
            <v>3753</v>
          </cell>
          <cell r="I182">
            <v>29049</v>
          </cell>
        </row>
        <row r="183">
          <cell r="A183" t="str">
            <v>7KK1220-0LX11</v>
          </cell>
          <cell r="B183" t="str">
            <v/>
          </cell>
          <cell r="C183">
            <v>3500</v>
          </cell>
          <cell r="D183">
            <v>21460.5</v>
          </cell>
          <cell r="E183">
            <v>5</v>
          </cell>
          <cell r="F183" t="str">
            <v>K1297-G20 S/W System: Link Licences for unlimited logical SIM links (up to 8 ATM signalling links) ; Prereq.: 7KK1220-0SCxx with no licence extension</v>
          </cell>
          <cell r="H183">
            <v>26826</v>
          </cell>
          <cell r="I183">
            <v>207634</v>
          </cell>
        </row>
        <row r="184">
          <cell r="A184" t="str">
            <v>7KK1220-0LX41</v>
          </cell>
          <cell r="B184" t="str">
            <v/>
          </cell>
          <cell r="C184">
            <v>3500</v>
          </cell>
          <cell r="D184">
            <v>8493</v>
          </cell>
          <cell r="E184">
            <v>5</v>
          </cell>
          <cell r="F184" t="str">
            <v>K1297-G20 SW System Upgrade: from 16 Link Licences to unlimited logical SIM links (up to 8 ATM signalling links) ; Prereq.: 7KK1220-0SCxx and 7KK1220-0LRx1</v>
          </cell>
          <cell r="H184">
            <v>10617</v>
          </cell>
          <cell r="I184">
            <v>82176</v>
          </cell>
        </row>
        <row r="185">
          <cell r="A185" t="str">
            <v>7KK1220-0SC41</v>
          </cell>
          <cell r="B185" t="str">
            <v/>
          </cell>
          <cell r="C185">
            <v>3500</v>
          </cell>
          <cell r="D185">
            <v>3524.5</v>
          </cell>
          <cell r="E185">
            <v>5</v>
          </cell>
          <cell r="F185" t="str">
            <v>K1297-G20 SW System Upgrade; MSC, MBS, ESE, PSE, unlim Mon link license, K1297-Classic compatibility; version V2.40; Prereq.: System SW (7KK1220-0SCxx)</v>
          </cell>
          <cell r="H185">
            <v>4406</v>
          </cell>
          <cell r="I185">
            <v>34103</v>
          </cell>
        </row>
        <row r="186">
          <cell r="A186" t="str">
            <v>7KK1220-0SC61</v>
          </cell>
          <cell r="B186" t="str">
            <v/>
          </cell>
          <cell r="C186">
            <v>3500</v>
          </cell>
          <cell r="D186">
            <v>4408</v>
          </cell>
          <cell r="E186" t="str">
            <v>TBA</v>
          </cell>
          <cell r="F186" t="str">
            <v>K1297-G20 SW System Upgr. from K1205; MSC, MBS, ESE, PSE, unlim Mon link license, K1297-Classic compatibility; version V2.40; Prereq.: 7KK1205-6ABxx appropr. version, suitable hardware</v>
          </cell>
          <cell r="H186">
            <v>5510</v>
          </cell>
          <cell r="I186">
            <v>42648</v>
          </cell>
        </row>
        <row r="187">
          <cell r="A187" t="str">
            <v>7KK1220-0SL11</v>
          </cell>
          <cell r="B187" t="str">
            <v/>
          </cell>
          <cell r="C187">
            <v>3500</v>
          </cell>
          <cell r="D187">
            <v>11742</v>
          </cell>
          <cell r="E187">
            <v>5</v>
          </cell>
          <cell r="F187" t="str">
            <v>K1297-G20 SW System ; Driver Package for Advanced AAL2/AAL5 Simulation ; Prereq.: PCE board (7KK1200-3Cxxx)</v>
          </cell>
          <cell r="H187">
            <v>14678</v>
          </cell>
          <cell r="I187">
            <v>113608</v>
          </cell>
        </row>
        <row r="188">
          <cell r="A188" t="str">
            <v>7KK1221-6RB11</v>
          </cell>
          <cell r="B188" t="str">
            <v/>
          </cell>
          <cell r="C188">
            <v>3500</v>
          </cell>
          <cell r="D188">
            <v>4275</v>
          </cell>
          <cell r="E188" t="str">
            <v>TBA</v>
          </cell>
          <cell r="F188" t="str">
            <v>K1297-G20 SW bundle Mon HSL; Containing: BB transport, SCCP transport, GSM/PCS, BISUP, INAP/TCAP, 2.5 MAP; Prereq.: Recon unit with current systemversion (7KK1220-0SCxx), Power AAL Board, E1/DS1 LIF</v>
          </cell>
          <cell r="H188">
            <v>5344</v>
          </cell>
          <cell r="I188">
            <v>41363</v>
          </cell>
        </row>
        <row r="189">
          <cell r="A189" t="str">
            <v>7KK1221-6SA11</v>
          </cell>
          <cell r="B189" t="str">
            <v/>
          </cell>
          <cell r="C189">
            <v>3500</v>
          </cell>
          <cell r="D189">
            <v>4968.5</v>
          </cell>
          <cell r="E189">
            <v>5</v>
          </cell>
          <cell r="F189" t="str">
            <v>K1297-G20 SW bundle Mon Access; containing: transport, ISDN + V5.x; Prereq.: current systemversion (7KK1220-0SCxx)</v>
          </cell>
          <cell r="H189">
            <v>6211</v>
          </cell>
          <cell r="I189">
            <v>48074</v>
          </cell>
        </row>
        <row r="190">
          <cell r="A190" t="str">
            <v>7KK1221-6SA41</v>
          </cell>
          <cell r="B190" t="str">
            <v/>
          </cell>
          <cell r="C190">
            <v>3500</v>
          </cell>
          <cell r="D190">
            <v>1491.5</v>
          </cell>
          <cell r="E190">
            <v>5</v>
          </cell>
          <cell r="F190" t="str">
            <v>K1297-G20 SW bundle Mon Access Upgrade; containing: transport, ISDN + V5.x; Prereq.: current systemversion (7KK1220-0SCxx) &amp; 7KK1221-6SA11</v>
          </cell>
          <cell r="H190">
            <v>1865</v>
          </cell>
          <cell r="I190">
            <v>14436</v>
          </cell>
        </row>
        <row r="191">
          <cell r="A191" t="str">
            <v>7KK1221-6SC11</v>
          </cell>
          <cell r="B191" t="str">
            <v/>
          </cell>
          <cell r="C191">
            <v>3500</v>
          </cell>
          <cell r="D191">
            <v>3980.5</v>
          </cell>
          <cell r="E191">
            <v>5</v>
          </cell>
          <cell r="F191" t="str">
            <v>K1297-G20 SW bundle Mon Core &amp; IN; containing: SS#7, SCCP, ISUP, IN incl. country variants; Prereq.: current systemversion (7KK1220-0SCxx)</v>
          </cell>
          <cell r="H191">
            <v>4976</v>
          </cell>
          <cell r="I191">
            <v>38515</v>
          </cell>
        </row>
        <row r="192">
          <cell r="A192" t="str">
            <v>7KK1221-6SC41</v>
          </cell>
          <cell r="B192" t="str">
            <v/>
          </cell>
          <cell r="C192">
            <v>3500</v>
          </cell>
          <cell r="D192">
            <v>1197</v>
          </cell>
          <cell r="E192">
            <v>5</v>
          </cell>
          <cell r="F192" t="str">
            <v>K1297-G20 SW bundle Mon Core &amp; IN Upgrade; containing: SS#7, SCCP, ISUP, IN incl. country variants; Prereq.: current systemversion (7Kk1220-0SCxx) &amp; 7KK1221-6SC11</v>
          </cell>
          <cell r="H192">
            <v>1497</v>
          </cell>
          <cell r="I192">
            <v>11587</v>
          </cell>
        </row>
        <row r="193">
          <cell r="A193" t="str">
            <v>7KK1221-6SE11</v>
          </cell>
          <cell r="B193" t="str">
            <v/>
          </cell>
          <cell r="C193">
            <v>3500</v>
          </cell>
          <cell r="D193">
            <v>8550</v>
          </cell>
          <cell r="E193">
            <v>5</v>
          </cell>
          <cell r="F193" t="str">
            <v>K1297-G20 SW bundle Mon GSM; containing: transport, ISUP, BSSMAP, CAP, DTAP/DMTAP, MAP, SMS, SUPS, LCS; Prereq.: current systemversion (7KK1220-0SCxx)</v>
          </cell>
          <cell r="H193">
            <v>10688</v>
          </cell>
          <cell r="I193">
            <v>82726</v>
          </cell>
        </row>
        <row r="194">
          <cell r="A194" t="str">
            <v>7KK1221-6SE41</v>
          </cell>
          <cell r="B194" t="str">
            <v/>
          </cell>
          <cell r="C194">
            <v>3500</v>
          </cell>
          <cell r="D194">
            <v>2565</v>
          </cell>
          <cell r="E194">
            <v>5</v>
          </cell>
          <cell r="F194" t="str">
            <v>K1297-G20 SW bundle Mon GSM Upgrade; containing: transport, ISUP, BSSMAP, CAP, DTAP/DMTAP, MAP, SMS, SUPS, LCS; Prereq.: 7KK1221-6SE11 or 7KK1221-6SM11</v>
          </cell>
          <cell r="H194">
            <v>3207</v>
          </cell>
          <cell r="I194">
            <v>24823</v>
          </cell>
        </row>
        <row r="195">
          <cell r="A195" t="str">
            <v>7KK1221-6SF11</v>
          </cell>
          <cell r="B195" t="str">
            <v/>
          </cell>
          <cell r="C195">
            <v>3500</v>
          </cell>
          <cell r="D195">
            <v>5130</v>
          </cell>
          <cell r="E195">
            <v>5</v>
          </cell>
          <cell r="F195" t="str">
            <v>K1297-G20 SW bundle Mon CDMA; containing: transport, ISUP, TCAP, BSSMAP, DTAP, SMS; Prereq.: current systemversion (7KK1220-0SCxx)</v>
          </cell>
          <cell r="H195">
            <v>6413</v>
          </cell>
          <cell r="I195">
            <v>49637</v>
          </cell>
        </row>
        <row r="196">
          <cell r="A196" t="str">
            <v>7KK1221-6SF41</v>
          </cell>
          <cell r="B196" t="str">
            <v/>
          </cell>
          <cell r="C196">
            <v>3500</v>
          </cell>
          <cell r="D196">
            <v>1539</v>
          </cell>
          <cell r="E196">
            <v>5</v>
          </cell>
          <cell r="F196" t="str">
            <v>K1297-G20 SW bundle Mon CDMA Upgrade; containing: transport, ISUP, TCAP, BSSMAP, DTAP, SMS; Prereq.: 7KK1221-6SF11 or 7KK1221-6SM11</v>
          </cell>
          <cell r="H196">
            <v>1924</v>
          </cell>
          <cell r="I196">
            <v>14892</v>
          </cell>
        </row>
        <row r="197">
          <cell r="A197" t="str">
            <v>7KK1221-6SG11</v>
          </cell>
          <cell r="B197" t="str">
            <v/>
          </cell>
          <cell r="C197">
            <v>3500</v>
          </cell>
          <cell r="D197">
            <v>13775</v>
          </cell>
          <cell r="E197">
            <v>5</v>
          </cell>
          <cell r="F197" t="str">
            <v>K1297-G20 SW bundle Mon GSM/GPRS GERAN; contains: A- and Gb-interface SW, IP application SW; Prereq.: current systemversion (7KK1220-0SCxx)</v>
          </cell>
          <cell r="H197">
            <v>17219</v>
          </cell>
          <cell r="I197">
            <v>133276</v>
          </cell>
        </row>
        <row r="198">
          <cell r="A198" t="str">
            <v>7KK1221-6SP11</v>
          </cell>
          <cell r="B198" t="str">
            <v/>
          </cell>
          <cell r="C198">
            <v>3500</v>
          </cell>
          <cell r="D198">
            <v>13775</v>
          </cell>
          <cell r="E198">
            <v>5</v>
          </cell>
          <cell r="F198" t="str">
            <v>K1297-G20 SW bundle Mon GPRS; containing: transport, Gb, Gi, Gn, Gs, Gc, Gd, Gf, Gr, Ga, MAP, SMS, IP, WAP; Prereq.: current systemversion (7KK1220-0SCxx)</v>
          </cell>
          <cell r="H198">
            <v>17219</v>
          </cell>
          <cell r="I198">
            <v>133276</v>
          </cell>
        </row>
        <row r="199">
          <cell r="A199" t="str">
            <v>7KK1221-6SP41</v>
          </cell>
          <cell r="B199" t="str">
            <v/>
          </cell>
          <cell r="C199">
            <v>3500</v>
          </cell>
          <cell r="D199">
            <v>4132.5</v>
          </cell>
          <cell r="E199">
            <v>5</v>
          </cell>
          <cell r="F199" t="str">
            <v>K1297-G20 SW bundle Mon GPRS Upgrade; containing: transport, Gb, Gi, Gn, Gs, Gc, Gd, Gf, Gr, Ga, MAP, SMS, IP, WAP; Prereq.: current systemversion (7KK1220-0SCxx) &amp; 7KK1221-6SP11</v>
          </cell>
          <cell r="H199">
            <v>5166</v>
          </cell>
          <cell r="I199">
            <v>39985</v>
          </cell>
        </row>
        <row r="200">
          <cell r="A200" t="str">
            <v>7KK1221-6SQ11</v>
          </cell>
          <cell r="B200" t="str">
            <v/>
          </cell>
          <cell r="C200">
            <v>3500</v>
          </cell>
          <cell r="D200">
            <v>19950</v>
          </cell>
          <cell r="E200">
            <v>5</v>
          </cell>
          <cell r="F200" t="str">
            <v>K1297-G20 SW bundle Mon GSM &amp; GPRS; containing: transport, ISUP, BSSMAP, MAP, CAP, DTAP/DMTAP, SMS, SUPS, LCS, Gb, Gi, Gn, Gs, Gc, Gd, Gf, Gr, Ga, WAP, IP; Prereq.: current systemversion (7KK1220-0SCxx)</v>
          </cell>
          <cell r="H200">
            <v>24938</v>
          </cell>
          <cell r="I200">
            <v>193021</v>
          </cell>
        </row>
        <row r="201">
          <cell r="A201" t="str">
            <v>7KK1221-6SQ41</v>
          </cell>
          <cell r="B201" t="str">
            <v/>
          </cell>
          <cell r="C201">
            <v>3500</v>
          </cell>
          <cell r="D201">
            <v>5985</v>
          </cell>
          <cell r="E201">
            <v>5</v>
          </cell>
          <cell r="F201" t="str">
            <v>K1297-G20 SW bundle Mon GSM &amp; GPRS Upgrade; containing: transport, ISUP, BSSMAP, MAP, CAP, DTAP/DMTAP, SMS, SUPS, LCS, Gb, Gi, Gn, Gs, Gc, Gd, Gf, Gr, Ga, WAP, IP; Prereq.: 7KK1221-6SQ11 or 7KK1221-6SP11 &amp; (7KK1221-6SM11 or 7PK1221-6MG11)</v>
          </cell>
          <cell r="H201">
            <v>7482</v>
          </cell>
          <cell r="I201">
            <v>57911</v>
          </cell>
        </row>
        <row r="202">
          <cell r="A202" t="str">
            <v>7KK1221-6SU11</v>
          </cell>
          <cell r="B202" t="str">
            <v/>
          </cell>
          <cell r="C202">
            <v>3500</v>
          </cell>
          <cell r="D202">
            <v>29070</v>
          </cell>
          <cell r="E202">
            <v>5</v>
          </cell>
          <cell r="F202" t="str">
            <v>K1297-G20 SW bundle Mon UMTS UTRAN; containing: Iu-CS, Iu-PS, Iub, Iur SW; Prereq.: current systemversion (7KK1220-0SCxx)</v>
          </cell>
          <cell r="H202">
            <v>36338</v>
          </cell>
          <cell r="I202">
            <v>281257</v>
          </cell>
        </row>
        <row r="203">
          <cell r="A203" t="str">
            <v>7KK1221-6SU41</v>
          </cell>
          <cell r="B203" t="str">
            <v/>
          </cell>
          <cell r="C203">
            <v>3500</v>
          </cell>
          <cell r="D203">
            <v>8721</v>
          </cell>
          <cell r="E203">
            <v>5</v>
          </cell>
          <cell r="F203" t="str">
            <v>K1297-G20 SW bundle Mon UMTS UTRAN Upgrade; containing: Iu-CS, Iu-PS, Iub, Iur SW; Prereq.: current systemvers. (7KK1220-0SCxx) &amp; 7KK1221-6SU11</v>
          </cell>
          <cell r="H203">
            <v>10902</v>
          </cell>
          <cell r="I203">
            <v>84382</v>
          </cell>
        </row>
        <row r="204">
          <cell r="A204" t="str">
            <v>7KK1221-6SV11</v>
          </cell>
          <cell r="B204" t="str">
            <v/>
          </cell>
          <cell r="C204">
            <v>3500</v>
          </cell>
          <cell r="D204">
            <v>43491</v>
          </cell>
          <cell r="E204">
            <v>5</v>
          </cell>
          <cell r="F204" t="str">
            <v>K1297-G20 SW bundle Mon GSM &amp; GPRS &amp; UMTS; incl.: transport, ISUP, BSSMAP, MAP, CAP, DTAP/DMTAP, SMS, SUPS, LCS, Gb, Gi, Gn, Gs, Gc, Gd, Gf, Gr, Ga, WAP, IP, Iu-CS, Iu-PS, Iub, Iur; Prereq.: current systemversion (7KK1220-0SCxx)</v>
          </cell>
          <cell r="H204">
            <v>54364</v>
          </cell>
          <cell r="I204">
            <v>420778</v>
          </cell>
        </row>
        <row r="205">
          <cell r="A205" t="str">
            <v>7KK1221-6SV41</v>
          </cell>
          <cell r="B205" t="str">
            <v/>
          </cell>
          <cell r="C205">
            <v>3500</v>
          </cell>
          <cell r="D205">
            <v>13053</v>
          </cell>
          <cell r="E205">
            <v>5</v>
          </cell>
          <cell r="F205" t="str">
            <v>K1297-G20 SW bundle Mon GSM &amp; GPRS &amp; UMTS Upgrade; transp., ISUP, BSSMAP, MAP, CAP, DTAP/DMTAP, SMS, SUPS, LCS, Gb, Gi, Gn, Gs, Gc, Gd, Gf, Gr, Ga, WAP, IP, Iu-CS, Iu-PS, Iub, Iur; Prereq.: current systemvers (7KK1220-0SCxx) &amp; 7KK1221-6SV11</v>
          </cell>
          <cell r="H205">
            <v>16317</v>
          </cell>
          <cell r="I205">
            <v>126294</v>
          </cell>
        </row>
        <row r="206">
          <cell r="A206" t="str">
            <v>7KK1221-7SA11</v>
          </cell>
          <cell r="B206" t="str">
            <v/>
          </cell>
          <cell r="C206">
            <v>3500</v>
          </cell>
          <cell r="D206">
            <v>19038</v>
          </cell>
          <cell r="E206" t="str">
            <v>TBA</v>
          </cell>
          <cell r="F206" t="str">
            <v>K1297-G20 SW bundle Mon/Sim/Emu Access; containing: transport, ISDN + V5.x; Prereq.: current systemversion (7KK1220-0SCxx)</v>
          </cell>
          <cell r="G206" t="str">
            <v>CPM</v>
          </cell>
          <cell r="H206">
            <v>23798</v>
          </cell>
          <cell r="I206">
            <v>184197</v>
          </cell>
        </row>
        <row r="207">
          <cell r="A207" t="str">
            <v>7KK1221-7SA41</v>
          </cell>
          <cell r="B207" t="str">
            <v/>
          </cell>
          <cell r="C207">
            <v>3500</v>
          </cell>
          <cell r="D207">
            <v>5719</v>
          </cell>
          <cell r="E207" t="str">
            <v>TBA</v>
          </cell>
          <cell r="F207" t="str">
            <v>K1297-G20 SW bundle Mon/Sim/Emu Access Upgrade; containing: transport, ISDN + V5.x; Prereq.: current systemversion (7KK1220-0SCxx) &amp; 7KK1221-7SA11</v>
          </cell>
          <cell r="G207" t="str">
            <v>CPM</v>
          </cell>
          <cell r="H207">
            <v>7149</v>
          </cell>
          <cell r="I207">
            <v>55334</v>
          </cell>
        </row>
        <row r="208">
          <cell r="A208" t="str">
            <v>7KK1221-7SC11</v>
          </cell>
          <cell r="B208" t="str">
            <v/>
          </cell>
          <cell r="C208">
            <v>3500</v>
          </cell>
          <cell r="D208">
            <v>21527</v>
          </cell>
          <cell r="E208">
            <v>5</v>
          </cell>
          <cell r="F208" t="str">
            <v>K1297-G20 SW bundle Mon/Sim/Emu Core &amp; IN; containing: SS#7, SCCP, ISUP, IN incl. country variants; Prereq.: current systemversion (7KK1220-0SCxx)</v>
          </cell>
          <cell r="H208">
            <v>26909</v>
          </cell>
          <cell r="I208">
            <v>208276</v>
          </cell>
        </row>
        <row r="209">
          <cell r="A209" t="str">
            <v>7KK1221-7SC41</v>
          </cell>
          <cell r="B209" t="str">
            <v/>
          </cell>
          <cell r="C209">
            <v>3500</v>
          </cell>
          <cell r="D209">
            <v>6460</v>
          </cell>
          <cell r="E209">
            <v>5</v>
          </cell>
          <cell r="F209" t="str">
            <v>K1297-G20 SW bundle Mon/Sim/Emu Core &amp; IN Upgrade; containing: SS#7, SCCP, ISUP, IN incl. country variants; Prereq.: current systemversion (7KK1220-0SCxx) &amp; 7KK1221-7SC11</v>
          </cell>
          <cell r="H209">
            <v>8075</v>
          </cell>
          <cell r="I209">
            <v>62501</v>
          </cell>
        </row>
        <row r="210">
          <cell r="A210" t="str">
            <v>7KK1221-7SJ11</v>
          </cell>
          <cell r="B210" t="str">
            <v/>
          </cell>
          <cell r="C210">
            <v>3500</v>
          </cell>
          <cell r="D210">
            <v>8388.5</v>
          </cell>
          <cell r="E210" t="str">
            <v>TBA</v>
          </cell>
          <cell r="F210" t="str">
            <v>K1297-G20 SW bundle Mon/Sim/Emu ISDN; containing: ISDN L2 + L3 emulations; Prereq.: current systemversion (7KK1220-0SCxx)</v>
          </cell>
          <cell r="G210" t="str">
            <v>CPM</v>
          </cell>
          <cell r="H210">
            <v>10486</v>
          </cell>
          <cell r="I210">
            <v>81162</v>
          </cell>
        </row>
        <row r="211">
          <cell r="A211" t="str">
            <v>7KK1221-7SP11</v>
          </cell>
          <cell r="B211" t="str">
            <v/>
          </cell>
          <cell r="C211">
            <v>3500</v>
          </cell>
          <cell r="D211">
            <v>79258.5</v>
          </cell>
          <cell r="E211">
            <v>5</v>
          </cell>
          <cell r="F211" t="str">
            <v>K1297-G20 SW bundle Mon/Sim/Emu GPRS; containing: transport, Gb, Gi, Gn, Gs, Gc, Gd, Gf, Gr, Ga, MAP, SMS &amp; HLR/VLR emu, SMS-MSC emu, AMR test tool; Prereq.: current systemversion (7KK1220-0SCxx) &amp; AP-4 (7KK1200-4ADxx)</v>
          </cell>
          <cell r="H211">
            <v>99074</v>
          </cell>
          <cell r="I211">
            <v>766833</v>
          </cell>
        </row>
        <row r="212">
          <cell r="A212" t="str">
            <v>7KK1221-7SP41</v>
          </cell>
          <cell r="B212" t="str">
            <v/>
          </cell>
          <cell r="C212">
            <v>3500</v>
          </cell>
          <cell r="D212">
            <v>23778.5</v>
          </cell>
          <cell r="E212" t="str">
            <v>TBA</v>
          </cell>
          <cell r="F212" t="str">
            <v>K1297-G20 SW bundle Mon/Sim/Emu GPRS Upgrade; containing: transport, Gb, Gi, Gn, Gs, Gc, Gd, Gf, Gr, Ga, MAP, SMS &amp; HLR/VLR emu, SMS-MSC emu, AMR test tool; Prereq.: current systemversion (7KK1220-0SCxx)</v>
          </cell>
          <cell r="H212">
            <v>29724</v>
          </cell>
          <cell r="I212">
            <v>230064</v>
          </cell>
        </row>
        <row r="213">
          <cell r="A213" t="str">
            <v>7KK1223-8GH11</v>
          </cell>
          <cell r="B213" t="str">
            <v/>
          </cell>
          <cell r="C213">
            <v>3500</v>
          </cell>
          <cell r="D213">
            <v>10763.5</v>
          </cell>
          <cell r="E213">
            <v>5</v>
          </cell>
          <cell r="F213" t="str">
            <v>K1297-G20 Emu entity Network Element Mobile; HLR/VLR (GSM+GPRS+CDMA); Prereq.: current systemversion (7KK1220-0SCxx) &amp; 7PK1221-7MC11 or -7MM11 or -7GS</v>
          </cell>
          <cell r="H213">
            <v>13455</v>
          </cell>
          <cell r="I213">
            <v>104142</v>
          </cell>
        </row>
        <row r="214">
          <cell r="A214" t="str">
            <v>7KK1223-8GH41</v>
          </cell>
          <cell r="B214" t="str">
            <v/>
          </cell>
          <cell r="C214">
            <v>3500</v>
          </cell>
          <cell r="D214">
            <v>3230</v>
          </cell>
          <cell r="E214">
            <v>5</v>
          </cell>
          <cell r="F214" t="str">
            <v>K1297-G20 Emu entity Network Element Mobile Upgrade; HLR/VLR (GSM+GPRS+CDMA); Prereq.: current systemversion (7KK1220-0SCxx) &amp; 7KK1223-8GH11</v>
          </cell>
          <cell r="H214">
            <v>4038</v>
          </cell>
          <cell r="I214">
            <v>31255</v>
          </cell>
        </row>
        <row r="215">
          <cell r="A215" t="str">
            <v>7KK1223-8JS11</v>
          </cell>
          <cell r="B215" t="str">
            <v/>
          </cell>
          <cell r="C215">
            <v>3500</v>
          </cell>
          <cell r="D215">
            <v>8806.5</v>
          </cell>
          <cell r="E215">
            <v>5</v>
          </cell>
          <cell r="F215" t="str">
            <v>K1297-G20 Emu entity Network Element Core&amp;Intelligent Network (SCP); for CAMEL Ph1 and ETSI Core INAP CS-1; Prereq.: current systemversion (7KK1220-0SCxx) &amp; 7PK1221-7CJ11 or -7UY11</v>
          </cell>
          <cell r="H215">
            <v>11009</v>
          </cell>
          <cell r="I215">
            <v>85210</v>
          </cell>
        </row>
        <row r="216">
          <cell r="A216" t="str">
            <v>7KK1223-8MC11</v>
          </cell>
          <cell r="B216" t="str">
            <v/>
          </cell>
          <cell r="C216">
            <v>3500</v>
          </cell>
          <cell r="D216">
            <v>7828</v>
          </cell>
          <cell r="E216">
            <v>5</v>
          </cell>
          <cell r="F216" t="str">
            <v>K1297-G20 Emu entity Network Element Mobile (CDMA) ; for MSC and BSS ; Prereq.: current systemversion (7KK1220-0SCxx) &amp; 7PK1221-7MC11</v>
          </cell>
          <cell r="H216">
            <v>9785</v>
          </cell>
          <cell r="I216">
            <v>75736</v>
          </cell>
        </row>
        <row r="217">
          <cell r="A217" t="str">
            <v>7KK1223-8MC41</v>
          </cell>
          <cell r="B217" t="str">
            <v/>
          </cell>
          <cell r="C217">
            <v>3500</v>
          </cell>
          <cell r="D217">
            <v>2356</v>
          </cell>
          <cell r="E217">
            <v>5</v>
          </cell>
          <cell r="F217" t="str">
            <v>K1297-G20 Emu entity Network Element Mobile (CDMA) Upgrade; for MSC and BSS ; Prereq.: current systemversion (7KK1220-0SCxx) &amp; 7KK1223-8MC11</v>
          </cell>
          <cell r="H217">
            <v>2945</v>
          </cell>
          <cell r="I217">
            <v>22795</v>
          </cell>
        </row>
        <row r="218">
          <cell r="A218" t="str">
            <v>7KK1223-8MG11</v>
          </cell>
          <cell r="B218" t="str">
            <v/>
          </cell>
          <cell r="C218">
            <v>3500</v>
          </cell>
          <cell r="D218">
            <v>7828</v>
          </cell>
          <cell r="E218">
            <v>5</v>
          </cell>
          <cell r="F218" t="str">
            <v>K1297-G20 Emu entity Network Element 2G Mobile; MSC/BSS (GPRS &amp; GSM &amp; CDMA); Prereq.: current systemversion (7KK1220-0SCxx) &amp; 7PK1221-7MG11</v>
          </cell>
          <cell r="H218">
            <v>9785</v>
          </cell>
          <cell r="I218">
            <v>75736</v>
          </cell>
        </row>
        <row r="219">
          <cell r="A219" t="str">
            <v>7KK1223-8MS11</v>
          </cell>
          <cell r="B219" t="str">
            <v/>
          </cell>
          <cell r="C219">
            <v>3500</v>
          </cell>
          <cell r="D219">
            <v>7828</v>
          </cell>
          <cell r="E219">
            <v>5</v>
          </cell>
          <cell r="F219" t="str">
            <v>K1297-G20 Emu entity Network Element Mobile; SMS Service Center; Prereq.: current systemversion (7KK1220-0SCxx) &amp; 7PK1221-7MS11 &amp; 7PK1221-7MM11</v>
          </cell>
          <cell r="H219">
            <v>9785</v>
          </cell>
          <cell r="I219">
            <v>75736</v>
          </cell>
        </row>
        <row r="220">
          <cell r="A220" t="str">
            <v>7KK1223-9UA11</v>
          </cell>
          <cell r="B220" t="str">
            <v/>
          </cell>
          <cell r="C220">
            <v>3500</v>
          </cell>
          <cell r="D220">
            <v>4892.5</v>
          </cell>
          <cell r="E220">
            <v>5</v>
          </cell>
          <cell r="F220" t="str">
            <v>K1297-G20 Emu entity Traffic Generator UMTS; AMR Simulator/Recorder; Prereq.: current systemversion (7KK1220-0SCxx) &amp; 7PK1221-7UX11</v>
          </cell>
          <cell r="H220">
            <v>6116</v>
          </cell>
          <cell r="I220">
            <v>47338</v>
          </cell>
        </row>
        <row r="221">
          <cell r="A221" t="str">
            <v>7KK1223-9UJ11</v>
          </cell>
          <cell r="B221" t="str">
            <v/>
          </cell>
          <cell r="C221">
            <v>3500</v>
          </cell>
          <cell r="D221">
            <v>3429.5</v>
          </cell>
          <cell r="E221">
            <v>5</v>
          </cell>
          <cell r="F221" t="str">
            <v>K1297-G20 Emu entity Traffic Generator UMTS; Iu CS/PS: Mobile originated Call for RNC and CN Simulation; Prereq.: current systemversion (7KK1220-0SCxx) &amp; 7PK1221-7UY11</v>
          </cell>
          <cell r="H221">
            <v>4287</v>
          </cell>
          <cell r="I221">
            <v>33182</v>
          </cell>
        </row>
        <row r="222">
          <cell r="A222" t="str">
            <v>7KK1223-9UJ41</v>
          </cell>
          <cell r="B222" t="str">
            <v/>
          </cell>
          <cell r="C222">
            <v>3500</v>
          </cell>
          <cell r="D222">
            <v>1035.5</v>
          </cell>
          <cell r="E222">
            <v>5</v>
          </cell>
          <cell r="F222" t="str">
            <v>K1297-G20 Emu entity Traffic Generator UMTS Upgrade; Iu CS/PS: Mobile originated Call for RNC and CN Simulation; Prereq.: current systemversion (7KK1220-0SCxx) &amp; 7KK1223-9UJ11</v>
          </cell>
          <cell r="H222">
            <v>1295</v>
          </cell>
          <cell r="I222">
            <v>10024</v>
          </cell>
        </row>
        <row r="223">
          <cell r="A223" t="str">
            <v>7KK1225-6CM11</v>
          </cell>
          <cell r="B223" t="str">
            <v/>
          </cell>
          <cell r="C223">
            <v>3500</v>
          </cell>
          <cell r="D223">
            <v>2565</v>
          </cell>
          <cell r="E223">
            <v>5</v>
          </cell>
          <cell r="F223" t="str">
            <v>K1297-G20 Manuf. spec. Prot. Mon GSM Abis ; MCI specific Protocols incl. ISUP ; Prereq.: current systemversion (7KK1220-0SCxx) &amp; 7PK1221-6/7TN11</v>
          </cell>
          <cell r="H223">
            <v>3207</v>
          </cell>
          <cell r="I223">
            <v>24823</v>
          </cell>
        </row>
        <row r="224">
          <cell r="A224" t="str">
            <v>7KK1225-6CM41</v>
          </cell>
          <cell r="B224" t="str">
            <v/>
          </cell>
          <cell r="C224">
            <v>3500</v>
          </cell>
          <cell r="D224">
            <v>769.5</v>
          </cell>
          <cell r="E224">
            <v>5</v>
          </cell>
          <cell r="F224" t="str">
            <v>K1297-G20 Manuf. spec. Prot. Mon GSM Abis Upgrade; MCI specific Protocols incl. ISUP ; Prereq.: current systemversion (7KK1220-0SCxx) &amp; 7KK1221-6CM11</v>
          </cell>
          <cell r="H224">
            <v>962</v>
          </cell>
          <cell r="I224">
            <v>7446</v>
          </cell>
        </row>
        <row r="225">
          <cell r="A225" t="str">
            <v>7KK1225-6MA11</v>
          </cell>
          <cell r="B225" t="str">
            <v/>
          </cell>
          <cell r="C225">
            <v>3500</v>
          </cell>
          <cell r="D225">
            <v>2565</v>
          </cell>
          <cell r="E225">
            <v>5</v>
          </cell>
          <cell r="F225" t="str">
            <v>K1297-G20 Manuf. spec. Prot. Mon GSM Abis ; ALCATEL specific Protocols incl. Abis O&amp;M ; Prereq.: current systemversion (7KK1220-0SCxx) &amp; 7PK1221-6/7TN11</v>
          </cell>
          <cell r="H225">
            <v>3207</v>
          </cell>
          <cell r="I225">
            <v>24823</v>
          </cell>
        </row>
        <row r="226">
          <cell r="A226" t="str">
            <v>7KK1225-6MA41</v>
          </cell>
          <cell r="B226" t="str">
            <v/>
          </cell>
          <cell r="C226">
            <v>3500</v>
          </cell>
          <cell r="D226">
            <v>769.5</v>
          </cell>
          <cell r="E226">
            <v>5</v>
          </cell>
          <cell r="F226" t="str">
            <v>K1297-G20 Manuf. spec. Prot. Mon GSM Abis Upgrade; ALCATEL specific Protocols incl. Abis O&amp;M ; Prereq.: current systemversion (7KK1220-0SCxx) &amp; 7KK1225-6MA11</v>
          </cell>
          <cell r="H226">
            <v>962</v>
          </cell>
          <cell r="I226">
            <v>7446</v>
          </cell>
        </row>
        <row r="227">
          <cell r="A227" t="str">
            <v>7KK1225-6ME11</v>
          </cell>
          <cell r="B227" t="str">
            <v/>
          </cell>
          <cell r="C227">
            <v>3500</v>
          </cell>
          <cell r="D227">
            <v>2565</v>
          </cell>
          <cell r="E227">
            <v>5</v>
          </cell>
          <cell r="F227" t="str">
            <v>K1297-G20 Manuf. spec. Prot. Mon GSM Abis ; ERICSSON specific Protocols incl. Abis O&amp;M ; Prereq.: current systemversion (7KK1220-0SCxx) &amp; 7PK1221-6/7TN11</v>
          </cell>
          <cell r="H227">
            <v>3207</v>
          </cell>
          <cell r="I227">
            <v>24823</v>
          </cell>
        </row>
        <row r="228">
          <cell r="A228" t="str">
            <v>7KK1225-6ME41</v>
          </cell>
          <cell r="B228" t="str">
            <v/>
          </cell>
          <cell r="C228">
            <v>3500</v>
          </cell>
          <cell r="D228">
            <v>769.5</v>
          </cell>
          <cell r="E228">
            <v>5</v>
          </cell>
          <cell r="F228" t="str">
            <v>K1297-G20 Manuf. spec. Prot. Mon GSM Abis Upgrade; ERICSSON specific Protocols incl. Abis O&amp;M ; Prereq.: current systemversion (7KK1220-0SCxx) &amp; 7KK1225-6ME11</v>
          </cell>
          <cell r="H228">
            <v>962</v>
          </cell>
          <cell r="I228">
            <v>7446</v>
          </cell>
        </row>
        <row r="229">
          <cell r="A229" t="str">
            <v>7KK1225-6ML11</v>
          </cell>
          <cell r="B229" t="str">
            <v/>
          </cell>
          <cell r="C229">
            <v>3500</v>
          </cell>
          <cell r="D229">
            <v>2565</v>
          </cell>
          <cell r="E229">
            <v>5</v>
          </cell>
          <cell r="F229" t="str">
            <v>K1297-G20 Manuf. spec. Prot. Mon GSM Abis ; LUCENT specific Protocols incl. Abis O&amp;M ; Prereq.: current systemversion (7KK1220-0SCxx) &amp; 7PK1221-6/7TN11</v>
          </cell>
          <cell r="H229">
            <v>3207</v>
          </cell>
          <cell r="I229">
            <v>24823</v>
          </cell>
        </row>
        <row r="230">
          <cell r="A230" t="str">
            <v>7KK1225-6ML41</v>
          </cell>
          <cell r="B230" t="str">
            <v/>
          </cell>
          <cell r="C230">
            <v>3500</v>
          </cell>
          <cell r="D230">
            <v>769.5</v>
          </cell>
          <cell r="E230">
            <v>5</v>
          </cell>
          <cell r="F230" t="str">
            <v>K1297-G20 Manuf. spec. Prot. Mon GSM Abis Upgrade; LUCENT specific Protocols incl. Abis O&amp;M ; Prereq.: current systemversion (7KK1220-0SCxx) &amp; 7KK1225-6ML11</v>
          </cell>
          <cell r="H230">
            <v>962</v>
          </cell>
          <cell r="I230">
            <v>7446</v>
          </cell>
        </row>
        <row r="231">
          <cell r="A231" t="str">
            <v>7KK1225-6MM11</v>
          </cell>
          <cell r="B231" t="str">
            <v/>
          </cell>
          <cell r="C231">
            <v>3500</v>
          </cell>
          <cell r="D231">
            <v>2565</v>
          </cell>
          <cell r="E231">
            <v>5</v>
          </cell>
          <cell r="F231" t="str">
            <v>K1297-G20 Manuf. spec. Prot. Mon GSM Abis ; MOTOROLA specific Protocols incl. Abis O&amp;M ; Prereq.: current systemversion (7KK1220-0SCxx) &amp; 7PK1221-6/7TN11</v>
          </cell>
          <cell r="H231">
            <v>3207</v>
          </cell>
          <cell r="I231">
            <v>24823</v>
          </cell>
        </row>
        <row r="232">
          <cell r="A232" t="str">
            <v>7KK1225-6MM41</v>
          </cell>
          <cell r="B232" t="str">
            <v/>
          </cell>
          <cell r="C232">
            <v>3500</v>
          </cell>
          <cell r="D232">
            <v>769.5</v>
          </cell>
          <cell r="E232">
            <v>5</v>
          </cell>
          <cell r="F232" t="str">
            <v>K1297-G20 Manuf. spec. Prot. Mon GSM Abis Upgrade; MOTOROLA specific Protocols incl. Abis O&amp;M ; Prereq.: current systemversion (7KK1220-0SCxx) &amp; 7KK1225-6MM11</v>
          </cell>
          <cell r="H232">
            <v>962</v>
          </cell>
          <cell r="I232">
            <v>7446</v>
          </cell>
        </row>
        <row r="233">
          <cell r="A233" t="str">
            <v>7KK1225-6MN11</v>
          </cell>
          <cell r="B233" t="str">
            <v/>
          </cell>
          <cell r="C233">
            <v>3500</v>
          </cell>
          <cell r="D233">
            <v>2565</v>
          </cell>
          <cell r="E233">
            <v>5</v>
          </cell>
          <cell r="F233" t="str">
            <v>K1297-G20 Manuf. spec. Prot. Mon GSM Abis ; NOKIA specific Protocols incl. Abis O&amp;M ; Prereq.: current systemversion (7KK1220-0SCxx) &amp; 7PK1221-6/7TN11</v>
          </cell>
          <cell r="H233">
            <v>3207</v>
          </cell>
          <cell r="I233">
            <v>24823</v>
          </cell>
        </row>
        <row r="234">
          <cell r="A234" t="str">
            <v>7KK1225-6MN41</v>
          </cell>
          <cell r="B234" t="str">
            <v/>
          </cell>
          <cell r="C234">
            <v>3500</v>
          </cell>
          <cell r="D234">
            <v>769.5</v>
          </cell>
          <cell r="E234">
            <v>5</v>
          </cell>
          <cell r="F234" t="str">
            <v>K1297-G20 Manuf. spec. Prot. Mon GSM Abis Upgrade; NOKIA specific Protocols incl. Abis O&amp;M ; Prereq.: current systemversion (7KK1220-0SCxx) &amp; 7KK1225-6MN11</v>
          </cell>
          <cell r="H234">
            <v>962</v>
          </cell>
          <cell r="I234">
            <v>7446</v>
          </cell>
        </row>
        <row r="235">
          <cell r="A235" t="str">
            <v>7KK1225-6MS11</v>
          </cell>
          <cell r="B235" t="str">
            <v/>
          </cell>
          <cell r="C235">
            <v>3500</v>
          </cell>
          <cell r="D235">
            <v>2565</v>
          </cell>
          <cell r="E235">
            <v>5</v>
          </cell>
          <cell r="F235" t="str">
            <v>K1297-G20 Manuf. spec. Prot. Mon GSM Abis ; SIEMENS specific Protocols incl. Abis O&amp;M ; Prereq.: current systemversion (7KK1220-0SCxx) &amp; 7PK1221-6/7TN11</v>
          </cell>
          <cell r="H235">
            <v>3207</v>
          </cell>
          <cell r="I235">
            <v>24823</v>
          </cell>
        </row>
        <row r="236">
          <cell r="A236" t="str">
            <v>7KK1225-6MS41</v>
          </cell>
          <cell r="B236" t="str">
            <v/>
          </cell>
          <cell r="C236">
            <v>3500</v>
          </cell>
          <cell r="D236">
            <v>769.5</v>
          </cell>
          <cell r="E236">
            <v>5</v>
          </cell>
          <cell r="F236" t="str">
            <v>K1297-G20 Manuf. spec. Prot. Mon GSM Abis Upgrade; SIEMENS specific Protocols incl. Abis O&amp;M ; Prereq.: current systemversion (7KK1220-0SCxx) &amp; 7KK1221-6MS11</v>
          </cell>
          <cell r="H236">
            <v>962</v>
          </cell>
          <cell r="I236">
            <v>7446</v>
          </cell>
        </row>
        <row r="237">
          <cell r="A237" t="str">
            <v>7KK1225-6MT11</v>
          </cell>
          <cell r="B237" t="str">
            <v/>
          </cell>
          <cell r="C237">
            <v>3500</v>
          </cell>
          <cell r="D237">
            <v>2565</v>
          </cell>
          <cell r="E237">
            <v>5</v>
          </cell>
          <cell r="F237" t="str">
            <v>K1297-G20 Manuf. spec. Prot. Mon GSM Abis ; NORTEL specific Protocols incl. Abis O&amp;M ; Prereq.: current systemversion (7KK1220-0SCxx) &amp; 7PK1221-6/7TN11</v>
          </cell>
          <cell r="H237">
            <v>3207</v>
          </cell>
          <cell r="I237">
            <v>24823</v>
          </cell>
        </row>
        <row r="238">
          <cell r="A238" t="str">
            <v>7KK1225-6MT41</v>
          </cell>
          <cell r="B238" t="str">
            <v/>
          </cell>
          <cell r="C238">
            <v>3500</v>
          </cell>
          <cell r="D238">
            <v>769.5</v>
          </cell>
          <cell r="E238">
            <v>5</v>
          </cell>
          <cell r="F238" t="str">
            <v>K1297-G20 Manuf. spec. Prot. Mon GSM Abis Upgrade; NORTEL specific Protocols incl. Abis O&amp;M ; Prereq.: current systemversion (7KK1220-0SCxx) &amp; 7KK1225-6MT11</v>
          </cell>
          <cell r="H238">
            <v>962</v>
          </cell>
          <cell r="I238">
            <v>7446</v>
          </cell>
        </row>
        <row r="239">
          <cell r="A239" t="str">
            <v>7KK1225-6PA11</v>
          </cell>
          <cell r="B239" t="str">
            <v/>
          </cell>
          <cell r="C239">
            <v>3500</v>
          </cell>
          <cell r="D239">
            <v>5994.5</v>
          </cell>
          <cell r="E239">
            <v>5</v>
          </cell>
          <cell r="F239" t="str">
            <v>K1297-G20 Manuf. spec. Prot. Mon GPRS/EDGE Abis ; ALCATEL specific GPRS/EDGE Abis layer incl. RLC/MAC ; Prereq.: current systemversion (7KK1220-0SCxx)</v>
          </cell>
          <cell r="H239">
            <v>7494</v>
          </cell>
          <cell r="I239">
            <v>58004</v>
          </cell>
        </row>
        <row r="240">
          <cell r="A240" t="str">
            <v>7KK1225-6PA41</v>
          </cell>
          <cell r="B240" t="str">
            <v/>
          </cell>
          <cell r="C240">
            <v>3500</v>
          </cell>
          <cell r="D240">
            <v>1805</v>
          </cell>
          <cell r="E240">
            <v>5</v>
          </cell>
          <cell r="F240" t="str">
            <v>K1297-G20 Manuf. spec. Prot. Mon GPRS/EDGE Abis Upgrade; ALCATEL specific GPRS/EDGE Abis layer incl. RLC/MAC ; Prereq.: current systemversion (7KK1220-0SCxx) &amp; 7KK1225-6PA11</v>
          </cell>
          <cell r="H240">
            <v>2257</v>
          </cell>
          <cell r="I240">
            <v>17470</v>
          </cell>
        </row>
        <row r="241">
          <cell r="A241" t="str">
            <v>7KK1225-6PE11</v>
          </cell>
          <cell r="B241" t="str">
            <v/>
          </cell>
          <cell r="C241">
            <v>3500</v>
          </cell>
          <cell r="D241">
            <v>5994.5</v>
          </cell>
          <cell r="E241">
            <v>5</v>
          </cell>
          <cell r="F241" t="str">
            <v>K1297-G20 Manuf. spec. Prot. Mon GPRS Abis ; ERICSSON specific GPRS Abis layer incl. RLC/MAC ; Prereq.: current systemversion (7KK1220-0SCxx)</v>
          </cell>
          <cell r="H241">
            <v>7494</v>
          </cell>
          <cell r="I241">
            <v>58004</v>
          </cell>
        </row>
        <row r="242">
          <cell r="A242" t="str">
            <v>7KK1225-6PE41</v>
          </cell>
          <cell r="B242" t="str">
            <v/>
          </cell>
          <cell r="C242">
            <v>3500</v>
          </cell>
          <cell r="D242">
            <v>1805</v>
          </cell>
          <cell r="E242">
            <v>5</v>
          </cell>
          <cell r="F242" t="str">
            <v>K1297-G20 Manuf. spec. Prot. Mon GPRS Abis Upgrade; ERICSSON specific GPRS Abis layer incl. RLC/MAC ; Prereq.: current systemversion (7KK1220-0SCxx) &amp; 7KK1225-6PE11</v>
          </cell>
          <cell r="H242">
            <v>2257</v>
          </cell>
          <cell r="I242">
            <v>17470</v>
          </cell>
        </row>
        <row r="243">
          <cell r="A243" t="str">
            <v>7KK1225-6PL11</v>
          </cell>
          <cell r="B243" t="str">
            <v/>
          </cell>
          <cell r="C243">
            <v>3500</v>
          </cell>
          <cell r="D243">
            <v>5994.5</v>
          </cell>
          <cell r="E243">
            <v>5</v>
          </cell>
          <cell r="F243" t="str">
            <v>K1297-G20 Manuf. spec. Prot. Mon GPRS Abis ; LUCENT specific GPRS Abis layer incl. RLC/MAC ; Prereq.: current systemversion (7KK1220-0SCxx)</v>
          </cell>
          <cell r="H243">
            <v>7494</v>
          </cell>
          <cell r="I243">
            <v>58004</v>
          </cell>
        </row>
        <row r="244">
          <cell r="A244" t="str">
            <v>7KK1225-6PL41</v>
          </cell>
          <cell r="B244" t="str">
            <v/>
          </cell>
          <cell r="C244">
            <v>3500</v>
          </cell>
          <cell r="D244">
            <v>1805</v>
          </cell>
          <cell r="E244">
            <v>5</v>
          </cell>
          <cell r="F244" t="str">
            <v>K1297-G20 Manuf. spec. Prot. Mon GPRS Abis Upgrade; LUCENT specific GPRS Abis layer incl. RLC/MAC ; Prereq.: current systemversion (7KK1220-0SCxx) &amp; 7KK1225-6PL11</v>
          </cell>
          <cell r="H244">
            <v>2257</v>
          </cell>
          <cell r="I244">
            <v>17470</v>
          </cell>
        </row>
        <row r="245">
          <cell r="A245" t="str">
            <v>7KK1225-6PM11</v>
          </cell>
          <cell r="B245" t="str">
            <v/>
          </cell>
          <cell r="C245">
            <v>3500</v>
          </cell>
          <cell r="D245">
            <v>5994.5</v>
          </cell>
          <cell r="E245">
            <v>5</v>
          </cell>
          <cell r="F245" t="str">
            <v>K1297-G20 Manuf. spec. Prot. Mon GPRS Abis ; MOTOROLA specific GPRS Abis layer incl. RLC/MAC ; Prereq.: current systemversion (7KK1220-0SCxx)</v>
          </cell>
          <cell r="H245">
            <v>7494</v>
          </cell>
          <cell r="I245">
            <v>58004</v>
          </cell>
        </row>
        <row r="246">
          <cell r="A246" t="str">
            <v>7KK1225-6PM41</v>
          </cell>
          <cell r="B246" t="str">
            <v/>
          </cell>
          <cell r="C246">
            <v>3500</v>
          </cell>
          <cell r="D246">
            <v>1805</v>
          </cell>
          <cell r="E246" t="str">
            <v>TBA</v>
          </cell>
          <cell r="F246" t="str">
            <v>K1297-G20 Manuf. spec. Prot. Mon GPRS Abis Upgrade; MOTOROLA specific GPRS Abis layer incl. RLC/MAC ; Prereq.: current systemversion (7KK1220-0SCxx) &amp; 7KK1225-6PM11</v>
          </cell>
          <cell r="H246">
            <v>2257</v>
          </cell>
          <cell r="I246">
            <v>17470</v>
          </cell>
        </row>
        <row r="247">
          <cell r="A247" t="str">
            <v>7KK1225-6PN11</v>
          </cell>
          <cell r="B247" t="str">
            <v/>
          </cell>
          <cell r="C247">
            <v>3500</v>
          </cell>
          <cell r="D247">
            <v>5994.5</v>
          </cell>
          <cell r="E247">
            <v>5</v>
          </cell>
          <cell r="F247" t="str">
            <v>K1297-G20 Manuf. spec. Prot. Mon GPRS Abis ; NOKIA specific GPRS Abis layer incl. RLC/MAC ; Prereq.: current systemversion (7KK1220-0SCxx)</v>
          </cell>
          <cell r="H247">
            <v>7494</v>
          </cell>
          <cell r="I247">
            <v>58004</v>
          </cell>
        </row>
        <row r="248">
          <cell r="A248" t="str">
            <v>7KK1225-6PN41</v>
          </cell>
          <cell r="B248" t="str">
            <v/>
          </cell>
          <cell r="C248">
            <v>3500</v>
          </cell>
          <cell r="D248">
            <v>1805</v>
          </cell>
          <cell r="E248">
            <v>5</v>
          </cell>
          <cell r="F248" t="str">
            <v>K1297-G20 Manuf. spec. Prot. Mon GPRS Abis Upgrade; NOKIA specific GPRS Abis layer incl. RLC/MAC ; Prereq.: current systemversion (7KK1220-0SCxx) &amp; 7KK1225-6PN11</v>
          </cell>
          <cell r="H248">
            <v>2257</v>
          </cell>
          <cell r="I248">
            <v>17470</v>
          </cell>
        </row>
        <row r="249">
          <cell r="A249" t="str">
            <v>7KK1225-6PS11</v>
          </cell>
          <cell r="B249" t="str">
            <v/>
          </cell>
          <cell r="C249">
            <v>3500</v>
          </cell>
          <cell r="D249">
            <v>5994.5</v>
          </cell>
          <cell r="E249">
            <v>5</v>
          </cell>
          <cell r="F249" t="str">
            <v>K1297-G20 Manuf. spec. Prot. Mon GPRS Abis ; SIEMENS specific GPRS Abis layer incl. RLC/MAC ; Prereq.: current systemversion (7KK1220-0SCxx)</v>
          </cell>
          <cell r="H249">
            <v>7494</v>
          </cell>
          <cell r="I249">
            <v>58004</v>
          </cell>
        </row>
        <row r="250">
          <cell r="A250" t="str">
            <v>7KK1225-6PS41</v>
          </cell>
          <cell r="B250" t="str">
            <v/>
          </cell>
          <cell r="C250">
            <v>3500</v>
          </cell>
          <cell r="D250">
            <v>1805</v>
          </cell>
          <cell r="E250">
            <v>5</v>
          </cell>
          <cell r="F250" t="str">
            <v>K1297-G20 Manuf. spec. Prot. Mon GPRS Abis Upgrade; SIEMENS specific GPRS Abis layer incl. RLC/MAC ; Prereq.: current systemversion (7KK1220-0SCxx) &amp; 7KK1225-6PS11</v>
          </cell>
          <cell r="H250">
            <v>2257</v>
          </cell>
          <cell r="I250">
            <v>17470</v>
          </cell>
        </row>
        <row r="251">
          <cell r="A251" t="str">
            <v>7KK1225-6PT11</v>
          </cell>
          <cell r="B251" t="str">
            <v/>
          </cell>
          <cell r="C251">
            <v>3500</v>
          </cell>
          <cell r="D251">
            <v>5994.5</v>
          </cell>
          <cell r="E251">
            <v>5</v>
          </cell>
          <cell r="F251" t="str">
            <v>K1297-G20 Manuf. spec. Prot. Mon GPRS Abis ; NORTEL specific GPRS Abis layer incl. RLC/MAC ; Prereq.: current systemversion (7KK1220-0SCxx)</v>
          </cell>
          <cell r="H251">
            <v>7494</v>
          </cell>
          <cell r="I251">
            <v>58004</v>
          </cell>
        </row>
        <row r="252">
          <cell r="A252" t="str">
            <v>7KK1225-6PT41</v>
          </cell>
          <cell r="B252" t="str">
            <v/>
          </cell>
          <cell r="C252">
            <v>3500</v>
          </cell>
          <cell r="D252">
            <v>1805</v>
          </cell>
          <cell r="E252">
            <v>5</v>
          </cell>
          <cell r="F252" t="str">
            <v>K1297-G20 Manuf. spec. Prot. Mon GPRS Abis Upgrade; NORTEL specific GPRS Abis layer incl. RLC/MAC ; Prereq.: current systemversion (7KK1220-0SCxx) &amp; 7KK1225-6PT11</v>
          </cell>
          <cell r="H252">
            <v>2257</v>
          </cell>
          <cell r="I252">
            <v>17470</v>
          </cell>
        </row>
        <row r="253">
          <cell r="A253" t="str">
            <v>7KK1225-7ME11</v>
          </cell>
          <cell r="B253" t="str">
            <v/>
          </cell>
          <cell r="C253">
            <v>3500</v>
          </cell>
          <cell r="D253">
            <v>7989.5</v>
          </cell>
          <cell r="E253">
            <v>5</v>
          </cell>
          <cell r="F253" t="str">
            <v>K1297-G20 Manuf. spec. Prot. Mon/Sim/Emu GSM Abis ; ERICSSON specific protocols incl. Abis O&amp;M ; Prereq.: current systemversion (7KK1220-0SCxx) &amp; 7Pk1221-7TN11</v>
          </cell>
          <cell r="H253">
            <v>9987</v>
          </cell>
          <cell r="I253">
            <v>77300</v>
          </cell>
        </row>
        <row r="254">
          <cell r="A254" t="str">
            <v>7KK1225-7MS11</v>
          </cell>
          <cell r="B254" t="str">
            <v/>
          </cell>
          <cell r="C254">
            <v>3500</v>
          </cell>
          <cell r="D254">
            <v>7989.5</v>
          </cell>
          <cell r="E254">
            <v>5</v>
          </cell>
          <cell r="F254" t="str">
            <v>K1297-G20 Manuf. spec. Prot. Mon/Sim/Emu GSM Abis ; SIEMENS specific protocols incl. Abis O&amp;M, RSL, ASUB ; Prereq.: current systemversion (7KK1220-0SCxx) &amp; 7PK1221-7TN11</v>
          </cell>
          <cell r="H254">
            <v>9987</v>
          </cell>
          <cell r="I254">
            <v>77300</v>
          </cell>
        </row>
        <row r="255">
          <cell r="A255" t="str">
            <v>7KK1225-7RS11</v>
          </cell>
          <cell r="B255" t="str">
            <v/>
          </cell>
          <cell r="C255">
            <v>3500</v>
          </cell>
          <cell r="D255">
            <v>23094.5</v>
          </cell>
          <cell r="E255">
            <v>5</v>
          </cell>
          <cell r="F255" t="str">
            <v>K1297-G20 Manuf. spec. Prot. Emu GPRS/EDGE Abis; Siemens specific protocols, incl. RLC/MAC; Prereq.: current systemversion (7KK1220-0SCxx)</v>
          </cell>
          <cell r="H255">
            <v>28869</v>
          </cell>
          <cell r="I255">
            <v>223447</v>
          </cell>
        </row>
        <row r="256">
          <cell r="A256" t="str">
            <v>7KK1226-7GG11</v>
          </cell>
          <cell r="B256" t="str">
            <v/>
          </cell>
          <cell r="C256">
            <v>3500</v>
          </cell>
          <cell r="D256">
            <v>9785</v>
          </cell>
          <cell r="E256">
            <v>5</v>
          </cell>
          <cell r="F256" t="str">
            <v>K1297-G20 Interw. Tests GPRS; End-to-End Test; Prereq.: current systemversion (7KK1220-0SCxx) &amp; 7KK1226-9GA &amp; 7PK1221-7GB or -7GN or -7TP</v>
          </cell>
          <cell r="H256">
            <v>12232</v>
          </cell>
          <cell r="I256">
            <v>94676</v>
          </cell>
        </row>
        <row r="257">
          <cell r="A257" t="str">
            <v>7KK1226-7MR11</v>
          </cell>
          <cell r="B257" t="str">
            <v/>
          </cell>
          <cell r="C257">
            <v>3500</v>
          </cell>
          <cell r="D257">
            <v>4408</v>
          </cell>
          <cell r="E257">
            <v>5</v>
          </cell>
          <cell r="F257" t="str">
            <v>K1297-G20 Interw. Tests 2G Mobile; IR.32, End-to-End Test Suite for Inter-PLMN CAMEL-Roaming (CAMEL Phase 1); Prereq.: current systemversion (7KK1220-0SCxx) &amp; 7PK1221-7MM11 &amp; -7TC11 &amp; -7TN11</v>
          </cell>
          <cell r="H257">
            <v>5510</v>
          </cell>
          <cell r="I257">
            <v>42648</v>
          </cell>
        </row>
        <row r="258">
          <cell r="A258" t="str">
            <v>7KK1226-8GM11</v>
          </cell>
          <cell r="B258" t="str">
            <v/>
          </cell>
          <cell r="C258">
            <v>3500</v>
          </cell>
          <cell r="D258">
            <v>62700</v>
          </cell>
          <cell r="E258">
            <v>5</v>
          </cell>
          <cell r="F258" t="str">
            <v>K1297-G20 Conf. Tests UMTS Iu PS; GMM/SM (TS24.008) towards SGSN; Prereq.: current systemversion (7KK1220-0SCxx) &amp; 7PK1221-7TB &amp; -7UY &amp; -7UZ &amp; 7KK1229-9TE</v>
          </cell>
          <cell r="H258">
            <v>78375</v>
          </cell>
          <cell r="I258">
            <v>606623</v>
          </cell>
        </row>
        <row r="259">
          <cell r="A259" t="str">
            <v>7KK1226-8GN11</v>
          </cell>
          <cell r="B259" t="str">
            <v/>
          </cell>
          <cell r="C259">
            <v>3500</v>
          </cell>
          <cell r="D259">
            <v>53295</v>
          </cell>
          <cell r="E259" t="str">
            <v>TBA</v>
          </cell>
          <cell r="F259" t="str">
            <v>K1297-G20 Conf. Tests GPRS GTP to GGSN; IUT is GGSN; Prereq.: 7PK1221-6/7GN &amp; 7PK1221-6/7TP &amp; 7KK1229-9TE</v>
          </cell>
          <cell r="G259" t="str">
            <v>NPL</v>
          </cell>
          <cell r="H259">
            <v>66619</v>
          </cell>
          <cell r="I259">
            <v>515632</v>
          </cell>
        </row>
        <row r="260">
          <cell r="A260" t="str">
            <v>7KK1226-8GP11</v>
          </cell>
          <cell r="B260" t="str">
            <v/>
          </cell>
          <cell r="C260">
            <v>3500</v>
          </cell>
          <cell r="D260">
            <v>53295</v>
          </cell>
          <cell r="E260" t="str">
            <v>TBA</v>
          </cell>
          <cell r="F260" t="str">
            <v>K1297-G20 Conf. Tests; GTP to SGSN (for UMTS); IUT is SGSN; Prereq.: current systemversion (7KK1220-0SCxx) &amp; 7KK1229-9TE &amp; 7PK1221-7GN &amp; -7TB &amp; -7TP &amp; -7UY &amp; -7UZ</v>
          </cell>
          <cell r="G260" t="str">
            <v>NPL</v>
          </cell>
          <cell r="H260">
            <v>66619</v>
          </cell>
          <cell r="I260">
            <v>515632</v>
          </cell>
        </row>
        <row r="261">
          <cell r="A261" t="str">
            <v>7KK1226-8GU11</v>
          </cell>
          <cell r="B261" t="str">
            <v/>
          </cell>
          <cell r="C261">
            <v>3500</v>
          </cell>
          <cell r="D261">
            <v>38000</v>
          </cell>
          <cell r="E261" t="str">
            <v>TBA</v>
          </cell>
          <cell r="F261" t="str">
            <v>K1297-G20 Tests for Conformance; UMTS GTP-U for SGSN; Prereq.: current systemversion (7KK1220-0SCxx) &amp; 7KK1229-9TE &amp; 7PK1221-7GN &amp; -7TP &amp; -7UX</v>
          </cell>
          <cell r="G261" t="str">
            <v>NPL</v>
          </cell>
          <cell r="H261">
            <v>47500</v>
          </cell>
          <cell r="I261">
            <v>367650</v>
          </cell>
        </row>
        <row r="262">
          <cell r="A262" t="str">
            <v>7KK1226-8TB11</v>
          </cell>
          <cell r="B262" t="str">
            <v/>
          </cell>
          <cell r="C262">
            <v>3500</v>
          </cell>
          <cell r="D262">
            <v>22990</v>
          </cell>
          <cell r="E262">
            <v>5</v>
          </cell>
          <cell r="F262" t="str">
            <v>K1297-G20 Tests for Conformance Broadband ; MTP3b (Q.2210) ; Prereq.: current systemversion (7KK1220-0SCxx) &amp; 7PK1221-7TB11 &amp; 7KK1229-9TE11</v>
          </cell>
          <cell r="H262">
            <v>28738</v>
          </cell>
          <cell r="I262">
            <v>222433</v>
          </cell>
        </row>
        <row r="263">
          <cell r="A263" t="str">
            <v>7KK1226-8UG11</v>
          </cell>
          <cell r="B263" t="str">
            <v/>
          </cell>
          <cell r="C263">
            <v>3500</v>
          </cell>
          <cell r="D263">
            <v>12540</v>
          </cell>
          <cell r="E263">
            <v>5</v>
          </cell>
          <cell r="F263" t="str">
            <v>K1297-G20 Conf. Tests Broadband; SSCOP (Q.2110) and SSCF (Q.2140); Prereq.: current systemversion (7KK1220-0SCxx) &amp; 7PK1221-6/7TB11 &amp; 7KK1229-9TE11</v>
          </cell>
          <cell r="H263">
            <v>15675</v>
          </cell>
          <cell r="I263">
            <v>121325</v>
          </cell>
        </row>
        <row r="264">
          <cell r="A264" t="str">
            <v>7KK1226-8UP11</v>
          </cell>
          <cell r="B264" t="str">
            <v/>
          </cell>
          <cell r="C264">
            <v>3500</v>
          </cell>
          <cell r="D264">
            <v>31350</v>
          </cell>
          <cell r="E264">
            <v>5</v>
          </cell>
          <cell r="F264" t="str">
            <v>K1297-G20 Conf. Tests UMTS ALCAP; AAL2 Layer 3 (Q.2630.1) Conformance Test Suite and STC (Q.2150.1 and Q.2510.2) Emulation; Prereq.: current systemversion (7KK1220-0SCxx) &amp; 7PK1221-7TB11&amp; -6/7UT11 &amp; 7KK1229-9TE11</v>
          </cell>
          <cell r="G264" t="str">
            <v>CPM</v>
          </cell>
          <cell r="H264">
            <v>39188</v>
          </cell>
          <cell r="I264">
            <v>303316</v>
          </cell>
        </row>
        <row r="265">
          <cell r="A265" t="str">
            <v>7KK1226-8UR11</v>
          </cell>
          <cell r="B265" t="str">
            <v/>
          </cell>
          <cell r="C265">
            <v>3500</v>
          </cell>
          <cell r="D265">
            <v>71060</v>
          </cell>
          <cell r="E265" t="str">
            <v>TBA</v>
          </cell>
          <cell r="F265" t="str">
            <v>K1297-G20 Tests for Conformance UMTS Iu PS; RANAP (TS25.413), system under test=UMSC PS; Prereq.: current systemversion (7KK1220-0SCxx) &amp; 7PK1221-7TB &amp; -7TC &amp; -7UZ &amp; -7UY &amp; 7KK1229-9TE11</v>
          </cell>
          <cell r="G265" t="str">
            <v>NPL</v>
          </cell>
          <cell r="H265">
            <v>88825</v>
          </cell>
          <cell r="I265">
            <v>687506</v>
          </cell>
        </row>
        <row r="266">
          <cell r="A266" t="str">
            <v>7KK1226-8UR41</v>
          </cell>
          <cell r="B266" t="str">
            <v/>
          </cell>
          <cell r="C266">
            <v>3500</v>
          </cell>
          <cell r="D266">
            <v>11742</v>
          </cell>
          <cell r="E266" t="str">
            <v>TBA</v>
          </cell>
          <cell r="F266" t="str">
            <v>K1297-G20 Tests for Conformance UMTS Iu PS Upgrade; RANAP (TS25.413), system under test=UMSC PS; Prereq.: current systemversion (7KK1220-0SCxx) &amp; 7KK1226-8UR11</v>
          </cell>
          <cell r="G266" t="str">
            <v>NPL</v>
          </cell>
          <cell r="H266">
            <v>14678</v>
          </cell>
          <cell r="I266">
            <v>113608</v>
          </cell>
        </row>
        <row r="267">
          <cell r="A267" t="str">
            <v>7KK1226-8US11</v>
          </cell>
          <cell r="B267" t="str">
            <v/>
          </cell>
          <cell r="C267">
            <v>3500</v>
          </cell>
          <cell r="D267">
            <v>57000</v>
          </cell>
          <cell r="E267" t="str">
            <v>TBA</v>
          </cell>
          <cell r="F267" t="str">
            <v>K1297-G20 Conf. Tests UMTS Iu PS customized version; RANAP (TS25.413) SUT=RNC PS; Prereq.: current systemversion (7KK1220-0SC) &amp; 7PK1221-7GN &amp; 7TC &amp; 7UY &amp; 7UZ &amp; 7KK1229-4MC</v>
          </cell>
          <cell r="G267" t="str">
            <v>NPL</v>
          </cell>
          <cell r="H267">
            <v>71250</v>
          </cell>
          <cell r="I267">
            <v>551475</v>
          </cell>
        </row>
        <row r="268">
          <cell r="A268" t="str">
            <v>7KK1226-9GA11</v>
          </cell>
          <cell r="B268" t="str">
            <v/>
          </cell>
          <cell r="C268">
            <v>3500</v>
          </cell>
          <cell r="D268">
            <v>9785</v>
          </cell>
          <cell r="E268">
            <v>5</v>
          </cell>
          <cell r="F268" t="str">
            <v>K1297-G20 Traffic Generation 2.5G and 3G Mobile Gn, Gb, Gi,  Iu-PS; IP Packet generator and comparator; IP-Gate; Prereq.: current systemversion (7KK1220-0SCxx) &amp; 7PK1221-7TP11</v>
          </cell>
          <cell r="H268">
            <v>12232</v>
          </cell>
          <cell r="I268">
            <v>94676</v>
          </cell>
        </row>
        <row r="269">
          <cell r="A269" t="str">
            <v>7KK1226-9GA41</v>
          </cell>
          <cell r="B269" t="str">
            <v/>
          </cell>
          <cell r="C269">
            <v>3500</v>
          </cell>
          <cell r="D269">
            <v>2935.5</v>
          </cell>
          <cell r="E269">
            <v>5</v>
          </cell>
          <cell r="F269" t="str">
            <v>K1297-G20 Traffic Generation 2.5G and 3G Mobile Gn, Gb, Gi, Iu-PS Upgrade; IP Packet generator and comparator; IP-Gate; Prereq.: current systemversion (7KK1220-0SCxx) &amp; 7KK1226-9GA11</v>
          </cell>
          <cell r="H269">
            <v>3670</v>
          </cell>
          <cell r="I269">
            <v>28406</v>
          </cell>
        </row>
        <row r="270">
          <cell r="A270" t="str">
            <v>7KK1226-9GJ11</v>
          </cell>
          <cell r="B270" t="str">
            <v/>
          </cell>
          <cell r="C270">
            <v>3500</v>
          </cell>
          <cell r="D270">
            <v>9785</v>
          </cell>
          <cell r="E270" t="str">
            <v>TBA</v>
          </cell>
          <cell r="F270" t="str">
            <v>K1297-G20 Traffic Generation 2.5G and 3G Mobile Gn, Gb, Gi, Iu-PS; IPv6 Packet generator and comparator; IPv6-Gate; Prereq.: current systemversion (7KK1220-0SCxx) &amp; 7PK1221-7TP11</v>
          </cell>
          <cell r="H270">
            <v>12232</v>
          </cell>
          <cell r="I270">
            <v>94676</v>
          </cell>
        </row>
        <row r="271">
          <cell r="A271" t="str">
            <v>7KK1229-1AA11</v>
          </cell>
          <cell r="B271" t="str">
            <v/>
          </cell>
          <cell r="C271">
            <v>3500</v>
          </cell>
          <cell r="D271">
            <v>9148.5</v>
          </cell>
          <cell r="E271">
            <v>5</v>
          </cell>
          <cell r="F271" t="str">
            <v>Cell Analyzer Software for K12xx; one user license; No Key Dongle provided</v>
          </cell>
          <cell r="G271" t="str">
            <v>CPM</v>
          </cell>
          <cell r="H271">
            <v>11436</v>
          </cell>
          <cell r="I271">
            <v>88515</v>
          </cell>
        </row>
        <row r="272">
          <cell r="A272" t="str">
            <v>7KK1229-1AB11</v>
          </cell>
          <cell r="B272" t="str">
            <v/>
          </cell>
          <cell r="C272">
            <v>3500</v>
          </cell>
          <cell r="D272">
            <v>9148.5</v>
          </cell>
          <cell r="E272" t="str">
            <v>TBA</v>
          </cell>
          <cell r="F272" t="str">
            <v>Cell Analyzer Software for PC (Windows 95, Windows 98, Windows NT); one user license; Key Dongle provided</v>
          </cell>
          <cell r="G272" t="str">
            <v>CPM</v>
          </cell>
          <cell r="H272">
            <v>11436</v>
          </cell>
          <cell r="I272">
            <v>88515</v>
          </cell>
        </row>
        <row r="273">
          <cell r="A273" t="str">
            <v>7KK1229-3FT11</v>
          </cell>
          <cell r="B273" t="str">
            <v/>
          </cell>
          <cell r="C273">
            <v>3500</v>
          </cell>
          <cell r="D273">
            <v>532</v>
          </cell>
          <cell r="E273">
            <v>5</v>
          </cell>
          <cell r="F273" t="str">
            <v>Tool for Mon Progr. ; record file C-API for K1103, K1205 &amp; K1297 record files; C-library offers functionality to read and write record files from K1103, K1205 &amp; K1297</v>
          </cell>
          <cell r="H273">
            <v>665</v>
          </cell>
          <cell r="I273">
            <v>5148</v>
          </cell>
        </row>
        <row r="274">
          <cell r="A274" t="str">
            <v>7KK1229-3FT41</v>
          </cell>
          <cell r="B274" t="str">
            <v/>
          </cell>
          <cell r="C274">
            <v>3500</v>
          </cell>
          <cell r="D274">
            <v>161.5</v>
          </cell>
          <cell r="E274">
            <v>5</v>
          </cell>
          <cell r="F274" t="str">
            <v>Tool for Mon Progr. Upgrade; record file C-API for K1103, K1205 &amp; K1297 record files; C-library offers functionality to read record files from K1103, K1205 &amp; K1297 ; Prereq.: 7KK1229-3FT11</v>
          </cell>
          <cell r="H274">
            <v>202</v>
          </cell>
          <cell r="I274">
            <v>1564</v>
          </cell>
        </row>
        <row r="275">
          <cell r="A275" t="str">
            <v>7KK1229-4CT11</v>
          </cell>
          <cell r="B275" t="str">
            <v/>
          </cell>
          <cell r="C275">
            <v>3500</v>
          </cell>
          <cell r="D275">
            <v>7343.5</v>
          </cell>
          <cell r="E275">
            <v>5</v>
          </cell>
          <cell r="F275" t="str">
            <v>Tool for Remote Operation; CORBA is supported; not functional on it's own.Prereq.: current systemversion (7KK1220-0SCxx)</v>
          </cell>
          <cell r="H275">
            <v>9180</v>
          </cell>
          <cell r="I275">
            <v>71054</v>
          </cell>
        </row>
        <row r="276">
          <cell r="A276" t="str">
            <v>7KK1229-4CT41</v>
          </cell>
          <cell r="B276" t="str">
            <v/>
          </cell>
          <cell r="C276">
            <v>3500</v>
          </cell>
          <cell r="D276">
            <v>2204</v>
          </cell>
          <cell r="E276">
            <v>5</v>
          </cell>
          <cell r="F276" t="str">
            <v>Upgrade; Tool for Remote Operation; CORBA is supported; not functional on it's own.Prereq.: current systemversion (7KK1220-0SCxx) &amp; 7KK1229-4CT11</v>
          </cell>
          <cell r="H276">
            <v>2755</v>
          </cell>
          <cell r="I276">
            <v>21324</v>
          </cell>
        </row>
        <row r="277">
          <cell r="A277" t="str">
            <v>7KK1229-4MA11</v>
          </cell>
          <cell r="B277" t="str">
            <v/>
          </cell>
          <cell r="C277">
            <v>3500</v>
          </cell>
          <cell r="D277">
            <v>15656</v>
          </cell>
          <cell r="E277">
            <v>5</v>
          </cell>
          <cell r="F277" t="str">
            <v>Tool for automated testing of MSC test cases; Test Management System supports generation, execution and reporting of test sessions, change management supported; Prereq.: current systemversion (7KK1220-0SCxx) &amp; 7KK1229-4CT11</v>
          </cell>
          <cell r="H277">
            <v>19570</v>
          </cell>
          <cell r="I277">
            <v>151472</v>
          </cell>
        </row>
        <row r="278">
          <cell r="A278" t="str">
            <v>7KK1229-4MC11</v>
          </cell>
          <cell r="B278" t="str">
            <v/>
          </cell>
          <cell r="C278">
            <v>3500</v>
          </cell>
          <cell r="D278">
            <v>15656</v>
          </cell>
          <cell r="E278">
            <v>4</v>
          </cell>
          <cell r="F278" t="str">
            <v>Tool for local automated testing of MSC test cases; Test Management System that supports the generation, execution and reporting of test sessions, change management  supported ; Prereq.: current systemversion (7KK1220-0SCxx)</v>
          </cell>
          <cell r="H278">
            <v>19570</v>
          </cell>
          <cell r="I278">
            <v>151472</v>
          </cell>
        </row>
        <row r="279">
          <cell r="A279" t="str">
            <v>7KK1229-4MC41</v>
          </cell>
          <cell r="B279" t="str">
            <v/>
          </cell>
          <cell r="C279">
            <v>3500</v>
          </cell>
          <cell r="D279">
            <v>4702.5</v>
          </cell>
          <cell r="E279">
            <v>5</v>
          </cell>
          <cell r="F279" t="str">
            <v>Upgrade; Tool for remote automated testing of MSC test cases; Prereq.: current systemversion (7KK1220-0SCxx) &amp; 7KK1229-4MC11</v>
          </cell>
          <cell r="H279">
            <v>5879</v>
          </cell>
          <cell r="I279">
            <v>45504</v>
          </cell>
        </row>
        <row r="280">
          <cell r="A280" t="str">
            <v>7KK1229-4MD11</v>
          </cell>
          <cell r="B280" t="str">
            <v/>
          </cell>
          <cell r="C280">
            <v>3500</v>
          </cell>
          <cell r="D280">
            <v>21527</v>
          </cell>
          <cell r="E280">
            <v>5</v>
          </cell>
          <cell r="F280" t="str">
            <v>Tool for remote automated testing of MSC test cases; Bundle that equipes one PC and one G20; Supports the generation, execution and reporting of test sessions, change management  supported; Prereq.: current systemversion (7KK1220-0SCxx)</v>
          </cell>
          <cell r="H280">
            <v>26909</v>
          </cell>
          <cell r="I280">
            <v>208276</v>
          </cell>
        </row>
        <row r="281">
          <cell r="A281" t="str">
            <v>7KK1229-4MD41</v>
          </cell>
          <cell r="B281" t="str">
            <v/>
          </cell>
          <cell r="C281">
            <v>3500</v>
          </cell>
          <cell r="D281">
            <v>6460</v>
          </cell>
          <cell r="E281">
            <v>5</v>
          </cell>
          <cell r="F281" t="str">
            <v>Upgrade; Tool for remote automated testing of MSC test cases; Bundle that equipes one PC and one G20; Supports the generation, execution and reporting of test sessions, change management  supported; Prereq.: 7KK1229-4MD11</v>
          </cell>
          <cell r="H281">
            <v>8075</v>
          </cell>
          <cell r="I281">
            <v>62501</v>
          </cell>
        </row>
        <row r="282">
          <cell r="A282" t="str">
            <v>7KK1229-4PP11</v>
          </cell>
          <cell r="B282" t="str">
            <v/>
          </cell>
          <cell r="C282">
            <v>3500</v>
          </cell>
          <cell r="D282">
            <v>4940</v>
          </cell>
          <cell r="E282">
            <v>5</v>
          </cell>
          <cell r="F282" t="str">
            <v>Tool for Offline: Record play back; aligned to WINDOWS NT/2000 (engl.); analysis and play back of K1103, K1205 and K1297 record files, incl. zoom, filter, statistics and application programs; version V2.40</v>
          </cell>
          <cell r="H282">
            <v>6175</v>
          </cell>
          <cell r="I282">
            <v>47795</v>
          </cell>
        </row>
        <row r="283">
          <cell r="A283" t="str">
            <v>7KK1229-4PP41</v>
          </cell>
          <cell r="B283" t="str">
            <v/>
          </cell>
          <cell r="C283">
            <v>3500</v>
          </cell>
          <cell r="D283">
            <v>1482</v>
          </cell>
          <cell r="E283">
            <v>5</v>
          </cell>
          <cell r="F283" t="str">
            <v>Tool for Offline: Record play back Upgrade; aligned to WINDOWS NT/2000 (engl.); analysis and play back of K1103, K1205 and K1297 record files, incl. zoom, filter, statistics and application programs; version V2.40; Prereq.: 7KK1229-4PP11</v>
          </cell>
          <cell r="H283">
            <v>1853</v>
          </cell>
          <cell r="I283">
            <v>14343</v>
          </cell>
        </row>
        <row r="284">
          <cell r="A284" t="str">
            <v>7KK1229-4PV11</v>
          </cell>
          <cell r="B284" t="str">
            <v/>
          </cell>
          <cell r="C284">
            <v>3500</v>
          </cell>
          <cell r="D284">
            <v>1985.5</v>
          </cell>
          <cell r="E284">
            <v>5</v>
          </cell>
          <cell r="F284" t="str">
            <v>Tool for Offline: Record Viewer; aligned to WINDOWS NT/2000 (engl.); analysis of K1103, K1205 and K1297 record files; version V2.40</v>
          </cell>
          <cell r="H284">
            <v>2482</v>
          </cell>
          <cell r="I284">
            <v>19211</v>
          </cell>
        </row>
        <row r="285">
          <cell r="A285" t="str">
            <v>7KK1229-4PV41</v>
          </cell>
          <cell r="B285" t="str">
            <v/>
          </cell>
          <cell r="C285">
            <v>3500</v>
          </cell>
          <cell r="D285">
            <v>598.5</v>
          </cell>
          <cell r="E285">
            <v>5</v>
          </cell>
          <cell r="F285" t="str">
            <v>Tool for Offline: Record Viewer Upgrade; aligned to WINDOWS NT/2000 (engl.); analysis of K1103, K1205 and K1297 record files; version V2.40; Prereq.: 7KK1229-4PV11</v>
          </cell>
          <cell r="H285">
            <v>749</v>
          </cell>
          <cell r="I285">
            <v>5798</v>
          </cell>
        </row>
        <row r="286">
          <cell r="A286" t="str">
            <v>7KK1229-4RR11</v>
          </cell>
          <cell r="B286" t="str">
            <v/>
          </cell>
          <cell r="C286">
            <v>3500</v>
          </cell>
          <cell r="D286">
            <v>161.5</v>
          </cell>
          <cell r="E286" t="str">
            <v>TBA</v>
          </cell>
          <cell r="F286" t="str">
            <v>Remote operation reachout SW with English manual on CD</v>
          </cell>
          <cell r="G286" t="str">
            <v>LS</v>
          </cell>
          <cell r="H286">
            <v>202</v>
          </cell>
          <cell r="I286">
            <v>1564</v>
          </cell>
        </row>
        <row r="287">
          <cell r="A287" t="str">
            <v>7KK1229-8PE11</v>
          </cell>
          <cell r="B287" t="str">
            <v/>
          </cell>
          <cell r="C287">
            <v>3500</v>
          </cell>
          <cell r="D287">
            <v>7790</v>
          </cell>
          <cell r="E287">
            <v>5</v>
          </cell>
          <cell r="F287" t="str">
            <v>Tool for Mon/Sim/Emu offline; K1297-G20 developm. env., offl. Mon, offl. test program./config./eval., vers. V2.40; add. Prot. Packages needed; NO ACTIVE TEST CASE EXECUTION; Prereq.: WIN NT SP5 or 2000, Pentium, 200MB disk space, 64 MB RAM</v>
          </cell>
          <cell r="H287">
            <v>9738</v>
          </cell>
          <cell r="I287">
            <v>75373</v>
          </cell>
        </row>
        <row r="288">
          <cell r="A288" t="str">
            <v>7KK1229-8PE41</v>
          </cell>
          <cell r="B288" t="str">
            <v/>
          </cell>
          <cell r="C288">
            <v>3500</v>
          </cell>
          <cell r="D288">
            <v>2337</v>
          </cell>
          <cell r="E288">
            <v>5</v>
          </cell>
          <cell r="F288" t="str">
            <v>Tool for Mon/Sim/Emu offline Upgrade; K1297-G20 developm. env., offl. Mon, offl. test program./config./eval., vers. V2.40; add. Prot. Packages needed; NO ACTIVE TEST CASE EXECUTION; Prereq.: 7KK1229-8PE11</v>
          </cell>
          <cell r="H288">
            <v>2922</v>
          </cell>
          <cell r="I288">
            <v>22617</v>
          </cell>
        </row>
        <row r="289">
          <cell r="A289" t="str">
            <v>7KK1229-9CC11</v>
          </cell>
          <cell r="B289" t="str">
            <v/>
          </cell>
          <cell r="C289">
            <v>3500</v>
          </cell>
          <cell r="D289">
            <v>3496</v>
          </cell>
          <cell r="E289">
            <v>5</v>
          </cell>
          <cell r="F289" t="str">
            <v>Tool for Programming: Emulation Environement C-API; K1297-G20 emulation/simulation programming, incl. GNU C-Compiler; Prereq.: current systemversion (7KK1220-0SCxx)</v>
          </cell>
          <cell r="H289">
            <v>4370</v>
          </cell>
          <cell r="I289">
            <v>33824</v>
          </cell>
        </row>
        <row r="290">
          <cell r="A290" t="str">
            <v>7KK1229-9CC41</v>
          </cell>
          <cell r="B290" t="str">
            <v/>
          </cell>
          <cell r="C290">
            <v>3500</v>
          </cell>
          <cell r="D290">
            <v>1054.5</v>
          </cell>
          <cell r="E290">
            <v>5</v>
          </cell>
          <cell r="F290" t="str">
            <v>Tool for Programming: Emulation Environement C-API Upgrade; K1297-G20 emulation/simulation programming, incl. GNU C-Compiler; Prereq.: current systemversion (7KK1220-0SCxx) &amp; 7KK1229-9CC11</v>
          </cell>
          <cell r="H290">
            <v>1319</v>
          </cell>
          <cell r="I290">
            <v>10210</v>
          </cell>
        </row>
        <row r="291">
          <cell r="A291" t="str">
            <v>7KK1229-9CP11</v>
          </cell>
          <cell r="B291" t="str">
            <v/>
          </cell>
          <cell r="C291">
            <v>3500</v>
          </cell>
          <cell r="D291">
            <v>1472.5</v>
          </cell>
          <cell r="E291">
            <v>5</v>
          </cell>
          <cell r="F291" t="str">
            <v>Tool for K12xx - Monitoring API for C++ (Development of customized K12xx Applications) ; Prereq: Visual C 6.0</v>
          </cell>
          <cell r="H291">
            <v>1841</v>
          </cell>
          <cell r="I291">
            <v>14250</v>
          </cell>
        </row>
        <row r="292">
          <cell r="A292" t="str">
            <v>7KK1229-9SA11</v>
          </cell>
          <cell r="B292" t="str">
            <v/>
          </cell>
          <cell r="C292">
            <v>3500</v>
          </cell>
          <cell r="D292">
            <v>1472.5</v>
          </cell>
          <cell r="E292">
            <v>5</v>
          </cell>
          <cell r="F292" t="str">
            <v>Tool for Programming: SDL C-API; compatible to Telelogic SDL environment; for K1297-G20 emulation programming; Prereq.: current systemversion (7KK1220-0SCxx) &amp; 7KK1229-9CC11</v>
          </cell>
          <cell r="H292">
            <v>1841</v>
          </cell>
          <cell r="I292">
            <v>14250</v>
          </cell>
        </row>
        <row r="293">
          <cell r="A293" t="str">
            <v>7KK1229-9TC11</v>
          </cell>
          <cell r="B293" t="str">
            <v/>
          </cell>
          <cell r="C293">
            <v>3500</v>
          </cell>
          <cell r="D293">
            <v>11704</v>
          </cell>
          <cell r="E293">
            <v>5</v>
          </cell>
          <cell r="F293" t="str">
            <v>Tool for Programming: TTCN; K1297-G20 Compiler &amp; Development environment; compiles to C on PC, includes C-Compiler</v>
          </cell>
          <cell r="H293">
            <v>14630</v>
          </cell>
          <cell r="I293">
            <v>113237</v>
          </cell>
        </row>
        <row r="294">
          <cell r="A294" t="str">
            <v>7KK1229-9TE11</v>
          </cell>
          <cell r="B294" t="str">
            <v/>
          </cell>
          <cell r="C294">
            <v>3500</v>
          </cell>
          <cell r="D294">
            <v>6308</v>
          </cell>
          <cell r="E294">
            <v>5</v>
          </cell>
          <cell r="F294" t="str">
            <v>Tool for Sim Progr.; TTCN; K1297-G20 test case execution and analysis environment for TTCN test suites; Prereq.: current systemversion (7KK1220-0SCxx) and a compiled TTCN test suite</v>
          </cell>
          <cell r="H294">
            <v>7885</v>
          </cell>
          <cell r="I294">
            <v>61030</v>
          </cell>
        </row>
        <row r="295">
          <cell r="A295" t="str">
            <v>7KK1260-8CA11</v>
          </cell>
          <cell r="B295" t="str">
            <v/>
          </cell>
          <cell r="C295">
            <v>3500</v>
          </cell>
          <cell r="D295">
            <v>34599</v>
          </cell>
          <cell r="E295" t="str">
            <v>TBA</v>
          </cell>
          <cell r="F295" t="str">
            <v>CMON; Software standard version (English); full license</v>
          </cell>
          <cell r="G295" t="str">
            <v>NPL</v>
          </cell>
          <cell r="H295">
            <v>43249</v>
          </cell>
          <cell r="I295">
            <v>334748</v>
          </cell>
        </row>
        <row r="296">
          <cell r="A296" t="str">
            <v>7KK1260-8DA00</v>
          </cell>
          <cell r="B296" t="str">
            <v/>
          </cell>
          <cell r="C296">
            <v>3500</v>
          </cell>
          <cell r="D296">
            <v>3876</v>
          </cell>
          <cell r="E296" t="str">
            <v>TBA</v>
          </cell>
          <cell r="F296" t="str">
            <v>AMON; Software standard version (English); one month license</v>
          </cell>
          <cell r="G296" t="str">
            <v>NPL</v>
          </cell>
          <cell r="H296">
            <v>4845</v>
          </cell>
          <cell r="I296">
            <v>37501</v>
          </cell>
        </row>
        <row r="297">
          <cell r="A297" t="str">
            <v>7KK1260-8DA11</v>
          </cell>
          <cell r="B297" t="str">
            <v/>
          </cell>
          <cell r="C297">
            <v>3500</v>
          </cell>
          <cell r="D297">
            <v>36109.5</v>
          </cell>
          <cell r="E297" t="str">
            <v>TBA</v>
          </cell>
          <cell r="F297" t="str">
            <v>AMON; Software standard version (English); full license</v>
          </cell>
          <cell r="G297" t="str">
            <v>NPL</v>
          </cell>
          <cell r="H297">
            <v>45137</v>
          </cell>
          <cell r="I297">
            <v>349361</v>
          </cell>
        </row>
        <row r="298">
          <cell r="A298" t="str">
            <v>7KK1260-8DA21</v>
          </cell>
          <cell r="B298" t="str">
            <v/>
          </cell>
          <cell r="C298">
            <v>3500</v>
          </cell>
          <cell r="D298">
            <v>3619.5</v>
          </cell>
          <cell r="E298" t="str">
            <v>TBA</v>
          </cell>
          <cell r="F298" t="str">
            <v>AMON; Software Update standard version (English); full license; Update from older version</v>
          </cell>
          <cell r="G298" t="str">
            <v>NPL</v>
          </cell>
          <cell r="H298">
            <v>4525</v>
          </cell>
          <cell r="I298">
            <v>35024</v>
          </cell>
        </row>
        <row r="299">
          <cell r="A299" t="str">
            <v>7KK1260-8DA41</v>
          </cell>
          <cell r="B299" t="str">
            <v/>
          </cell>
          <cell r="C299">
            <v>3500</v>
          </cell>
          <cell r="D299">
            <v>12065</v>
          </cell>
          <cell r="E299" t="str">
            <v>TBA</v>
          </cell>
          <cell r="F299" t="str">
            <v>AMON; Software Upgrade standard version (English); full license; Upgrade from older version</v>
          </cell>
          <cell r="G299" t="str">
            <v>NPL</v>
          </cell>
          <cell r="H299">
            <v>15082</v>
          </cell>
          <cell r="I299">
            <v>116735</v>
          </cell>
        </row>
        <row r="300">
          <cell r="A300" t="str">
            <v>7KK1260-8XA11</v>
          </cell>
          <cell r="B300" t="str">
            <v/>
          </cell>
          <cell r="C300">
            <v>3500</v>
          </cell>
          <cell r="D300">
            <v>4949.5</v>
          </cell>
          <cell r="E300" t="str">
            <v>TBA</v>
          </cell>
          <cell r="F300" t="str">
            <v>AMON extension SW; support package for JSI VOICEBOX equipment; Prereq.: 7KK1260-8DAxx</v>
          </cell>
          <cell r="G300" t="str">
            <v>NPL</v>
          </cell>
          <cell r="H300">
            <v>6187</v>
          </cell>
          <cell r="I300">
            <v>47888</v>
          </cell>
        </row>
        <row r="301">
          <cell r="A301" t="str">
            <v>7KK1260-8XK11</v>
          </cell>
          <cell r="B301" t="str">
            <v/>
          </cell>
          <cell r="C301">
            <v>3500</v>
          </cell>
          <cell r="D301">
            <v>4949.5</v>
          </cell>
          <cell r="E301" t="str">
            <v>TBA</v>
          </cell>
          <cell r="F301" t="str">
            <v>AMON extension SW; multiple monitoring; call content and call information may be routed parallel to several monitoring centers; Prereq.: 7KK1260-8DAxx</v>
          </cell>
          <cell r="G301" t="str">
            <v>NPL</v>
          </cell>
          <cell r="H301">
            <v>6187</v>
          </cell>
          <cell r="I301">
            <v>47888</v>
          </cell>
        </row>
        <row r="302">
          <cell r="A302" t="str">
            <v>7KK1260-8XL11</v>
          </cell>
          <cell r="B302" t="str">
            <v/>
          </cell>
          <cell r="C302">
            <v>3500</v>
          </cell>
          <cell r="D302">
            <v>4949.5</v>
          </cell>
          <cell r="E302" t="str">
            <v>TBA</v>
          </cell>
          <cell r="F302" t="str">
            <v>AMON extension SW; SCI/DTMF interception; detailed analysis of subscriber controlled input and DTMF messages of an intercepted subscriber; Prereq.: 7KK1260-8DAxx</v>
          </cell>
          <cell r="G302" t="str">
            <v>NPL</v>
          </cell>
          <cell r="H302">
            <v>6187</v>
          </cell>
          <cell r="I302">
            <v>47888</v>
          </cell>
        </row>
        <row r="303">
          <cell r="A303" t="str">
            <v>7KK1260-8XN11</v>
          </cell>
          <cell r="B303" t="str">
            <v/>
          </cell>
          <cell r="C303">
            <v>3500</v>
          </cell>
          <cell r="D303">
            <v>3961.5</v>
          </cell>
          <cell r="E303" t="str">
            <v>TBA</v>
          </cell>
          <cell r="F303" t="str">
            <v>AMON extension SW; Hot monitoring; provides additional audio extraction of an active interception task on the K1205; Prereq.: 7KK1260-8DAxx</v>
          </cell>
          <cell r="G303" t="str">
            <v>NPL</v>
          </cell>
          <cell r="H303">
            <v>4952</v>
          </cell>
          <cell r="I303">
            <v>38329</v>
          </cell>
        </row>
        <row r="304">
          <cell r="A304" t="str">
            <v>7KK1260-APM01</v>
          </cell>
          <cell r="B304" t="str">
            <v/>
          </cell>
          <cell r="C304">
            <v>3500</v>
          </cell>
          <cell r="D304">
            <v>71658.5</v>
          </cell>
          <cell r="E304" t="str">
            <v>TBA</v>
          </cell>
          <cell r="F304" t="str">
            <v>AMON K1205 standard version base package 1 (engl.); content: K1205 portable unit (4slots) with AP-4, PRIMO ready installed, K1205 Mobile SW and AMON SW standard version, full license</v>
          </cell>
          <cell r="G304" t="str">
            <v>NPL</v>
          </cell>
          <cell r="H304">
            <v>89574</v>
          </cell>
          <cell r="I304">
            <v>693303</v>
          </cell>
        </row>
        <row r="305">
          <cell r="A305" t="str">
            <v>7KK1260-APM02</v>
          </cell>
          <cell r="B305" t="str">
            <v/>
          </cell>
          <cell r="C305">
            <v>3500</v>
          </cell>
          <cell r="D305">
            <v>80560</v>
          </cell>
          <cell r="E305" t="str">
            <v>TBA</v>
          </cell>
          <cell r="F305" t="str">
            <v>AMON K1205 standard version base package 2 (engl.); content: K1205 portable unit (4slots) with AP-4, 2x PRIMO ready installed, K1205 Mobile SW and AMON SW standard version, full license</v>
          </cell>
          <cell r="G305" t="str">
            <v>NPL</v>
          </cell>
          <cell r="H305">
            <v>100700</v>
          </cell>
          <cell r="I305">
            <v>779418</v>
          </cell>
        </row>
        <row r="306">
          <cell r="A306" t="str">
            <v>7KK1260-APM03</v>
          </cell>
          <cell r="B306" t="str">
            <v/>
          </cell>
          <cell r="C306">
            <v>3500</v>
          </cell>
          <cell r="D306">
            <v>89452</v>
          </cell>
          <cell r="E306" t="str">
            <v>TBA</v>
          </cell>
          <cell r="F306" t="str">
            <v>AMON K1205 standard version base package 3 (engl.); content: K1205 portable unit (4slots) with AP-4, 3x PRIMO ready installed, K1205 Mobile SW and AMON SW standard version, full license</v>
          </cell>
          <cell r="G306" t="str">
            <v>NPL</v>
          </cell>
          <cell r="H306">
            <v>111815</v>
          </cell>
          <cell r="I306">
            <v>865449</v>
          </cell>
        </row>
        <row r="307">
          <cell r="A307" t="str">
            <v>7KK1260-CPM01</v>
          </cell>
          <cell r="B307" t="str">
            <v/>
          </cell>
          <cell r="C307">
            <v>3500</v>
          </cell>
          <cell r="D307">
            <v>70670.5</v>
          </cell>
          <cell r="E307" t="str">
            <v>TBA</v>
          </cell>
          <cell r="F307" t="str">
            <v>CMON K1205 base package 1 (engl.); content: K1205 portable unit (4slots) with AP-4, PRIMO ready installed, K1205 Base and Mobile SW, CMON SW standard version, full license</v>
          </cell>
          <cell r="G307" t="str">
            <v>NPL</v>
          </cell>
          <cell r="H307">
            <v>88339</v>
          </cell>
          <cell r="I307">
            <v>683744</v>
          </cell>
        </row>
        <row r="308">
          <cell r="A308" t="str">
            <v>7KK1260-CPM02</v>
          </cell>
          <cell r="B308" t="str">
            <v/>
          </cell>
          <cell r="C308">
            <v>3500</v>
          </cell>
          <cell r="D308">
            <v>79572</v>
          </cell>
          <cell r="E308" t="str">
            <v>TBA</v>
          </cell>
          <cell r="F308" t="str">
            <v>CMON K1205 base package 2 (engl.); content: K1205 portable unit (4slots) with AP-4, 2x PRIMO ready installed, K1205 Base and Mobile SW, CMON SW standard version, full license</v>
          </cell>
          <cell r="G308" t="str">
            <v>NPL</v>
          </cell>
          <cell r="H308">
            <v>99465</v>
          </cell>
          <cell r="I308">
            <v>769860</v>
          </cell>
        </row>
        <row r="309">
          <cell r="A309" t="str">
            <v>7KK1260-CPM03</v>
          </cell>
          <cell r="B309" t="str">
            <v/>
          </cell>
          <cell r="C309">
            <v>3500</v>
          </cell>
          <cell r="D309">
            <v>88464</v>
          </cell>
          <cell r="E309" t="str">
            <v>TBA</v>
          </cell>
          <cell r="F309" t="str">
            <v>CMON K1205 base package 3 (engl.); content: K1205 portable unit (4slots) with AP-4, 3x PRIMO ready installed, K1205 Base and Mobile SW, CMON SW standard version, full license</v>
          </cell>
          <cell r="G309" t="str">
            <v>NPL</v>
          </cell>
          <cell r="H309">
            <v>110580</v>
          </cell>
          <cell r="I309">
            <v>855890</v>
          </cell>
        </row>
        <row r="310">
          <cell r="A310" t="str">
            <v>7KK1269-2TRAIN20</v>
          </cell>
          <cell r="B310" t="str">
            <v/>
          </cell>
          <cell r="C310">
            <v>3500</v>
          </cell>
          <cell r="D310">
            <v>0</v>
          </cell>
          <cell r="E310" t="str">
            <v>TBA</v>
          </cell>
          <cell r="F310" t="str">
            <v>Professional Services Training ; two days of training K1297-G20 GPRS Test Solutions introduction for three people at regional Tektronix Training Center</v>
          </cell>
          <cell r="G310" t="str">
            <v>NPL</v>
          </cell>
          <cell r="H310">
            <v>0</v>
          </cell>
          <cell r="I310">
            <v>0</v>
          </cell>
        </row>
        <row r="311">
          <cell r="A311" t="str">
            <v>7KK1269-2TRAINCT</v>
          </cell>
          <cell r="B311" t="str">
            <v/>
          </cell>
          <cell r="C311">
            <v>3500</v>
          </cell>
          <cell r="D311">
            <v>0</v>
          </cell>
          <cell r="E311" t="str">
            <v>TBA</v>
          </cell>
          <cell r="F311" t="str">
            <v>Professional Services Training ; two days of Conformance Test training for three people at regional Tektronix Training Center</v>
          </cell>
          <cell r="G311" t="str">
            <v>NPL</v>
          </cell>
          <cell r="H311">
            <v>0</v>
          </cell>
          <cell r="I311">
            <v>0</v>
          </cell>
        </row>
        <row r="312">
          <cell r="A312" t="str">
            <v>7KK1269-4TRAIN</v>
          </cell>
          <cell r="B312" t="str">
            <v/>
          </cell>
          <cell r="C312">
            <v>3500</v>
          </cell>
          <cell r="D312">
            <v>0</v>
          </cell>
          <cell r="E312" t="str">
            <v>TBA</v>
          </cell>
          <cell r="F312" t="str">
            <v>Professional Services Training ; two days of training K1297-G20 GPRS Test Solution introduction and two days of Conformance Test training for three people at regional Tektronix Training Center</v>
          </cell>
          <cell r="G312" t="str">
            <v>NPL</v>
          </cell>
          <cell r="H312">
            <v>0</v>
          </cell>
          <cell r="I312">
            <v>0</v>
          </cell>
        </row>
        <row r="313">
          <cell r="A313" t="str">
            <v>7KK1269-6MA11</v>
          </cell>
          <cell r="B313" t="str">
            <v/>
          </cell>
          <cell r="C313">
            <v>3500</v>
          </cell>
          <cell r="D313">
            <v>31350</v>
          </cell>
          <cell r="E313">
            <v>5</v>
          </cell>
          <cell r="F313" t="str">
            <v>GSM Monitor K1205 with PRIMO board (w/o connection cables), basic SW, GSM Mon SW bundle (7KK1205-6SE11) and all GSM Abis SW packages</v>
          </cell>
          <cell r="H313">
            <v>39188</v>
          </cell>
          <cell r="I313">
            <v>303316</v>
          </cell>
        </row>
        <row r="314">
          <cell r="A314" t="str">
            <v>7KK1269-6MB11</v>
          </cell>
          <cell r="B314" t="str">
            <v/>
          </cell>
          <cell r="C314">
            <v>3500</v>
          </cell>
          <cell r="D314">
            <v>38000</v>
          </cell>
          <cell r="E314">
            <v>5</v>
          </cell>
          <cell r="F314" t="str">
            <v>GSM/GPRS GERAN Monitor K1205 with PRIMO board (w/o connection cables), basic SW, GSM/GPRS Mon GERAN SW bundle (7KK1205-6SG11) and all GSM / GPRS Abis SW packages</v>
          </cell>
          <cell r="H314">
            <v>47500</v>
          </cell>
          <cell r="I314">
            <v>367650</v>
          </cell>
        </row>
        <row r="315">
          <cell r="A315" t="str">
            <v>7KK1269-6MB-DSW</v>
          </cell>
          <cell r="B315" t="str">
            <v/>
          </cell>
          <cell r="C315">
            <v>3500</v>
          </cell>
          <cell r="D315">
            <v>3800</v>
          </cell>
          <cell r="E315">
            <v>5</v>
          </cell>
          <cell r="F315" t="str">
            <v>Option SW: GPRS Deciphering Package</v>
          </cell>
          <cell r="H315">
            <v>4750</v>
          </cell>
          <cell r="I315">
            <v>36765</v>
          </cell>
        </row>
        <row r="316">
          <cell r="A316" t="str">
            <v>7KK1269-6MC11</v>
          </cell>
          <cell r="B316" t="str">
            <v/>
          </cell>
          <cell r="C316">
            <v>3500</v>
          </cell>
          <cell r="D316">
            <v>52250</v>
          </cell>
          <cell r="E316">
            <v>5</v>
          </cell>
          <cell r="F316" t="str">
            <v>GSM/GPRS Monitor K1205 with PRIMO board (w/o connection cables), Ethernet board, basic SW, GSM/GPRS SW bundle (7KK1205-6SQ11), Deciphering SW package and all GSM / GPRS Abis SW packages</v>
          </cell>
          <cell r="H316">
            <v>65313</v>
          </cell>
          <cell r="I316">
            <v>505523</v>
          </cell>
        </row>
        <row r="317">
          <cell r="A317" t="str">
            <v>7KK1269-6MZ-B1</v>
          </cell>
          <cell r="B317" t="str">
            <v/>
          </cell>
          <cell r="C317">
            <v>3500</v>
          </cell>
          <cell r="D317">
            <v>7600</v>
          </cell>
          <cell r="E317">
            <v>5</v>
          </cell>
          <cell r="F317" t="str">
            <v>Option mainframe: Benchtop Unit (7 slots), unlimited license for mon links, Celeron CPU, TFT, 115/230V, 1.44MB FD, SCSI-HD, WIN-NT</v>
          </cell>
          <cell r="H317">
            <v>9500</v>
          </cell>
          <cell r="I317">
            <v>73530</v>
          </cell>
        </row>
        <row r="318">
          <cell r="A318" t="str">
            <v>7KK1269-6MZ-P1</v>
          </cell>
          <cell r="B318" t="str">
            <v/>
          </cell>
          <cell r="C318">
            <v>3500</v>
          </cell>
          <cell r="D318">
            <v>0</v>
          </cell>
          <cell r="E318">
            <v>5</v>
          </cell>
          <cell r="F318" t="str">
            <v>Option mainframe: Portable Unit (4 slots), unlimited license for mon links, Celeron CPU, TFT, 115/230V, 1.44MB FD, SCSI-HD, WIN-NT, transport box</v>
          </cell>
          <cell r="H318">
            <v>0</v>
          </cell>
          <cell r="I318">
            <v>0</v>
          </cell>
        </row>
        <row r="319">
          <cell r="A319" t="str">
            <v>7KK1269-6UM11</v>
          </cell>
          <cell r="B319" t="str">
            <v/>
          </cell>
          <cell r="C319">
            <v>3500</v>
          </cell>
          <cell r="D319">
            <v>70585</v>
          </cell>
          <cell r="E319">
            <v>5</v>
          </cell>
          <cell r="F319" t="str">
            <v>UTRAN Monitor K1297-G20 with Packet Cell Processor (PCE) board, basic SW and Monitoring SW bundle for Iu, Iub, Iur (7KK1221-6SU11)</v>
          </cell>
          <cell r="H319">
            <v>88232</v>
          </cell>
          <cell r="I319">
            <v>682916</v>
          </cell>
        </row>
        <row r="320">
          <cell r="A320" t="str">
            <v>7KK1269-6UM41</v>
          </cell>
          <cell r="B320" t="str">
            <v/>
          </cell>
          <cell r="C320">
            <v>3500</v>
          </cell>
          <cell r="D320">
            <v>39900</v>
          </cell>
          <cell r="E320" t="str">
            <v>TBA</v>
          </cell>
          <cell r="F320" t="str">
            <v>K12xx HW-SW Upgrade to UTRAN Monitor K1297-G20; including Packet Cell Processor (PCE) board, basic SW and Monitoring SW bundle for Iu, Iub, Iur (7KK1221-6SU11)</v>
          </cell>
          <cell r="G320" t="str">
            <v>QO</v>
          </cell>
          <cell r="H320">
            <v>49875</v>
          </cell>
          <cell r="I320">
            <v>386033</v>
          </cell>
        </row>
        <row r="321">
          <cell r="A321" t="str">
            <v>7KK1269-6UM-A1</v>
          </cell>
          <cell r="B321" t="str">
            <v/>
          </cell>
          <cell r="C321">
            <v>3500</v>
          </cell>
          <cell r="D321">
            <v>0</v>
          </cell>
          <cell r="E321">
            <v>5</v>
          </cell>
          <cell r="F321" t="str">
            <v>Option LIF: ATM Line Interface STM1/OC3 optical, 2x Rx/Tx; ready installed in UTRAN Monitor</v>
          </cell>
          <cell r="H321">
            <v>0</v>
          </cell>
          <cell r="I321">
            <v>0</v>
          </cell>
        </row>
        <row r="322">
          <cell r="A322" t="str">
            <v>7KK1269-6UM-A2</v>
          </cell>
          <cell r="B322" t="str">
            <v/>
          </cell>
          <cell r="C322">
            <v>3500</v>
          </cell>
          <cell r="D322">
            <v>0</v>
          </cell>
          <cell r="E322">
            <v>5</v>
          </cell>
          <cell r="F322" t="str">
            <v>Option LIF: ATM Line Interface PCE E1/T1, 4x Rx/Tx; ready installed in UTRAN Monitor</v>
          </cell>
          <cell r="H322">
            <v>0</v>
          </cell>
          <cell r="I322">
            <v>0</v>
          </cell>
        </row>
        <row r="323">
          <cell r="A323" t="str">
            <v>7KK1269-6UM-A3</v>
          </cell>
          <cell r="B323" t="str">
            <v/>
          </cell>
          <cell r="C323">
            <v>3500</v>
          </cell>
          <cell r="D323">
            <v>1190</v>
          </cell>
          <cell r="E323" t="str">
            <v>TBA</v>
          </cell>
          <cell r="F323" t="str">
            <v>Option LIF: ATM Mon Line Interface PCE E1/DS1, 4x Rx/Rx; ready installed in UTRAN Monitor; Prereq.: systemversion &gt;=2.40 (7KK1220-0SCxx)</v>
          </cell>
          <cell r="H323">
            <v>1488</v>
          </cell>
          <cell r="I323">
            <v>11518</v>
          </cell>
        </row>
        <row r="324">
          <cell r="A324" t="str">
            <v>7KK1269-6UM-A4</v>
          </cell>
          <cell r="B324" t="str">
            <v/>
          </cell>
          <cell r="C324">
            <v>3500</v>
          </cell>
          <cell r="D324">
            <v>1855</v>
          </cell>
          <cell r="E324" t="str">
            <v>TBA</v>
          </cell>
          <cell r="F324" t="str">
            <v>Option LIF: ATM Line Interface STM1/OC3 optical, 2x Rx/Rx; ready installed in UTRAN Monitor; Prereq.: systemversion &gt;=2.40 (7KK1220-0SCxx)</v>
          </cell>
          <cell r="H324">
            <v>2319</v>
          </cell>
          <cell r="I324">
            <v>17950</v>
          </cell>
        </row>
        <row r="325">
          <cell r="A325" t="str">
            <v>7KK1269-6UM-AD</v>
          </cell>
          <cell r="B325" t="str">
            <v/>
          </cell>
          <cell r="C325">
            <v>3500</v>
          </cell>
          <cell r="D325">
            <v>0</v>
          </cell>
          <cell r="E325">
            <v>5</v>
          </cell>
          <cell r="F325" t="str">
            <v>Option AP board: Appl. Processor Board AP-4 with 64 MB RAM; ready installed in UTRAN Monitor</v>
          </cell>
          <cell r="H325">
            <v>0</v>
          </cell>
          <cell r="I325">
            <v>0</v>
          </cell>
        </row>
        <row r="326">
          <cell r="A326" t="str">
            <v>7KK1269-6UM-AF</v>
          </cell>
          <cell r="B326" t="str">
            <v/>
          </cell>
          <cell r="C326">
            <v>3500</v>
          </cell>
          <cell r="D326">
            <v>10165</v>
          </cell>
          <cell r="E326">
            <v>5</v>
          </cell>
          <cell r="F326" t="str">
            <v>Option AP board: Appl. Processor Board AP-4/256 with 256 MB RAM; ready installed in UTRAN Monitor</v>
          </cell>
          <cell r="H326">
            <v>12707</v>
          </cell>
          <cell r="I326">
            <v>98353</v>
          </cell>
        </row>
        <row r="327">
          <cell r="A327" t="str">
            <v>7KK1269-6UM-B1</v>
          </cell>
          <cell r="B327" t="str">
            <v/>
          </cell>
          <cell r="C327">
            <v>3500</v>
          </cell>
          <cell r="D327">
            <v>9500</v>
          </cell>
          <cell r="E327">
            <v>5</v>
          </cell>
          <cell r="F327" t="str">
            <v>Option mainframe: Benchtop Unit (7 slots) w/o AP board, Celeron CPU, TFT, 115/230V, 1.44MB FD, SCSI-HD, WIN-NT</v>
          </cell>
          <cell r="H327">
            <v>11875</v>
          </cell>
          <cell r="I327">
            <v>91913</v>
          </cell>
        </row>
        <row r="328">
          <cell r="A328" t="str">
            <v>7KK1269-6UM-P1</v>
          </cell>
          <cell r="B328" t="str">
            <v/>
          </cell>
          <cell r="C328">
            <v>3500</v>
          </cell>
          <cell r="D328">
            <v>0</v>
          </cell>
          <cell r="E328">
            <v>5</v>
          </cell>
          <cell r="F328" t="str">
            <v>Option mainframe: Portable Unit (4 slots) w/o AP board, Celeron CPU, TFT, 115/230V, 1.44MB FD, SCSI-HD, WIN-NT, transport box</v>
          </cell>
          <cell r="H328">
            <v>0</v>
          </cell>
          <cell r="I328">
            <v>0</v>
          </cell>
        </row>
        <row r="329">
          <cell r="A329" t="str">
            <v>7KK1269-7GA11</v>
          </cell>
          <cell r="B329" t="str">
            <v/>
          </cell>
          <cell r="C329">
            <v>3500</v>
          </cell>
          <cell r="D329">
            <v>201571</v>
          </cell>
          <cell r="E329" t="str">
            <v>TBA</v>
          </cell>
          <cell r="F329" t="str">
            <v>HW - SW bundle K1297 2.5G Mobile GPRS Solution Package Hardware and software for GPRS monitoring, simulation and emulation on Gb, Gi, Gn, Ga, Gp, Gs, Gc, Gd, Gf, Gr interfaces with 2 days training and 2 days onsite installation support</v>
          </cell>
          <cell r="G329" t="str">
            <v>CPM</v>
          </cell>
          <cell r="H329">
            <v>251964</v>
          </cell>
          <cell r="I329">
            <v>1950202</v>
          </cell>
        </row>
        <row r="330">
          <cell r="A330" t="str">
            <v>7KK1269-7GB11</v>
          </cell>
          <cell r="B330" t="str">
            <v/>
          </cell>
          <cell r="C330">
            <v>3500</v>
          </cell>
          <cell r="D330">
            <v>335036.5</v>
          </cell>
          <cell r="E330" t="str">
            <v>TBA</v>
          </cell>
          <cell r="F330" t="str">
            <v>HW - SW bundle K1297 GPRS Solution Package Hard- and Software for GPRS monitoring, simulation and emulation on Gb, Gi, Gn, Ga, Gp, Gs, Gc, Gd, Gf, Gr interfaces, 4 days training, 2 days onsite inst. support; BSS and SGSN Conf. Tests</v>
          </cell>
          <cell r="G330" t="str">
            <v>CPM</v>
          </cell>
          <cell r="H330">
            <v>418796</v>
          </cell>
          <cell r="I330">
            <v>3241482</v>
          </cell>
        </row>
        <row r="331">
          <cell r="A331" t="str">
            <v>7KK1269-7GC11</v>
          </cell>
          <cell r="B331" t="str">
            <v/>
          </cell>
          <cell r="C331">
            <v>3500</v>
          </cell>
          <cell r="D331">
            <v>420698</v>
          </cell>
          <cell r="E331" t="str">
            <v>TBA</v>
          </cell>
          <cell r="F331" t="str">
            <v>HW - SW bundle K1297 GPRS Solution Package Hard- and Software for GPRS monitoring, sim- and emulation on Gb, Gi, Gn, Ga, Gp, Gs, Gc, Gd, Gf, Gr interfaces, 4 days training, 2 days onsite inst. support; MS, BSS and SGSN Conformance Tests</v>
          </cell>
          <cell r="G331" t="str">
            <v>CPM</v>
          </cell>
          <cell r="H331">
            <v>525873</v>
          </cell>
          <cell r="I331">
            <v>4070258</v>
          </cell>
        </row>
        <row r="332">
          <cell r="A332" t="str">
            <v>7KK1269-7GD11</v>
          </cell>
          <cell r="B332" t="str">
            <v/>
          </cell>
          <cell r="C332">
            <v>3500</v>
          </cell>
          <cell r="D332">
            <v>153007</v>
          </cell>
          <cell r="E332" t="str">
            <v>TBA</v>
          </cell>
          <cell r="F332" t="str">
            <v>HW - SW bundle K1297 2.5G Mobile ; Interoperability Testsolution for GPRS MS connected to a BSS. Mon/Sim/Emu on Gb-, Gi- interface;  2 days onsite installation support; 2 days training, 1 year SW subscription</v>
          </cell>
          <cell r="G332" t="str">
            <v>CPM</v>
          </cell>
          <cell r="H332">
            <v>191259</v>
          </cell>
          <cell r="I332">
            <v>1480345</v>
          </cell>
        </row>
        <row r="333">
          <cell r="A333" t="str">
            <v>7KK1269-7GE11</v>
          </cell>
          <cell r="B333" t="str">
            <v/>
          </cell>
          <cell r="C333">
            <v>3500</v>
          </cell>
          <cell r="D333">
            <v>286339.5</v>
          </cell>
          <cell r="E333" t="str">
            <v>TBA</v>
          </cell>
          <cell r="F333" t="str">
            <v>HW - SW bundle K1297 2.5G Mobile GPRS ; Interoperability Testsolution for GPRS MS; Mon/Sim/Emu on Gb-,  Gi- interface; Interoperability Tests for LLC, SNDCP, GMM/SM; 4 days training, 2 days onsite instal. support, 1 year SW subscription</v>
          </cell>
          <cell r="G333" t="str">
            <v>CPM</v>
          </cell>
          <cell r="H333">
            <v>357925</v>
          </cell>
          <cell r="I333">
            <v>2770340</v>
          </cell>
        </row>
        <row r="334">
          <cell r="A334" t="str">
            <v>7KK1269-7GE51</v>
          </cell>
          <cell r="B334" t="str">
            <v/>
          </cell>
          <cell r="C334">
            <v>3500</v>
          </cell>
          <cell r="D334">
            <v>145160</v>
          </cell>
          <cell r="E334" t="str">
            <v>TBA</v>
          </cell>
          <cell r="F334" t="str">
            <v>HW - SW bundle K1297 2.5G Mobile GPRS Cross Upgrade from Interoperability Testsolution for GPRS MS Basis package to Interoperability Testsolution for GPRS MS Supreme package; 2 days training, 1 year SW subscription ; Prereq.: 7KK1269-7GD11</v>
          </cell>
          <cell r="G334" t="str">
            <v>CPM</v>
          </cell>
          <cell r="H334">
            <v>181450</v>
          </cell>
          <cell r="I334">
            <v>1404423</v>
          </cell>
        </row>
        <row r="335">
          <cell r="A335" t="str">
            <v>7KK1269-OSINST</v>
          </cell>
          <cell r="B335" t="str">
            <v/>
          </cell>
          <cell r="C335">
            <v>3500</v>
          </cell>
          <cell r="D335">
            <v>0</v>
          </cell>
          <cell r="E335" t="str">
            <v>TBA</v>
          </cell>
          <cell r="F335" t="str">
            <v>Parameterization and configuration of a K1297 solution to work within a lab or test plan</v>
          </cell>
          <cell r="G335" t="str">
            <v>NPL</v>
          </cell>
          <cell r="H335">
            <v>0</v>
          </cell>
          <cell r="I335">
            <v>0</v>
          </cell>
        </row>
        <row r="336">
          <cell r="A336" t="str">
            <v>7KK1269-SWSUB</v>
          </cell>
          <cell r="B336" t="str">
            <v/>
          </cell>
          <cell r="C336">
            <v>3500</v>
          </cell>
          <cell r="D336">
            <v>0</v>
          </cell>
          <cell r="E336" t="str">
            <v>TBA</v>
          </cell>
          <cell r="F336" t="str">
            <v>SW-Subscription for all included SW; delivery of all updates &amp; upgrades free of charge that become available for SW under this subscription during 1 year after initial order</v>
          </cell>
          <cell r="G336" t="str">
            <v>NPL</v>
          </cell>
          <cell r="H336">
            <v>0</v>
          </cell>
          <cell r="I336">
            <v>0</v>
          </cell>
        </row>
        <row r="337">
          <cell r="A337" t="str">
            <v>7KK1297-1YY01</v>
          </cell>
          <cell r="B337" t="str">
            <v/>
          </cell>
          <cell r="C337">
            <v>3500</v>
          </cell>
          <cell r="D337">
            <v>0</v>
          </cell>
          <cell r="E337">
            <v>5</v>
          </cell>
          <cell r="F337" t="str">
            <v>K1297 SIEMENS Masterkeyfile MKF 2; acc. to agreement about SIEMENS bundles from April 2000</v>
          </cell>
          <cell r="G337" t="str">
            <v>NPL</v>
          </cell>
          <cell r="H337">
            <v>0</v>
          </cell>
          <cell r="I337">
            <v>0</v>
          </cell>
        </row>
        <row r="338">
          <cell r="A338" t="str">
            <v>7KK1297-2PJ11</v>
          </cell>
          <cell r="B338" t="str">
            <v/>
          </cell>
          <cell r="C338">
            <v>3500</v>
          </cell>
          <cell r="D338">
            <v>3268</v>
          </cell>
          <cell r="E338" t="str">
            <v>TBA</v>
          </cell>
          <cell r="F338" t="str">
            <v>PRIME ISTS E1 (2.048 MBIT/S) with different jacks for 4x Simulation and 2x Monitoring, including CODEC for voice channel in-/output, separate delivery for later installation/reconfiguration by customer</v>
          </cell>
          <cell r="G338" t="str">
            <v>NPL</v>
          </cell>
          <cell r="H338">
            <v>4085</v>
          </cell>
          <cell r="I338">
            <v>31618</v>
          </cell>
        </row>
        <row r="339">
          <cell r="A339" t="str">
            <v>7KK1297-2PK11</v>
          </cell>
          <cell r="B339" t="str">
            <v/>
          </cell>
          <cell r="C339">
            <v>3500</v>
          </cell>
          <cell r="D339">
            <v>3268</v>
          </cell>
          <cell r="E339" t="str">
            <v>TBA</v>
          </cell>
          <cell r="F339" t="str">
            <v>PRIME ISTS DS1 (1.544 MBIT/S) with different jacks for 4x Simulation and 2x Monitoring, including CODEC for voice channel in-/output, separate delivery for later installation/reconfiguration by customer</v>
          </cell>
          <cell r="G339" t="str">
            <v>NPL</v>
          </cell>
          <cell r="H339">
            <v>4085</v>
          </cell>
          <cell r="I339">
            <v>31618</v>
          </cell>
        </row>
        <row r="340">
          <cell r="A340" t="str">
            <v>7KK1297-5AA01</v>
          </cell>
          <cell r="B340" t="str">
            <v/>
          </cell>
          <cell r="C340">
            <v>3500</v>
          </cell>
          <cell r="D340">
            <v>5320</v>
          </cell>
          <cell r="E340">
            <v>5</v>
          </cell>
          <cell r="F340" t="str">
            <v>VME Board AP-1 (Application processor unit 1) incl. 32 MB RAM; ready installed in K1297</v>
          </cell>
          <cell r="H340">
            <v>6650</v>
          </cell>
          <cell r="I340">
            <v>51471</v>
          </cell>
        </row>
        <row r="341">
          <cell r="A341" t="str">
            <v>7KK1297-5AA11</v>
          </cell>
          <cell r="B341" t="str">
            <v/>
          </cell>
          <cell r="C341">
            <v>3500</v>
          </cell>
          <cell r="D341">
            <v>5320</v>
          </cell>
          <cell r="E341">
            <v>4</v>
          </cell>
          <cell r="F341" t="str">
            <v>VME Board AP-1 (Application processor unit 1) incl. 32 MB RAM; separate delivery for later installation in K1297</v>
          </cell>
          <cell r="H341">
            <v>6650</v>
          </cell>
          <cell r="I341">
            <v>51471</v>
          </cell>
        </row>
        <row r="342">
          <cell r="A342" t="str">
            <v>7KK1297-5SC11</v>
          </cell>
          <cell r="B342" t="str">
            <v/>
          </cell>
          <cell r="C342">
            <v>3500</v>
          </cell>
          <cell r="D342">
            <v>285</v>
          </cell>
          <cell r="E342">
            <v>1</v>
          </cell>
          <cell r="F342" t="str">
            <v>Current K1297-Classic SW on CD ROM</v>
          </cell>
          <cell r="H342">
            <v>357</v>
          </cell>
          <cell r="I342">
            <v>2764</v>
          </cell>
        </row>
        <row r="343">
          <cell r="A343" t="str">
            <v>7KK1297-6ZA11</v>
          </cell>
          <cell r="B343" t="str">
            <v/>
          </cell>
          <cell r="C343">
            <v>3500</v>
          </cell>
          <cell r="D343">
            <v>7267.5</v>
          </cell>
          <cell r="E343">
            <v>5</v>
          </cell>
          <cell r="F343" t="str">
            <v>K1297-Classic SW Mon GPRS ; Gb Interface ; Prereq.: AP-1 (7KK1297-5AAxx)</v>
          </cell>
          <cell r="H343">
            <v>9085</v>
          </cell>
          <cell r="I343">
            <v>70318</v>
          </cell>
        </row>
        <row r="344">
          <cell r="A344" t="str">
            <v>7KK1297-6ZA41</v>
          </cell>
          <cell r="B344" t="str">
            <v/>
          </cell>
          <cell r="C344">
            <v>3500</v>
          </cell>
          <cell r="D344">
            <v>2185</v>
          </cell>
          <cell r="E344">
            <v>5</v>
          </cell>
          <cell r="F344" t="str">
            <v>K1297-Classic SW Mon GPRS Upgrade; Gb Interface ; Prereq.: 7KK1297-6ZA11</v>
          </cell>
          <cell r="H344">
            <v>2732</v>
          </cell>
          <cell r="I344">
            <v>21146</v>
          </cell>
        </row>
        <row r="345">
          <cell r="A345" t="str">
            <v>7KK1297-6ZB11</v>
          </cell>
          <cell r="B345" t="str">
            <v/>
          </cell>
          <cell r="C345">
            <v>3500</v>
          </cell>
          <cell r="D345">
            <v>5814</v>
          </cell>
          <cell r="E345">
            <v>5</v>
          </cell>
          <cell r="F345" t="str">
            <v>K1297-Classic SW Mon GPRS ; Gi Interface ; Prereq.: AP-1 (7KK1297-5AAxx)</v>
          </cell>
          <cell r="H345">
            <v>7268</v>
          </cell>
          <cell r="I345">
            <v>56255</v>
          </cell>
        </row>
        <row r="346">
          <cell r="A346" t="str">
            <v>7KK1297-6ZB41</v>
          </cell>
          <cell r="B346" t="str">
            <v/>
          </cell>
          <cell r="C346">
            <v>3500</v>
          </cell>
          <cell r="D346">
            <v>1748</v>
          </cell>
          <cell r="E346">
            <v>5</v>
          </cell>
          <cell r="F346" t="str">
            <v>K1297-Classic SW Mon GPRS Upgrade; Gi Interface ; Prereq.: 7KK1297-6ZB11</v>
          </cell>
          <cell r="H346">
            <v>2185</v>
          </cell>
          <cell r="I346">
            <v>16912</v>
          </cell>
        </row>
        <row r="347">
          <cell r="A347" t="str">
            <v>7KK1297-6ZC11</v>
          </cell>
          <cell r="B347" t="str">
            <v/>
          </cell>
          <cell r="C347">
            <v>3500</v>
          </cell>
          <cell r="D347">
            <v>5814</v>
          </cell>
          <cell r="E347">
            <v>5</v>
          </cell>
          <cell r="F347" t="str">
            <v>K1297-Classic SW Mon GPRS ; Gn Interface ; Prereq.: AP-1 (7KK1297-5AAxx)</v>
          </cell>
          <cell r="H347">
            <v>7268</v>
          </cell>
          <cell r="I347">
            <v>56255</v>
          </cell>
        </row>
        <row r="348">
          <cell r="A348" t="str">
            <v>7KK1297-6ZC41</v>
          </cell>
          <cell r="B348" t="str">
            <v/>
          </cell>
          <cell r="C348">
            <v>3500</v>
          </cell>
          <cell r="D348">
            <v>1748</v>
          </cell>
          <cell r="E348">
            <v>5</v>
          </cell>
          <cell r="F348" t="str">
            <v>K1297-Classic SW Mon GPRS Upgrade; Gn Interface ; Prereq.: 7KK1297-6ZC11</v>
          </cell>
          <cell r="H348">
            <v>2185</v>
          </cell>
          <cell r="I348">
            <v>16912</v>
          </cell>
        </row>
        <row r="349">
          <cell r="A349" t="str">
            <v>7KK1297-6ZE11</v>
          </cell>
          <cell r="B349" t="str">
            <v/>
          </cell>
          <cell r="C349">
            <v>3500</v>
          </cell>
          <cell r="D349">
            <v>4360.5</v>
          </cell>
          <cell r="E349">
            <v>5</v>
          </cell>
          <cell r="F349" t="str">
            <v>K1297-Classic SW Mon GPRS ; Gs Interface, BSSAP+ ; Prereq.: AP-1 (7KK1297-5AAxx) &amp; 7KK1297-6AW11</v>
          </cell>
          <cell r="H349">
            <v>5451</v>
          </cell>
          <cell r="I349">
            <v>42191</v>
          </cell>
        </row>
        <row r="350">
          <cell r="A350" t="str">
            <v>7KK1297-6ZE41</v>
          </cell>
          <cell r="B350" t="str">
            <v/>
          </cell>
          <cell r="C350">
            <v>3500</v>
          </cell>
          <cell r="D350">
            <v>1311</v>
          </cell>
          <cell r="E350">
            <v>5</v>
          </cell>
          <cell r="F350" t="str">
            <v>K1297-Classic SW Mon GPRS Upgrade; Gs Interface, BSSAP+ ; Prereq.: 7KK1297-6ZE11</v>
          </cell>
          <cell r="H350">
            <v>1639</v>
          </cell>
          <cell r="I350">
            <v>12686</v>
          </cell>
        </row>
        <row r="351">
          <cell r="A351" t="str">
            <v>7KK1297-6ZF11</v>
          </cell>
          <cell r="B351" t="str">
            <v/>
          </cell>
          <cell r="C351">
            <v>3500</v>
          </cell>
          <cell r="D351">
            <v>4360.5</v>
          </cell>
          <cell r="E351">
            <v>5</v>
          </cell>
          <cell r="F351" t="str">
            <v>K1297-Classic SW Mon GPRS ; Gc, Gd, Gf, Gr Interface, TCAP, MAP V6.x and SMS ; Prereq.: AP-1 (7KK1297-5AAxx) &amp; 7KK1297-6AW11</v>
          </cell>
          <cell r="H351">
            <v>5451</v>
          </cell>
          <cell r="I351">
            <v>42191</v>
          </cell>
        </row>
        <row r="352">
          <cell r="A352" t="str">
            <v>7KK1297-6ZF41</v>
          </cell>
          <cell r="B352" t="str">
            <v/>
          </cell>
          <cell r="C352">
            <v>3500</v>
          </cell>
          <cell r="D352">
            <v>1311</v>
          </cell>
          <cell r="E352">
            <v>5</v>
          </cell>
          <cell r="F352" t="str">
            <v>K1297-Classic SW Mon GPRS Upgrade; Gc, Gd, Gf, Gr Interface, TCAP, MAP V6.x and SMS ; Prereq.: 7KK1297-6ZF11</v>
          </cell>
          <cell r="H352">
            <v>1639</v>
          </cell>
          <cell r="I352">
            <v>12686</v>
          </cell>
        </row>
        <row r="353">
          <cell r="A353" t="str">
            <v>7KK1297-6ZG11</v>
          </cell>
          <cell r="B353" t="str">
            <v/>
          </cell>
          <cell r="C353">
            <v>3500</v>
          </cell>
          <cell r="D353">
            <v>5700</v>
          </cell>
          <cell r="E353">
            <v>5</v>
          </cell>
          <cell r="F353" t="str">
            <v>K1297-Classic SW Mon Radius ; Prereq.: AP-1 (7KK1297-5AAxx) &amp; 7KK1297-6ZB11</v>
          </cell>
          <cell r="H353">
            <v>7125</v>
          </cell>
          <cell r="I353">
            <v>55148</v>
          </cell>
        </row>
        <row r="354">
          <cell r="A354" t="str">
            <v>7KK1297-6ZM11</v>
          </cell>
          <cell r="B354" t="str">
            <v/>
          </cell>
          <cell r="C354">
            <v>3500</v>
          </cell>
          <cell r="D354">
            <v>7267.5</v>
          </cell>
          <cell r="E354">
            <v>5</v>
          </cell>
          <cell r="F354" t="str">
            <v>K1297-Classic SW Mon GPRS Abis ; ALCATEL Abis Interface ; Prereq.: AP-1 (7KK1297-5AAxx)</v>
          </cell>
          <cell r="H354">
            <v>9085</v>
          </cell>
          <cell r="I354">
            <v>70318</v>
          </cell>
        </row>
        <row r="355">
          <cell r="A355" t="str">
            <v>7KK1297-6ZM41</v>
          </cell>
          <cell r="B355" t="str">
            <v/>
          </cell>
          <cell r="C355">
            <v>3500</v>
          </cell>
          <cell r="D355">
            <v>2185</v>
          </cell>
          <cell r="E355">
            <v>5</v>
          </cell>
          <cell r="F355" t="str">
            <v>K1297-Classic SW Mon GPRS Abis Upgrade; ALCATEL Abis Interface ; Prereq.: 7KK1297-6ZM11</v>
          </cell>
          <cell r="H355">
            <v>2732</v>
          </cell>
          <cell r="I355">
            <v>21146</v>
          </cell>
        </row>
        <row r="356">
          <cell r="A356" t="str">
            <v>7KK1297-6ZN11</v>
          </cell>
          <cell r="B356" t="str">
            <v/>
          </cell>
          <cell r="C356">
            <v>3500</v>
          </cell>
          <cell r="D356">
            <v>7267.5</v>
          </cell>
          <cell r="E356">
            <v>5</v>
          </cell>
          <cell r="F356" t="str">
            <v>K1297-Classic SW Mon GPRS Abis ; Lucent Abis Interface ; Prereq.: AP-1 (7KK1297-5AAxx)</v>
          </cell>
          <cell r="H356">
            <v>9085</v>
          </cell>
          <cell r="I356">
            <v>70318</v>
          </cell>
        </row>
        <row r="357">
          <cell r="A357" t="str">
            <v>7KK1297-6ZN41</v>
          </cell>
          <cell r="B357" t="str">
            <v/>
          </cell>
          <cell r="C357">
            <v>3500</v>
          </cell>
          <cell r="D357">
            <v>2185</v>
          </cell>
          <cell r="E357">
            <v>5</v>
          </cell>
          <cell r="F357" t="str">
            <v>K1297-Classic SW Mon GPRS Abis Upgrade; Lucent Abis Interface ; Prereq.: 7KK1297-6ZN11</v>
          </cell>
          <cell r="H357">
            <v>2732</v>
          </cell>
          <cell r="I357">
            <v>21146</v>
          </cell>
        </row>
        <row r="358">
          <cell r="A358" t="str">
            <v>7KK1297-6ZP11</v>
          </cell>
          <cell r="B358" t="str">
            <v/>
          </cell>
          <cell r="C358">
            <v>3500</v>
          </cell>
          <cell r="D358">
            <v>7267.5</v>
          </cell>
          <cell r="E358">
            <v>5</v>
          </cell>
          <cell r="F358" t="str">
            <v>K1297-Classic SW Mon GPRS Abis ; Siemens Abis Interface ; Prereq.: AP-1 (7KK1297-5AAxx)</v>
          </cell>
          <cell r="H358">
            <v>9085</v>
          </cell>
          <cell r="I358">
            <v>70318</v>
          </cell>
        </row>
        <row r="359">
          <cell r="A359" t="str">
            <v>7KK1297-6ZQ11</v>
          </cell>
          <cell r="B359" t="str">
            <v/>
          </cell>
          <cell r="C359">
            <v>3500</v>
          </cell>
          <cell r="D359">
            <v>7267.5</v>
          </cell>
          <cell r="E359">
            <v>5</v>
          </cell>
          <cell r="F359" t="str">
            <v>K1297-Classic SW Mon GPRS Abis ; Ericsson Abis Interface ; Prereq.: AP-1 (7KK1297-5AAxx)</v>
          </cell>
          <cell r="H359">
            <v>9085</v>
          </cell>
          <cell r="I359">
            <v>70318</v>
          </cell>
        </row>
        <row r="360">
          <cell r="A360" t="str">
            <v>7KK1297-6ZR11</v>
          </cell>
          <cell r="B360" t="str">
            <v/>
          </cell>
          <cell r="C360">
            <v>3500</v>
          </cell>
          <cell r="D360">
            <v>7267.5</v>
          </cell>
          <cell r="E360">
            <v>5</v>
          </cell>
          <cell r="F360" t="str">
            <v>K1297-Classic SW Mon GPRS Abis ; NORTEL Abis Interface ; Prereq.: AP-1 (7KK1297-5AAxx)</v>
          </cell>
          <cell r="H360">
            <v>9085</v>
          </cell>
          <cell r="I360">
            <v>70318</v>
          </cell>
        </row>
        <row r="361">
          <cell r="A361" t="str">
            <v>7KK1297-7ZA11</v>
          </cell>
          <cell r="B361" t="str">
            <v/>
          </cell>
          <cell r="C361">
            <v>3500</v>
          </cell>
          <cell r="D361">
            <v>16473</v>
          </cell>
          <cell r="E361">
            <v>5</v>
          </cell>
          <cell r="F361" t="str">
            <v>K1297-Classic SW Sim GPRS ; Gb Interface ; Prereq.: AP-1 (7KK1297-5AAxx)</v>
          </cell>
          <cell r="H361">
            <v>20592</v>
          </cell>
          <cell r="I361">
            <v>159383</v>
          </cell>
        </row>
        <row r="362">
          <cell r="A362" t="str">
            <v>7KK1297-7ZA41</v>
          </cell>
          <cell r="B362" t="str">
            <v/>
          </cell>
          <cell r="C362">
            <v>3500</v>
          </cell>
          <cell r="D362">
            <v>4949.5</v>
          </cell>
          <cell r="E362">
            <v>5</v>
          </cell>
          <cell r="F362" t="str">
            <v>K1297-Classic SW Sim GPRS Upgrade; Gb Interface ; Prereq.: 7KK1297-7ZA11</v>
          </cell>
          <cell r="H362">
            <v>6187</v>
          </cell>
          <cell r="I362">
            <v>47888</v>
          </cell>
        </row>
        <row r="363">
          <cell r="A363" t="str">
            <v>7KK1297-7ZB11</v>
          </cell>
          <cell r="B363" t="str">
            <v/>
          </cell>
          <cell r="C363">
            <v>3500</v>
          </cell>
          <cell r="D363">
            <v>13233.5</v>
          </cell>
          <cell r="E363">
            <v>5</v>
          </cell>
          <cell r="F363" t="str">
            <v>K1297-Classic SW Sim GPRS ; Gi Interface ; Prereq.: AP-1 (7KK1297-5AAxx)</v>
          </cell>
          <cell r="H363">
            <v>16542</v>
          </cell>
          <cell r="I363">
            <v>128036</v>
          </cell>
        </row>
        <row r="364">
          <cell r="A364" t="str">
            <v>7KK1297-7ZC11</v>
          </cell>
          <cell r="B364" t="str">
            <v/>
          </cell>
          <cell r="C364">
            <v>3500</v>
          </cell>
          <cell r="D364">
            <v>15228.5</v>
          </cell>
          <cell r="E364">
            <v>5</v>
          </cell>
          <cell r="F364" t="str">
            <v>K1297-Classic SW Sim GPRS ; Gn Interface ; Prereq.: AP-1 (7KK1297-5AAxx)</v>
          </cell>
          <cell r="H364">
            <v>19036</v>
          </cell>
          <cell r="I364">
            <v>147339</v>
          </cell>
        </row>
        <row r="365">
          <cell r="A365" t="str">
            <v>7KK1297-7ZC41</v>
          </cell>
          <cell r="B365" t="str">
            <v/>
          </cell>
          <cell r="C365">
            <v>3500</v>
          </cell>
          <cell r="D365">
            <v>4579</v>
          </cell>
          <cell r="E365">
            <v>5</v>
          </cell>
          <cell r="F365" t="str">
            <v>K1297-Classic SW Sim GPRS Upgrade; Gn Interface ; Prereq.: 7KK1297-7ZC11</v>
          </cell>
          <cell r="H365">
            <v>5724</v>
          </cell>
          <cell r="I365">
            <v>44304</v>
          </cell>
        </row>
        <row r="366">
          <cell r="A366" t="str">
            <v>7KK1297-7ZD11</v>
          </cell>
          <cell r="B366" t="str">
            <v/>
          </cell>
          <cell r="C366">
            <v>3500</v>
          </cell>
          <cell r="D366">
            <v>13233.5</v>
          </cell>
          <cell r="E366">
            <v>5</v>
          </cell>
          <cell r="F366" t="str">
            <v>K1297-Classic SW Sim GPRS ; Load Generator ; Prereq.: AP-1 (7KK1297-5AAxx)</v>
          </cell>
          <cell r="H366">
            <v>16542</v>
          </cell>
          <cell r="I366">
            <v>128036</v>
          </cell>
        </row>
        <row r="367">
          <cell r="A367" t="str">
            <v>7KK1297-7ZD41</v>
          </cell>
          <cell r="B367" t="str">
            <v/>
          </cell>
          <cell r="C367">
            <v>3500</v>
          </cell>
          <cell r="D367">
            <v>3980.5</v>
          </cell>
          <cell r="E367">
            <v>5</v>
          </cell>
          <cell r="F367" t="str">
            <v>K1297-Classic SW Sim GPRS Upgrade; Load Generator ; Prereq.: 7KK1297-7ZD11</v>
          </cell>
          <cell r="H367">
            <v>4976</v>
          </cell>
          <cell r="I367">
            <v>38515</v>
          </cell>
        </row>
        <row r="368">
          <cell r="A368" t="str">
            <v>7KK1297-7ZE11</v>
          </cell>
          <cell r="B368" t="str">
            <v/>
          </cell>
          <cell r="C368">
            <v>3500</v>
          </cell>
          <cell r="D368">
            <v>13233.5</v>
          </cell>
          <cell r="E368">
            <v>5</v>
          </cell>
          <cell r="F368" t="str">
            <v>K1297-Classic SW Sim GPRS ; Gs Interface, BSSAP+ ; Prereq.: AP-1 (7KK1297-5AAxx) &amp; 7KK1297-7AW11</v>
          </cell>
          <cell r="H368">
            <v>16542</v>
          </cell>
          <cell r="I368">
            <v>128036</v>
          </cell>
        </row>
        <row r="369">
          <cell r="A369" t="str">
            <v>7KK1297-7ZE41</v>
          </cell>
          <cell r="B369" t="str">
            <v/>
          </cell>
          <cell r="C369">
            <v>3500</v>
          </cell>
          <cell r="D369">
            <v>3980.5</v>
          </cell>
          <cell r="E369">
            <v>5</v>
          </cell>
          <cell r="F369" t="str">
            <v>K1297-Classic SW Sim GPRS Upgrade; Gs Interface, BSSAP+ ; Prereq.: 7KK1297-7ZE11</v>
          </cell>
          <cell r="H369">
            <v>4976</v>
          </cell>
          <cell r="I369">
            <v>38515</v>
          </cell>
        </row>
        <row r="370">
          <cell r="A370" t="str">
            <v>7KK1297-7ZF11</v>
          </cell>
          <cell r="B370" t="str">
            <v/>
          </cell>
          <cell r="C370">
            <v>3500</v>
          </cell>
          <cell r="D370">
            <v>15228.5</v>
          </cell>
          <cell r="E370">
            <v>5</v>
          </cell>
          <cell r="F370" t="str">
            <v>K1297-Classic SW Sim GPRS ; Gc, Gd, Gf, Gr Interface, TCAP, MAP V6.x and SMS ; Prereq.: AP-1 (7KK1297-5AAxx) &amp; 7KK1297-7AW11</v>
          </cell>
          <cell r="H370">
            <v>19036</v>
          </cell>
          <cell r="I370">
            <v>147339</v>
          </cell>
        </row>
        <row r="371">
          <cell r="A371" t="str">
            <v>7KK1297-7ZF41</v>
          </cell>
          <cell r="B371" t="str">
            <v/>
          </cell>
          <cell r="C371">
            <v>3500</v>
          </cell>
          <cell r="D371">
            <v>4579</v>
          </cell>
          <cell r="E371">
            <v>5</v>
          </cell>
          <cell r="F371" t="str">
            <v>K1297-Classic SW Sim GPRS Upgrade; Gc, Gd, Gf, Gr Interface, TCAP, MAP V6.x and SMS ; Prereq.: 7KK1297-7ZF11</v>
          </cell>
          <cell r="H371">
            <v>5724</v>
          </cell>
          <cell r="I371">
            <v>44304</v>
          </cell>
        </row>
        <row r="372">
          <cell r="A372" t="str">
            <v>7KK1297-7ZG11</v>
          </cell>
          <cell r="B372" t="str">
            <v/>
          </cell>
          <cell r="C372">
            <v>3500</v>
          </cell>
          <cell r="D372">
            <v>23094.5</v>
          </cell>
          <cell r="E372">
            <v>5</v>
          </cell>
          <cell r="F372" t="str">
            <v>K1297-Classic SW Sim Radius ; Prereq.: AP-1 (7KK1297-5AAxx) &amp; 7KK1297-7ZB11</v>
          </cell>
          <cell r="H372">
            <v>28869</v>
          </cell>
          <cell r="I372">
            <v>223447</v>
          </cell>
        </row>
        <row r="373">
          <cell r="A373" t="str">
            <v>7KK1297-7ZP11</v>
          </cell>
          <cell r="B373" t="str">
            <v/>
          </cell>
          <cell r="C373">
            <v>3500</v>
          </cell>
          <cell r="D373">
            <v>23569.5</v>
          </cell>
          <cell r="E373">
            <v>5</v>
          </cell>
          <cell r="F373" t="str">
            <v>K1297-Classic SW Sim GPRS Abis ; Siemens Abis Interface ; Prereq.: AP-1 (7KK1297-5AAxx)</v>
          </cell>
          <cell r="H373">
            <v>29462</v>
          </cell>
          <cell r="I373">
            <v>228036</v>
          </cell>
        </row>
        <row r="374">
          <cell r="A374" t="str">
            <v>7KK1297-8DJ11</v>
          </cell>
          <cell r="B374" t="str">
            <v/>
          </cell>
          <cell r="C374">
            <v>3500</v>
          </cell>
          <cell r="D374">
            <v>5139.5</v>
          </cell>
          <cell r="E374">
            <v>5</v>
          </cell>
          <cell r="F374" t="str">
            <v>K1297-Classic SW ; SW tool RTE for TTCN.MP compiler (for execution of TTCN test suites, created with Tektronix TTCN.MP compiler on another K1297 as the one the package is ordered for); spec.: ISO 9646-3 ; Prereq.: AP-1 (7KK1297-5AAxx)</v>
          </cell>
          <cell r="H374">
            <v>6425</v>
          </cell>
          <cell r="I374">
            <v>49730</v>
          </cell>
        </row>
        <row r="375">
          <cell r="A375" t="str">
            <v>7KK1297-8DJ41</v>
          </cell>
          <cell r="B375" t="str">
            <v/>
          </cell>
          <cell r="C375">
            <v>3500</v>
          </cell>
          <cell r="D375">
            <v>1548.5</v>
          </cell>
          <cell r="E375">
            <v>5</v>
          </cell>
          <cell r="F375" t="str">
            <v>K1297-Classic SW Upgrade; SW tool RTE for TTCN.MP compiler (for execution of TTCN test suites, created with Tektronix TTCN.MP compiler on another K1297 as the one the package is ordered for); spec.: ISO 9646-3 ; Prereq.: 7KK1297-8DJ11</v>
          </cell>
          <cell r="H375">
            <v>1936</v>
          </cell>
          <cell r="I375">
            <v>14985</v>
          </cell>
        </row>
        <row r="376">
          <cell r="A376" t="str">
            <v>7KK1297-8DT11</v>
          </cell>
          <cell r="B376" t="str">
            <v/>
          </cell>
          <cell r="C376">
            <v>3500</v>
          </cell>
          <cell r="D376">
            <v>19950</v>
          </cell>
          <cell r="E376" t="str">
            <v>TBA</v>
          </cell>
          <cell r="F376" t="str">
            <v>K1297-Classic SW ; SW tool for TTCN.MP compiler with ASN.1 and concurrent TTCN support; spec.: IS ISO 9646-3, ITU X.292 ; Prereq.: AP-1 (7KK1297-5AAxx) &amp; 7KK1297-7AW, -7BW, -7CW, -7EW, -7FW, -7JW, -7KW, - 7ZA OR -7ZC</v>
          </cell>
          <cell r="G376" t="str">
            <v>LS</v>
          </cell>
          <cell r="H376">
            <v>24938</v>
          </cell>
          <cell r="I376">
            <v>193021</v>
          </cell>
        </row>
        <row r="377">
          <cell r="A377" t="str">
            <v>7KK1297-8DT41</v>
          </cell>
          <cell r="B377" t="str">
            <v/>
          </cell>
          <cell r="C377">
            <v>3500</v>
          </cell>
          <cell r="D377">
            <v>5994.5</v>
          </cell>
          <cell r="E377" t="str">
            <v>TBA</v>
          </cell>
          <cell r="F377" t="str">
            <v>K1297-Classic SW Upgrade; SW tool for TTCN.MP compiler with ASN.1 and concurrent TTCN support; spec.: IS ISO 9646-3, ITU X.292 ; Prereq.: 7KK1297-8DT11</v>
          </cell>
          <cell r="G377" t="str">
            <v>LS</v>
          </cell>
          <cell r="H377">
            <v>7494</v>
          </cell>
          <cell r="I377">
            <v>58004</v>
          </cell>
        </row>
        <row r="378">
          <cell r="A378" t="str">
            <v>7KK1297-8JB11</v>
          </cell>
          <cell r="B378" t="str">
            <v/>
          </cell>
          <cell r="C378">
            <v>3500</v>
          </cell>
          <cell r="D378">
            <v>8920.5</v>
          </cell>
          <cell r="E378">
            <v>5</v>
          </cell>
          <cell r="F378" t="str">
            <v>K1297-Classic SW ; V5.1 Conformance Tests: L3 LE (local exchange); spec.: ETS 300 324-3; incl. 7KK1297-7JW11 ; Prereq.: AP-1 with 32 MB (7KK1297-5AAxx)</v>
          </cell>
          <cell r="H378">
            <v>11151</v>
          </cell>
          <cell r="I378">
            <v>86309</v>
          </cell>
        </row>
        <row r="379">
          <cell r="A379" t="str">
            <v>7KK1297-8JB41</v>
          </cell>
          <cell r="B379" t="str">
            <v/>
          </cell>
          <cell r="C379">
            <v>3500</v>
          </cell>
          <cell r="D379">
            <v>2679</v>
          </cell>
          <cell r="E379">
            <v>5</v>
          </cell>
          <cell r="F379" t="str">
            <v>K1297-Classic SW Upgrade; V5.1 Conformance Tests: L3 LE (local exchange); spec.: ETS 300 324-3; incl. 7KK1297-7JW11 ; Prereq.: 7KK1297-8JB11</v>
          </cell>
          <cell r="H379">
            <v>3349</v>
          </cell>
          <cell r="I379">
            <v>25922</v>
          </cell>
        </row>
        <row r="380">
          <cell r="A380" t="str">
            <v>7KK1297-8JC11</v>
          </cell>
          <cell r="B380" t="str">
            <v/>
          </cell>
          <cell r="C380">
            <v>3500</v>
          </cell>
          <cell r="D380">
            <v>8920.5</v>
          </cell>
          <cell r="E380">
            <v>5</v>
          </cell>
          <cell r="F380" t="str">
            <v>K1297-Classic SW ; V5.1 Conformance Tests: L3 AN (access network); spec.: ETS 300 324-3; incl. 7KK1297-7JW11 ; Prereq.: AP-1 with 32 MB (7KK1297-5AAxx)</v>
          </cell>
          <cell r="H380">
            <v>11151</v>
          </cell>
          <cell r="I380">
            <v>86309</v>
          </cell>
        </row>
        <row r="381">
          <cell r="A381" t="str">
            <v>7KK1297-8JC41</v>
          </cell>
          <cell r="B381" t="str">
            <v/>
          </cell>
          <cell r="C381">
            <v>3500</v>
          </cell>
          <cell r="D381">
            <v>2679</v>
          </cell>
          <cell r="E381">
            <v>5</v>
          </cell>
          <cell r="F381" t="str">
            <v>K1297-Classic SW Upgrade; V5.1 Conformance Tests: L3 AN (access network); spec.: ETS 300 324-3; incl. 7KK1297-7JW11 ; Prereq.: 7KK1297-8JC11</v>
          </cell>
          <cell r="H381">
            <v>3349</v>
          </cell>
          <cell r="I381">
            <v>25922</v>
          </cell>
        </row>
        <row r="382">
          <cell r="A382" t="str">
            <v>7KK1297-8JD11</v>
          </cell>
          <cell r="B382" t="str">
            <v/>
          </cell>
          <cell r="C382">
            <v>3500</v>
          </cell>
          <cell r="D382">
            <v>8920.5</v>
          </cell>
          <cell r="E382">
            <v>5</v>
          </cell>
          <cell r="F382" t="str">
            <v>K1297-Classic SW ; V5.1 Conformance Tests: L2 DLL (data link layer); spec.: ETS 300 324-3; incl. 7KK1297-7JW11 ; Prereq.: AP-1 with 32 MB (7KK1297-5AAxx)</v>
          </cell>
          <cell r="H382">
            <v>11151</v>
          </cell>
          <cell r="I382">
            <v>86309</v>
          </cell>
        </row>
        <row r="383">
          <cell r="A383" t="str">
            <v>7KK1297-8JD41</v>
          </cell>
          <cell r="B383" t="str">
            <v/>
          </cell>
          <cell r="C383">
            <v>3500</v>
          </cell>
          <cell r="D383">
            <v>2679</v>
          </cell>
          <cell r="E383">
            <v>5</v>
          </cell>
          <cell r="F383" t="str">
            <v>K1297-Classic SW Upgrade; V5.1 Conformance Tests: L2 DLL (data link layer); spec.: ETS 300 324-3; incl. 7KK1297-7JW11 ; Prereq.: 7KK1297-8JD11</v>
          </cell>
          <cell r="H383">
            <v>3349</v>
          </cell>
          <cell r="I383">
            <v>25922</v>
          </cell>
        </row>
        <row r="384">
          <cell r="A384" t="str">
            <v>7KK1297-8JE11</v>
          </cell>
          <cell r="B384" t="str">
            <v/>
          </cell>
          <cell r="C384">
            <v>3500</v>
          </cell>
          <cell r="D384">
            <v>15048</v>
          </cell>
          <cell r="E384">
            <v>5</v>
          </cell>
          <cell r="F384" t="str">
            <v>K1297-Classic SW ; V5.2 Conformance Tests: L3 LE (local exchange); spec.: ETS 300 347-3 F.; incl. 7KK1297-7KW11 ; Prereq.: AP-1 with 32 MB (7KK1297-5AAxx)</v>
          </cell>
          <cell r="H384">
            <v>18810</v>
          </cell>
          <cell r="I384">
            <v>145590</v>
          </cell>
        </row>
        <row r="385">
          <cell r="A385" t="str">
            <v>7KK1297-8JE41</v>
          </cell>
          <cell r="B385" t="str">
            <v/>
          </cell>
          <cell r="C385">
            <v>3500</v>
          </cell>
          <cell r="D385">
            <v>4541</v>
          </cell>
          <cell r="E385">
            <v>5</v>
          </cell>
          <cell r="F385" t="str">
            <v>K1297-Classic SW Upgrade; V5.2 Conformance Tests: L3 LE (local exchange); spec.: ETS 300 347-3 F.; incl. 7KK1297-7KW11 ; Prereq.: 7KK1297-8JE11</v>
          </cell>
          <cell r="H385">
            <v>5677</v>
          </cell>
          <cell r="I385">
            <v>43940</v>
          </cell>
        </row>
        <row r="386">
          <cell r="A386" t="str">
            <v>7KK1297-8JE51</v>
          </cell>
          <cell r="B386" t="str">
            <v/>
          </cell>
          <cell r="C386">
            <v>3500</v>
          </cell>
          <cell r="D386">
            <v>5462.5</v>
          </cell>
          <cell r="E386">
            <v>5</v>
          </cell>
          <cell r="F386" t="str">
            <v>K1297-Classic SW Cross Upgr.; V5.2 Conformance Tests: L3 LE (local exchange); spec.: ETS 300 347-3 F. ; Prereq.: 7KK1297-8JBxx</v>
          </cell>
          <cell r="H386">
            <v>6829</v>
          </cell>
          <cell r="I386">
            <v>52857</v>
          </cell>
        </row>
        <row r="387">
          <cell r="A387" t="str">
            <v>7KK1297-8JF11</v>
          </cell>
          <cell r="B387" t="str">
            <v/>
          </cell>
          <cell r="C387">
            <v>3500</v>
          </cell>
          <cell r="D387">
            <v>15048</v>
          </cell>
          <cell r="E387">
            <v>5</v>
          </cell>
          <cell r="F387" t="str">
            <v>K1297-Classic SW ; V5.2 Conformance Tests: L3 AN (access network); spec.: ETS 300 347-3; incl. 7KK1297-7KW11 ; Prereq.: AP-1 with 32 MB (7KK1297-5AAxx)</v>
          </cell>
          <cell r="H387">
            <v>18810</v>
          </cell>
          <cell r="I387">
            <v>145590</v>
          </cell>
        </row>
        <row r="388">
          <cell r="A388" t="str">
            <v>7KK1297-8JF41</v>
          </cell>
          <cell r="B388" t="str">
            <v/>
          </cell>
          <cell r="C388">
            <v>3500</v>
          </cell>
          <cell r="D388">
            <v>4541</v>
          </cell>
          <cell r="E388">
            <v>5</v>
          </cell>
          <cell r="F388" t="str">
            <v>K1297-Classic SW Upgrade; V5.2 Conformance Tests: L3 AN (access network); spec.: ETS 300 347-3; incl. 7KK1297-7KW11 ; Prereq.: 7KK1297-8JF11</v>
          </cell>
          <cell r="H388">
            <v>5677</v>
          </cell>
          <cell r="I388">
            <v>43940</v>
          </cell>
        </row>
        <row r="389">
          <cell r="A389" t="str">
            <v>7KK1297-8JF51</v>
          </cell>
          <cell r="B389" t="str">
            <v/>
          </cell>
          <cell r="C389">
            <v>3500</v>
          </cell>
          <cell r="D389">
            <v>4921</v>
          </cell>
          <cell r="E389">
            <v>5</v>
          </cell>
          <cell r="F389" t="str">
            <v>K1297-Classic SW Cross Upgr.; V5.2 Conformance Tests: L3 AN (access network); spec.: ETS 300 347-3 ; Prereq.: 7KK1297-8JCxx</v>
          </cell>
          <cell r="H389">
            <v>6152</v>
          </cell>
          <cell r="I389">
            <v>47617</v>
          </cell>
        </row>
        <row r="390">
          <cell r="A390" t="str">
            <v>7KK1297-8JG11</v>
          </cell>
          <cell r="B390" t="str">
            <v/>
          </cell>
          <cell r="C390">
            <v>3500</v>
          </cell>
          <cell r="D390">
            <v>10155.5</v>
          </cell>
          <cell r="E390">
            <v>5</v>
          </cell>
          <cell r="F390" t="str">
            <v>K1297-Classic SW ; V5.2 Conformance Tests: L2 DLL (data link layer); spec.: ETS 300 347-3 F.; incl. 7KK1297-7KW11 ; Prereq.: AP-1 with 32 MB (7KK1297-5AAxx)</v>
          </cell>
          <cell r="H390">
            <v>12695</v>
          </cell>
          <cell r="I390">
            <v>98260</v>
          </cell>
        </row>
        <row r="391">
          <cell r="A391" t="str">
            <v>7KK1297-8JG41</v>
          </cell>
          <cell r="B391" t="str">
            <v/>
          </cell>
          <cell r="C391">
            <v>3500</v>
          </cell>
          <cell r="D391">
            <v>3049.5</v>
          </cell>
          <cell r="E391">
            <v>5</v>
          </cell>
          <cell r="F391" t="str">
            <v>K1297-Classic SW Upgrade; V5.2 Conformance Tests: L2 DLL (data link layer); spec.: ETS 300 347-3 F.; incl. 7KK1297-7KW11 ; Prereq.: 7KK1297-8JG11</v>
          </cell>
          <cell r="H391">
            <v>3812</v>
          </cell>
          <cell r="I391">
            <v>29505</v>
          </cell>
        </row>
        <row r="392">
          <cell r="A392" t="str">
            <v>7KK1297-8JG51</v>
          </cell>
          <cell r="B392" t="str">
            <v/>
          </cell>
          <cell r="C392">
            <v>3500</v>
          </cell>
          <cell r="D392">
            <v>3391.5</v>
          </cell>
          <cell r="E392">
            <v>5</v>
          </cell>
          <cell r="F392" t="str">
            <v>K1297-Classic SW Cross Upgr.; V5.2 Conformance Tests: L2 DLL (data link layer); spec.: ETS 300 347-3 F. ; Prereq.: 7KK1297-8JDxx</v>
          </cell>
          <cell r="H392">
            <v>4240</v>
          </cell>
          <cell r="I392">
            <v>32818</v>
          </cell>
        </row>
        <row r="393">
          <cell r="A393" t="str">
            <v>7KK1297-8PA11</v>
          </cell>
          <cell r="B393" t="str">
            <v/>
          </cell>
          <cell r="C393">
            <v>3500</v>
          </cell>
          <cell r="D393">
            <v>19950</v>
          </cell>
          <cell r="E393">
            <v>5</v>
          </cell>
          <cell r="F393" t="str">
            <v>K1297-Classic SW Core ; SS#7 Conformance Tests ISUP (ITU); incl. SIETEM according to ITU Q.784/Q785 Blue/White Book, Q784: 220 &amp; Q.785: 61 test cases; incl. 7KK1297-7BW11 ; Prereq.: AP-1 with 32 MB (7KK1297-5AAxx)</v>
          </cell>
          <cell r="H393">
            <v>24938</v>
          </cell>
          <cell r="I393">
            <v>193021</v>
          </cell>
        </row>
        <row r="394">
          <cell r="A394" t="str">
            <v>7KK1297-8PA41</v>
          </cell>
          <cell r="B394" t="str">
            <v/>
          </cell>
          <cell r="C394">
            <v>3500</v>
          </cell>
          <cell r="D394">
            <v>5994.5</v>
          </cell>
          <cell r="E394">
            <v>5</v>
          </cell>
          <cell r="F394" t="str">
            <v>K1297-Classic SW Core Upgrade; SS#7 Conformance Tests ISUP (ITU); incl. SIETEM according to ITU Q.784/Q785 Blue/White Book, Q784: 220 &amp; Q.785: 61 test cases; incl. 7KK1297-7BW11 ; Prereq.: 7KK1297-8PA11</v>
          </cell>
          <cell r="H394">
            <v>7494</v>
          </cell>
          <cell r="I394">
            <v>58004</v>
          </cell>
        </row>
        <row r="395">
          <cell r="A395" t="str">
            <v>7KK1297-8PC11</v>
          </cell>
          <cell r="B395" t="str">
            <v/>
          </cell>
          <cell r="C395">
            <v>3500</v>
          </cell>
          <cell r="D395">
            <v>12568.5</v>
          </cell>
          <cell r="E395">
            <v>5</v>
          </cell>
          <cell r="F395" t="str">
            <v>K1297-Classic SW Core ; SS#7 Conformance Tests MTP according to Q.781/Q782 White Book and prETS 300 008-3 (1996) V1.12; L2: 141 &amp; L3: 229 test cases; including 7KK1297-7AW11 ; Prereq.: AP-1 (7KK1297-5AAxx) with 32 MB</v>
          </cell>
          <cell r="H395">
            <v>15711</v>
          </cell>
          <cell r="I395">
            <v>121604</v>
          </cell>
        </row>
        <row r="396">
          <cell r="A396" t="str">
            <v>7KK1297-8PC41</v>
          </cell>
          <cell r="B396" t="str">
            <v/>
          </cell>
          <cell r="C396">
            <v>3500</v>
          </cell>
          <cell r="D396">
            <v>3771.5</v>
          </cell>
          <cell r="E396">
            <v>5</v>
          </cell>
          <cell r="F396" t="str">
            <v>K1297-Classic SW Core Upgrade; SS#7 Conformance Tests MTP according to Q.781/Q782 White Book and prETS 300 008-3 (1996) V1.12; L2: 141 &amp; L3: 229 test cases; including 7KK1297-7AW11 ; Prereq.: 7KK1297-8PC11</v>
          </cell>
          <cell r="H396">
            <v>4715</v>
          </cell>
          <cell r="I396">
            <v>36495</v>
          </cell>
        </row>
        <row r="397">
          <cell r="A397" t="str">
            <v>7KK1297-8PJ11</v>
          </cell>
          <cell r="B397" t="str">
            <v/>
          </cell>
          <cell r="C397">
            <v>3500</v>
          </cell>
          <cell r="D397">
            <v>21964</v>
          </cell>
          <cell r="E397">
            <v>5</v>
          </cell>
          <cell r="F397" t="str">
            <v>K1297-Classic SW Core ; SS#7 Conformance Tests ISUP according to ITU-T Q.784/Q785 and Swiss ISUP variants; including 7KK1297-7BW11 ; Prereq.: AP-1 (7KK1297-5AAxx)</v>
          </cell>
          <cell r="H397">
            <v>27455</v>
          </cell>
          <cell r="I397">
            <v>212502</v>
          </cell>
        </row>
        <row r="398">
          <cell r="A398" t="str">
            <v>7KK1297-8PJ41</v>
          </cell>
          <cell r="B398" t="str">
            <v/>
          </cell>
          <cell r="C398">
            <v>3500</v>
          </cell>
          <cell r="D398">
            <v>6612</v>
          </cell>
          <cell r="E398">
            <v>5</v>
          </cell>
          <cell r="F398" t="str">
            <v>K1297-Classic SW Core Upgrade; SS#7 Conformance Tests ISUP according to ITU-T Q.784/Q785 and Swiss ISUP variants; including 7KK1297-7BW11 ; Prereq.: 7KK1297-8PJ11</v>
          </cell>
          <cell r="H398">
            <v>8265</v>
          </cell>
          <cell r="I398">
            <v>63972</v>
          </cell>
        </row>
        <row r="399">
          <cell r="A399" t="str">
            <v>7KK1297-8QC11</v>
          </cell>
          <cell r="B399" t="str">
            <v/>
          </cell>
          <cell r="C399">
            <v>3500</v>
          </cell>
          <cell r="D399">
            <v>7809</v>
          </cell>
          <cell r="E399">
            <v>5</v>
          </cell>
          <cell r="F399" t="str">
            <v>K1297-Classic SW ; V5.1/ V5.2 L3 LE Emulation for up to 10 PSTN user ports at the AN and with 10 virtuell user ports in the K1297 (Forth Script); incl. 7KK1297-7KW11 ; Prereq.: AP-1 with 32MB (7KK1297-5AAxx)</v>
          </cell>
          <cell r="H399">
            <v>9762</v>
          </cell>
          <cell r="I399">
            <v>75558</v>
          </cell>
        </row>
        <row r="400">
          <cell r="A400" t="str">
            <v>7KK1297-8QD11</v>
          </cell>
          <cell r="B400" t="str">
            <v/>
          </cell>
          <cell r="C400">
            <v>3500</v>
          </cell>
          <cell r="D400">
            <v>7809</v>
          </cell>
          <cell r="E400">
            <v>5</v>
          </cell>
          <cell r="F400" t="str">
            <v>K1297-Classic SW ; V5.1/ V5.2 L3 AN Emulation for up to 10 PSTN user ports at the LE and with 10 virtuell user ports in the K1297 (Forth Script); incl. 7KK1297-7KW11 ; Prereq.: AP-1 with 32 MB (7KK1297-5AAxx)</v>
          </cell>
          <cell r="H400">
            <v>9762</v>
          </cell>
          <cell r="I400">
            <v>75558</v>
          </cell>
        </row>
        <row r="401">
          <cell r="A401" t="str">
            <v>7KK1297-8UC11</v>
          </cell>
          <cell r="B401" t="str">
            <v/>
          </cell>
          <cell r="C401">
            <v>3500</v>
          </cell>
          <cell r="D401">
            <v>5301</v>
          </cell>
          <cell r="E401">
            <v>5</v>
          </cell>
          <cell r="F401" t="str">
            <v>K1297-Classic SW ; ISDN conformance tests CTR3 (TBR3); specification: ATS V1.0 2/97; interface BRI; incl. 7KK1297-7FW11 ; Prereq.: AP-1 with 32 MB (7KK1297-5AAxx)</v>
          </cell>
          <cell r="H401">
            <v>6627</v>
          </cell>
          <cell r="I401">
            <v>51293</v>
          </cell>
        </row>
        <row r="402">
          <cell r="A402" t="str">
            <v>7KK1297-8UC41</v>
          </cell>
          <cell r="B402" t="str">
            <v/>
          </cell>
          <cell r="C402">
            <v>3500</v>
          </cell>
          <cell r="D402">
            <v>1596</v>
          </cell>
          <cell r="E402">
            <v>5</v>
          </cell>
          <cell r="F402" t="str">
            <v>K1297-Classic SW Upgrade; ISDN conformance tests CTR3 (TBR3); specification: ATS V1.0 2/97; interface BRI; incl. 7KK1297-7FW11 ; Prereq.: 7KK1297-8UC11</v>
          </cell>
          <cell r="H402">
            <v>1995</v>
          </cell>
          <cell r="I402">
            <v>15442</v>
          </cell>
        </row>
        <row r="403">
          <cell r="A403" t="str">
            <v>7KK1297-8UC51</v>
          </cell>
          <cell r="B403" t="str">
            <v/>
          </cell>
          <cell r="C403">
            <v>3500</v>
          </cell>
          <cell r="D403">
            <v>2394</v>
          </cell>
          <cell r="E403">
            <v>5</v>
          </cell>
          <cell r="F403" t="str">
            <v>K1297-Classic SW Cross Upgr.; ISDN conformance tests CTR3 (TBR3); specification: ATS V1.0 2/97; interface BRI ; Prereq.: AP-1 with 32 MB (7KK1297-5AAxx) &amp; 7KK1297-8UA11</v>
          </cell>
          <cell r="H403">
            <v>2993</v>
          </cell>
          <cell r="I403">
            <v>23166</v>
          </cell>
        </row>
        <row r="404">
          <cell r="A404" t="str">
            <v>7KK1297-8UD11</v>
          </cell>
          <cell r="B404" t="str">
            <v/>
          </cell>
          <cell r="C404">
            <v>3500</v>
          </cell>
          <cell r="D404">
            <v>5301</v>
          </cell>
          <cell r="E404">
            <v>5</v>
          </cell>
          <cell r="F404" t="str">
            <v>K1297-Classic SW ; ISDN conformance tests CTR4 (TBR4); specification: ATS V1.0 2/97; interface PRI; incl. 7KK1297-7FW11 ; Prereq.: AP-1 with 32 MB (7KK1297-5AAxx)</v>
          </cell>
          <cell r="H404">
            <v>6627</v>
          </cell>
          <cell r="I404">
            <v>51293</v>
          </cell>
        </row>
        <row r="405">
          <cell r="A405" t="str">
            <v>7KK1297-8UD41</v>
          </cell>
          <cell r="B405" t="str">
            <v/>
          </cell>
          <cell r="C405">
            <v>3500</v>
          </cell>
          <cell r="D405">
            <v>1596</v>
          </cell>
          <cell r="E405">
            <v>5</v>
          </cell>
          <cell r="F405" t="str">
            <v>K1297-Classic SW Upgrade; ISDN conformance tests CTR4 (TBR4); specification: ATS V1.0 2/97; interface PRI; incl. 7KK1297-7FW11 ; Prereq.: 7KK1297-8UD11</v>
          </cell>
          <cell r="H405">
            <v>1995</v>
          </cell>
          <cell r="I405">
            <v>15442</v>
          </cell>
        </row>
        <row r="406">
          <cell r="A406" t="str">
            <v>7KK1297-8UD51</v>
          </cell>
          <cell r="B406" t="str">
            <v/>
          </cell>
          <cell r="C406">
            <v>3500</v>
          </cell>
          <cell r="D406">
            <v>2394</v>
          </cell>
          <cell r="E406">
            <v>5</v>
          </cell>
          <cell r="F406" t="str">
            <v>K1297-Classic SW Cross Upgr.; ISDN conformance tests CTR4 (TBR4); specification: ATS V1.0 2/97; interface PRI ; Prereq.: AP-1 with 32 MB (7KK1297-5AAxx) &amp; 7KK1297-8UA11</v>
          </cell>
          <cell r="H406">
            <v>2993</v>
          </cell>
          <cell r="I406">
            <v>23166</v>
          </cell>
        </row>
        <row r="407">
          <cell r="A407" t="str">
            <v>7KK1297-8UT11</v>
          </cell>
          <cell r="B407" t="str">
            <v/>
          </cell>
          <cell r="C407">
            <v>3500</v>
          </cell>
          <cell r="D407">
            <v>19788.5</v>
          </cell>
          <cell r="E407">
            <v>5</v>
          </cell>
          <cell r="F407" t="str">
            <v>K1297-Classic SW ; ISDN conformance tests; Layer 3; basic call; network side; acc. to DSS1 ETS 300 403-7; 652 test cases; interfaces BAI and PRI; incl. 7KK1297-7FW11 ; Prereq.: AP-1 with 32 MB (7KK1297-5AAxx)</v>
          </cell>
          <cell r="H407">
            <v>24736</v>
          </cell>
          <cell r="I407">
            <v>191457</v>
          </cell>
        </row>
        <row r="408">
          <cell r="A408" t="str">
            <v>7KK1297-8UW11</v>
          </cell>
          <cell r="B408" t="str">
            <v/>
          </cell>
          <cell r="C408">
            <v>3500</v>
          </cell>
          <cell r="D408">
            <v>13100.5</v>
          </cell>
          <cell r="E408">
            <v>5</v>
          </cell>
          <cell r="F408" t="str">
            <v>K1297-Classic SW ; ISDN conformance tests; Layer 3; basic call; TE side; acc. to ETS 300 403-5; 668 test cases; interfaces BAI and PRI; incl. 7KK1297-7FW11 ; Prereq.: AP-1 with 32 MB (7KK1297-5AAxx)</v>
          </cell>
          <cell r="H408">
            <v>16376</v>
          </cell>
          <cell r="I408">
            <v>126751</v>
          </cell>
        </row>
        <row r="409">
          <cell r="A409" t="str">
            <v>7KK1297-8UW51</v>
          </cell>
          <cell r="B409" t="str">
            <v/>
          </cell>
          <cell r="C409">
            <v>3500</v>
          </cell>
          <cell r="D409">
            <v>5918.5</v>
          </cell>
          <cell r="E409">
            <v>5</v>
          </cell>
          <cell r="F409" t="str">
            <v>K1297-Classic SW Cross Upgr.; ISDN conformance tests; Layer 3; basic call; TE side; acc. to ETS 300 403-5; 668 test cases; interfaces BAI and PRI ; Prereq.: AP-1 with 32 MB (7KK1297-5AAxx) &amp; 7KK1297-8UE11 or -8UF11</v>
          </cell>
          <cell r="H409">
            <v>7399</v>
          </cell>
          <cell r="I409">
            <v>57269</v>
          </cell>
        </row>
        <row r="410">
          <cell r="A410" t="str">
            <v>7KK1297-8UX11</v>
          </cell>
          <cell r="B410" t="str">
            <v/>
          </cell>
          <cell r="C410">
            <v>3500</v>
          </cell>
          <cell r="D410">
            <v>13100.5</v>
          </cell>
          <cell r="E410">
            <v>5</v>
          </cell>
          <cell r="F410" t="str">
            <v>K1297-Classic SW ; ISDN conformance tests; Layer 2; network and user side; acc. to ETS 300 402-7 10/99; 565 test cases; interfaces BAI and PRI; incl. 7KK1297-7FW11 ; Prereq.: AP-1 with 32 MB (7KK1297-5AAxx)</v>
          </cell>
          <cell r="H410">
            <v>16376</v>
          </cell>
          <cell r="I410">
            <v>126751</v>
          </cell>
        </row>
        <row r="411">
          <cell r="A411" t="str">
            <v>7KK1297-8UX51</v>
          </cell>
          <cell r="B411" t="str">
            <v/>
          </cell>
          <cell r="C411">
            <v>3500</v>
          </cell>
          <cell r="D411">
            <v>5918.5</v>
          </cell>
          <cell r="E411">
            <v>5</v>
          </cell>
          <cell r="F411" t="str">
            <v>K1297-Classic SW Cross Upgr.; ISDN conformance tests; Layer 2; network and user side; acc. to ETS 300 402-7 10/99; 565 test cases; interfaces BAI and PRI ; Prereq.: AP-1 with 32 MB &amp; 7KK1297-8UE11 or -8UF11</v>
          </cell>
          <cell r="H411">
            <v>7399</v>
          </cell>
          <cell r="I411">
            <v>57269</v>
          </cell>
        </row>
        <row r="412">
          <cell r="A412" t="str">
            <v>7KK1297-8XA11</v>
          </cell>
          <cell r="B412" t="str">
            <v/>
          </cell>
          <cell r="C412">
            <v>3500</v>
          </cell>
          <cell r="D412">
            <v>18677</v>
          </cell>
          <cell r="E412">
            <v>5</v>
          </cell>
          <cell r="F412" t="str">
            <v>K1297-Classic SW ; SW license: basic measurement operating system (BMOS) for unlimited number of ports</v>
          </cell>
          <cell r="H412">
            <v>23347</v>
          </cell>
          <cell r="I412">
            <v>180706</v>
          </cell>
        </row>
        <row r="413">
          <cell r="A413" t="str">
            <v>7KK1297-8XA51</v>
          </cell>
          <cell r="B413" t="str">
            <v/>
          </cell>
          <cell r="C413">
            <v>3500</v>
          </cell>
          <cell r="D413">
            <v>5861.5</v>
          </cell>
          <cell r="E413">
            <v>5</v>
          </cell>
          <cell r="F413" t="str">
            <v>K1297-Classic SW Cross Upgr.; SW license: basic measurement operating system (BMOS) for unlimited number of ports ; Prereq.: 7KK1297-8XB11</v>
          </cell>
          <cell r="H413">
            <v>7327</v>
          </cell>
          <cell r="I413">
            <v>56711</v>
          </cell>
        </row>
        <row r="414">
          <cell r="A414" t="str">
            <v>7KK1297-8ZA11</v>
          </cell>
          <cell r="B414" t="str">
            <v/>
          </cell>
          <cell r="C414">
            <v>3500</v>
          </cell>
          <cell r="D414">
            <v>55717.5</v>
          </cell>
          <cell r="E414">
            <v>5</v>
          </cell>
          <cell r="F414" t="str">
            <v>K1297-Classic SW GPRS Conformance Test ; NS, BSSGP of BSS: TTCN Conformance Test Suite for GPRS NS and BSSGP Protocol, IUT is BSS ; Prereq.: 7KK1297-7ZA11</v>
          </cell>
          <cell r="H414">
            <v>69647</v>
          </cell>
          <cell r="I414">
            <v>539068</v>
          </cell>
        </row>
        <row r="415">
          <cell r="A415" t="str">
            <v>7KK1297-8ZA41</v>
          </cell>
          <cell r="B415" t="str">
            <v/>
          </cell>
          <cell r="C415">
            <v>3500</v>
          </cell>
          <cell r="D415">
            <v>16720</v>
          </cell>
          <cell r="E415">
            <v>5</v>
          </cell>
          <cell r="F415" t="str">
            <v>K1297-Classic SW GPRS Conformance Test Upgrade; NS, BSSGP of BSS: TTCN Conformance Test Suite for GPRS NS and BSSGP Protocol, IUT is BSS ; Prereq.: 7KK1297-8ZA11</v>
          </cell>
          <cell r="H415">
            <v>20900</v>
          </cell>
          <cell r="I415">
            <v>161766</v>
          </cell>
        </row>
        <row r="416">
          <cell r="A416" t="str">
            <v>7KK1297-8ZB11</v>
          </cell>
          <cell r="B416" t="str">
            <v/>
          </cell>
          <cell r="C416">
            <v>3500</v>
          </cell>
          <cell r="D416">
            <v>55717.5</v>
          </cell>
          <cell r="E416">
            <v>5</v>
          </cell>
          <cell r="F416" t="str">
            <v>K1297-Classic SW GPRS Conformance Test ; NS, BSSGP of SGSN: TTCN Conformance Test Suite for GPRS NS and BSSGP Protocol, IUT is SGSN ; Prereq.: 7KK1297-7ZA11</v>
          </cell>
          <cell r="H416">
            <v>69647</v>
          </cell>
          <cell r="I416">
            <v>539068</v>
          </cell>
        </row>
        <row r="417">
          <cell r="A417" t="str">
            <v>7KK1297-8ZB41</v>
          </cell>
          <cell r="B417" t="str">
            <v/>
          </cell>
          <cell r="C417">
            <v>3500</v>
          </cell>
          <cell r="D417">
            <v>16720</v>
          </cell>
          <cell r="E417">
            <v>5</v>
          </cell>
          <cell r="F417" t="str">
            <v>K1297-Classic SW GPRS Conformance Test Upgrade; NS, BSSGP of SGSN: TTCN Conformance Test Suite for GPRS NS and BSSGP Protocol, IUT is SGSN ; Prereq.: 7KK1297-8ZB11</v>
          </cell>
          <cell r="H417">
            <v>20900</v>
          </cell>
          <cell r="I417">
            <v>161766</v>
          </cell>
        </row>
        <row r="418">
          <cell r="A418" t="str">
            <v>7KK1297-8ZC11</v>
          </cell>
          <cell r="B418" t="str">
            <v/>
          </cell>
          <cell r="C418">
            <v>3500</v>
          </cell>
          <cell r="D418">
            <v>66861</v>
          </cell>
          <cell r="E418">
            <v>5</v>
          </cell>
          <cell r="F418" t="str">
            <v>K1297-Classic SW GPRS Conformance Test ; LLC of SGSN: TTCN Conformance Test Suite for GPRS LLC Protocol, IUT is SGSN ; Prereq.: 7KK1297-7ZA11</v>
          </cell>
          <cell r="H418">
            <v>83577</v>
          </cell>
          <cell r="I418">
            <v>646886</v>
          </cell>
        </row>
        <row r="419">
          <cell r="A419" t="str">
            <v>7KK1297-8ZC41</v>
          </cell>
          <cell r="B419" t="str">
            <v/>
          </cell>
          <cell r="C419">
            <v>3500</v>
          </cell>
          <cell r="D419">
            <v>20064</v>
          </cell>
          <cell r="E419">
            <v>5</v>
          </cell>
          <cell r="F419" t="str">
            <v>K1297-Classic SW GPRS Conformance Test Upgrade; LLC of SGSN: TTCN Conformance Test Suite for GPRS LLC Protocol, IUT is SGSN ; Prereq.: 7KK1297-8ZC11</v>
          </cell>
          <cell r="H419">
            <v>25080</v>
          </cell>
          <cell r="I419">
            <v>194120</v>
          </cell>
        </row>
        <row r="420">
          <cell r="A420" t="str">
            <v>7KK1297-8ZD11</v>
          </cell>
          <cell r="B420" t="str">
            <v/>
          </cell>
          <cell r="C420">
            <v>3500</v>
          </cell>
          <cell r="D420">
            <v>66861</v>
          </cell>
          <cell r="E420" t="str">
            <v>TBA</v>
          </cell>
          <cell r="F420" t="str">
            <v>K1297-Classic SW GPRS Conformance Test ; LLC of MOBILE: TTCN Conformance Test Suite for GPRS LLC Protocol; IUT is Mobile Station connected via BSS ; Prereq.: 7KK1297-7ZA11</v>
          </cell>
          <cell r="G420" t="str">
            <v>CPM</v>
          </cell>
          <cell r="H420">
            <v>83577</v>
          </cell>
          <cell r="I420">
            <v>646886</v>
          </cell>
        </row>
        <row r="421">
          <cell r="A421" t="str">
            <v>7KK1297-8ZD41</v>
          </cell>
          <cell r="B421" t="str">
            <v/>
          </cell>
          <cell r="C421">
            <v>3500</v>
          </cell>
          <cell r="D421">
            <v>20064</v>
          </cell>
          <cell r="E421" t="str">
            <v>TBA</v>
          </cell>
          <cell r="F421" t="str">
            <v>K1297-Classic SW Upgrade; LLC of MOBILE: TTCN Conformance Test Suite for GPRS LLC Protocol; IUT is Mobile Station connected via BSS ; Prereq.: 7KK1297-8ZD11</v>
          </cell>
          <cell r="G421" t="str">
            <v>CPM</v>
          </cell>
          <cell r="H421">
            <v>25080</v>
          </cell>
          <cell r="I421">
            <v>194120</v>
          </cell>
        </row>
        <row r="422">
          <cell r="A422" t="str">
            <v>7KK1297-8ZE11</v>
          </cell>
          <cell r="B422" t="str">
            <v/>
          </cell>
          <cell r="C422">
            <v>3500</v>
          </cell>
          <cell r="D422">
            <v>55717.5</v>
          </cell>
          <cell r="E422">
            <v>5</v>
          </cell>
          <cell r="F422" t="str">
            <v>K1297-Classic SW GPRS Conformance Test ; SNDCP of SGSN: TTCN Conformance Test Suites for GPRS SNDCP Protocol, IUT is SGSN ; Prereq.: 7KK1297-7ZA11</v>
          </cell>
          <cell r="H422">
            <v>69647</v>
          </cell>
          <cell r="I422">
            <v>539068</v>
          </cell>
        </row>
        <row r="423">
          <cell r="A423" t="str">
            <v>7KK1297-8ZE41</v>
          </cell>
          <cell r="B423" t="str">
            <v/>
          </cell>
          <cell r="C423">
            <v>3500</v>
          </cell>
          <cell r="D423">
            <v>16720</v>
          </cell>
          <cell r="E423">
            <v>5</v>
          </cell>
          <cell r="F423" t="str">
            <v>K1297-Classic SW GPRS Conformance Test Upgrade; SNFCP of SGSN: TTCN Conformance Test Suites for GPRS SNDCP Protocol, IUT is SGSN ; Prereq.: 7KK1297-8ZE11</v>
          </cell>
          <cell r="H423">
            <v>20900</v>
          </cell>
          <cell r="I423">
            <v>161766</v>
          </cell>
        </row>
        <row r="424">
          <cell r="A424" t="str">
            <v>7KK1297-8ZF11</v>
          </cell>
          <cell r="B424" t="str">
            <v/>
          </cell>
          <cell r="C424">
            <v>3500</v>
          </cell>
          <cell r="D424">
            <v>55717.5</v>
          </cell>
          <cell r="E424" t="str">
            <v>TBA</v>
          </cell>
          <cell r="F424" t="str">
            <v>K1297-Classic SW GPRS Conformance Test ; SNDCP of MOBILE: TTCN Conformance Test Suite for GPRS SNDCP Protocol; IUT is Mobile Station connected via BSS ; Prereq.: 7KK1297-7ZA11</v>
          </cell>
          <cell r="G424" t="str">
            <v>CPM</v>
          </cell>
          <cell r="H424">
            <v>69647</v>
          </cell>
          <cell r="I424">
            <v>539068</v>
          </cell>
        </row>
        <row r="425">
          <cell r="A425" t="str">
            <v>7KK1297-8ZF41</v>
          </cell>
          <cell r="B425" t="str">
            <v/>
          </cell>
          <cell r="C425">
            <v>3500</v>
          </cell>
          <cell r="D425">
            <v>16720</v>
          </cell>
          <cell r="E425" t="str">
            <v>TBA</v>
          </cell>
          <cell r="F425" t="str">
            <v>K1297-Classic SW GPRS Conformance Test Upgrade; SNDCP of MOBILE: TTCN Conformance Test Suite for GPRS SNDCP Protocol; IUT is Mobile Station connected via BSS ; Prereq.: 7KK1297-8ZF11</v>
          </cell>
          <cell r="G425" t="str">
            <v>CPM</v>
          </cell>
          <cell r="H425">
            <v>20900</v>
          </cell>
          <cell r="I425">
            <v>161766</v>
          </cell>
        </row>
        <row r="426">
          <cell r="A426" t="str">
            <v>7KK1297-8ZH11</v>
          </cell>
          <cell r="B426" t="str">
            <v/>
          </cell>
          <cell r="C426">
            <v>3500</v>
          </cell>
          <cell r="D426">
            <v>66861</v>
          </cell>
          <cell r="E426">
            <v>5</v>
          </cell>
          <cell r="F426" t="str">
            <v>K1297-Classic SW GPRS Conformance Test ; GMM/SM of SGSN: TTCN Conformance Test Suite for GPRS GMM/SM Protocol, IUT is SGSN ; Prereq.: 7KK1297-7ZA11</v>
          </cell>
          <cell r="H426">
            <v>83577</v>
          </cell>
          <cell r="I426">
            <v>646886</v>
          </cell>
        </row>
        <row r="427">
          <cell r="A427" t="str">
            <v>7KK1297-8ZH41</v>
          </cell>
          <cell r="B427" t="str">
            <v/>
          </cell>
          <cell r="C427">
            <v>3500</v>
          </cell>
          <cell r="D427">
            <v>20064</v>
          </cell>
          <cell r="E427">
            <v>5</v>
          </cell>
          <cell r="F427" t="str">
            <v>K1297-Classic SW GPRS Conformance Test Upgrade; GMM/SM of SGSN: TTCN Conformance Test Suite for GPRS GMM/SM Protocol, IUT is SGSN ; Prereq.: 7KK1297-8ZH11</v>
          </cell>
          <cell r="H427">
            <v>25080</v>
          </cell>
          <cell r="I427">
            <v>194120</v>
          </cell>
        </row>
        <row r="428">
          <cell r="A428" t="str">
            <v>7KK1297-8ZL11</v>
          </cell>
          <cell r="B428" t="str">
            <v/>
          </cell>
          <cell r="C428">
            <v>3500</v>
          </cell>
          <cell r="D428">
            <v>66861</v>
          </cell>
          <cell r="E428" t="str">
            <v>TBA</v>
          </cell>
          <cell r="F428" t="str">
            <v>K1297-Classic SW GPRS Conformance Test ; GMM/SM of MOBILE:TTCN Conformance Test Suite for GPRS GMM/SM Protocol; IUT is Mobile Station connected via BSS ; Prereq.: 7KK1297-7ZA11</v>
          </cell>
          <cell r="G428" t="str">
            <v>CPM</v>
          </cell>
          <cell r="H428">
            <v>83577</v>
          </cell>
          <cell r="I428">
            <v>646886</v>
          </cell>
        </row>
        <row r="429">
          <cell r="A429" t="str">
            <v>7KK1297-8ZL41</v>
          </cell>
          <cell r="B429" t="str">
            <v/>
          </cell>
          <cell r="C429">
            <v>3500</v>
          </cell>
          <cell r="D429">
            <v>20064</v>
          </cell>
          <cell r="E429" t="str">
            <v>TBA</v>
          </cell>
          <cell r="F429" t="str">
            <v>K1297-Classic SW GPRS Conformance Test Upgrade; GMM/SM of MOBILE:TTCN Conformance Test Suite for GPRS GMM/SM Protocol; IUT is Mobile Station connected via BSS ; Prereq.: 7KK1297-8ZL11</v>
          </cell>
          <cell r="G429" t="str">
            <v>CPM</v>
          </cell>
          <cell r="H429">
            <v>25080</v>
          </cell>
          <cell r="I429">
            <v>194120</v>
          </cell>
        </row>
        <row r="430">
          <cell r="A430" t="str">
            <v>7KK1298-8YY02</v>
          </cell>
          <cell r="B430" t="str">
            <v/>
          </cell>
          <cell r="C430">
            <v>3500</v>
          </cell>
          <cell r="D430">
            <v>14288</v>
          </cell>
          <cell r="E430">
            <v>4</v>
          </cell>
          <cell r="F430" t="str">
            <v>SW standard package for Siemens (MR), contains: 7KK1297-6AW, -6DW, -6EW, -6WC, -6ZA, -6ZB, -6ZC, -6ZG, -6ZP, -7AW, -7DW, -7EW, -7WC, -7ZA, -7ZB, -7ZC, -7ZG, -7ZP; acc. to agreement about Siemens bundles from April 2000</v>
          </cell>
          <cell r="G430" t="str">
            <v>NPL</v>
          </cell>
          <cell r="H430">
            <v>17860</v>
          </cell>
          <cell r="I430">
            <v>138237</v>
          </cell>
        </row>
        <row r="431">
          <cell r="A431" t="str">
            <v>7KK5302-1DR11</v>
          </cell>
          <cell r="B431" t="str">
            <v/>
          </cell>
          <cell r="C431">
            <v>3500</v>
          </cell>
          <cell r="D431">
            <v>2451</v>
          </cell>
          <cell r="E431">
            <v>2</v>
          </cell>
          <cell r="F431" t="str">
            <v>Control processor DRC-2 (RS232, Ethernet) for DASY (7KK5302-1Sxxx) and DASY-2 (7KK5302-1Lxxx); incl. remote control SW (7KK5302-8AB11), manual German/English</v>
          </cell>
          <cell r="H431">
            <v>3064</v>
          </cell>
          <cell r="I431">
            <v>23716</v>
          </cell>
        </row>
        <row r="432">
          <cell r="A432" t="str">
            <v>7KK5302-1LA01</v>
          </cell>
          <cell r="B432" t="str">
            <v/>
          </cell>
          <cell r="C432">
            <v>3500</v>
          </cell>
          <cell r="D432">
            <v>5434</v>
          </cell>
          <cell r="E432">
            <v>4</v>
          </cell>
          <cell r="F432" t="str">
            <v>Digital Access System DASY-2 (100-255V); mainframe with 13 slots, RS232 and Ethernet interface for remote control; line voltage 100-255V; incl. RS232 cable and remote control SW 7KK5302-8AB11, manual German/English</v>
          </cell>
          <cell r="H432">
            <v>6793</v>
          </cell>
          <cell r="I432">
            <v>52578</v>
          </cell>
        </row>
        <row r="433">
          <cell r="A433" t="str">
            <v>7KK5302-1LB01</v>
          </cell>
          <cell r="B433" t="str">
            <v/>
          </cell>
          <cell r="C433">
            <v>3500</v>
          </cell>
          <cell r="D433">
            <v>5434</v>
          </cell>
          <cell r="E433">
            <v>4</v>
          </cell>
          <cell r="F433" t="str">
            <v>Digital Access System DASY-2 (48-60V); mainframe with 13 slots; RS232 and Ethernet interface for remote control; line voltage 48-60V; incl. RS232 cable and remote control SW 7KK5302-8AB11, manual German/English</v>
          </cell>
          <cell r="H433">
            <v>6793</v>
          </cell>
          <cell r="I433">
            <v>52578</v>
          </cell>
        </row>
        <row r="434">
          <cell r="A434" t="str">
            <v>7KK5302-2SA01</v>
          </cell>
          <cell r="B434" t="str">
            <v/>
          </cell>
          <cell r="C434">
            <v>3500</v>
          </cell>
          <cell r="D434">
            <v>3268</v>
          </cell>
          <cell r="E434">
            <v>4</v>
          </cell>
          <cell r="F434" t="str">
            <v>Input module DDM-2 for E1/T1; impedance, line code &amp; frame format are configurable by SW; E1 preconfigured; preinstalled in mainframe; Prereq.: 7KK5302-1Lxxx (mainframe)</v>
          </cell>
          <cell r="H434">
            <v>4085</v>
          </cell>
          <cell r="I434">
            <v>31618</v>
          </cell>
        </row>
        <row r="435">
          <cell r="A435" t="str">
            <v>7KK5302-2SA02</v>
          </cell>
          <cell r="B435" t="str">
            <v/>
          </cell>
          <cell r="C435">
            <v>3500</v>
          </cell>
          <cell r="D435">
            <v>3268</v>
          </cell>
          <cell r="E435">
            <v>4</v>
          </cell>
          <cell r="F435" t="str">
            <v>Input module DDM-2 for E1/T1; impedance, line code &amp; frame format are configurable by SW; T1 preconfigured; preinstalled in mainframe; Prereq.: 7KK5302-1Lxxx (mainframe)</v>
          </cell>
          <cell r="H435">
            <v>4085</v>
          </cell>
          <cell r="I435">
            <v>31618</v>
          </cell>
        </row>
        <row r="436">
          <cell r="A436" t="str">
            <v>7KK5302-2SA11</v>
          </cell>
          <cell r="B436" t="str">
            <v/>
          </cell>
          <cell r="C436">
            <v>3500</v>
          </cell>
          <cell r="D436">
            <v>3268</v>
          </cell>
          <cell r="E436">
            <v>4</v>
          </cell>
          <cell r="F436" t="str">
            <v>Input module DDM-2 for E1/T1; impedance, line code &amp; frame format are configurable by SW; E1 preconfigured; separate delivery for later installation; Prereq.: 7KK5302-1Lxxx (mainframe)</v>
          </cell>
          <cell r="H436">
            <v>4085</v>
          </cell>
          <cell r="I436">
            <v>31618</v>
          </cell>
        </row>
        <row r="437">
          <cell r="A437" t="str">
            <v>7KK5302-2SA12</v>
          </cell>
          <cell r="B437" t="str">
            <v/>
          </cell>
          <cell r="C437">
            <v>3500</v>
          </cell>
          <cell r="D437">
            <v>3268</v>
          </cell>
          <cell r="E437">
            <v>4</v>
          </cell>
          <cell r="F437" t="str">
            <v>Input module DDM-2 for E1/T1; impedance, line code &amp; frame format are configurable by SW; T1 preconfigured; separate delivery for later installation; Prereq.: 7KK5302-1Lxxx (mainframe)</v>
          </cell>
          <cell r="H437">
            <v>4085</v>
          </cell>
          <cell r="I437">
            <v>31618</v>
          </cell>
        </row>
        <row r="438">
          <cell r="A438" t="str">
            <v>7KK5302-2SB01</v>
          </cell>
          <cell r="B438" t="str">
            <v/>
          </cell>
          <cell r="C438">
            <v>3500</v>
          </cell>
          <cell r="D438">
            <v>3268</v>
          </cell>
          <cell r="E438">
            <v>4</v>
          </cell>
          <cell r="F438" t="str">
            <v>Output module DDA-2 for E1/T1; impedance, line code &amp; frame format are configurable by SW; E1 preconfigured; preinstalled in mainframe; Prereq.: 7KK5302-1Lxxx (mainframe)</v>
          </cell>
          <cell r="H438">
            <v>4085</v>
          </cell>
          <cell r="I438">
            <v>31618</v>
          </cell>
        </row>
        <row r="439">
          <cell r="A439" t="str">
            <v>7KK5302-2SB02</v>
          </cell>
          <cell r="B439" t="str">
            <v/>
          </cell>
          <cell r="C439">
            <v>3500</v>
          </cell>
          <cell r="D439">
            <v>3268</v>
          </cell>
          <cell r="E439">
            <v>4</v>
          </cell>
          <cell r="F439" t="str">
            <v>Output module DDA-2 for E1/T1; impedance, line code &amp; frame format are configurable by SW; T1 preconfigured; preinstalled in mainframe; Prereq.: 7KK5302-1Lxxx (mainframe)</v>
          </cell>
          <cell r="H439">
            <v>4085</v>
          </cell>
          <cell r="I439">
            <v>31618</v>
          </cell>
        </row>
        <row r="440">
          <cell r="A440" t="str">
            <v>7KK5302-2SB11</v>
          </cell>
          <cell r="B440" t="str">
            <v/>
          </cell>
          <cell r="C440">
            <v>3500</v>
          </cell>
          <cell r="D440">
            <v>3268</v>
          </cell>
          <cell r="E440">
            <v>4</v>
          </cell>
          <cell r="F440" t="str">
            <v>Output module DDA-2 for E1/T1; impedance, line code &amp; frame format are configurable by SW; E1 preconfigured; separate delivery for later installation; Prereq.: 7KK5302-1Lxxx (mainframe)</v>
          </cell>
          <cell r="H440">
            <v>4085</v>
          </cell>
          <cell r="I440">
            <v>31618</v>
          </cell>
        </row>
        <row r="441">
          <cell r="A441" t="str">
            <v>7KK5302-2SB12</v>
          </cell>
          <cell r="B441" t="str">
            <v/>
          </cell>
          <cell r="C441">
            <v>3500</v>
          </cell>
          <cell r="D441">
            <v>3268</v>
          </cell>
          <cell r="E441">
            <v>4</v>
          </cell>
          <cell r="F441" t="str">
            <v>Output module DDA-2 for E1/T1; impedance, line code &amp; frame format are configurable by SW; T1 preconfigured; separate delivery for later installation; Prereq.: 7KK5302-1Lxxx (mainframe)</v>
          </cell>
          <cell r="H441">
            <v>4085</v>
          </cell>
          <cell r="I441">
            <v>31618</v>
          </cell>
        </row>
        <row r="442">
          <cell r="A442" t="str">
            <v>7KK5302-5AA01</v>
          </cell>
          <cell r="B442" t="str">
            <v/>
          </cell>
          <cell r="C442">
            <v>3500</v>
          </cell>
          <cell r="D442">
            <v>437</v>
          </cell>
          <cell r="E442">
            <v>4</v>
          </cell>
          <cell r="F442" t="str">
            <v>Cable set for 1 input module DDM (balanced, 120 Ohm, "open ends");  supports 8 PCM lines; length: 5 meter</v>
          </cell>
          <cell r="H442">
            <v>547</v>
          </cell>
          <cell r="I442">
            <v>4234</v>
          </cell>
        </row>
        <row r="443">
          <cell r="A443" t="str">
            <v>7KK5302-5AA02</v>
          </cell>
          <cell r="B443" t="str">
            <v/>
          </cell>
          <cell r="C443">
            <v>3500</v>
          </cell>
          <cell r="D443">
            <v>522.5</v>
          </cell>
          <cell r="E443">
            <v>6</v>
          </cell>
          <cell r="F443" t="str">
            <v>Cable set for 1 input module DDM (unbalanced, 75 Ohm, "open ends");supports 8 PCM lines; length: 5 meter</v>
          </cell>
          <cell r="H443">
            <v>654</v>
          </cell>
          <cell r="I443">
            <v>5062</v>
          </cell>
        </row>
        <row r="444">
          <cell r="A444" t="str">
            <v>7KK5302-5AB01</v>
          </cell>
          <cell r="B444" t="str">
            <v/>
          </cell>
          <cell r="C444">
            <v>3500</v>
          </cell>
          <cell r="D444">
            <v>456</v>
          </cell>
          <cell r="E444">
            <v>6</v>
          </cell>
          <cell r="F444" t="str">
            <v>Cable set  for 1 input module DDM (balanced, 120 Ohm, "open ends"); supports 8 PCM lines; length: 6 meter</v>
          </cell>
          <cell r="H444">
            <v>570</v>
          </cell>
          <cell r="I444">
            <v>4412</v>
          </cell>
        </row>
        <row r="445">
          <cell r="A445" t="str">
            <v>7KK5302-5AB02</v>
          </cell>
          <cell r="B445" t="str">
            <v/>
          </cell>
          <cell r="C445">
            <v>3500</v>
          </cell>
          <cell r="D445">
            <v>522.5</v>
          </cell>
          <cell r="E445">
            <v>6</v>
          </cell>
          <cell r="F445" t="str">
            <v>Cable set for 1 input module DDM (unbalanced, 75 Ohm, "open ends"); supports 8 PCM lines; length: 6 meter</v>
          </cell>
          <cell r="H445">
            <v>654</v>
          </cell>
          <cell r="I445">
            <v>5062</v>
          </cell>
        </row>
        <row r="446">
          <cell r="A446" t="str">
            <v>7KK5302-5AC01</v>
          </cell>
          <cell r="B446" t="str">
            <v/>
          </cell>
          <cell r="C446">
            <v>3500</v>
          </cell>
          <cell r="D446">
            <v>541.5</v>
          </cell>
          <cell r="E446">
            <v>6</v>
          </cell>
          <cell r="F446" t="str">
            <v>Cable set for 1 input module DDM (balanced, 120 Ohm, "open ends"); supports 8 PCM lines; length: 10 meter</v>
          </cell>
          <cell r="H446">
            <v>677</v>
          </cell>
          <cell r="I446">
            <v>5240</v>
          </cell>
        </row>
        <row r="447">
          <cell r="A447" t="str">
            <v>7KK5302-5AC02</v>
          </cell>
          <cell r="B447" t="str">
            <v/>
          </cell>
          <cell r="C447">
            <v>3500</v>
          </cell>
          <cell r="D447">
            <v>712.5</v>
          </cell>
          <cell r="E447">
            <v>6</v>
          </cell>
          <cell r="F447" t="str">
            <v>Cable set for 1 input module DDM (unbalanced, 75 Ohm, "open ends"); supports 8 PCM lines; length: 10 meter</v>
          </cell>
          <cell r="H447">
            <v>891</v>
          </cell>
          <cell r="I447">
            <v>6897</v>
          </cell>
        </row>
        <row r="448">
          <cell r="A448" t="str">
            <v>7KK5302-5AX01</v>
          </cell>
          <cell r="B448" t="str">
            <v/>
          </cell>
          <cell r="C448">
            <v>3500</v>
          </cell>
          <cell r="D448">
            <v>161.5</v>
          </cell>
          <cell r="E448">
            <v>8</v>
          </cell>
          <cell r="F448" t="str">
            <v>Upgrade of a set of DDM cables "open ends" (7KK5302-5Axx2) to Coax 1,6 / 5.6</v>
          </cell>
          <cell r="H448">
            <v>202</v>
          </cell>
          <cell r="I448">
            <v>1564</v>
          </cell>
        </row>
        <row r="449">
          <cell r="A449" t="str">
            <v>7KK5302-5BA01</v>
          </cell>
          <cell r="B449" t="str">
            <v/>
          </cell>
          <cell r="C449">
            <v>3500</v>
          </cell>
          <cell r="D449">
            <v>437</v>
          </cell>
          <cell r="E449">
            <v>4</v>
          </cell>
          <cell r="F449" t="str">
            <v>Cable set for 1 output module DDA (balanced, 120 OHM); supports 4 PCM lines; lenght: 5 meter</v>
          </cell>
          <cell r="H449">
            <v>547</v>
          </cell>
          <cell r="I449">
            <v>4234</v>
          </cell>
        </row>
        <row r="450">
          <cell r="A450" t="str">
            <v>7KK5302-5BA02</v>
          </cell>
          <cell r="B450" t="str">
            <v/>
          </cell>
          <cell r="C450">
            <v>3500</v>
          </cell>
          <cell r="D450">
            <v>522.5</v>
          </cell>
          <cell r="E450">
            <v>4</v>
          </cell>
          <cell r="F450" t="str">
            <v>Cable set  for 1 output module DDA (unbalanced, 75 Ohm, "open ends"); supports 4 PCM lines; length: 5 meter</v>
          </cell>
          <cell r="H450">
            <v>654</v>
          </cell>
          <cell r="I450">
            <v>5062</v>
          </cell>
        </row>
        <row r="451">
          <cell r="A451" t="str">
            <v>7KK5302-5BB01</v>
          </cell>
          <cell r="B451" t="str">
            <v/>
          </cell>
          <cell r="C451">
            <v>3500</v>
          </cell>
          <cell r="D451">
            <v>456</v>
          </cell>
          <cell r="E451">
            <v>6</v>
          </cell>
          <cell r="F451" t="str">
            <v>Cable set for 1 output module DDA (balanced, 120 OHM); supports 4 PCM lines; lenght: 6 meter</v>
          </cell>
          <cell r="H451">
            <v>570</v>
          </cell>
          <cell r="I451">
            <v>4412</v>
          </cell>
        </row>
        <row r="452">
          <cell r="A452" t="str">
            <v>7KK5302-5BB02</v>
          </cell>
          <cell r="B452" t="str">
            <v/>
          </cell>
          <cell r="C452">
            <v>3500</v>
          </cell>
          <cell r="D452">
            <v>541.5</v>
          </cell>
          <cell r="E452">
            <v>6</v>
          </cell>
          <cell r="F452" t="str">
            <v>Cable set for 1 output module DDA (unbalanced, 75 Ohm, "open ends"); supports 4 PCM lines; length: 6 meter</v>
          </cell>
          <cell r="H452">
            <v>677</v>
          </cell>
          <cell r="I452">
            <v>5240</v>
          </cell>
        </row>
        <row r="453">
          <cell r="A453" t="str">
            <v>7KK5302-5BC01</v>
          </cell>
          <cell r="B453" t="str">
            <v/>
          </cell>
          <cell r="C453">
            <v>3500</v>
          </cell>
          <cell r="D453">
            <v>541.5</v>
          </cell>
          <cell r="E453">
            <v>6</v>
          </cell>
          <cell r="F453" t="str">
            <v>Cable set  for 1 output module DDA (balanced, 120 OHM); supports 4 PCM lines; lenght: 10 meter</v>
          </cell>
          <cell r="H453">
            <v>677</v>
          </cell>
          <cell r="I453">
            <v>5240</v>
          </cell>
        </row>
        <row r="454">
          <cell r="A454" t="str">
            <v>7KK5302-5BC02</v>
          </cell>
          <cell r="B454" t="str">
            <v/>
          </cell>
          <cell r="C454">
            <v>3500</v>
          </cell>
          <cell r="D454">
            <v>712.5</v>
          </cell>
          <cell r="E454">
            <v>6</v>
          </cell>
          <cell r="F454" t="str">
            <v>Cable set for 1 output module DDA (unbalanced, 75 Ohm, "open ends"); supports 4 PCM lines; length: 10 meter</v>
          </cell>
          <cell r="H454">
            <v>891</v>
          </cell>
          <cell r="I454">
            <v>6897</v>
          </cell>
        </row>
        <row r="455">
          <cell r="A455" t="str">
            <v>7KK5302-5BX01</v>
          </cell>
          <cell r="B455" t="str">
            <v/>
          </cell>
          <cell r="C455">
            <v>3500</v>
          </cell>
          <cell r="D455">
            <v>152</v>
          </cell>
          <cell r="E455">
            <v>8</v>
          </cell>
          <cell r="F455" t="str">
            <v>Upgrade of a set of DDA cables "open ends" (7KK5302-5Bxx2) to Coax 1,6 / 5.6</v>
          </cell>
          <cell r="H455">
            <v>190</v>
          </cell>
          <cell r="I455">
            <v>1471</v>
          </cell>
        </row>
        <row r="456">
          <cell r="A456" t="str">
            <v>7KK5302-5CA01</v>
          </cell>
          <cell r="B456" t="str">
            <v/>
          </cell>
          <cell r="C456">
            <v>3500</v>
          </cell>
          <cell r="D456">
            <v>114</v>
          </cell>
          <cell r="E456">
            <v>4</v>
          </cell>
          <cell r="F456" t="str">
            <v>Cable DDA to DDM for cascading of DASY's (DDA: two 15 pins plugs =&gt; DDM: one 15 pins plug); length: 1,5 meter</v>
          </cell>
          <cell r="H456">
            <v>143</v>
          </cell>
          <cell r="I456">
            <v>1107</v>
          </cell>
        </row>
        <row r="457">
          <cell r="A457" t="str">
            <v>7KK5302-5CB01</v>
          </cell>
          <cell r="B457" t="str">
            <v/>
          </cell>
          <cell r="C457">
            <v>3500</v>
          </cell>
          <cell r="D457">
            <v>123.5</v>
          </cell>
          <cell r="E457">
            <v>4</v>
          </cell>
          <cell r="F457" t="str">
            <v>Cable DDA to DDM for cascading of DASY's (DDA: two 15 pins plugs =&gt; DDM: one 15 pins plug); length: 5 meter</v>
          </cell>
          <cell r="H457">
            <v>155</v>
          </cell>
          <cell r="I457">
            <v>1200</v>
          </cell>
        </row>
        <row r="458">
          <cell r="A458" t="str">
            <v>7KK5302-5CC01</v>
          </cell>
          <cell r="B458" t="str">
            <v/>
          </cell>
          <cell r="C458">
            <v>3500</v>
          </cell>
          <cell r="D458">
            <v>142.5</v>
          </cell>
          <cell r="E458">
            <v>4</v>
          </cell>
          <cell r="F458" t="str">
            <v>Cable DDA to DDM for cascading of DASY's (DDA: two 15 pins plugs =&gt; DDM: one 15 pins plug); length: 10 meter</v>
          </cell>
          <cell r="H458">
            <v>179</v>
          </cell>
          <cell r="I458">
            <v>1386</v>
          </cell>
        </row>
        <row r="459">
          <cell r="A459" t="str">
            <v>7KK5302-5DA01</v>
          </cell>
          <cell r="B459" t="str">
            <v/>
          </cell>
          <cell r="C459">
            <v>3500</v>
          </cell>
          <cell r="D459">
            <v>171</v>
          </cell>
          <cell r="E459">
            <v>4</v>
          </cell>
          <cell r="F459" t="str">
            <v>K5302 HW mounting kit for 19'' rack</v>
          </cell>
          <cell r="H459">
            <v>214</v>
          </cell>
          <cell r="I459">
            <v>1657</v>
          </cell>
        </row>
        <row r="460">
          <cell r="A460" t="str">
            <v>7KK5302-5EA01</v>
          </cell>
          <cell r="B460" t="str">
            <v/>
          </cell>
          <cell r="C460">
            <v>3500</v>
          </cell>
          <cell r="D460">
            <v>19</v>
          </cell>
          <cell r="E460">
            <v>2</v>
          </cell>
          <cell r="F460" t="str">
            <v>V.24 remote control cable for DASY</v>
          </cell>
          <cell r="H460">
            <v>24</v>
          </cell>
          <cell r="I460">
            <v>186</v>
          </cell>
        </row>
        <row r="461">
          <cell r="A461" t="str">
            <v>7KK5302-8AB11</v>
          </cell>
          <cell r="B461" t="str">
            <v/>
          </cell>
          <cell r="C461">
            <v>3500</v>
          </cell>
          <cell r="D461">
            <v>2042.5</v>
          </cell>
          <cell r="E461">
            <v>2</v>
          </cell>
          <cell r="F461" t="str">
            <v>DASY remote control SW for WIN 95/98/ME/NT/2000; supports remote control of several DASY's via serial Modem or Ethernet connection</v>
          </cell>
          <cell r="H461">
            <v>2554</v>
          </cell>
          <cell r="I461">
            <v>19768</v>
          </cell>
        </row>
        <row r="462">
          <cell r="A462" t="str">
            <v>7KK5302-8AB41</v>
          </cell>
          <cell r="B462" t="str">
            <v/>
          </cell>
          <cell r="C462">
            <v>3500</v>
          </cell>
          <cell r="D462">
            <v>703</v>
          </cell>
          <cell r="E462">
            <v>2</v>
          </cell>
          <cell r="F462" t="str">
            <v>DASY remote control SW for WIN 95/98/ME/NT/2000 Upgrade; supports remote control of several DASY's via serial Modem or Ethernet connection; Prereq.: 7KK5302-8AB11</v>
          </cell>
          <cell r="H462">
            <v>879</v>
          </cell>
          <cell r="I462">
            <v>6804</v>
          </cell>
        </row>
        <row r="463">
          <cell r="A463" t="str">
            <v>7KK5302-8BA11</v>
          </cell>
          <cell r="B463" t="str">
            <v/>
          </cell>
          <cell r="C463">
            <v>3500</v>
          </cell>
          <cell r="D463">
            <v>1529.5</v>
          </cell>
          <cell r="E463">
            <v>2</v>
          </cell>
          <cell r="F463" t="str">
            <v>DASY control C library; offers A C, C++ compatible API (32 BIT) for controlling DASY from an user application (WIN 95/98/ME/NT/2000)</v>
          </cell>
          <cell r="H463">
            <v>1912</v>
          </cell>
          <cell r="I463">
            <v>14799</v>
          </cell>
        </row>
        <row r="464">
          <cell r="A464" t="str">
            <v>7PK1205-6AA11</v>
          </cell>
          <cell r="B464" t="str">
            <v/>
          </cell>
          <cell r="C464">
            <v>3500</v>
          </cell>
          <cell r="D464">
            <v>4085</v>
          </cell>
          <cell r="E464">
            <v>4</v>
          </cell>
          <cell r="F464" t="str">
            <v>K1205 prot. SW Mon Access ISDN/V5.x Package ; ISDN D-Ch, QSIG, QSIG SS, V5.1/2, PHI, DASS2, DPNSS ; Prereq.: current systemversion (7KK1205-6ABxx) &amp; 7PK1205-6TN11</v>
          </cell>
          <cell r="H464">
            <v>5107</v>
          </cell>
          <cell r="I464">
            <v>39529</v>
          </cell>
        </row>
        <row r="465">
          <cell r="A465" t="str">
            <v>7PK1205-6AA41</v>
          </cell>
          <cell r="B465" t="str">
            <v/>
          </cell>
          <cell r="C465">
            <v>3500</v>
          </cell>
          <cell r="D465">
            <v>1230</v>
          </cell>
          <cell r="E465" t="str">
            <v>TBA</v>
          </cell>
          <cell r="F465" t="str">
            <v>K1205 prot. SW Mon Access ISDN/V5.x Package Upgrade; ISDN D-Ch, QSIG, QSIG SS, V5.1/2, PHI, DASS2, DPNSS; Prereq.: current systemversion (7KK1205-6ABxx) &amp; 7PK1205-6AA11</v>
          </cell>
          <cell r="H465">
            <v>1538</v>
          </cell>
          <cell r="I465">
            <v>11905</v>
          </cell>
        </row>
        <row r="466">
          <cell r="A466" t="str">
            <v>7PK1205-6CJ11</v>
          </cell>
          <cell r="B466" t="str">
            <v/>
          </cell>
          <cell r="C466">
            <v>3500</v>
          </cell>
          <cell r="D466">
            <v>1425</v>
          </cell>
          <cell r="E466">
            <v>4</v>
          </cell>
          <cell r="F466" t="str">
            <v>K1205 prot. SW Mon Core Intelligent Networks Package; for standard, country and vendor specific variants; Prereq.: current systemversion (7KK1205-6ABxx) &amp; 7PK1205-6TC11</v>
          </cell>
          <cell r="H466">
            <v>1782</v>
          </cell>
          <cell r="I466">
            <v>13793</v>
          </cell>
        </row>
        <row r="467">
          <cell r="A467" t="str">
            <v>7PK1205-6CJ41</v>
          </cell>
          <cell r="B467" t="str">
            <v/>
          </cell>
          <cell r="C467">
            <v>3500</v>
          </cell>
          <cell r="D467">
            <v>427.5</v>
          </cell>
          <cell r="E467">
            <v>4</v>
          </cell>
          <cell r="F467" t="str">
            <v>K1205 prot. SW Mon Core Intelligent Networks Package Upgrade; for standard, country and vendor specific variants; Prereq.: current systemversion (7KK1205-6ABxx) &amp; 7PK1205-6CJ11</v>
          </cell>
          <cell r="H467">
            <v>535</v>
          </cell>
          <cell r="I467">
            <v>4141</v>
          </cell>
        </row>
        <row r="468">
          <cell r="A468" t="str">
            <v>7PK1205-6CS11</v>
          </cell>
          <cell r="B468" t="str">
            <v/>
          </cell>
          <cell r="C468">
            <v>3500</v>
          </cell>
          <cell r="D468">
            <v>1425</v>
          </cell>
          <cell r="E468">
            <v>4</v>
          </cell>
          <cell r="F468" t="str">
            <v>K1205 prot. SW Mon Core ISUP/TUP Package; for standard, country and vendor specific ISUP/TUP variants; Prereq.: current systemversion (7KK1205-6ABxx) &amp; 7PK1205-6TC11 or -6TN11</v>
          </cell>
          <cell r="H468">
            <v>1782</v>
          </cell>
          <cell r="I468">
            <v>13793</v>
          </cell>
        </row>
        <row r="469">
          <cell r="A469" t="str">
            <v>7PK1205-6CS41</v>
          </cell>
          <cell r="B469" t="str">
            <v/>
          </cell>
          <cell r="C469">
            <v>3500</v>
          </cell>
          <cell r="D469">
            <v>427.5</v>
          </cell>
          <cell r="E469">
            <v>4</v>
          </cell>
          <cell r="F469" t="str">
            <v>K1205 prot. SW Mon Core ISUP/TUP Package Upgrade; for standard, country and vendor specific ISUP/TUP variants; Prereq.: current systemversion (7KK1205-6ABxx) &amp; 7PK1205-6CS11</v>
          </cell>
          <cell r="H469">
            <v>535</v>
          </cell>
          <cell r="I469">
            <v>4141</v>
          </cell>
        </row>
        <row r="470">
          <cell r="A470" t="str">
            <v>7PK1205-6DR11</v>
          </cell>
          <cell r="B470" t="str">
            <v/>
          </cell>
          <cell r="C470">
            <v>3500</v>
          </cell>
          <cell r="D470">
            <v>3800</v>
          </cell>
          <cell r="E470">
            <v>4</v>
          </cell>
          <cell r="F470" t="str">
            <v>K1205 prot. SW Mon CDMA2000 Package; RAN &amp; MAP; Prereq.: current systemversion (7KK1205-6ABxx) &amp; 7PK1205-6TP11</v>
          </cell>
          <cell r="H470">
            <v>4750</v>
          </cell>
          <cell r="I470">
            <v>36765</v>
          </cell>
        </row>
        <row r="471">
          <cell r="A471" t="str">
            <v>7PK1205-6DR41</v>
          </cell>
          <cell r="B471" t="str">
            <v/>
          </cell>
          <cell r="C471">
            <v>3500</v>
          </cell>
          <cell r="D471">
            <v>1140</v>
          </cell>
          <cell r="E471">
            <v>4</v>
          </cell>
          <cell r="F471" t="str">
            <v>K1205 prot. SW Mon CDMA2000 Package Upgrade; RAN &amp; MAP; Prereq.: current systemversion (7KK1205-6ABxx) &amp; 7PK1205-6DR11</v>
          </cell>
          <cell r="H471">
            <v>1425</v>
          </cell>
          <cell r="I471">
            <v>11030</v>
          </cell>
        </row>
        <row r="472">
          <cell r="A472" t="str">
            <v>7PK1205-6GB11</v>
          </cell>
          <cell r="B472" t="str">
            <v/>
          </cell>
          <cell r="C472">
            <v>3500</v>
          </cell>
          <cell r="D472">
            <v>4750</v>
          </cell>
          <cell r="E472">
            <v>4</v>
          </cell>
          <cell r="F472" t="str">
            <v>K1205 prot. SW Mon GPRS Gb Package; NS (GSM08.16); BSSGP (GSM08.18); LLC (GSM04.64); SNDCP (GSM04.65); GMM/SM (GSM04.08; TS24.008); Prereq.: current systemversion (7KK1205-6ABxx) &amp; 7PK1205-6TP11</v>
          </cell>
          <cell r="H472">
            <v>5938</v>
          </cell>
          <cell r="I472">
            <v>45961</v>
          </cell>
        </row>
        <row r="473">
          <cell r="A473" t="str">
            <v>7PK1205-6GB41</v>
          </cell>
          <cell r="B473" t="str">
            <v/>
          </cell>
          <cell r="C473">
            <v>3500</v>
          </cell>
          <cell r="D473">
            <v>1425</v>
          </cell>
          <cell r="E473">
            <v>4</v>
          </cell>
          <cell r="F473" t="str">
            <v>K1205 prot. SW Mon GPRS Gb Package Upgrade; NS (GSM08.16); BSSGP (GSM08.18); LLC (GSM04.64); SNDCP (GSM04.65); GMM/SM (GSM04.08; TS24.008); Prereq.: current systemversion (7KK1205-6ABxx) &amp; 7PK1205-6GB11</v>
          </cell>
          <cell r="H473">
            <v>1782</v>
          </cell>
          <cell r="I473">
            <v>13793</v>
          </cell>
        </row>
        <row r="474">
          <cell r="A474" t="str">
            <v>7PK1205-6GF11</v>
          </cell>
          <cell r="B474" t="str">
            <v/>
          </cell>
          <cell r="C474">
            <v>3500</v>
          </cell>
          <cell r="D474">
            <v>7600</v>
          </cell>
          <cell r="E474">
            <v>4</v>
          </cell>
          <cell r="F474" t="str">
            <v>K1205 prot. SW Mon GPRS Package; Deciphering; Prereq.: current systemversion (7KK1205-6ABxx) &amp; 7PK1205-6GB &amp; 7PK1205-6MM</v>
          </cell>
          <cell r="H474">
            <v>9500</v>
          </cell>
          <cell r="I474">
            <v>73530</v>
          </cell>
        </row>
        <row r="475">
          <cell r="A475" t="str">
            <v>7PK1205-6GF41</v>
          </cell>
          <cell r="B475" t="str">
            <v/>
          </cell>
          <cell r="C475">
            <v>3500</v>
          </cell>
          <cell r="D475">
            <v>2280</v>
          </cell>
          <cell r="E475" t="str">
            <v>TBA</v>
          </cell>
          <cell r="F475" t="str">
            <v>K1205 prot. SW Mon GPRS Package Upgrade; Deciphering; Prereq.: current systemversion (7KK1205-6ABxx) &amp; 7PK1205-6GF11</v>
          </cell>
          <cell r="H475">
            <v>2850</v>
          </cell>
          <cell r="I475">
            <v>22059</v>
          </cell>
        </row>
        <row r="476">
          <cell r="A476" t="str">
            <v>7PK1205-6GN11</v>
          </cell>
          <cell r="B476" t="str">
            <v/>
          </cell>
          <cell r="C476">
            <v>3500</v>
          </cell>
          <cell r="D476">
            <v>1900</v>
          </cell>
          <cell r="E476">
            <v>4</v>
          </cell>
          <cell r="F476" t="str">
            <v>K1205 prot. SW Mon GPRS Gn, Gp, Ga Package; GTP (GSM09.60; TS29.060); Prereq.: current systemversion (7KK1205-6ABxx) &amp; 7PK1205-6TP11</v>
          </cell>
          <cell r="H476">
            <v>2375</v>
          </cell>
          <cell r="I476">
            <v>18383</v>
          </cell>
        </row>
        <row r="477">
          <cell r="A477" t="str">
            <v>7PK1205-6GN41</v>
          </cell>
          <cell r="B477" t="str">
            <v/>
          </cell>
          <cell r="C477">
            <v>3500</v>
          </cell>
          <cell r="D477">
            <v>570</v>
          </cell>
          <cell r="E477">
            <v>4</v>
          </cell>
          <cell r="F477" t="str">
            <v>K1205 prot. SW Mon GPRS Gn, Gp, Ga Package Upgrade; GTP (GSM09.60; TS29.060); Prereq.: current systemversion (7KK1205-6ABxx) &amp; 7PK1205-6GN11</v>
          </cell>
          <cell r="H477">
            <v>713</v>
          </cell>
          <cell r="I477">
            <v>5519</v>
          </cell>
        </row>
        <row r="478">
          <cell r="A478" t="str">
            <v>7PK1205-6GS11</v>
          </cell>
          <cell r="B478" t="str">
            <v/>
          </cell>
          <cell r="C478">
            <v>3500</v>
          </cell>
          <cell r="D478">
            <v>1425</v>
          </cell>
          <cell r="E478">
            <v>4</v>
          </cell>
          <cell r="F478" t="str">
            <v>K1205 prot. SW Mon GPRS Gs Package; BSSAP+ (GSM09.18; TS29.018); Prereq.: current systemversion (7KK1205-6ABxx) &amp; 7PK1205-6TC11</v>
          </cell>
          <cell r="H478">
            <v>1782</v>
          </cell>
          <cell r="I478">
            <v>13793</v>
          </cell>
        </row>
        <row r="479">
          <cell r="A479" t="str">
            <v>7PK1205-6GS41</v>
          </cell>
          <cell r="B479" t="str">
            <v/>
          </cell>
          <cell r="C479">
            <v>3500</v>
          </cell>
          <cell r="D479">
            <v>427.5</v>
          </cell>
          <cell r="E479">
            <v>4</v>
          </cell>
          <cell r="F479" t="str">
            <v>K1205 prot. SW Mon GPRS Gs Package Upgrade; BSSAP+ (GSM09.18; TS29.018); Prereq.: current systemversion (7KK1205-6ABxx) &amp; 7PK1221-6GS11</v>
          </cell>
          <cell r="H479">
            <v>535</v>
          </cell>
          <cell r="I479">
            <v>4141</v>
          </cell>
        </row>
        <row r="480">
          <cell r="A480" t="str">
            <v>7PK1205-6GX11</v>
          </cell>
          <cell r="B480" t="str">
            <v/>
          </cell>
          <cell r="C480">
            <v>3500</v>
          </cell>
          <cell r="D480">
            <v>2140</v>
          </cell>
          <cell r="E480" t="str">
            <v>TBA</v>
          </cell>
          <cell r="F480" t="str">
            <v>K1205 prot. SW Mon NSIP Package; incl. NS (3GPP TS 48.016 ); Prereq.: current systemversion (7KK1205-6ABxx) &amp; 7PK1205-6GB11</v>
          </cell>
          <cell r="H480">
            <v>2675</v>
          </cell>
          <cell r="I480">
            <v>20705</v>
          </cell>
        </row>
        <row r="481">
          <cell r="A481" t="str">
            <v>7PK1205-6JJ11</v>
          </cell>
          <cell r="B481" t="str">
            <v/>
          </cell>
          <cell r="C481">
            <v>3500</v>
          </cell>
          <cell r="D481">
            <v>2850</v>
          </cell>
          <cell r="E481">
            <v>4</v>
          </cell>
          <cell r="F481" t="str">
            <v>K1205 prot. SW Mon IP Applications Package; incl. NBSS, NBDG, NBNS, NFS, DNS, SMNP, Telnet, FTP, Radius, MIP, IKE and others; Prereq.: current systemversion (7KK1205-6ABxx) &amp; 7PK1205-6TP11</v>
          </cell>
          <cell r="H481">
            <v>3563</v>
          </cell>
          <cell r="I481">
            <v>27578</v>
          </cell>
        </row>
        <row r="482">
          <cell r="A482" t="str">
            <v>7PK1205-6JJ41</v>
          </cell>
          <cell r="B482" t="str">
            <v/>
          </cell>
          <cell r="C482">
            <v>3500</v>
          </cell>
          <cell r="D482">
            <v>855</v>
          </cell>
          <cell r="E482">
            <v>4</v>
          </cell>
          <cell r="F482" t="str">
            <v>K1205 prot. SW Mon IP Applications Package Upgrade; incl. NBSS, NBDG, NBNS, NFS, DNS, SMNP, Telnet, FTP, Radius, MIP, IKE and others; Prereq.: current systemversion (7KK1205-6ABxx) &amp; 7PK1205-6JJ11</v>
          </cell>
          <cell r="H482">
            <v>1069</v>
          </cell>
          <cell r="I482">
            <v>8275</v>
          </cell>
        </row>
        <row r="483">
          <cell r="A483" t="str">
            <v>7PK1205-6JS11</v>
          </cell>
          <cell r="B483" t="str">
            <v/>
          </cell>
          <cell r="C483">
            <v>3500</v>
          </cell>
          <cell r="D483">
            <v>1900</v>
          </cell>
          <cell r="E483">
            <v>4</v>
          </cell>
          <cell r="F483" t="str">
            <v>K1205 prot. SW Mon IPS7 Package; incl. M3UA, SCTP, TALI, MTP-Adapt; Prereq.: current systemversion (7KK1205-6ABxx) &amp; 7PK1205-6TP11</v>
          </cell>
          <cell r="H483">
            <v>2375</v>
          </cell>
          <cell r="I483">
            <v>18383</v>
          </cell>
        </row>
        <row r="484">
          <cell r="A484" t="str">
            <v>7PK1205-6JS41</v>
          </cell>
          <cell r="B484" t="str">
            <v/>
          </cell>
          <cell r="C484">
            <v>3500</v>
          </cell>
          <cell r="D484">
            <v>570</v>
          </cell>
          <cell r="E484">
            <v>4</v>
          </cell>
          <cell r="F484" t="str">
            <v>K1205 prot. SW Mon IPS7 Package Upgrade; incl. M3UA, SCTP, TALI, MTP-Adapt; Prereq.: current systemversion (7KK1205-6ABxx) &amp; 7PK1205-6JS11</v>
          </cell>
          <cell r="H484">
            <v>713</v>
          </cell>
          <cell r="I484">
            <v>5519</v>
          </cell>
        </row>
        <row r="485">
          <cell r="A485" t="str">
            <v>7PK1205-6JV11</v>
          </cell>
          <cell r="B485" t="str">
            <v/>
          </cell>
          <cell r="C485">
            <v>3500</v>
          </cell>
          <cell r="D485">
            <v>5700</v>
          </cell>
          <cell r="E485">
            <v>4</v>
          </cell>
          <cell r="F485" t="str">
            <v>K1205 prot. SW Mon VoIP Package; incl. MGCP, SIP, RTP, RTCP; Prereq.: current systemversion (7KK1205-6ABxx) &amp; 7PK1205-6TP11</v>
          </cell>
          <cell r="H485">
            <v>7125</v>
          </cell>
          <cell r="I485">
            <v>55148</v>
          </cell>
        </row>
        <row r="486">
          <cell r="A486" t="str">
            <v>7PK1205-6JV41</v>
          </cell>
          <cell r="B486" t="str">
            <v/>
          </cell>
          <cell r="C486">
            <v>3500</v>
          </cell>
          <cell r="D486">
            <v>1710</v>
          </cell>
          <cell r="E486">
            <v>4</v>
          </cell>
          <cell r="F486" t="str">
            <v>K1205 prot. SW Mon VoIP Package Upgrade; incl. MGCP, SIP, RTP, RTCP; Prereq.: current systemversion (7KK1205-6ABxx) &amp; 7PK1205-6JV11</v>
          </cell>
          <cell r="H486">
            <v>2138</v>
          </cell>
          <cell r="I486">
            <v>16549</v>
          </cell>
        </row>
        <row r="487">
          <cell r="A487" t="str">
            <v>7PK1205-6MB11</v>
          </cell>
          <cell r="B487" t="str">
            <v/>
          </cell>
          <cell r="C487">
            <v>3500</v>
          </cell>
          <cell r="D487">
            <v>950</v>
          </cell>
          <cell r="E487">
            <v>4</v>
          </cell>
          <cell r="F487" t="str">
            <v>K1205 prot. SW Mon 2G, 2.5G and 3G Mobile BSSMAP Package; Prereq.: current systemversion (7KK1205-6ABxx) &amp; 7PK1205-6TC11</v>
          </cell>
          <cell r="H487">
            <v>1188</v>
          </cell>
          <cell r="I487">
            <v>9196</v>
          </cell>
        </row>
        <row r="488">
          <cell r="A488" t="str">
            <v>7PK1205-6MB41</v>
          </cell>
          <cell r="B488" t="str">
            <v/>
          </cell>
          <cell r="C488">
            <v>3500</v>
          </cell>
          <cell r="D488">
            <v>285</v>
          </cell>
          <cell r="E488">
            <v>4</v>
          </cell>
          <cell r="F488" t="str">
            <v>K1205 prot. SW Mon 2G, 2.5G and 3G Mobile BSSMAP Package Upgrade; Prereq.: current systemversion (7KK1205-6ABxx) &amp; 7PK1205-6MB11</v>
          </cell>
          <cell r="H488">
            <v>357</v>
          </cell>
          <cell r="I488">
            <v>2764</v>
          </cell>
        </row>
        <row r="489">
          <cell r="A489" t="str">
            <v>7PK1205-6MC11</v>
          </cell>
          <cell r="B489" t="str">
            <v/>
          </cell>
          <cell r="C489">
            <v>3500</v>
          </cell>
          <cell r="D489">
            <v>1900</v>
          </cell>
          <cell r="E489">
            <v>4</v>
          </cell>
          <cell r="F489" t="str">
            <v>K1205 prot. SW Mon CDMA Package; IS-41 c/d; IS634b: IOS3.x, IOS2.x (TCAP, BSSMAP, DTAP); Prereq.: current systemversion (7KK1205-6ABxx) &amp; 7PK1205-6TC11</v>
          </cell>
          <cell r="H489">
            <v>2375</v>
          </cell>
          <cell r="I489">
            <v>18383</v>
          </cell>
        </row>
        <row r="490">
          <cell r="A490" t="str">
            <v>7PK1205-6MC41</v>
          </cell>
          <cell r="B490" t="str">
            <v/>
          </cell>
          <cell r="C490">
            <v>3500</v>
          </cell>
          <cell r="D490">
            <v>570</v>
          </cell>
          <cell r="E490">
            <v>4</v>
          </cell>
          <cell r="F490" t="str">
            <v>K1205 prot. SW Mon CDMA Package Upgrade; IS-41 c/d; IS634b: IOS3.x, IOS2.x (TCAP, BSSMAP, DTAP); Prereq.: current systemversion (7KK1205-6ABxx) &amp; 7PK1205-6MC11</v>
          </cell>
          <cell r="H490">
            <v>713</v>
          </cell>
          <cell r="I490">
            <v>5519</v>
          </cell>
        </row>
        <row r="491">
          <cell r="A491" t="str">
            <v>7PK1205-6ML11</v>
          </cell>
          <cell r="B491" t="str">
            <v/>
          </cell>
          <cell r="C491">
            <v>3500</v>
          </cell>
          <cell r="D491">
            <v>950</v>
          </cell>
          <cell r="E491">
            <v>4</v>
          </cell>
          <cell r="F491" t="str">
            <v>K1205 prot. SW Mon Mobile Package; Location Services protocols (BSSLAP, BSSMAP-LE, SMLCPP, RRLP, LLP); Prereq.: current systemversion (7KK1205-6ABxx) &amp; 7PK1205-6MB11</v>
          </cell>
          <cell r="H491">
            <v>1188</v>
          </cell>
          <cell r="I491">
            <v>9196</v>
          </cell>
        </row>
        <row r="492">
          <cell r="A492" t="str">
            <v>7PK1205-6ML41</v>
          </cell>
          <cell r="B492" t="str">
            <v/>
          </cell>
          <cell r="C492">
            <v>3500</v>
          </cell>
          <cell r="D492">
            <v>285</v>
          </cell>
          <cell r="E492" t="str">
            <v>TBA</v>
          </cell>
          <cell r="F492" t="str">
            <v>K1205 prot. SW Mon Mobile Package Upgrade; Location Services protocols (BSSLAP, BSSMAP-LE, SMLCPP, RRLP, LLP); Prereq.: current systemversion (7KK1205-6ABxx) &amp; 7PK1205-6ML11</v>
          </cell>
          <cell r="H492">
            <v>357</v>
          </cell>
          <cell r="I492">
            <v>2764</v>
          </cell>
        </row>
        <row r="493">
          <cell r="A493" t="str">
            <v>7PK1205-6MM11</v>
          </cell>
          <cell r="B493" t="str">
            <v/>
          </cell>
          <cell r="C493">
            <v>3500</v>
          </cell>
          <cell r="D493">
            <v>1425</v>
          </cell>
          <cell r="E493">
            <v>4</v>
          </cell>
          <cell r="F493" t="str">
            <v>K1205 prot. SW Mon GPRS Package; MAP (GSM09.02; TS29.002)/TCAP 6.x and higher; Prereq.: current systemversion (7KK1205-6ABxx) &amp; 7PK1205-6TC11</v>
          </cell>
          <cell r="H493">
            <v>1782</v>
          </cell>
          <cell r="I493">
            <v>13793</v>
          </cell>
        </row>
        <row r="494">
          <cell r="A494" t="str">
            <v>7PK1205-6MM41</v>
          </cell>
          <cell r="B494" t="str">
            <v/>
          </cell>
          <cell r="C494">
            <v>3500</v>
          </cell>
          <cell r="D494">
            <v>427.5</v>
          </cell>
          <cell r="E494">
            <v>4</v>
          </cell>
          <cell r="F494" t="str">
            <v>K1205 prot. SW Mon GPRS Package Upgrade; MAP (GSM09.02; TS29.002)/TCAP 6.x and higher; Prereq.: current systemversion (7KK1205-6ABxx) &amp; 7PK1205-6MM11</v>
          </cell>
          <cell r="H494">
            <v>535</v>
          </cell>
          <cell r="I494">
            <v>4141</v>
          </cell>
        </row>
        <row r="495">
          <cell r="A495" t="str">
            <v>7PK1205-6MP11</v>
          </cell>
          <cell r="B495" t="str">
            <v/>
          </cell>
          <cell r="C495">
            <v>3500</v>
          </cell>
          <cell r="D495">
            <v>1425</v>
          </cell>
          <cell r="E495">
            <v>4</v>
          </cell>
          <cell r="F495" t="str">
            <v>K1205 prot. SW Mon 2G, 2.5G and 3G Mobile CAP Package; Prereq.: current systemversion (7KK1205-6ABxx) &amp; 7PK1205-6TC</v>
          </cell>
          <cell r="H495">
            <v>1782</v>
          </cell>
          <cell r="I495">
            <v>13793</v>
          </cell>
        </row>
        <row r="496">
          <cell r="A496" t="str">
            <v>7PK1205-6MP41</v>
          </cell>
          <cell r="B496" t="str">
            <v/>
          </cell>
          <cell r="C496">
            <v>3500</v>
          </cell>
          <cell r="D496">
            <v>427.5</v>
          </cell>
          <cell r="E496">
            <v>4</v>
          </cell>
          <cell r="F496" t="str">
            <v>K1205 prot. SW Mon 2G, 2.5G and 3G Mobile CAP Package Upgrade; Prereq.: current systemversion (7KK1205-6ABxx) &amp; 7PK1205-6MP11</v>
          </cell>
          <cell r="H496">
            <v>535</v>
          </cell>
          <cell r="I496">
            <v>4141</v>
          </cell>
        </row>
        <row r="497">
          <cell r="A497" t="str">
            <v>7PK1205-6MS11</v>
          </cell>
          <cell r="B497" t="str">
            <v/>
          </cell>
          <cell r="C497">
            <v>3500</v>
          </cell>
          <cell r="D497">
            <v>950</v>
          </cell>
          <cell r="E497">
            <v>4</v>
          </cell>
          <cell r="F497" t="str">
            <v>K1205 prot. SW Mon Mobile Package; SMS (TS 24.011, TS23.040, GSM 03.40, GSM 04.11 and IS637 CDMA ); Prereq.: current systemversion (7KK1205-6ABxx) &amp; 7PK1205-6GB11 or -6MC11 or -6MM11</v>
          </cell>
          <cell r="H497">
            <v>1188</v>
          </cell>
          <cell r="I497">
            <v>9196</v>
          </cell>
        </row>
        <row r="498">
          <cell r="A498" t="str">
            <v>7PK1205-6MS41</v>
          </cell>
          <cell r="B498" t="str">
            <v/>
          </cell>
          <cell r="C498">
            <v>3500</v>
          </cell>
          <cell r="D498">
            <v>285</v>
          </cell>
          <cell r="E498">
            <v>4</v>
          </cell>
          <cell r="F498" t="str">
            <v>K1205 prot. SW Mon Mobile Package Upgrade; SMS (TS 24.011, TS23.040, GSM 03.40, GSM 04.11 and IS637 CDMA ); Prereq.: current systemversion (7KK1205-6ABxx) &amp; 7PK1205-6MS11</v>
          </cell>
          <cell r="H498">
            <v>357</v>
          </cell>
          <cell r="I498">
            <v>2764</v>
          </cell>
        </row>
        <row r="499">
          <cell r="A499" t="str">
            <v>7PK1205-6MU11</v>
          </cell>
          <cell r="B499" t="str">
            <v/>
          </cell>
          <cell r="C499">
            <v>3500</v>
          </cell>
          <cell r="D499">
            <v>7600</v>
          </cell>
          <cell r="E499">
            <v>4</v>
          </cell>
          <cell r="F499" t="str">
            <v>K1205 prot. SW Mon TD-SCDMA Package; Contains RSL, O&amp;M, Asub, TSM 04.08, TSM 04.60, PCU-FRS3006; Prereq.: current systemversion (7KK1205-6ABxx) &amp; 7PK1205-6TP11</v>
          </cell>
          <cell r="H499">
            <v>9500</v>
          </cell>
          <cell r="I499">
            <v>73530</v>
          </cell>
        </row>
        <row r="500">
          <cell r="A500" t="str">
            <v>7PK1205-6MW11</v>
          </cell>
          <cell r="B500" t="str">
            <v/>
          </cell>
          <cell r="C500">
            <v>3500</v>
          </cell>
          <cell r="D500">
            <v>950</v>
          </cell>
          <cell r="E500">
            <v>4</v>
          </cell>
          <cell r="F500" t="str">
            <v>K1205 prot. SW Mon Package; WAP; Prereq.: current systemversion (7KK1205-6ABxx) &amp; 7PK1205-6MM or -6MS</v>
          </cell>
          <cell r="H500">
            <v>1188</v>
          </cell>
          <cell r="I500">
            <v>9196</v>
          </cell>
        </row>
        <row r="501">
          <cell r="A501" t="str">
            <v>7PK1205-6NQ11</v>
          </cell>
          <cell r="B501" t="str">
            <v/>
          </cell>
          <cell r="C501">
            <v>3500</v>
          </cell>
          <cell r="D501">
            <v>2375</v>
          </cell>
          <cell r="E501">
            <v>4</v>
          </cell>
          <cell r="F501" t="str">
            <v>K1205 prot. SW Mon Package; Q3; RFC 1006, ISO 8073 Transp., X.225/X.226, ISO 8327-1, SESS/PRES, ACSE  X.227, ROSE/CMIP,  X.229/X.711, FTAM ISO 8571-4, Siemens SBS3GRNC; Prereq.: current systemversion (7KK1205-6ABxx) &amp; 7PK1205-6TP11</v>
          </cell>
          <cell r="H501">
            <v>2969</v>
          </cell>
          <cell r="I501">
            <v>22981</v>
          </cell>
        </row>
        <row r="502">
          <cell r="A502" t="str">
            <v>7PK1205-6NQ41</v>
          </cell>
          <cell r="B502" t="str">
            <v/>
          </cell>
          <cell r="C502">
            <v>3500</v>
          </cell>
          <cell r="D502">
            <v>713</v>
          </cell>
          <cell r="E502" t="str">
            <v>TBA</v>
          </cell>
          <cell r="F502" t="str">
            <v>K1205 prot. SW Mon Package Upgrade; Q3; RFC 1006, ISO 8073 Transp., X.225/X.226, ISO 8327-1, SESS/PRES, ACSE X.227, ROSE/CMIP, X.229/X.711, FTAM ISO 8571-4, Siemens SBS3GRNC; Prereq.: current systemversion (7KK1205-6ABxx) &amp; 7PK1205-6NQ11</v>
          </cell>
          <cell r="H502">
            <v>892</v>
          </cell>
          <cell r="I502">
            <v>6905</v>
          </cell>
        </row>
        <row r="503">
          <cell r="A503" t="str">
            <v>7PK1205-6PP11</v>
          </cell>
          <cell r="B503" t="str">
            <v/>
          </cell>
          <cell r="C503">
            <v>3500</v>
          </cell>
          <cell r="D503">
            <v>4750</v>
          </cell>
          <cell r="E503">
            <v>4</v>
          </cell>
          <cell r="F503" t="str">
            <v>K1205 prot. SW Mon GPRS PPP Package; PPP (RFC 1661), PAP (RFC 1334), CHAP (RFC1994), IPCP (RFC1332); Prereq.: current systemversion (7KK1205-6ABxx) &amp; 7PK1205-6GB or -6GN</v>
          </cell>
          <cell r="H503">
            <v>5938</v>
          </cell>
          <cell r="I503">
            <v>45961</v>
          </cell>
        </row>
        <row r="504">
          <cell r="A504" t="str">
            <v>7PK1205-6PP41</v>
          </cell>
          <cell r="B504" t="str">
            <v/>
          </cell>
          <cell r="C504">
            <v>3500</v>
          </cell>
          <cell r="D504">
            <v>1425</v>
          </cell>
          <cell r="E504" t="str">
            <v>TBA</v>
          </cell>
          <cell r="F504" t="str">
            <v>K1205 prot. SW Mon GPRS PPP Package Upgrade; PPP (RFC 1661), PAP (RFC 1334), CHAP (RFC1994), IPCP (RFC1332); Prereq.: current systemversion (7KK1205-6ABxx) &amp; 7PK1205-6PP11</v>
          </cell>
          <cell r="H504">
            <v>1782</v>
          </cell>
          <cell r="I504">
            <v>13793</v>
          </cell>
        </row>
        <row r="505">
          <cell r="A505" t="str">
            <v>7PK1205-6TC11</v>
          </cell>
          <cell r="B505" t="str">
            <v/>
          </cell>
          <cell r="C505">
            <v>3500</v>
          </cell>
          <cell r="D505">
            <v>475</v>
          </cell>
          <cell r="E505">
            <v>4</v>
          </cell>
          <cell r="F505" t="str">
            <v>K1205 prot. SW Mon Transport SCCP Package; SCCP/SCMG; TCAP; Prereq.: current systemversion (7KK1205-6ABxx) &amp; 7PK1205-6TN</v>
          </cell>
          <cell r="H505">
            <v>594</v>
          </cell>
          <cell r="I505">
            <v>4598</v>
          </cell>
        </row>
        <row r="506">
          <cell r="A506" t="str">
            <v>7PK1205-6TC41</v>
          </cell>
          <cell r="B506" t="str">
            <v/>
          </cell>
          <cell r="C506">
            <v>3500</v>
          </cell>
          <cell r="D506">
            <v>143</v>
          </cell>
          <cell r="E506" t="str">
            <v>TBA</v>
          </cell>
          <cell r="F506" t="str">
            <v>K1205 prot. SW Mon Transport SCCP Package Upgrade; SCCP/SCMG; TCAP; Prereq.: current systemversion (7KK1205-6ABxx) &amp; 7PK1205-6TC11</v>
          </cell>
          <cell r="H506">
            <v>179</v>
          </cell>
          <cell r="I506">
            <v>1386</v>
          </cell>
        </row>
        <row r="507">
          <cell r="A507" t="str">
            <v>7PK1205-6TH11</v>
          </cell>
          <cell r="B507" t="str">
            <v/>
          </cell>
          <cell r="C507">
            <v>3500</v>
          </cell>
          <cell r="D507">
            <v>3097</v>
          </cell>
          <cell r="E507">
            <v>4</v>
          </cell>
          <cell r="F507" t="str">
            <v>K1205 prot. SW Mon Transport Narrowband Package; HSL; incl. MTP L2; Prereq.: current systemversion (7KK1205-6ABxx), 7PK1205-6TN11 recommended</v>
          </cell>
          <cell r="H507">
            <v>3872</v>
          </cell>
          <cell r="I507">
            <v>29970</v>
          </cell>
        </row>
        <row r="508">
          <cell r="A508" t="str">
            <v>7PK1205-6TN11</v>
          </cell>
          <cell r="B508" t="str">
            <v/>
          </cell>
          <cell r="C508">
            <v>3500</v>
          </cell>
          <cell r="D508">
            <v>950</v>
          </cell>
          <cell r="E508">
            <v>4</v>
          </cell>
          <cell r="F508" t="str">
            <v>K1205 prot. SW Mon Transport Narrowband Package; MTP L2, MTP L3, MTP T&amp;M, LAP D, LAP D Management, LAP V; Prereq.: current systemversion (7KK1205-6ABxx)</v>
          </cell>
          <cell r="H508">
            <v>1188</v>
          </cell>
          <cell r="I508">
            <v>9196</v>
          </cell>
        </row>
        <row r="509">
          <cell r="A509" t="str">
            <v>7PK1205-6TP11</v>
          </cell>
          <cell r="B509" t="str">
            <v/>
          </cell>
          <cell r="C509">
            <v>3500</v>
          </cell>
          <cell r="D509">
            <v>1900</v>
          </cell>
          <cell r="E509">
            <v>4</v>
          </cell>
          <cell r="F509" t="str">
            <v>K1205 prot. SW Mon Transport Packet Data Package; incl. X.25, LAP B, FR , IPv4, IPv6, ARP/RARP, EGP, RIP, TCP &amp; UDP, ICMP, IEEE802.3 MAC; GPRS Gi; Prereq.: current systemversion (7KK1205-6ABxx)</v>
          </cell>
          <cell r="H509">
            <v>2375</v>
          </cell>
          <cell r="I509">
            <v>18383</v>
          </cell>
        </row>
        <row r="510">
          <cell r="A510" t="str">
            <v>7PK1205-6TP41</v>
          </cell>
          <cell r="B510" t="str">
            <v/>
          </cell>
          <cell r="C510">
            <v>3500</v>
          </cell>
          <cell r="D510">
            <v>570</v>
          </cell>
          <cell r="E510">
            <v>4</v>
          </cell>
          <cell r="F510" t="str">
            <v>K1205 prot. SW Mon Transport Packet Data Package Upgrade; incl. X.25, LAP B, FR , IPv4, IPv6, ARP/RARP, EGP, RIP, TCP &amp; UDP, ICMP, IEEE802.3 MAC; GPRS Gi; Prereq.: current systemversion (7KK1205-6ABxx) &amp; 7PK1205-6TP11</v>
          </cell>
          <cell r="H510">
            <v>713</v>
          </cell>
          <cell r="I510">
            <v>5519</v>
          </cell>
        </row>
        <row r="511">
          <cell r="A511" t="str">
            <v>7PK1205-6UF11</v>
          </cell>
          <cell r="B511" t="str">
            <v/>
          </cell>
          <cell r="C511">
            <v>3500</v>
          </cell>
          <cell r="D511">
            <v>2850</v>
          </cell>
          <cell r="E511">
            <v>4</v>
          </cell>
          <cell r="F511" t="str">
            <v>K1205 prot. SW Mon UMTS Nc Package; BICC Q.1901; Prereq.: current systemversion (7KK1205-6ABxx) &amp; 7PK1205-6JS or -6TN</v>
          </cell>
          <cell r="H511">
            <v>3563</v>
          </cell>
          <cell r="I511">
            <v>27578</v>
          </cell>
        </row>
        <row r="512">
          <cell r="A512" t="str">
            <v>7PK1205-6UF41</v>
          </cell>
          <cell r="B512" t="str">
            <v/>
          </cell>
          <cell r="C512">
            <v>3500</v>
          </cell>
          <cell r="D512">
            <v>855</v>
          </cell>
          <cell r="E512" t="str">
            <v>TBA</v>
          </cell>
          <cell r="F512" t="str">
            <v>K1205 prot. SW Mon UMTS Nc Package Upgrade; BICC Q.1901; Prereq.: current systemversion (7KK1205-6ABxx) &amp; 7PK1205-6UF11</v>
          </cell>
          <cell r="H512">
            <v>1069</v>
          </cell>
          <cell r="I512">
            <v>8275</v>
          </cell>
        </row>
        <row r="513">
          <cell r="A513" t="str">
            <v>7PK1205-6UQ11</v>
          </cell>
          <cell r="B513" t="str">
            <v/>
          </cell>
          <cell r="C513">
            <v>3500</v>
          </cell>
          <cell r="D513">
            <v>1425</v>
          </cell>
          <cell r="E513">
            <v>4</v>
          </cell>
          <cell r="F513" t="str">
            <v>K1205 prot. SW Mon Mobile SUPS Package; Supplementary Services (TS 24.080); Prereq.: current systemversion (7KK1205-6ABxx) &amp; 7PK1205-6UY</v>
          </cell>
          <cell r="H513">
            <v>1782</v>
          </cell>
          <cell r="I513">
            <v>13793</v>
          </cell>
        </row>
        <row r="514">
          <cell r="A514" t="str">
            <v>7PK1205-6UQ41</v>
          </cell>
          <cell r="B514" t="str">
            <v/>
          </cell>
          <cell r="C514">
            <v>3500</v>
          </cell>
          <cell r="D514">
            <v>428</v>
          </cell>
          <cell r="E514" t="str">
            <v>TBA</v>
          </cell>
          <cell r="F514" t="str">
            <v>K1205 prot. SW Mon Mobile SUPS Package Upgrade; Supplementary Services (TS 24.080); Prereq.: current systemversion (7KK1205-6ABxx) &amp; 7PK1205-6UQ11</v>
          </cell>
          <cell r="H514">
            <v>535</v>
          </cell>
          <cell r="I514">
            <v>4141</v>
          </cell>
        </row>
        <row r="515">
          <cell r="A515" t="str">
            <v>7PK1205-6UY11</v>
          </cell>
          <cell r="B515" t="str">
            <v/>
          </cell>
          <cell r="C515">
            <v>3500</v>
          </cell>
          <cell r="D515">
            <v>4275</v>
          </cell>
          <cell r="E515">
            <v>4</v>
          </cell>
          <cell r="F515" t="str">
            <v>K1205 prot. SW Mon 2.5G and 3G Mobile DTAP/DMTAP Package; CPMM/CC/GPRS SM/MM/RR (TS24.008); Prereq.: current systemversion (7KK1205-6ABxx) &amp; 7KK1205-6Ex or 7PK1205-6TC or -6TN</v>
          </cell>
          <cell r="H515">
            <v>5344</v>
          </cell>
          <cell r="I515">
            <v>41363</v>
          </cell>
        </row>
        <row r="516">
          <cell r="A516" t="str">
            <v>7PK1205-6UY41</v>
          </cell>
          <cell r="B516" t="str">
            <v/>
          </cell>
          <cell r="C516">
            <v>3500</v>
          </cell>
          <cell r="D516">
            <v>1285</v>
          </cell>
          <cell r="E516" t="str">
            <v>TBA</v>
          </cell>
          <cell r="F516" t="str">
            <v>K1205 prot. SW Mon 2.5G and 3G Mobile DTAP/DMTAP Package Upgrade; CPMM/CC/GPRS SM/MM/RR (TS24.008); Prereq.: current systemversion (7KK1205-6ABxx) &amp; 7PK1205-6UY11</v>
          </cell>
          <cell r="H516">
            <v>1607</v>
          </cell>
          <cell r="I516">
            <v>12439</v>
          </cell>
        </row>
        <row r="517">
          <cell r="A517" t="str">
            <v>7PK1221-6AA11</v>
          </cell>
          <cell r="B517" t="str">
            <v/>
          </cell>
          <cell r="C517">
            <v>3500</v>
          </cell>
          <cell r="D517">
            <v>4085</v>
          </cell>
          <cell r="E517">
            <v>5</v>
          </cell>
          <cell r="F517" t="str">
            <v>K1297-G20 prot. SW Mon Access ISDN/V5.x Package; PSTN, ISDN D-Ch, QSIG, QSIG SS, V5.1/2, PHI, DASS2, DPNSS; Prereq.: current systemversion (7KK1220-0SCxx) &amp; 7PK1221-6/7TN11</v>
          </cell>
          <cell r="H517">
            <v>5107</v>
          </cell>
          <cell r="I517">
            <v>39529</v>
          </cell>
        </row>
        <row r="518">
          <cell r="A518" t="str">
            <v>7PK1221-6AA41</v>
          </cell>
          <cell r="B518" t="str">
            <v/>
          </cell>
          <cell r="C518">
            <v>3500</v>
          </cell>
          <cell r="D518">
            <v>1230</v>
          </cell>
          <cell r="E518" t="str">
            <v>TBA</v>
          </cell>
          <cell r="F518" t="str">
            <v>K1297-G20 prot. SW Mon Access ISDN/V5.x Package Upgrade; PSTN, ISDN D-Ch, QSIG, QSIG SS, V5.1/2, PHI, DASS2, DPNSS; Prereq.: current systemversion (7KK1220-0SCxx) &amp; 7PK1221-6AA11</v>
          </cell>
          <cell r="H518">
            <v>1538</v>
          </cell>
          <cell r="I518">
            <v>11905</v>
          </cell>
        </row>
        <row r="519">
          <cell r="A519" t="str">
            <v>7PK1221-6BS11</v>
          </cell>
          <cell r="B519" t="str">
            <v/>
          </cell>
          <cell r="C519">
            <v>3500</v>
          </cell>
          <cell r="D519">
            <v>4750</v>
          </cell>
          <cell r="E519">
            <v>5</v>
          </cell>
          <cell r="F519" t="str">
            <v>K1297-G20 prot. SW Mon Core Broadband Signaling Package; BISUP, ATM Forum UNI3.1, UNI4.0, Q2931CS2.2, B-ICI, PNNI; Prereq.: current systemversion (7KK1220-0SCxx) &amp; 7PK1221-6/7TB11</v>
          </cell>
          <cell r="H519">
            <v>5938</v>
          </cell>
          <cell r="I519">
            <v>45961</v>
          </cell>
        </row>
        <row r="520">
          <cell r="A520" t="str">
            <v>7PK1221-6CJ11</v>
          </cell>
          <cell r="B520" t="str">
            <v/>
          </cell>
          <cell r="C520">
            <v>3500</v>
          </cell>
          <cell r="D520">
            <v>1425</v>
          </cell>
          <cell r="E520">
            <v>5</v>
          </cell>
          <cell r="F520" t="str">
            <v>K1297-G20 prot. SW Mon Core Intelligent Networks Package; incl. standard, country and vendor specific INAP/TCAP variants; Prereq.: current systemversion (7KK1220-0SCxx) &amp; 7PK1221-6/7TC11</v>
          </cell>
          <cell r="H520">
            <v>1782</v>
          </cell>
          <cell r="I520">
            <v>13793</v>
          </cell>
        </row>
        <row r="521">
          <cell r="A521" t="str">
            <v>7PK1221-6CJ41</v>
          </cell>
          <cell r="B521" t="str">
            <v/>
          </cell>
          <cell r="C521">
            <v>3500</v>
          </cell>
          <cell r="D521">
            <v>427.5</v>
          </cell>
          <cell r="E521">
            <v>5</v>
          </cell>
          <cell r="F521" t="str">
            <v>K1297-G20 prot. SW Mon Core Intelligent Networks Package Upgrade; incl. standard, country and vendor specific INAP/TCAP variants; Prereq.: current systemversion (7KK1220-0SCxx) &amp; 7PK1221-6CJ11</v>
          </cell>
          <cell r="H521">
            <v>535</v>
          </cell>
          <cell r="I521">
            <v>4141</v>
          </cell>
        </row>
        <row r="522">
          <cell r="A522" t="str">
            <v>7PK1221-6CS11</v>
          </cell>
          <cell r="B522" t="str">
            <v/>
          </cell>
          <cell r="C522">
            <v>3500</v>
          </cell>
          <cell r="D522">
            <v>1425</v>
          </cell>
          <cell r="E522">
            <v>5</v>
          </cell>
          <cell r="F522" t="str">
            <v>K1297-G20 prot. SW Mon Core ISUP/TUP Package; incl. standard, country and vendor specific ISUP/TUP variants; Prereq.: current systemversion (7KK1220-0SCxx) &amp; 7PK1221-6/7TC11</v>
          </cell>
          <cell r="H522">
            <v>1782</v>
          </cell>
          <cell r="I522">
            <v>13793</v>
          </cell>
        </row>
        <row r="523">
          <cell r="A523" t="str">
            <v>7PK1221-6CS41</v>
          </cell>
          <cell r="B523" t="str">
            <v/>
          </cell>
          <cell r="C523">
            <v>3500</v>
          </cell>
          <cell r="D523">
            <v>427.5</v>
          </cell>
          <cell r="E523">
            <v>5</v>
          </cell>
          <cell r="F523" t="str">
            <v>K1297-G20 prot. SW Mon Core ISUP/TUP Package Upgrade; incl. standard, country and vendor specific ISUP/TUP variants; Prereq.: current systemversion (7KK1220-0SCxx) &amp; 7PK1221-6CS11</v>
          </cell>
          <cell r="H523">
            <v>535</v>
          </cell>
          <cell r="I523">
            <v>4141</v>
          </cell>
        </row>
        <row r="524">
          <cell r="A524" t="str">
            <v>7PK1221-6DR11</v>
          </cell>
          <cell r="B524" t="str">
            <v/>
          </cell>
          <cell r="C524">
            <v>3500</v>
          </cell>
          <cell r="D524">
            <v>3800</v>
          </cell>
          <cell r="E524">
            <v>5</v>
          </cell>
          <cell r="F524" t="str">
            <v>K1297-G20 prot. SW Mon CDMA2000 Package; RAN &amp; MAP; Prereq.: current systemversion (7KK1220-0SCxx) &amp; 7PK1221-6/7TP11</v>
          </cell>
          <cell r="H524">
            <v>4750</v>
          </cell>
          <cell r="I524">
            <v>36765</v>
          </cell>
        </row>
        <row r="525">
          <cell r="A525" t="str">
            <v>7PK1221-6DR41</v>
          </cell>
          <cell r="B525" t="str">
            <v/>
          </cell>
          <cell r="C525">
            <v>3500</v>
          </cell>
          <cell r="D525">
            <v>1140</v>
          </cell>
          <cell r="E525">
            <v>5</v>
          </cell>
          <cell r="F525" t="str">
            <v>K1297-G20 prot. SW Mon CDMA2000 Package Upgrade; RAN &amp; MAP; Prereq.: current systemversion (7KK1220-0SCxx) &amp; 7PK1221-6DR11</v>
          </cell>
          <cell r="H525">
            <v>1425</v>
          </cell>
          <cell r="I525">
            <v>11030</v>
          </cell>
        </row>
        <row r="526">
          <cell r="A526" t="str">
            <v>7PK1221-6GB11</v>
          </cell>
          <cell r="B526" t="str">
            <v/>
          </cell>
          <cell r="C526">
            <v>3500</v>
          </cell>
          <cell r="D526">
            <v>4750</v>
          </cell>
          <cell r="E526">
            <v>5</v>
          </cell>
          <cell r="F526" t="str">
            <v>K1297-G20 prot. SW Mon GPRS Gb Package; incl. NS (GSM08.16); BSSGP (GSM08.18); LLC (GSM04.64); SNDCP (GSM04.65); GMM/SM (GSM04.08; TS24.008); Prereq.: current systemversion (7KK1220-0SCxx) &amp; 7PK1221-6/7TP11</v>
          </cell>
          <cell r="H526">
            <v>5938</v>
          </cell>
          <cell r="I526">
            <v>45961</v>
          </cell>
        </row>
        <row r="527">
          <cell r="A527" t="str">
            <v>7PK1221-6GB41</v>
          </cell>
          <cell r="B527" t="str">
            <v/>
          </cell>
          <cell r="C527">
            <v>3500</v>
          </cell>
          <cell r="D527">
            <v>1425</v>
          </cell>
          <cell r="E527">
            <v>5</v>
          </cell>
          <cell r="F527" t="str">
            <v>K1297-G20 prot. SW Mon GPRS Gb Package Upgrade; incl. NS (GSM08.16); BSSGP (GSM08.18); LLC (GSM04.64); SNDCP (GSM04.65); GMM/SM (GSM04.08; TS24.008); Prereq.: current systemversion (7KK1220-0SCxx) &amp; 7PK1221-6GB11</v>
          </cell>
          <cell r="H527">
            <v>1782</v>
          </cell>
          <cell r="I527">
            <v>13793</v>
          </cell>
        </row>
        <row r="528">
          <cell r="A528" t="str">
            <v>7PK1221-6GF11</v>
          </cell>
          <cell r="B528" t="str">
            <v/>
          </cell>
          <cell r="C528">
            <v>3500</v>
          </cell>
          <cell r="D528">
            <v>7600</v>
          </cell>
          <cell r="E528">
            <v>5</v>
          </cell>
          <cell r="F528" t="str">
            <v>K1297-G20 prot. SW Mon GPRS Package; Deciphering; Prereq.: current systemversion (7KK1220-0SCxx) &amp; 7PK1221-6/7GB &amp; -6/7MM</v>
          </cell>
          <cell r="H528">
            <v>9500</v>
          </cell>
          <cell r="I528">
            <v>73530</v>
          </cell>
        </row>
        <row r="529">
          <cell r="A529" t="str">
            <v>7PK1221-6GF41</v>
          </cell>
          <cell r="B529" t="str">
            <v/>
          </cell>
          <cell r="C529">
            <v>3500</v>
          </cell>
          <cell r="D529">
            <v>2280</v>
          </cell>
          <cell r="E529" t="str">
            <v>TBA</v>
          </cell>
          <cell r="F529" t="str">
            <v>K1297-G20 prot. SW Mon GPRS Package Upgrade; Deciphering; Prereq.: current systemversion (7KK1220-0SCxx) &amp; 7PK1221-6GF11</v>
          </cell>
          <cell r="H529">
            <v>2850</v>
          </cell>
          <cell r="I529">
            <v>22059</v>
          </cell>
        </row>
        <row r="530">
          <cell r="A530" t="str">
            <v>7PK1221-6GN11</v>
          </cell>
          <cell r="B530" t="str">
            <v/>
          </cell>
          <cell r="C530">
            <v>3500</v>
          </cell>
          <cell r="D530">
            <v>1900</v>
          </cell>
          <cell r="E530">
            <v>5</v>
          </cell>
          <cell r="F530" t="str">
            <v>K1297-G20 prot. SW Mon 2.5G and 3G Mobile Package; Gn, Gp, Ga, Iu-PS; incl. GTP (GSM09.60; TS29.060); Prereq.: current systemversion (7KK1220-0SCxx) &amp; 7PK1221-6/7TP11</v>
          </cell>
          <cell r="H530">
            <v>2375</v>
          </cell>
          <cell r="I530">
            <v>18383</v>
          </cell>
        </row>
        <row r="531">
          <cell r="A531" t="str">
            <v>7PK1221-6GN41</v>
          </cell>
          <cell r="B531" t="str">
            <v/>
          </cell>
          <cell r="C531">
            <v>3500</v>
          </cell>
          <cell r="D531">
            <v>570</v>
          </cell>
          <cell r="E531">
            <v>5</v>
          </cell>
          <cell r="F531" t="str">
            <v>K1297-G20 prot. SW Mon 2.5G and 3G Mobile Package Upgrade; Gn, Gp, Ga, Iu-PS; incl. GTP (GSM09.60; TS29.060); Prereq.: current systemversion (7KK1220-0SCxx) &amp; 7PK1221-6GN11</v>
          </cell>
          <cell r="H531">
            <v>713</v>
          </cell>
          <cell r="I531">
            <v>5519</v>
          </cell>
        </row>
        <row r="532">
          <cell r="A532" t="str">
            <v>7PK1221-6GS11</v>
          </cell>
          <cell r="B532" t="str">
            <v/>
          </cell>
          <cell r="C532">
            <v>3500</v>
          </cell>
          <cell r="D532">
            <v>1425</v>
          </cell>
          <cell r="E532">
            <v>5</v>
          </cell>
          <cell r="F532" t="str">
            <v>K1297-G20 prot. SW Mon GPRS Gs Package; incl. BSSAP+ (GSM09.18; TS29.018); Prereq.: current systemversion (7KK1220-0SCxx) &amp; 7PK1221-6/7TC11</v>
          </cell>
          <cell r="H532">
            <v>1782</v>
          </cell>
          <cell r="I532">
            <v>13793</v>
          </cell>
        </row>
        <row r="533">
          <cell r="A533" t="str">
            <v>7PK1221-6GS41</v>
          </cell>
          <cell r="B533" t="str">
            <v/>
          </cell>
          <cell r="C533">
            <v>3500</v>
          </cell>
          <cell r="D533">
            <v>427.5</v>
          </cell>
          <cell r="E533">
            <v>5</v>
          </cell>
          <cell r="F533" t="str">
            <v>K1297-G20 prot. SW Mon GPRS Gs Package Upgrade; incl. BSSAP+ (GSM09.18; TS29.018); Prereq.: current systemversion (7KK1220-0SCxx) &amp; 7PK1221-6GS11</v>
          </cell>
          <cell r="H533">
            <v>535</v>
          </cell>
          <cell r="I533">
            <v>4141</v>
          </cell>
        </row>
        <row r="534">
          <cell r="A534" t="str">
            <v>7PK1221-6GX11</v>
          </cell>
          <cell r="B534" t="str">
            <v/>
          </cell>
          <cell r="C534">
            <v>3500</v>
          </cell>
          <cell r="D534">
            <v>2140</v>
          </cell>
          <cell r="E534" t="str">
            <v>TBA</v>
          </cell>
          <cell r="F534" t="str">
            <v>K1297-G20 prot. SW Mon NSIP Package; incl. NS (3GPP TS 48.016 ); Prereq.: current systemversion (7KK1220-0SCxx) &amp; 7PK1221-6GB11</v>
          </cell>
          <cell r="H534">
            <v>2675</v>
          </cell>
          <cell r="I534">
            <v>20705</v>
          </cell>
        </row>
        <row r="535">
          <cell r="A535" t="str">
            <v>7PK1221-6JJ11</v>
          </cell>
          <cell r="B535" t="str">
            <v/>
          </cell>
          <cell r="C535">
            <v>3500</v>
          </cell>
          <cell r="D535">
            <v>2850</v>
          </cell>
          <cell r="E535">
            <v>5</v>
          </cell>
          <cell r="F535" t="str">
            <v>K1297-G20 prot. SW Mon IP Applications Package; incl. NBSS; NBDG; NBNS; NFS; DNS; SMNP; Telnet; FTP; Radius; MIP; IKE and others; Prereq.: current systemversion (7KK1220-0SCxx) &amp; 7PK1221-6/7TP11</v>
          </cell>
          <cell r="H535">
            <v>3563</v>
          </cell>
          <cell r="I535">
            <v>27578</v>
          </cell>
        </row>
        <row r="536">
          <cell r="A536" t="str">
            <v>7PK1221-6JS11</v>
          </cell>
          <cell r="B536" t="str">
            <v/>
          </cell>
          <cell r="C536">
            <v>3500</v>
          </cell>
          <cell r="D536">
            <v>1900</v>
          </cell>
          <cell r="E536">
            <v>5</v>
          </cell>
          <cell r="F536" t="str">
            <v>K1297-G20 prot. SW Mon IPS7 Package; incl. M3UA, SCTP, TALI, MTP-Adapt; Prereq.: current systemversion (7KK1220-0SCxx) &amp; 7PK1221-6/7TP11</v>
          </cell>
          <cell r="H536">
            <v>2375</v>
          </cell>
          <cell r="I536">
            <v>18383</v>
          </cell>
        </row>
        <row r="537">
          <cell r="A537" t="str">
            <v>7PK1221-6JS41</v>
          </cell>
          <cell r="B537" t="str">
            <v/>
          </cell>
          <cell r="C537">
            <v>3500</v>
          </cell>
          <cell r="D537">
            <v>570</v>
          </cell>
          <cell r="E537">
            <v>5</v>
          </cell>
          <cell r="F537" t="str">
            <v>K1297-G20 prot. SW Mon IPS7 Package Upgrade; incl. M3UA, SCTP, TALI, MTP-Adapt; Prereq.: current systemversion (7KK1220-0SCxx) &amp; 7PK1221-6JS11</v>
          </cell>
          <cell r="H537">
            <v>713</v>
          </cell>
          <cell r="I537">
            <v>5519</v>
          </cell>
        </row>
        <row r="538">
          <cell r="A538" t="str">
            <v>7PK1221-6JV11</v>
          </cell>
          <cell r="B538" t="str">
            <v/>
          </cell>
          <cell r="C538">
            <v>3500</v>
          </cell>
          <cell r="D538">
            <v>5700</v>
          </cell>
          <cell r="E538">
            <v>5</v>
          </cell>
          <cell r="F538" t="str">
            <v>K1297-G20 prot. SW Mon VoIP Package; incl. MGCP, SIP, RTP, RTCP; Prereq.: current systemversion (7KK1220-0SCxx) &amp; 7PK1221-6/7TP11</v>
          </cell>
          <cell r="H538">
            <v>7125</v>
          </cell>
          <cell r="I538">
            <v>55148</v>
          </cell>
        </row>
        <row r="539">
          <cell r="A539" t="str">
            <v>7PK1221-6JV41</v>
          </cell>
          <cell r="B539" t="str">
            <v/>
          </cell>
          <cell r="C539">
            <v>3500</v>
          </cell>
          <cell r="D539">
            <v>1710</v>
          </cell>
          <cell r="E539">
            <v>5</v>
          </cell>
          <cell r="F539" t="str">
            <v>K1297-G20 prot. SW Mon VoIP Package Upgrade; incl. MGCP, SIP, RTP, RTCP; Prereq.: current systemversion (7KK1220-0SCxx) &amp; 7PK1221-6JV11</v>
          </cell>
          <cell r="H539">
            <v>2138</v>
          </cell>
          <cell r="I539">
            <v>16549</v>
          </cell>
        </row>
        <row r="540">
          <cell r="A540" t="str">
            <v>7PK1221-6MB11</v>
          </cell>
          <cell r="B540" t="str">
            <v/>
          </cell>
          <cell r="C540">
            <v>3500</v>
          </cell>
          <cell r="D540">
            <v>950</v>
          </cell>
          <cell r="E540">
            <v>5</v>
          </cell>
          <cell r="F540" t="str">
            <v>K1297-G20 prot. SW Mon Mobile BSSMAP Package; BSSMAP &gt;= v8.7.0; Prereq.: current systemversion (7KK1220-0SCxx) &amp; 7PK1221-6/7TC11</v>
          </cell>
          <cell r="H540">
            <v>1188</v>
          </cell>
          <cell r="I540">
            <v>9196</v>
          </cell>
        </row>
        <row r="541">
          <cell r="A541" t="str">
            <v>7PK1221-6MB41</v>
          </cell>
          <cell r="B541" t="str">
            <v/>
          </cell>
          <cell r="C541">
            <v>3500</v>
          </cell>
          <cell r="D541">
            <v>285</v>
          </cell>
          <cell r="E541">
            <v>5</v>
          </cell>
          <cell r="F541" t="str">
            <v>K1297-G20 prot. SW Mon Mobile BSSMAP Package Upgrade; BSSMAP &gt;= v8.7.0; Prereq.: current systemversion (7KK1220-0SCxx) &amp; 7PK1221-6MB11</v>
          </cell>
          <cell r="H541">
            <v>357</v>
          </cell>
          <cell r="I541">
            <v>2764</v>
          </cell>
        </row>
        <row r="542">
          <cell r="A542" t="str">
            <v>7PK1221-6MC11</v>
          </cell>
          <cell r="B542" t="str">
            <v/>
          </cell>
          <cell r="C542">
            <v>3500</v>
          </cell>
          <cell r="D542">
            <v>1900</v>
          </cell>
          <cell r="E542">
            <v>5</v>
          </cell>
          <cell r="F542" t="str">
            <v>K1297-G20 prot. SW Mon CDMA Package; incl. IS-41 c/d; IS634b: IOS3.x, IOS2.x (TCAP, BSSMAP, DTAP); Prereq.: current systemversion (7KK1220-0SCxx) &amp; 7PK1221-6/7TC11</v>
          </cell>
          <cell r="H542">
            <v>2375</v>
          </cell>
          <cell r="I542">
            <v>18383</v>
          </cell>
        </row>
        <row r="543">
          <cell r="A543" t="str">
            <v>7PK1221-6MC41</v>
          </cell>
          <cell r="B543" t="str">
            <v/>
          </cell>
          <cell r="C543">
            <v>3500</v>
          </cell>
          <cell r="D543">
            <v>570</v>
          </cell>
          <cell r="E543">
            <v>5</v>
          </cell>
          <cell r="F543" t="str">
            <v>K1297-G20 prot. SW Mon CDMA Package Upgrade; incl. IS-41 c/d; IS634b: IOS3.x, IOS2.x (TCAP, BSSMAP, DTAP); Prereq.: current systemversion (7KK1220-0SCxx) &amp; 7PK1221-6MC11</v>
          </cell>
          <cell r="H543">
            <v>713</v>
          </cell>
          <cell r="I543">
            <v>5519</v>
          </cell>
        </row>
        <row r="544">
          <cell r="A544" t="str">
            <v>7PK1221-6ML11</v>
          </cell>
          <cell r="B544" t="str">
            <v/>
          </cell>
          <cell r="C544">
            <v>3500</v>
          </cell>
          <cell r="D544">
            <v>950</v>
          </cell>
          <cell r="E544">
            <v>5</v>
          </cell>
          <cell r="F544" t="str">
            <v>K1297-G20 prot. SW Mon Mobile Location Services Package; incl. Location Services protocols (BSSLAP, BSSMAP-LE, SMLCPP, RRLP, LLP); Prereq.: current systemversion (7KK1220-0SCxx) &amp; 7PK1221-6/7MB11</v>
          </cell>
          <cell r="H544">
            <v>1188</v>
          </cell>
          <cell r="I544">
            <v>9196</v>
          </cell>
        </row>
        <row r="545">
          <cell r="A545" t="str">
            <v>7PK1221-6ML41</v>
          </cell>
          <cell r="B545" t="str">
            <v/>
          </cell>
          <cell r="C545">
            <v>3500</v>
          </cell>
          <cell r="D545">
            <v>285</v>
          </cell>
          <cell r="E545">
            <v>5</v>
          </cell>
          <cell r="F545" t="str">
            <v>K1297-G20 prot. SW Mon Mobile Location Services Package Upgrade; incl. Location Services protocols (BSSLAP, BSSMAP-LE, SMLCPP, RRLP, LLP); Prereq.: current systemversion (7KK1220-0SCxx) &amp; 7PK1221-6ML11</v>
          </cell>
          <cell r="H545">
            <v>357</v>
          </cell>
          <cell r="I545">
            <v>2764</v>
          </cell>
        </row>
        <row r="546">
          <cell r="A546" t="str">
            <v>7PK1221-6MM11</v>
          </cell>
          <cell r="B546" t="str">
            <v/>
          </cell>
          <cell r="C546">
            <v>3500</v>
          </cell>
          <cell r="D546">
            <v>1425</v>
          </cell>
          <cell r="E546">
            <v>5</v>
          </cell>
          <cell r="F546" t="str">
            <v>K1297-G20 prot. SW Mon 2.5G and 3G Mobile MAP Package; MAP (GSM09.02; TS29.002)/TCAP 6.x and higher; Prereq.: current systemversion (7KK1220-0SCxx) and 7PK1221-6/7TC11</v>
          </cell>
          <cell r="H546">
            <v>1782</v>
          </cell>
          <cell r="I546">
            <v>13793</v>
          </cell>
        </row>
        <row r="547">
          <cell r="A547" t="str">
            <v>7PK1221-6MM41</v>
          </cell>
          <cell r="B547" t="str">
            <v/>
          </cell>
          <cell r="C547">
            <v>3500</v>
          </cell>
          <cell r="D547">
            <v>427.5</v>
          </cell>
          <cell r="E547">
            <v>5</v>
          </cell>
          <cell r="F547" t="str">
            <v>K1297-G20 prot. SW Mon 2.5G and 3G Mobile MAP Package Upgrade; MAP (GSM09.02; TS29.002)/TCAP 6.x and higher; Prereq.: current systemversion (7KK1220-0SCxx) &amp; 7PK1221-6MM11</v>
          </cell>
          <cell r="H547">
            <v>535</v>
          </cell>
          <cell r="I547">
            <v>4141</v>
          </cell>
        </row>
        <row r="548">
          <cell r="A548" t="str">
            <v>7PK1221-6MP11</v>
          </cell>
          <cell r="B548" t="str">
            <v/>
          </cell>
          <cell r="C548">
            <v>3500</v>
          </cell>
          <cell r="D548">
            <v>1425</v>
          </cell>
          <cell r="E548">
            <v>5</v>
          </cell>
          <cell r="F548" t="str">
            <v>K1297-G20 prot. SW Mon Mobile CAP Package; Prereq.: current systemversion (7KK1220-0SCxx) &amp; 7PK1221-6/7TC11</v>
          </cell>
          <cell r="H548">
            <v>1782</v>
          </cell>
          <cell r="I548">
            <v>13793</v>
          </cell>
        </row>
        <row r="549">
          <cell r="A549" t="str">
            <v>7PK1221-6MP41</v>
          </cell>
          <cell r="B549" t="str">
            <v/>
          </cell>
          <cell r="C549">
            <v>3500</v>
          </cell>
          <cell r="D549">
            <v>427.5</v>
          </cell>
          <cell r="E549">
            <v>5</v>
          </cell>
          <cell r="F549" t="str">
            <v>K1297-G20 prot. SW Mon Mobile CAP Package Upgrade; Prereq.: current systemversion (7KK1220-0SCxx) &amp; 7PK1221-6MP11</v>
          </cell>
          <cell r="H549">
            <v>535</v>
          </cell>
          <cell r="I549">
            <v>4141</v>
          </cell>
        </row>
        <row r="550">
          <cell r="A550" t="str">
            <v>7PK1221-6MS11</v>
          </cell>
          <cell r="B550" t="str">
            <v/>
          </cell>
          <cell r="C550">
            <v>3500</v>
          </cell>
          <cell r="D550">
            <v>950</v>
          </cell>
          <cell r="E550">
            <v>5</v>
          </cell>
          <cell r="F550" t="str">
            <v>K1297-G20 prot. SW Mon Mobile Package; SMS (TS 24.011, TS23.040, GSM 03.40, GSM 04.11 and IS637 CDMA ); Prereq.: current version (7KK1220-0SCxx) &amp; 7PK1221-6/7GB11 or -6/7MC11 or -6/7MM11 or -6/7UR11 or -6/7UZ11</v>
          </cell>
          <cell r="H550">
            <v>1188</v>
          </cell>
          <cell r="I550">
            <v>9196</v>
          </cell>
        </row>
        <row r="551">
          <cell r="A551" t="str">
            <v>7PK1221-6MS41</v>
          </cell>
          <cell r="B551" t="str">
            <v/>
          </cell>
          <cell r="C551">
            <v>3500</v>
          </cell>
          <cell r="D551">
            <v>285</v>
          </cell>
          <cell r="E551">
            <v>5</v>
          </cell>
          <cell r="F551" t="str">
            <v>K1297-G20 prot. SW Mon Mobile Package Upgrade; SMS (TS 24.011, TS23.040, GSM 03.40, GSM 04.11 and IS637 CDMA ); Prereq.: current systemversion (7KK1220-0SCxx) &amp; 7PK1221-6MS11 or -6UP11</v>
          </cell>
          <cell r="H551">
            <v>357</v>
          </cell>
          <cell r="I551">
            <v>2764</v>
          </cell>
        </row>
        <row r="552">
          <cell r="A552" t="str">
            <v>7PK1221-6MU11</v>
          </cell>
          <cell r="B552" t="str">
            <v/>
          </cell>
          <cell r="C552">
            <v>3500</v>
          </cell>
          <cell r="D552">
            <v>7600</v>
          </cell>
          <cell r="E552">
            <v>5</v>
          </cell>
          <cell r="F552" t="str">
            <v>K1297-G20 prot. SW Mon TD-SCDMA Abis Package; contains: RSL, O&amp;M, Asub, TSM 04.08, TSM 04.60, PCU-FRS3006; Prereq.: current systemversion (7KK1220-0SCxx) &amp; 7PK1221-6/7TP11</v>
          </cell>
          <cell r="H552">
            <v>9500</v>
          </cell>
          <cell r="I552">
            <v>73530</v>
          </cell>
        </row>
        <row r="553">
          <cell r="A553" t="str">
            <v>7PK1221-6MW11</v>
          </cell>
          <cell r="B553" t="str">
            <v/>
          </cell>
          <cell r="C553">
            <v>3500</v>
          </cell>
          <cell r="D553">
            <v>950</v>
          </cell>
          <cell r="E553">
            <v>5</v>
          </cell>
          <cell r="F553" t="str">
            <v>K1297-G20 prot. SW Mon WAP Package; Prereq.: current systemversion (7KK1220-0SCxx) &amp; 7PK1221-6MM11 or -6MS11</v>
          </cell>
          <cell r="H553">
            <v>1188</v>
          </cell>
          <cell r="I553">
            <v>9196</v>
          </cell>
        </row>
        <row r="554">
          <cell r="A554" t="str">
            <v>7PK1221-6NQ11</v>
          </cell>
          <cell r="B554" t="str">
            <v/>
          </cell>
          <cell r="C554">
            <v>3500</v>
          </cell>
          <cell r="D554">
            <v>2375</v>
          </cell>
          <cell r="E554">
            <v>5</v>
          </cell>
          <cell r="F554" t="str">
            <v>K1297-G20 prot. SW Mon Package; Q3; RFC 1006, ISO 8073 Transp., X.225/X.226, ISO 8327-1, SESS/PRES, ACSE X.227, ROSE/CMIP, X.229/X.711, FTAM ISO 8571-4, Siemens SBS3GRNC; Prereq.: current systemversion (7KK1220-0SCxx) &amp; 7PK1221-6/7TP</v>
          </cell>
          <cell r="H554">
            <v>2969</v>
          </cell>
          <cell r="I554">
            <v>22981</v>
          </cell>
        </row>
        <row r="555">
          <cell r="A555" t="str">
            <v>7PK1221-6NQ41</v>
          </cell>
          <cell r="B555" t="str">
            <v/>
          </cell>
          <cell r="C555">
            <v>3500</v>
          </cell>
          <cell r="D555">
            <v>713</v>
          </cell>
          <cell r="E555" t="str">
            <v>TBA</v>
          </cell>
          <cell r="F555" t="str">
            <v>K1297-G20 prot. SW Mon Package Upgrade; Q3; RFC 1006, ISO 8073 Transp., X.225/X.226, ISO 8327-1, SESS/PRES, ACSE X.227, ROSE/CMIP, X.229/X.711, FTAM ISO 8571-4, Siemens SBS3GRNC; Prereq.: current systemvers.(7KK1220-0SCxx) &amp; 7PK1221-6NQ11</v>
          </cell>
          <cell r="H555">
            <v>892</v>
          </cell>
          <cell r="I555">
            <v>6905</v>
          </cell>
        </row>
        <row r="556">
          <cell r="A556" t="str">
            <v>7PK1221-6PP11</v>
          </cell>
          <cell r="B556" t="str">
            <v/>
          </cell>
          <cell r="C556">
            <v>3500</v>
          </cell>
          <cell r="D556">
            <v>4750</v>
          </cell>
          <cell r="E556">
            <v>5</v>
          </cell>
          <cell r="F556" t="str">
            <v>K1297-G20 prot. SW Mon GPRS PPP Package; PPP (RFC 1661), PAP (RFC 1334), CHAP (RFC1994), IPCP (RFC1332); Prereq.: current systemversion (7KK1220-0SCxx) &amp; 7PK1221-6/7GB11 or -6/7GN11</v>
          </cell>
          <cell r="H556">
            <v>5938</v>
          </cell>
          <cell r="I556">
            <v>45961</v>
          </cell>
        </row>
        <row r="557">
          <cell r="A557" t="str">
            <v>7PK1221-6PP41</v>
          </cell>
          <cell r="B557" t="str">
            <v/>
          </cell>
          <cell r="C557">
            <v>3500</v>
          </cell>
          <cell r="D557">
            <v>1425</v>
          </cell>
          <cell r="E557" t="str">
            <v>TBA</v>
          </cell>
          <cell r="F557" t="str">
            <v>K1297-G20 prot. SW Mon GPRS PPP Package Upgrade; PPP (RFC 1661), PAP (RFC 1334), CHAP (RFC1994), IPCP (RFC1332); Prereq.: current systemversion (7KK1220-0SCxx) &amp; 7PK1221-6PP11</v>
          </cell>
          <cell r="H557">
            <v>1782</v>
          </cell>
          <cell r="I557">
            <v>13793</v>
          </cell>
        </row>
        <row r="558">
          <cell r="A558" t="str">
            <v>7PK1221-6TA11</v>
          </cell>
          <cell r="B558" t="str">
            <v/>
          </cell>
          <cell r="C558">
            <v>3500</v>
          </cell>
          <cell r="D558">
            <v>4750</v>
          </cell>
          <cell r="E558">
            <v>5</v>
          </cell>
          <cell r="F558" t="str">
            <v>K1297-G20 prot. SW Mon Transport ATM AAL2 Package; MAC (TS25.321), RLC (TS25.322), UP FP (TS25.427, TS25.435); Prereq.: current systemversion (7KK1220-0SCxx) &amp; 7PK1221-6/7UT11 &amp; -6/7UV11</v>
          </cell>
          <cell r="H558">
            <v>5938</v>
          </cell>
          <cell r="I558">
            <v>45961</v>
          </cell>
        </row>
        <row r="559">
          <cell r="A559" t="str">
            <v>7PK1221-6TA41</v>
          </cell>
          <cell r="B559" t="str">
            <v/>
          </cell>
          <cell r="C559">
            <v>3500</v>
          </cell>
          <cell r="D559">
            <v>1425</v>
          </cell>
          <cell r="E559">
            <v>5</v>
          </cell>
          <cell r="F559" t="str">
            <v>K1297-G20 prot. SW Mon Transport ATM AAL2 Package Upgrade; MAC (TS25.321), RLC (TS25.322), UP FP (TS25.427, TS25.435); Prereq.: current systemversion (7KK1220-0SCxx) &amp; 7PK1221-6TA11</v>
          </cell>
          <cell r="H559">
            <v>1782</v>
          </cell>
          <cell r="I559">
            <v>13793</v>
          </cell>
        </row>
        <row r="560">
          <cell r="A560" t="str">
            <v>7PK1221-6TB11</v>
          </cell>
          <cell r="B560" t="str">
            <v/>
          </cell>
          <cell r="C560">
            <v>3500</v>
          </cell>
          <cell r="D560">
            <v>1900</v>
          </cell>
          <cell r="E560">
            <v>5</v>
          </cell>
          <cell r="F560" t="str">
            <v>K1297-G20 prot. SW Mon Transport Broadband Package; SSCOP (Q.2110), SSCF-UNI (Q.2130), SSCF-NNI (Q.2140), MTPL3b (Q.2210); Prereq.: current systemversion (7KK1220-0SCxx)</v>
          </cell>
          <cell r="H560">
            <v>2375</v>
          </cell>
          <cell r="I560">
            <v>18383</v>
          </cell>
        </row>
        <row r="561">
          <cell r="A561" t="str">
            <v>7PK1221-6TC11</v>
          </cell>
          <cell r="B561" t="str">
            <v/>
          </cell>
          <cell r="C561">
            <v>3500</v>
          </cell>
          <cell r="D561">
            <v>475</v>
          </cell>
          <cell r="E561">
            <v>5</v>
          </cell>
          <cell r="F561" t="str">
            <v>K1297-G20 prot. SW Mon Transport SCCP Package; incl. SCCP/SCMG, TCAP; Prereq.: current systemversion (7KK1220-0SCxx) &amp; 7PK1221-6/7TN11 or -6/7TB11</v>
          </cell>
          <cell r="H561">
            <v>594</v>
          </cell>
          <cell r="I561">
            <v>4598</v>
          </cell>
        </row>
        <row r="562">
          <cell r="A562" t="str">
            <v>7PK1221-6TC41</v>
          </cell>
          <cell r="B562" t="str">
            <v/>
          </cell>
          <cell r="C562">
            <v>3500</v>
          </cell>
          <cell r="D562">
            <v>143</v>
          </cell>
          <cell r="E562">
            <v>5</v>
          </cell>
          <cell r="F562" t="str">
            <v>K1297-G20 prot. SW Mon Transport SCCP Package Upgrade; incl. SCCP/SCMG, TCAP; Prereq.: current systemversion (7KK1220-0SCxx) &amp; 7PK1221-6TC11</v>
          </cell>
          <cell r="H562">
            <v>179</v>
          </cell>
          <cell r="I562">
            <v>1386</v>
          </cell>
        </row>
        <row r="563">
          <cell r="A563" t="str">
            <v>7PK1221-6TH11</v>
          </cell>
          <cell r="B563" t="str">
            <v/>
          </cell>
          <cell r="C563">
            <v>3500</v>
          </cell>
          <cell r="D563">
            <v>3097</v>
          </cell>
          <cell r="E563">
            <v>5</v>
          </cell>
          <cell r="F563" t="str">
            <v>K1297-G20 prot. SW Mon Transport Narrowband Package; HSL; incl. MTP L2; Prereq.: current systemversion (7KK1220-0SCxx), 7PK1221-6TN11 recommended</v>
          </cell>
          <cell r="H563">
            <v>3872</v>
          </cell>
          <cell r="I563">
            <v>29970</v>
          </cell>
        </row>
        <row r="564">
          <cell r="A564" t="str">
            <v>7PK1221-6TN11</v>
          </cell>
          <cell r="B564" t="str">
            <v/>
          </cell>
          <cell r="C564">
            <v>3500</v>
          </cell>
          <cell r="D564">
            <v>950</v>
          </cell>
          <cell r="E564">
            <v>5</v>
          </cell>
          <cell r="F564" t="str">
            <v>K1297-G20 prot. SW Mon Transport Narrowband Package; incl. MTP L2, MTP L3, MTP T&amp;M, LAP D, LAP D Management, LAP V; Prereq.: current systemversion (7KK1220-0SCxx)</v>
          </cell>
          <cell r="H564">
            <v>1188</v>
          </cell>
          <cell r="I564">
            <v>9196</v>
          </cell>
        </row>
        <row r="565">
          <cell r="A565" t="str">
            <v>7PK1221-6TP11</v>
          </cell>
          <cell r="B565" t="str">
            <v/>
          </cell>
          <cell r="C565">
            <v>3500</v>
          </cell>
          <cell r="D565">
            <v>1900</v>
          </cell>
          <cell r="E565">
            <v>5</v>
          </cell>
          <cell r="F565" t="str">
            <v>K1297-G20 prot. SW Mon Transport Packet Data Package; incl. X.25, LAP B, FR , IPv4, IPv6, ARP/RARP, EGP, RIP, TCP &amp; UDP, ICMP, IEEE802.3 MAC; GPRS Gi; Prereq.: current systemversion (7KK1220-0SCxx)</v>
          </cell>
          <cell r="H565">
            <v>2375</v>
          </cell>
          <cell r="I565">
            <v>18383</v>
          </cell>
        </row>
        <row r="566">
          <cell r="A566" t="str">
            <v>7PK1221-6TP41</v>
          </cell>
          <cell r="B566" t="str">
            <v/>
          </cell>
          <cell r="C566">
            <v>3500</v>
          </cell>
          <cell r="D566">
            <v>570</v>
          </cell>
          <cell r="E566" t="str">
            <v>TBA</v>
          </cell>
          <cell r="F566" t="str">
            <v>K1297-G20 prot. SW Mon Transport Packet Data Package Upgrade; incl. X.25, LAP B, FR , IPv4, IPv6, ARP/RARP, EGP, RIP, TCP &amp; UDP, ICMP, IEEE802.3 MAC; GPRS Gi; Prereq.: current systemversion (7KK1220-0SCxx) &amp; 7PK1221-6TP11</v>
          </cell>
          <cell r="H566">
            <v>713</v>
          </cell>
          <cell r="I566">
            <v>5519</v>
          </cell>
        </row>
        <row r="567">
          <cell r="A567" t="str">
            <v>7PK1221-6UF11</v>
          </cell>
          <cell r="B567" t="str">
            <v/>
          </cell>
          <cell r="C567">
            <v>3500</v>
          </cell>
          <cell r="D567">
            <v>2850</v>
          </cell>
          <cell r="E567">
            <v>5</v>
          </cell>
          <cell r="F567" t="str">
            <v>K1297-G20 prot. SW Mon UMTS BICC Package; Q.1901; Prereq.: current systemversion (7KK1220-0SCxx) &amp; 7PK1221-6/7TB11 or -6/7TN11 or -6/7JS11</v>
          </cell>
          <cell r="H567">
            <v>3563</v>
          </cell>
          <cell r="I567">
            <v>27578</v>
          </cell>
        </row>
        <row r="568">
          <cell r="A568" t="str">
            <v>7PK1221-6UF41</v>
          </cell>
          <cell r="B568" t="str">
            <v/>
          </cell>
          <cell r="C568">
            <v>3500</v>
          </cell>
          <cell r="D568">
            <v>855</v>
          </cell>
          <cell r="E568" t="str">
            <v>TBA</v>
          </cell>
          <cell r="F568" t="str">
            <v>K1297-G20 prot. SW Mon UMTS BICC Package Upgrade; Q.1901; Prereq.: current systemversion (7KK1220-0SCxx) &amp; 7PK1221-6UF11</v>
          </cell>
          <cell r="H568">
            <v>1069</v>
          </cell>
          <cell r="I568">
            <v>8275</v>
          </cell>
        </row>
        <row r="569">
          <cell r="A569" t="str">
            <v>7PK1221-6UN11</v>
          </cell>
          <cell r="B569" t="str">
            <v/>
          </cell>
          <cell r="C569">
            <v>3500</v>
          </cell>
          <cell r="D569">
            <v>1900</v>
          </cell>
          <cell r="E569">
            <v>5</v>
          </cell>
          <cell r="F569" t="str">
            <v>K1297-G20 prot. SW Mon UMTS SABP Package; (TS25.419); Prereq.: current systemversion (7KK1220-0SCxx) &amp; 7PK1221-6/7TP11</v>
          </cell>
          <cell r="H569">
            <v>2375</v>
          </cell>
          <cell r="I569">
            <v>18383</v>
          </cell>
        </row>
        <row r="570">
          <cell r="A570" t="str">
            <v>7PK1221-6UN41</v>
          </cell>
          <cell r="B570" t="str">
            <v/>
          </cell>
          <cell r="C570">
            <v>3500</v>
          </cell>
          <cell r="D570">
            <v>570</v>
          </cell>
          <cell r="E570">
            <v>5</v>
          </cell>
          <cell r="F570" t="str">
            <v>K1297-G20 prot. SW Mon UMTS SABP Package Upgrade; (TS25.419); Prereq.: current systemversion (7KK1220-0SCxx) &amp; 7PK1221-6UN11</v>
          </cell>
          <cell r="H570">
            <v>713</v>
          </cell>
          <cell r="I570">
            <v>5519</v>
          </cell>
        </row>
        <row r="571">
          <cell r="A571" t="str">
            <v>7PK1221-6UQ11</v>
          </cell>
          <cell r="B571" t="str">
            <v/>
          </cell>
          <cell r="C571">
            <v>3500</v>
          </cell>
          <cell r="D571">
            <v>1425</v>
          </cell>
          <cell r="E571">
            <v>5</v>
          </cell>
          <cell r="F571" t="str">
            <v>K1297-G20 prot. SW Mon UMTS Supplementary Services Package; (TS 24.080); Prereq.: current systemversion (7KK1220-0SCxx) &amp; 7PK1221-6/7UY11</v>
          </cell>
          <cell r="H571">
            <v>1782</v>
          </cell>
          <cell r="I571">
            <v>13793</v>
          </cell>
        </row>
        <row r="572">
          <cell r="A572" t="str">
            <v>7PK1221-6UQ41</v>
          </cell>
          <cell r="B572" t="str">
            <v/>
          </cell>
          <cell r="C572">
            <v>3500</v>
          </cell>
          <cell r="D572">
            <v>427.5</v>
          </cell>
          <cell r="E572">
            <v>5</v>
          </cell>
          <cell r="F572" t="str">
            <v>K1297-G20 prot. SW Mon UMTS Supplementary Services Package Upgrade; (TS 24.080); Prereq.: current systemversion (7KK1220-0SCxx) &amp; 7PK1221-6UQ11</v>
          </cell>
          <cell r="H572">
            <v>535</v>
          </cell>
          <cell r="I572">
            <v>4141</v>
          </cell>
        </row>
        <row r="573">
          <cell r="A573" t="str">
            <v>7PK1221-6UR11</v>
          </cell>
          <cell r="B573" t="str">
            <v/>
          </cell>
          <cell r="C573">
            <v>3500</v>
          </cell>
          <cell r="D573">
            <v>3800</v>
          </cell>
          <cell r="E573">
            <v>5</v>
          </cell>
          <cell r="F573" t="str">
            <v>K1297-G20 prot. SW Mon UMTS RRC Package; (TS25.331); Prereq.: current systemversion (7KK1220-0SCxx) &amp; 7PK1221-6/7TA11</v>
          </cell>
          <cell r="H573">
            <v>4750</v>
          </cell>
          <cell r="I573">
            <v>36765</v>
          </cell>
        </row>
        <row r="574">
          <cell r="A574" t="str">
            <v>7PK1221-6UR41</v>
          </cell>
          <cell r="B574" t="str">
            <v/>
          </cell>
          <cell r="C574">
            <v>3500</v>
          </cell>
          <cell r="D574">
            <v>1140</v>
          </cell>
          <cell r="E574">
            <v>5</v>
          </cell>
          <cell r="F574" t="str">
            <v>K1297-G20 prot. SW Mon UMTS RRC Package Upgrade; (TS25.331); Prereq.: current systemversion (7KK1220-0SCxx) &amp; 7PK1221-6UR11</v>
          </cell>
          <cell r="H574">
            <v>1425</v>
          </cell>
          <cell r="I574">
            <v>11030</v>
          </cell>
        </row>
        <row r="575">
          <cell r="A575" t="str">
            <v>7PK1221-6UT11</v>
          </cell>
          <cell r="B575" t="str">
            <v/>
          </cell>
          <cell r="C575">
            <v>3500</v>
          </cell>
          <cell r="D575">
            <v>2375</v>
          </cell>
          <cell r="E575">
            <v>5</v>
          </cell>
          <cell r="F575" t="str">
            <v>K1297-G20 prot. SW Mon UMTS AAL2L3 Package; UMTS Iu, Iub, Iur AAL2 Control Plane Layer 3 (Q.2630.1), STC (Q.2150.1, Q.2150.2); Prereq.: current systemversion (7KK1220-0SCxx) &amp; 7PK1221-6/7TB11</v>
          </cell>
          <cell r="H575">
            <v>2969</v>
          </cell>
          <cell r="I575">
            <v>22981</v>
          </cell>
        </row>
        <row r="576">
          <cell r="A576" t="str">
            <v>7PK1221-6UT41</v>
          </cell>
          <cell r="B576" t="str">
            <v/>
          </cell>
          <cell r="C576">
            <v>3500</v>
          </cell>
          <cell r="D576">
            <v>713</v>
          </cell>
          <cell r="E576">
            <v>5</v>
          </cell>
          <cell r="F576" t="str">
            <v>K1297-G20 prot. SW Mon UMTS AAL2L3 Package Upgrade; UMTS Iu, Iub, Iur AAL2 Control Plane Layer 3 (Q.2630.1), STC (Q.2150.1, Q.2150.2); Prereq.: current systemversion (7KK1220-0SCxx) &amp; 7PK1221-6UT11</v>
          </cell>
          <cell r="H576">
            <v>892</v>
          </cell>
          <cell r="I576">
            <v>6905</v>
          </cell>
        </row>
        <row r="577">
          <cell r="A577" t="str">
            <v>7PK1221-6UU11</v>
          </cell>
          <cell r="B577" t="str">
            <v/>
          </cell>
          <cell r="C577">
            <v>3500</v>
          </cell>
          <cell r="D577">
            <v>1900</v>
          </cell>
          <cell r="E577" t="str">
            <v>TBA</v>
          </cell>
          <cell r="F577" t="str">
            <v>K1297-G20 prot. SW Mon UMTS Iub/Iur User Plane Package; PDCP (TS 25.323); Prereq.: current systemversion (7KK1220-0SCxx) &amp; 7PK1221-6TA or 7PK1221-7TA</v>
          </cell>
          <cell r="H577">
            <v>2375</v>
          </cell>
          <cell r="I577">
            <v>18383</v>
          </cell>
        </row>
        <row r="578">
          <cell r="A578" t="str">
            <v>7PK1221-6UV11</v>
          </cell>
          <cell r="B578" t="str">
            <v/>
          </cell>
          <cell r="C578">
            <v>3500</v>
          </cell>
          <cell r="D578">
            <v>2850</v>
          </cell>
          <cell r="E578">
            <v>5</v>
          </cell>
          <cell r="F578" t="str">
            <v>K1297-G20 prot. SW Mon UMTS NBAP Package; (TS 25.433); Prereq.: current systemversion (7KK1220-0SCxx) &amp; 7PK1221-6/7TB11</v>
          </cell>
          <cell r="H578">
            <v>3563</v>
          </cell>
          <cell r="I578">
            <v>27578</v>
          </cell>
        </row>
        <row r="579">
          <cell r="A579" t="str">
            <v>7PK1221-6UV41</v>
          </cell>
          <cell r="B579" t="str">
            <v/>
          </cell>
          <cell r="C579">
            <v>3500</v>
          </cell>
          <cell r="D579">
            <v>855</v>
          </cell>
          <cell r="E579">
            <v>5</v>
          </cell>
          <cell r="F579" t="str">
            <v>K1297-G20 prot. SW Mon UMTS NBAP Package Upgrade; (TS 25.433); Prereq.: current systemversion (7KK1220-0SCxx) &amp; 7PK1221-6UV11</v>
          </cell>
          <cell r="H579">
            <v>1069</v>
          </cell>
          <cell r="I579">
            <v>8275</v>
          </cell>
        </row>
        <row r="580">
          <cell r="A580" t="str">
            <v>7PK1221-6UW11</v>
          </cell>
          <cell r="B580" t="str">
            <v/>
          </cell>
          <cell r="C580">
            <v>3500</v>
          </cell>
          <cell r="D580">
            <v>2850</v>
          </cell>
          <cell r="E580">
            <v>5</v>
          </cell>
          <cell r="F580" t="str">
            <v>K1297-G20 prot. SW Mon UMTS RNSAP Package; (TS 25.423); Prereq.: current systemversion (7KK1220-0SCxx) &amp; 7PK1221-6/7TC11</v>
          </cell>
          <cell r="H580">
            <v>3563</v>
          </cell>
          <cell r="I580">
            <v>27578</v>
          </cell>
        </row>
        <row r="581">
          <cell r="A581" t="str">
            <v>7PK1221-6UW41</v>
          </cell>
          <cell r="B581" t="str">
            <v/>
          </cell>
          <cell r="C581">
            <v>3500</v>
          </cell>
          <cell r="D581">
            <v>855</v>
          </cell>
          <cell r="E581">
            <v>5</v>
          </cell>
          <cell r="F581" t="str">
            <v>K1297-G20 prot. SW Mon UMTS RNSAP Package Upgrade; (TS 25.423); Prereq.: current systemversion (7KK1220-0SCxx) &amp; 7PK1221-6UW11</v>
          </cell>
          <cell r="H581">
            <v>1069</v>
          </cell>
          <cell r="I581">
            <v>8275</v>
          </cell>
        </row>
        <row r="582">
          <cell r="A582" t="str">
            <v>7PK1221-6UX11</v>
          </cell>
          <cell r="B582" t="str">
            <v/>
          </cell>
          <cell r="C582">
            <v>3500</v>
          </cell>
          <cell r="D582">
            <v>1900</v>
          </cell>
          <cell r="E582">
            <v>5</v>
          </cell>
          <cell r="F582" t="str">
            <v>K1297-G20 prot. SW Mon UMTS Iu CS User Plane Package; (TS25.415); Prereq.: current systemversion (7KK1220-0SCxx)</v>
          </cell>
          <cell r="H582">
            <v>2375</v>
          </cell>
          <cell r="I582">
            <v>18383</v>
          </cell>
        </row>
        <row r="583">
          <cell r="A583" t="str">
            <v>7PK1221-6UX41</v>
          </cell>
          <cell r="B583" t="str">
            <v/>
          </cell>
          <cell r="C583">
            <v>3500</v>
          </cell>
          <cell r="D583">
            <v>570</v>
          </cell>
          <cell r="E583">
            <v>5</v>
          </cell>
          <cell r="F583" t="str">
            <v>K1297-G20 prot. SW Mon UMTS Iu CS User Plane Package Upgrade; (TS25.415); Prereq.: current systemversion (7KK1220-0SCxx) &amp; 7PK1221-6UX11</v>
          </cell>
          <cell r="H583">
            <v>713</v>
          </cell>
          <cell r="I583">
            <v>5519</v>
          </cell>
        </row>
        <row r="584">
          <cell r="A584" t="str">
            <v>7PK1221-6UY11</v>
          </cell>
          <cell r="B584" t="str">
            <v/>
          </cell>
          <cell r="C584">
            <v>3500</v>
          </cell>
          <cell r="D584">
            <v>4275</v>
          </cell>
          <cell r="E584">
            <v>5</v>
          </cell>
          <cell r="F584" t="str">
            <v>K1297-G20 prot. SW Mon 2G, 2.5G and 3G Mobile DTAP/DMTAP Package; MM/CC/GPRS SM/GMM/RR (TS24.008); Prereq.: current systemversion (7KK1220-0SCxx) &amp; 7PK1221-6/7TC or -6/7TN or -6/7UR or -6/7UZ or 7KK1225-6Mx</v>
          </cell>
          <cell r="H584">
            <v>5344</v>
          </cell>
          <cell r="I584">
            <v>41363</v>
          </cell>
        </row>
        <row r="585">
          <cell r="A585" t="str">
            <v>7PK1221-6UY41</v>
          </cell>
          <cell r="B585" t="str">
            <v/>
          </cell>
          <cell r="C585">
            <v>3500</v>
          </cell>
          <cell r="D585">
            <v>1282.5</v>
          </cell>
          <cell r="E585">
            <v>5</v>
          </cell>
          <cell r="F585" t="str">
            <v>K1297-G20 prot. SW Mon 2G, 2.5G and 3G Mobile DTAP/DMTAP Package Upgrade; MM/CC/GPRS SM/GMM/RR (TS24.008); Prereq.: current systemversion (7KK1220-0SCxx) &amp; 7PK1221-6UY11</v>
          </cell>
          <cell r="H585">
            <v>1604</v>
          </cell>
          <cell r="I585">
            <v>12415</v>
          </cell>
        </row>
        <row r="586">
          <cell r="A586" t="str">
            <v>7PK1221-6UZ11</v>
          </cell>
          <cell r="B586" t="str">
            <v/>
          </cell>
          <cell r="C586">
            <v>3500</v>
          </cell>
          <cell r="D586">
            <v>2850</v>
          </cell>
          <cell r="E586">
            <v>5</v>
          </cell>
          <cell r="F586" t="str">
            <v>K1297-G20 prot. SW Mon UMTS Package; Iu CS/PS Control Plane: RANAP (TS25.413); Prereq.: current systemversion (7KK1220-0SCxx) &amp; 7PK1221-6/7TC11</v>
          </cell>
          <cell r="H586">
            <v>3563</v>
          </cell>
          <cell r="I586">
            <v>27578</v>
          </cell>
        </row>
        <row r="587">
          <cell r="A587" t="str">
            <v>7PK1221-6UZ41</v>
          </cell>
          <cell r="B587" t="str">
            <v/>
          </cell>
          <cell r="C587">
            <v>3500</v>
          </cell>
          <cell r="D587">
            <v>855</v>
          </cell>
          <cell r="E587">
            <v>5</v>
          </cell>
          <cell r="F587" t="str">
            <v>K1297-G20 prot. SW Mon UMTS Package Upgrade; Iu CS/PS Control Plane: RANAP (TS25.413); Prereq.: current systemversion (7KK1220-0SCxx) &amp; 7PK1221-6UZ11</v>
          </cell>
          <cell r="H587">
            <v>1069</v>
          </cell>
          <cell r="I587">
            <v>8275</v>
          </cell>
        </row>
        <row r="588">
          <cell r="A588" t="str">
            <v>7PK1221-7AA11</v>
          </cell>
          <cell r="B588" t="str">
            <v/>
          </cell>
          <cell r="C588">
            <v>3500</v>
          </cell>
          <cell r="D588">
            <v>16444.5</v>
          </cell>
          <cell r="E588" t="str">
            <v>TBA</v>
          </cell>
          <cell r="F588" t="str">
            <v>K1297-G20 prot. SW Mon/Sim/Emu Access (ISDN + V5.x) Package; PSTN, ISDN D-Ch, QSIG, QSIG SS, V5.1/2, PHI, DASS2, DPNSS; Prereq.: current systemversion (7KK1220-0SCxx) &amp; 7PK1221-7TN11</v>
          </cell>
          <cell r="G588" t="str">
            <v>CPM</v>
          </cell>
          <cell r="H588">
            <v>20556</v>
          </cell>
          <cell r="I588">
            <v>159104</v>
          </cell>
        </row>
        <row r="589">
          <cell r="A589" t="str">
            <v>7PK1221-7AA41</v>
          </cell>
          <cell r="B589" t="str">
            <v/>
          </cell>
          <cell r="C589">
            <v>3500</v>
          </cell>
          <cell r="D589">
            <v>4940</v>
          </cell>
          <cell r="E589" t="str">
            <v>TBA</v>
          </cell>
          <cell r="F589" t="str">
            <v>K1297-G20 prot. SW Mon/Sim/Emu Access (ISDN + V5.x) Package Upgrade; PSTN, ISDN D-Ch, QSIG, QSIG SS, V5.1/2, PHI, DASS2, DPNSS; Prereq.: current systemversion (7KK1220-0SCxx) &amp; 7PK1221-7AA11</v>
          </cell>
          <cell r="G589" t="str">
            <v>CPM</v>
          </cell>
          <cell r="H589">
            <v>6175</v>
          </cell>
          <cell r="I589">
            <v>47795</v>
          </cell>
        </row>
        <row r="590">
          <cell r="A590" t="str">
            <v>7PK1221-7BS11</v>
          </cell>
          <cell r="B590" t="str">
            <v/>
          </cell>
          <cell r="C590">
            <v>3500</v>
          </cell>
          <cell r="D590">
            <v>15418.5</v>
          </cell>
          <cell r="E590">
            <v>5</v>
          </cell>
          <cell r="F590" t="str">
            <v>K1297-G20 prot. SW Mon/Sim/Emu Core Broadband Signaling Package; BISUP, ATM Forum UNI3.1, UNI4.0, Q2931CS2.2, B-ICI, PNNI; Prereq.: current systemversion (7KK1220-0SCxx) &amp; 7PK1221-7TB11</v>
          </cell>
          <cell r="H590">
            <v>19274</v>
          </cell>
          <cell r="I590">
            <v>149181</v>
          </cell>
        </row>
        <row r="591">
          <cell r="A591" t="str">
            <v>7PK1221-7CJ11</v>
          </cell>
          <cell r="B591" t="str">
            <v/>
          </cell>
          <cell r="C591">
            <v>3500</v>
          </cell>
          <cell r="D591">
            <v>10279</v>
          </cell>
          <cell r="E591">
            <v>5</v>
          </cell>
          <cell r="F591" t="str">
            <v>K1297-G20 prot. SW Mon/Sim/Emu Core Intelligent Networks Package; incl. standard, country and vendor specific INAP/TCAP variants; Prereq.: current systemversion (7KK1220-0SCxx) &amp; 7PK1221-7TC11</v>
          </cell>
          <cell r="H591">
            <v>12849</v>
          </cell>
          <cell r="I591">
            <v>99452</v>
          </cell>
        </row>
        <row r="592">
          <cell r="A592" t="str">
            <v>7PK1221-7CJ41</v>
          </cell>
          <cell r="B592" t="str">
            <v/>
          </cell>
          <cell r="C592">
            <v>3500</v>
          </cell>
          <cell r="D592">
            <v>3087.5</v>
          </cell>
          <cell r="E592">
            <v>5</v>
          </cell>
          <cell r="F592" t="str">
            <v>K1297-G20 prot. SW Mon/Sim/Emu Core Intelligent Networks Package Upgrade; incl. standard, country and vendor specific INAP/TCAP variants; Prereq.: current systemversion (7KK1220-0SCxx) &amp; 7PK1221-7CJ11</v>
          </cell>
          <cell r="H592">
            <v>3860</v>
          </cell>
          <cell r="I592">
            <v>29877</v>
          </cell>
        </row>
        <row r="593">
          <cell r="A593" t="str">
            <v>7PK1221-7CS11</v>
          </cell>
          <cell r="B593" t="str">
            <v/>
          </cell>
          <cell r="C593">
            <v>3500</v>
          </cell>
          <cell r="D593">
            <v>10279</v>
          </cell>
          <cell r="E593">
            <v>5</v>
          </cell>
          <cell r="F593" t="str">
            <v>K1297-G20 prot. SW Mon/Sim/Emu Core ISUP/TUP Package; standard, country and vendor specific ISUP/TUP variants; Prereq.: current systemversion (7KK1220-0SCxx) &amp; 7PK1221-7TN11 or 7PK1221-7TC11</v>
          </cell>
          <cell r="H593">
            <v>12849</v>
          </cell>
          <cell r="I593">
            <v>99452</v>
          </cell>
        </row>
        <row r="594">
          <cell r="A594" t="str">
            <v>7PK1221-7CS41</v>
          </cell>
          <cell r="B594" t="str">
            <v/>
          </cell>
          <cell r="C594">
            <v>3500</v>
          </cell>
          <cell r="D594">
            <v>3087.5</v>
          </cell>
          <cell r="E594">
            <v>5</v>
          </cell>
          <cell r="F594" t="str">
            <v>K1297-G20 prot. SW Mon/Sim/Emu Core ISUP/TUP Package Upgrade; standard, country and vendor specific ISUP/TUP variants; Prereq.: current systemversion (7KK1220-0SCxx) &amp; 7PK1221-7CS11</v>
          </cell>
          <cell r="H594">
            <v>3860</v>
          </cell>
          <cell r="I594">
            <v>29877</v>
          </cell>
        </row>
        <row r="595">
          <cell r="A595" t="str">
            <v>7PK1221-7DR11</v>
          </cell>
          <cell r="B595" t="str">
            <v/>
          </cell>
          <cell r="C595">
            <v>3500</v>
          </cell>
          <cell r="D595">
            <v>11875</v>
          </cell>
          <cell r="E595">
            <v>5</v>
          </cell>
          <cell r="F595" t="str">
            <v>K1297-G20 prot. SW Mon/Sim/Emu CDMA 2000 Package; RAN &amp; MAP; Prereq.: current systemversion (7KK1220-0SCxx) &amp; 7PK1221-7TP11</v>
          </cell>
          <cell r="H595">
            <v>14844</v>
          </cell>
          <cell r="I595">
            <v>114893</v>
          </cell>
        </row>
        <row r="596">
          <cell r="A596" t="str">
            <v>7PK1221-7DR41</v>
          </cell>
          <cell r="B596" t="str">
            <v/>
          </cell>
          <cell r="C596">
            <v>3500</v>
          </cell>
          <cell r="D596">
            <v>3565</v>
          </cell>
          <cell r="E596" t="str">
            <v>TBA</v>
          </cell>
          <cell r="F596" t="str">
            <v>K1297-G20 prot. SW Mon/Sim/Emu CDMA 2000 Package Upgrade; RAN &amp; MAP; Prereq.: current systemversion (7KK1220-0SCxx) &amp; 7PK1221-7DR11</v>
          </cell>
          <cell r="H596">
            <v>4457</v>
          </cell>
          <cell r="I596">
            <v>34498</v>
          </cell>
        </row>
        <row r="597">
          <cell r="A597" t="str">
            <v>7PK1221-7GB11</v>
          </cell>
          <cell r="B597" t="str">
            <v/>
          </cell>
          <cell r="C597">
            <v>3500</v>
          </cell>
          <cell r="D597">
            <v>18496.5</v>
          </cell>
          <cell r="E597">
            <v>5</v>
          </cell>
          <cell r="F597" t="str">
            <v>K1297-G20 prot. SW Mon/Sim/Emu GPRS Gb Package, supports 240 subscribers; incl. NS (GSM08.16); BSSGP (GSM08.18); LLC (GSM04.64); SNDCP (GSM04.65); GMM/SM (GSM04.08; TS24.008); Prereq.: current systemversion (7KK1220-0SCxx) &amp; 7PK1221-7TP11</v>
          </cell>
          <cell r="H597">
            <v>23121</v>
          </cell>
          <cell r="I597">
            <v>178957</v>
          </cell>
        </row>
        <row r="598">
          <cell r="A598" t="str">
            <v>7PK1221-7GB41</v>
          </cell>
          <cell r="B598" t="str">
            <v/>
          </cell>
          <cell r="C598">
            <v>3500</v>
          </cell>
          <cell r="D598">
            <v>5557.5</v>
          </cell>
          <cell r="E598">
            <v>5</v>
          </cell>
          <cell r="F598" t="str">
            <v>K1297-G20 prot. SW Mon/Sim/Emu GPRS Gb Package Upgrade; 240 subscribers; incl. NS (GSM08.16); BSSGP (GSM08.18); LLC (GSM04.64); SNDCP (GSM04.65); GMM/SM (GSM04.08; TS24.008); Prereq.: current systemversion (7KK1220-0SCxx) &amp; 7PK1221-7GB11</v>
          </cell>
          <cell r="H598">
            <v>6947</v>
          </cell>
          <cell r="I598">
            <v>53770</v>
          </cell>
        </row>
        <row r="599">
          <cell r="A599" t="str">
            <v>7PK1221-7GN11</v>
          </cell>
          <cell r="B599" t="str">
            <v/>
          </cell>
          <cell r="C599">
            <v>3500</v>
          </cell>
          <cell r="D599">
            <v>9253</v>
          </cell>
          <cell r="E599">
            <v>5</v>
          </cell>
          <cell r="F599" t="str">
            <v>K1297-G20 prot. SW Mon/Sim/Emu 2.5G and 3G Mobile Gn, Gp, Ga, Iu-PS Package; GTP (GSM09.60; TS29.060); Prereq.: current systemversion (7KK1220-0SCxx) &amp; 7PK1221-7TP11</v>
          </cell>
          <cell r="H599">
            <v>11567</v>
          </cell>
          <cell r="I599">
            <v>89529</v>
          </cell>
        </row>
        <row r="600">
          <cell r="A600" t="str">
            <v>7PK1221-7GN41</v>
          </cell>
          <cell r="B600" t="str">
            <v/>
          </cell>
          <cell r="C600">
            <v>3500</v>
          </cell>
          <cell r="D600">
            <v>2783.5</v>
          </cell>
          <cell r="E600">
            <v>5</v>
          </cell>
          <cell r="F600" t="str">
            <v>K1297-G20 prot. SW Mon/Sim/Emu 2.5G and 3G Mobile Gn, Gp, Ga, Iu-PS Package Upgrade; GTP (GSM09.60; TS29.060); Prereq.: current systemversion (7KK1220-0SCxx) &amp; 7PK1221-7GN11</v>
          </cell>
          <cell r="H600">
            <v>3480</v>
          </cell>
          <cell r="I600">
            <v>26936</v>
          </cell>
        </row>
        <row r="601">
          <cell r="A601" t="str">
            <v>7PK1221-7GS11</v>
          </cell>
          <cell r="B601" t="str">
            <v/>
          </cell>
          <cell r="C601">
            <v>3500</v>
          </cell>
          <cell r="D601">
            <v>6165.5</v>
          </cell>
          <cell r="E601">
            <v>5</v>
          </cell>
          <cell r="F601" t="str">
            <v>K1297-G20 prot. SW Mon/Sim/Emu GPRS Gs Package; incl. BSSAP+ (GSM09.18; TS29.018); Prereq.: current systemversion (7KK1220-0SCxx) &amp; 7PK1221-7TC11</v>
          </cell>
          <cell r="H601">
            <v>7707</v>
          </cell>
          <cell r="I601">
            <v>59653</v>
          </cell>
        </row>
        <row r="602">
          <cell r="A602" t="str">
            <v>7PK1221-7GS41</v>
          </cell>
          <cell r="B602" t="str">
            <v/>
          </cell>
          <cell r="C602">
            <v>3500</v>
          </cell>
          <cell r="D602">
            <v>1852.5</v>
          </cell>
          <cell r="E602">
            <v>5</v>
          </cell>
          <cell r="F602" t="str">
            <v>K1297-G20 prot. SW Mon/Sim/Emu GPRS Gs Package Upgrade; incl. BSSAP+ (GSM09.18; TS29.018); Prereq.: current systemversion (7KK1220-0SCxx) &amp; 7PK1221-7GS11</v>
          </cell>
          <cell r="H602">
            <v>2316</v>
          </cell>
          <cell r="I602">
            <v>17926</v>
          </cell>
        </row>
        <row r="603">
          <cell r="A603" t="str">
            <v>7PK1221-7GX11</v>
          </cell>
          <cell r="B603" t="str">
            <v/>
          </cell>
          <cell r="C603">
            <v>3500</v>
          </cell>
          <cell r="D603">
            <v>4230</v>
          </cell>
          <cell r="E603" t="str">
            <v>TBA</v>
          </cell>
          <cell r="F603" t="str">
            <v>K1297-G20 prot. SW Mon/Sim/Emu NSIP Package; incl. NS (3GPP TS 48.016); Prereq.: current systemversion (7KK1220-0SCxx) &amp; 7PK1221-7GB11</v>
          </cell>
          <cell r="H603">
            <v>5288</v>
          </cell>
          <cell r="I603">
            <v>40930</v>
          </cell>
        </row>
        <row r="604">
          <cell r="A604" t="str">
            <v>7PK1221-7JS11</v>
          </cell>
          <cell r="B604" t="str">
            <v/>
          </cell>
          <cell r="C604">
            <v>3500</v>
          </cell>
          <cell r="D604">
            <v>5139.5</v>
          </cell>
          <cell r="E604">
            <v>5</v>
          </cell>
          <cell r="F604" t="str">
            <v>K1297-G20 prot. SW Mon/Sim/Emu IPS7 Package; M3UA, SCTP; Prereq.: current systemversion (7KK1220-0SCxx) &amp; 7PK1221-7TP11</v>
          </cell>
          <cell r="H604">
            <v>6425</v>
          </cell>
          <cell r="I604">
            <v>49730</v>
          </cell>
        </row>
        <row r="605">
          <cell r="A605" t="str">
            <v>7PK1221-7JS41</v>
          </cell>
          <cell r="B605" t="str">
            <v/>
          </cell>
          <cell r="C605">
            <v>3500</v>
          </cell>
          <cell r="D605">
            <v>1548.5</v>
          </cell>
          <cell r="E605">
            <v>5</v>
          </cell>
          <cell r="F605" t="str">
            <v>K1297-G20 prot. SW Mon/Sim/Emu IPS7 Package Upgrade; M3UA, SCTP; Prereq.: current systemversion (7KK1220-0SCxx) &amp; 7PK1221-7JS11</v>
          </cell>
          <cell r="H605">
            <v>1936</v>
          </cell>
          <cell r="I605">
            <v>14985</v>
          </cell>
        </row>
        <row r="606">
          <cell r="A606" t="str">
            <v>7PK1221-7MB11</v>
          </cell>
          <cell r="B606" t="str">
            <v/>
          </cell>
          <cell r="C606">
            <v>3500</v>
          </cell>
          <cell r="D606">
            <v>3087.5</v>
          </cell>
          <cell r="E606">
            <v>5</v>
          </cell>
          <cell r="F606" t="str">
            <v>K1297-G20 prot. SW Mon/Sim/Emu BSSMAP Package; Prereq.: current systemversion (7KK1220-0SCxx) &amp; 7PK1221-7TC11</v>
          </cell>
          <cell r="H606">
            <v>3860</v>
          </cell>
          <cell r="I606">
            <v>29877</v>
          </cell>
        </row>
        <row r="607">
          <cell r="A607" t="str">
            <v>7PK1221-7MB41</v>
          </cell>
          <cell r="B607" t="str">
            <v/>
          </cell>
          <cell r="C607">
            <v>3500</v>
          </cell>
          <cell r="D607">
            <v>931</v>
          </cell>
          <cell r="E607">
            <v>5</v>
          </cell>
          <cell r="F607" t="str">
            <v>K1297-G20 prot. SW Mon/Sim/Emu BSSMAP Package Upgrade; Prereq.: current systemversion (7KK1220-0SCxx) &amp; 7PK1221-7MB11</v>
          </cell>
          <cell r="H607">
            <v>1164</v>
          </cell>
          <cell r="I607">
            <v>9010</v>
          </cell>
        </row>
        <row r="608">
          <cell r="A608" t="str">
            <v>7PK1221-7MC11</v>
          </cell>
          <cell r="B608" t="str">
            <v/>
          </cell>
          <cell r="C608">
            <v>3500</v>
          </cell>
          <cell r="D608">
            <v>12331</v>
          </cell>
          <cell r="E608">
            <v>5</v>
          </cell>
          <cell r="F608" t="str">
            <v>K1297-G20 prot. SW Mon/Sim/Emu 2G CDMA Package; incl. IS-41 c/d; IS634b: IOS3.x, IOS2.x (TCAP, BSSMAP, DTAP); Prereq.: current systemversion (7KK1220-0SCxx) &amp; 7PK1221-7TC11</v>
          </cell>
          <cell r="H608">
            <v>15414</v>
          </cell>
          <cell r="I608">
            <v>119305</v>
          </cell>
        </row>
        <row r="609">
          <cell r="A609" t="str">
            <v>7PK1221-7MC41</v>
          </cell>
          <cell r="B609" t="str">
            <v/>
          </cell>
          <cell r="C609">
            <v>3500</v>
          </cell>
          <cell r="D609">
            <v>3705</v>
          </cell>
          <cell r="E609">
            <v>5</v>
          </cell>
          <cell r="F609" t="str">
            <v>K1297-G20 prot. SW Mon/Sim/Emu 2G CDMA Package Upgrade; incl. IS-41 c/d; IS634b: IOS3.x, IOS2.x (TCAP, BSSMAP, DTAP); Prereq.: current systemversion (7KK1220-0SCxx) &amp; 7PK1221-7MC11</v>
          </cell>
          <cell r="H609">
            <v>4632</v>
          </cell>
          <cell r="I609">
            <v>35852</v>
          </cell>
        </row>
        <row r="610">
          <cell r="A610" t="str">
            <v>7PK1221-7ML11</v>
          </cell>
          <cell r="B610" t="str">
            <v/>
          </cell>
          <cell r="C610">
            <v>3500</v>
          </cell>
          <cell r="D610">
            <v>3087.5</v>
          </cell>
          <cell r="E610">
            <v>5</v>
          </cell>
          <cell r="F610" t="str">
            <v>K1297-G20 prot. SW Mon/Sim/Emu Mobile Location Service Package; incl. Location Service protocols (BSSLAP, BSSLAP-LE); Prereq.: current systemversion (7KK1220-0SCxx) &amp; 7PK1221-7MB11</v>
          </cell>
          <cell r="H610">
            <v>3860</v>
          </cell>
          <cell r="I610">
            <v>29877</v>
          </cell>
        </row>
        <row r="611">
          <cell r="A611" t="str">
            <v>7PK1221-7ML41</v>
          </cell>
          <cell r="B611" t="str">
            <v/>
          </cell>
          <cell r="C611">
            <v>3500</v>
          </cell>
          <cell r="D611">
            <v>931</v>
          </cell>
          <cell r="E611">
            <v>5</v>
          </cell>
          <cell r="F611" t="str">
            <v>K1297-G20 prot. SW Mon/Sim/Emu Mobile Location Service Package Upgrade; incl. Location Service protocols (BSSLAP, BSSLAP-LE); Prereq.: current systemversion (7KK1220-0SCxx) &amp; 7PK1221-7ML11</v>
          </cell>
          <cell r="H611">
            <v>1164</v>
          </cell>
          <cell r="I611">
            <v>9010</v>
          </cell>
        </row>
        <row r="612">
          <cell r="A612" t="str">
            <v>7PK1221-7MM11</v>
          </cell>
          <cell r="B612" t="str">
            <v/>
          </cell>
          <cell r="C612">
            <v>3500</v>
          </cell>
          <cell r="D612">
            <v>6165.5</v>
          </cell>
          <cell r="E612">
            <v>5</v>
          </cell>
          <cell r="F612" t="str">
            <v>K1297-G20 prot. SW Mon/Sim/Emu 2.5G and 3G Mobile MAP Package; MAP (GSM09.02; TS29.002) and TCAP 6.x and higher; Prereq.: current systemversion (7KK1220-0SCxx) &amp; 7PK1221-7TC11</v>
          </cell>
          <cell r="H612">
            <v>7707</v>
          </cell>
          <cell r="I612">
            <v>59653</v>
          </cell>
        </row>
        <row r="613">
          <cell r="A613" t="str">
            <v>7PK1221-7MM41</v>
          </cell>
          <cell r="B613" t="str">
            <v/>
          </cell>
          <cell r="C613">
            <v>3500</v>
          </cell>
          <cell r="D613">
            <v>1852.5</v>
          </cell>
          <cell r="E613">
            <v>5</v>
          </cell>
          <cell r="F613" t="str">
            <v>K1297-G20 prot. SW Mon/Sim/Emu 2.5G and 3G Mobile MAP Package Upgrade; MAP (GSM09.02; TS29.002) and TCAP 6.x and higher; Prereq.: current systemversion (7KK1220-0SCxx) &amp; 7PK1221-7MM11</v>
          </cell>
          <cell r="H613">
            <v>2316</v>
          </cell>
          <cell r="I613">
            <v>17926</v>
          </cell>
        </row>
        <row r="614">
          <cell r="A614" t="str">
            <v>7PK1221-7MP11</v>
          </cell>
          <cell r="B614" t="str">
            <v/>
          </cell>
          <cell r="C614">
            <v>3500</v>
          </cell>
          <cell r="D614">
            <v>5985</v>
          </cell>
          <cell r="E614">
            <v>5</v>
          </cell>
          <cell r="F614" t="str">
            <v>K1297-G20 prot. SW Mon/Sim/Emu 2G, 2.5G and 3G Mobile CAP Package; Prereq.: current systemversion (7KK1220-0SCxx) &amp; 7PK1221-7TC11</v>
          </cell>
          <cell r="H614">
            <v>7482</v>
          </cell>
          <cell r="I614">
            <v>57911</v>
          </cell>
        </row>
        <row r="615">
          <cell r="A615" t="str">
            <v>7PK1221-7MP41</v>
          </cell>
          <cell r="B615" t="str">
            <v/>
          </cell>
          <cell r="C615">
            <v>3500</v>
          </cell>
          <cell r="D615">
            <v>1795.5</v>
          </cell>
          <cell r="E615">
            <v>5</v>
          </cell>
          <cell r="F615" t="str">
            <v>K1297-G20 prot. SW Mon/Sim/Emu 2G, 2.5G and 3G Mobile CAP Package Upgrade; Prereq.: current systemversion (7KK1220-0SCxx) &amp; 7PK1221-7MP11</v>
          </cell>
          <cell r="H615">
            <v>2245</v>
          </cell>
          <cell r="I615">
            <v>17377</v>
          </cell>
        </row>
        <row r="616">
          <cell r="A616" t="str">
            <v>7PK1221-7MS11</v>
          </cell>
          <cell r="B616" t="str">
            <v/>
          </cell>
          <cell r="C616">
            <v>3500</v>
          </cell>
          <cell r="D616">
            <v>3087.5</v>
          </cell>
          <cell r="E616">
            <v>5</v>
          </cell>
          <cell r="F616" t="str">
            <v>K1297-G20 prot. SW Mon/Sim/Emu Mobile SMS Package; SMS (TS 24.011, TS23.040, GSM 03.40, GSM 04.11 and IS637 CDMA); Prereq.: current systemvers. (7KK1220-0SCxx) &amp; 7PK1221-7GB11or -7MC11 or -7MG11 or -7MM11 or -7UR or -7UZ11</v>
          </cell>
          <cell r="H616">
            <v>3860</v>
          </cell>
          <cell r="I616">
            <v>29877</v>
          </cell>
        </row>
        <row r="617">
          <cell r="A617" t="str">
            <v>7PK1221-7MS41</v>
          </cell>
          <cell r="B617" t="str">
            <v/>
          </cell>
          <cell r="C617">
            <v>3500</v>
          </cell>
          <cell r="D617">
            <v>931</v>
          </cell>
          <cell r="E617">
            <v>5</v>
          </cell>
          <cell r="F617" t="str">
            <v>K1297-G20 prot. SW Mon/Sim/Emu Mobile SMS Package Upgrade; SMS (TS 24.011, TS23.040, GSM 03.40, GSM 04.11 and IS637 CDMA); Prereq.: current systemversion (7KK1220-0SCxx) &amp; 7PK1221-7MS11</v>
          </cell>
          <cell r="H617">
            <v>1164</v>
          </cell>
          <cell r="I617">
            <v>9010</v>
          </cell>
        </row>
        <row r="618">
          <cell r="A618" t="str">
            <v>7PK1221-7PP11</v>
          </cell>
          <cell r="B618" t="str">
            <v/>
          </cell>
          <cell r="C618">
            <v>3500</v>
          </cell>
          <cell r="D618">
            <v>14677.5</v>
          </cell>
          <cell r="E618">
            <v>5</v>
          </cell>
          <cell r="F618" t="str">
            <v>K1297-G20 prot. SW Mon/Sim/Emu GPRS PPP Package; PPP (RFC 1661), PAP (RFC 1334), CHAP (RFC1994), IPCP (RFC1332), TCP/IP Header Compression (RFC 1144), ICMP (RFC1716); Prereq.: current systemvers. (7KK1220-0SCxx) &amp; 7PK1221-7GB or 7GN or 7TP</v>
          </cell>
          <cell r="H618">
            <v>18347</v>
          </cell>
          <cell r="I618">
            <v>142006</v>
          </cell>
        </row>
        <row r="619">
          <cell r="A619" t="str">
            <v>7PK1221-7PP41</v>
          </cell>
          <cell r="B619" t="str">
            <v/>
          </cell>
          <cell r="C619">
            <v>3500</v>
          </cell>
          <cell r="D619">
            <v>4408</v>
          </cell>
          <cell r="E619">
            <v>5</v>
          </cell>
          <cell r="F619" t="str">
            <v>K1297-G20 prot. SW Mon/Sim/Emu GPRS PPP Package Upgrade; PPP (RFC 1661), PAP (RFC 1334), CHAP (RFC1994), IPCP (RFC1332), TCP/IP Header Compression (RFC 1144), ICMP (RFC1716); Prereq.: current systemversion (7KK1220-0SCxx) &amp; 7PK1221-7PP11</v>
          </cell>
          <cell r="H619">
            <v>5510</v>
          </cell>
          <cell r="I619">
            <v>42648</v>
          </cell>
        </row>
        <row r="620">
          <cell r="A620" t="str">
            <v>7PK1221-7TA11</v>
          </cell>
          <cell r="B620" t="str">
            <v/>
          </cell>
          <cell r="C620">
            <v>3500</v>
          </cell>
          <cell r="D620">
            <v>10763.5</v>
          </cell>
          <cell r="E620">
            <v>5</v>
          </cell>
          <cell r="F620" t="str">
            <v>K1297-G20 prot. SW Mon/Sim/Emu Transport ATM AAL2 Package; UP FP (TS25.427, TS25.435), MAC (TS25.321), RLC (TS25.322); Prereq.: current systemversion (7KK1220-0SCxx) &amp; 7KK1220-0SL &amp; 7PK1221-7UT</v>
          </cell>
          <cell r="H620">
            <v>13455</v>
          </cell>
          <cell r="I620">
            <v>104142</v>
          </cell>
        </row>
        <row r="621">
          <cell r="A621" t="str">
            <v>7PK1221-7TA41</v>
          </cell>
          <cell r="B621" t="str">
            <v/>
          </cell>
          <cell r="C621">
            <v>3500</v>
          </cell>
          <cell r="D621">
            <v>3230</v>
          </cell>
          <cell r="E621" t="str">
            <v>TBA</v>
          </cell>
          <cell r="F621" t="str">
            <v>K1297-G20 prot. SW Mon/Sim/Emu Transport ATM AAL2 Package Upgrade; UP FP (TS25.427, TS25.435), MAC (TS25.321), RLC (TS25.322); Prereq.: current systemversion (7KK1220-0SCxx) &amp; 7PK1221-7TA11</v>
          </cell>
          <cell r="H621">
            <v>4038</v>
          </cell>
          <cell r="I621">
            <v>31255</v>
          </cell>
        </row>
        <row r="622">
          <cell r="A622" t="str">
            <v>7PK1221-7TB11</v>
          </cell>
          <cell r="B622" t="str">
            <v/>
          </cell>
          <cell r="C622">
            <v>3500</v>
          </cell>
          <cell r="D622">
            <v>9253</v>
          </cell>
          <cell r="E622">
            <v>5</v>
          </cell>
          <cell r="F622" t="str">
            <v>K1297-G20 prot. SW Mon/Sim/Emu Transport Broadband Package; incl. SSCOP (Q.2110), SSCF-UNI (Q.2130), SSCF-NNI (Q.2140), MTPL3b (Q.2210); Prereq.: current systemversion (7KK1220-0SCxx)</v>
          </cell>
          <cell r="H622">
            <v>11567</v>
          </cell>
          <cell r="I622">
            <v>89529</v>
          </cell>
        </row>
        <row r="623">
          <cell r="A623" t="str">
            <v>7PK1221-7TC11</v>
          </cell>
          <cell r="B623" t="str">
            <v/>
          </cell>
          <cell r="C623">
            <v>3500</v>
          </cell>
          <cell r="D623">
            <v>2574.5</v>
          </cell>
          <cell r="E623">
            <v>5</v>
          </cell>
          <cell r="F623" t="str">
            <v>K1297-G20 prot. SW Mon/Sim/Emu Transport SCCP Package; incl. SCCP/SCMG; TCAP; Prereq.: current systemversion (7KK1220-0SCxx) &amp; 7PK1221-7TB11 or 7PK1221-7TN11 or 7PK1221-7JS11</v>
          </cell>
          <cell r="H623">
            <v>3219</v>
          </cell>
          <cell r="I623">
            <v>24916</v>
          </cell>
        </row>
        <row r="624">
          <cell r="A624" t="str">
            <v>7PK1221-7TC41</v>
          </cell>
          <cell r="B624" t="str">
            <v/>
          </cell>
          <cell r="C624">
            <v>3500</v>
          </cell>
          <cell r="D624">
            <v>779</v>
          </cell>
          <cell r="E624">
            <v>5</v>
          </cell>
          <cell r="F624" t="str">
            <v>K1297-G20 prot. SW Mon/Sim/Emu Transport SCCP Package Upgrade; incl. SCCP/SCMG; TCAP; Prereq.: current systemversion (7KK1220-0SCxx) &amp; 7PK1221-7TC11</v>
          </cell>
          <cell r="H624">
            <v>974</v>
          </cell>
          <cell r="I624">
            <v>7539</v>
          </cell>
        </row>
        <row r="625">
          <cell r="A625" t="str">
            <v>7PK1221-7TH11</v>
          </cell>
          <cell r="B625" t="str">
            <v/>
          </cell>
          <cell r="C625">
            <v>3500</v>
          </cell>
          <cell r="D625">
            <v>9310</v>
          </cell>
          <cell r="E625">
            <v>5</v>
          </cell>
          <cell r="F625" t="str">
            <v>K1297-G20 prot. SW Mon/Sim/Emu Transport Narrowband Package; HSL; incl. MTP L2; Prereq.: current systemversion (7KK1220-0SCxx); 7PK1221-7TN11 recommended</v>
          </cell>
          <cell r="H625">
            <v>11638</v>
          </cell>
          <cell r="I625">
            <v>90079</v>
          </cell>
        </row>
        <row r="626">
          <cell r="A626" t="str">
            <v>7PK1221-7TJ11</v>
          </cell>
          <cell r="B626" t="str">
            <v/>
          </cell>
          <cell r="C626">
            <v>3500</v>
          </cell>
          <cell r="D626">
            <v>8265</v>
          </cell>
          <cell r="E626" t="str">
            <v>TBA</v>
          </cell>
          <cell r="F626" t="str">
            <v>K1297-G20 prot. SW Emu Transport Packet Data Package; incl. IPv6, ICMP (RFC2461, 2462, 2463); Prereq.: 7PK1221-7TP &amp; current systemversion (7KK1220-0SCxx) &amp; Ethernet or ATM or PRIME Board</v>
          </cell>
          <cell r="H626">
            <v>10332</v>
          </cell>
          <cell r="I626">
            <v>79970</v>
          </cell>
        </row>
        <row r="627">
          <cell r="A627" t="str">
            <v>7PK1221-7TN11</v>
          </cell>
          <cell r="B627" t="str">
            <v/>
          </cell>
          <cell r="C627">
            <v>3500</v>
          </cell>
          <cell r="D627">
            <v>5139.5</v>
          </cell>
          <cell r="E627">
            <v>5</v>
          </cell>
          <cell r="F627" t="str">
            <v>K1297-G20 prot. SW Mon/Sim/Emu Transport Narrowband Package; incl. MTP L2; MTP L3; MTP T&amp;M; LAP D; LAP D Management; LAP V; Prereq.: current systemversion (7KK1220-0SCxx)</v>
          </cell>
          <cell r="H627">
            <v>6425</v>
          </cell>
          <cell r="I627">
            <v>49730</v>
          </cell>
        </row>
        <row r="628">
          <cell r="A628" t="str">
            <v>7PK1221-7TP11</v>
          </cell>
          <cell r="B628" t="str">
            <v/>
          </cell>
          <cell r="C628">
            <v>3500</v>
          </cell>
          <cell r="D628">
            <v>9253</v>
          </cell>
          <cell r="E628">
            <v>5</v>
          </cell>
          <cell r="F628" t="str">
            <v>K1297-G20 prot. SW Mon/Sim/Emu Transport Packet Data Package; incl. X.25, LAP B, FR, IPv4, ARP/RARP, TCP &amp; UDP, ICMP, IEEE802.3 MAC; Prereq.: current systemversion (7KK1220-0SCxx)</v>
          </cell>
          <cell r="H628">
            <v>11567</v>
          </cell>
          <cell r="I628">
            <v>89529</v>
          </cell>
        </row>
        <row r="629">
          <cell r="A629" t="str">
            <v>7PK1221-7TP41</v>
          </cell>
          <cell r="B629" t="str">
            <v/>
          </cell>
          <cell r="C629">
            <v>3500</v>
          </cell>
          <cell r="D629">
            <v>2783.5</v>
          </cell>
          <cell r="E629">
            <v>5</v>
          </cell>
          <cell r="F629" t="str">
            <v>K1297-G20 prot. SW Mon/Sim/Emu Transport Packet Data Package Upgrade;; incl. X.25, LAP B, FR, IPv4, ARP/RARP, TCP &amp; UDP, ICMP, IEEE802.3 MAC; Prereq.: current systemversion (7KK1220-0SCxx) &amp; 7PK1221-7TP11</v>
          </cell>
          <cell r="H629">
            <v>3480</v>
          </cell>
          <cell r="I629">
            <v>26936</v>
          </cell>
        </row>
        <row r="630">
          <cell r="A630" t="str">
            <v>7PK1221-7UF11</v>
          </cell>
          <cell r="B630" t="str">
            <v/>
          </cell>
          <cell r="C630">
            <v>3500</v>
          </cell>
          <cell r="D630">
            <v>5700</v>
          </cell>
          <cell r="E630">
            <v>5</v>
          </cell>
          <cell r="F630" t="str">
            <v>K1297-G20 prot. SW Mon/Sim/Emu UMTS BICC Package; Q.1901; Prereq.: current systemversion (7KK1220-0SCxx) &amp; 7PK1221-7JS11 or -7TB11 or -7TN11</v>
          </cell>
          <cell r="H630">
            <v>7125</v>
          </cell>
          <cell r="I630">
            <v>55148</v>
          </cell>
        </row>
        <row r="631">
          <cell r="A631" t="str">
            <v>7PK1221-7UF41</v>
          </cell>
          <cell r="B631" t="str">
            <v/>
          </cell>
          <cell r="C631">
            <v>3500</v>
          </cell>
          <cell r="D631">
            <v>1710</v>
          </cell>
          <cell r="E631" t="str">
            <v>TBA</v>
          </cell>
          <cell r="F631" t="str">
            <v>K1297-G20 prot. SW Mon/Sim/Emu UMTS BICC Package Upgrade; Q.1901; Prereq.: current systemversion (7KK1220-0SCxx) &amp; 7PK1221-7UF11</v>
          </cell>
          <cell r="H631">
            <v>2138</v>
          </cell>
          <cell r="I631">
            <v>16549</v>
          </cell>
        </row>
        <row r="632">
          <cell r="A632" t="str">
            <v>7PK1221-7UN11</v>
          </cell>
          <cell r="B632" t="str">
            <v/>
          </cell>
          <cell r="C632">
            <v>3500</v>
          </cell>
          <cell r="D632">
            <v>6165.5</v>
          </cell>
          <cell r="E632">
            <v>5</v>
          </cell>
          <cell r="F632" t="str">
            <v>K1297-G20 prot. SW Mon/Sim/Emu UMTS SABP Package; (TS25.419); Prereq.: current systemversion (7KK1220-0SCxx) &amp; 7PK1221-7TP11</v>
          </cell>
          <cell r="H632">
            <v>7707</v>
          </cell>
          <cell r="I632">
            <v>59653</v>
          </cell>
        </row>
        <row r="633">
          <cell r="A633" t="str">
            <v>7PK1221-7UN41</v>
          </cell>
          <cell r="B633" t="str">
            <v/>
          </cell>
          <cell r="C633">
            <v>3500</v>
          </cell>
          <cell r="D633">
            <v>1852.5</v>
          </cell>
          <cell r="E633">
            <v>5</v>
          </cell>
          <cell r="F633" t="str">
            <v>K1297-G20 prot. SW Mon/Sim/Emu UMTS SABP Package Upgrade; (TS25.419); Prereq.: current systemversion (7KK1220-0SCxx) &amp; 7PK1221-7UN11</v>
          </cell>
          <cell r="H633">
            <v>2316</v>
          </cell>
          <cell r="I633">
            <v>17926</v>
          </cell>
        </row>
        <row r="634">
          <cell r="A634" t="str">
            <v>7PK1221-7UQ11</v>
          </cell>
          <cell r="B634" t="str">
            <v/>
          </cell>
          <cell r="C634">
            <v>3500</v>
          </cell>
          <cell r="D634">
            <v>4113.5</v>
          </cell>
          <cell r="E634">
            <v>5</v>
          </cell>
          <cell r="F634" t="str">
            <v>K1297-G20 prot. SW Mon/Sim/Emu UMTS Supplementary Services Package; (TS 24.080); Prereq.: current systemversion (7KK1220-0SCxx) &amp; 7PK1221-7UY11</v>
          </cell>
          <cell r="H634">
            <v>5142</v>
          </cell>
          <cell r="I634">
            <v>39800</v>
          </cell>
        </row>
        <row r="635">
          <cell r="A635" t="str">
            <v>7PK1221-7UQ41</v>
          </cell>
          <cell r="B635" t="str">
            <v/>
          </cell>
          <cell r="C635">
            <v>3500</v>
          </cell>
          <cell r="D635">
            <v>1235</v>
          </cell>
          <cell r="E635">
            <v>5</v>
          </cell>
          <cell r="F635" t="str">
            <v>K1297-G20 prot. SW Mon/Sim/Emu UMTS Supplementary Services Package Upgrade; (TS 24.080); Prereq.: current systemversion (7KK1220-0SCxx) &amp; 7PK1221-7UQ11</v>
          </cell>
          <cell r="H635">
            <v>1544</v>
          </cell>
          <cell r="I635">
            <v>11951</v>
          </cell>
        </row>
        <row r="636">
          <cell r="A636" t="str">
            <v>7PK1221-7UR11</v>
          </cell>
          <cell r="B636" t="str">
            <v/>
          </cell>
          <cell r="C636">
            <v>3500</v>
          </cell>
          <cell r="D636">
            <v>10279</v>
          </cell>
          <cell r="E636">
            <v>5</v>
          </cell>
          <cell r="F636" t="str">
            <v>K1297-G20 prot. SW Mon/Sim/Emu UMTS RRC Package; (TS25.331); Prereq.: current systemversion (7KK1220-0SCxx) &amp; 7PK1221-7TA11</v>
          </cell>
          <cell r="H636">
            <v>12849</v>
          </cell>
          <cell r="I636">
            <v>99452</v>
          </cell>
        </row>
        <row r="637">
          <cell r="A637" t="str">
            <v>7PK1221-7UR41</v>
          </cell>
          <cell r="B637" t="str">
            <v/>
          </cell>
          <cell r="C637">
            <v>3500</v>
          </cell>
          <cell r="D637">
            <v>3090</v>
          </cell>
          <cell r="E637" t="str">
            <v>TBA</v>
          </cell>
          <cell r="F637" t="str">
            <v>K1297-G20 prot. SW Mon/Sim/Emu UMTS RRC Package Upgrade; (TS25.331); Prereq.: current systemversion (7KK1220-0SCxx) &amp; 7PK1221-7UR11</v>
          </cell>
          <cell r="H637">
            <v>3863</v>
          </cell>
          <cell r="I637">
            <v>29900</v>
          </cell>
        </row>
        <row r="638">
          <cell r="A638" t="str">
            <v>7PK1221-7UT11</v>
          </cell>
          <cell r="B638" t="str">
            <v/>
          </cell>
          <cell r="C638">
            <v>3500</v>
          </cell>
          <cell r="D638">
            <v>10279</v>
          </cell>
          <cell r="E638">
            <v>5</v>
          </cell>
          <cell r="F638" t="str">
            <v>K1297-G20 prot. SW Mon/Sim/Emu UMTS AAL2L3 Package; UMTS Iu, Iub, Iur AAL2 Layer 3 (Q.2630.1), STC (Q.2150.1, Q.2150.2); Prereq.: current systemversion (7KK1220-0SCxx) &amp; 7PK1221-7TB11</v>
          </cell>
          <cell r="H638">
            <v>12849</v>
          </cell>
          <cell r="I638">
            <v>99452</v>
          </cell>
        </row>
        <row r="639">
          <cell r="A639" t="str">
            <v>7PK1221-7UT41</v>
          </cell>
          <cell r="B639" t="str">
            <v/>
          </cell>
          <cell r="C639">
            <v>3500</v>
          </cell>
          <cell r="D639">
            <v>3090</v>
          </cell>
          <cell r="E639">
            <v>5</v>
          </cell>
          <cell r="F639" t="str">
            <v>K1297-G20 prot. SW Mon/Sim/Emu UMTS AAL2L3 Package Upgrade; UMTS Iu, Iub, Iur AAL2 Layer 3 (Q.2630.1), STC (Q.2150.1, Q.2150.2); Prereq.: current systemversion (7KK1220-0SCxx) &amp; 7PK1221-7UT11</v>
          </cell>
          <cell r="H639">
            <v>3863</v>
          </cell>
          <cell r="I639">
            <v>29900</v>
          </cell>
        </row>
        <row r="640">
          <cell r="A640" t="str">
            <v>7PK1221-7UU11</v>
          </cell>
          <cell r="B640" t="str">
            <v/>
          </cell>
          <cell r="C640">
            <v>3500</v>
          </cell>
          <cell r="D640">
            <v>5130</v>
          </cell>
          <cell r="E640" t="str">
            <v>TBA</v>
          </cell>
          <cell r="F640" t="str">
            <v>K1297-G20 prot. SW Mon/Sim/Emu UMTS Iub/Iur User Plane Package; PDCP (TS25.323); Prereq.: current systemversion (7KK1220-0SCxx) &amp; 7PK1221-7TA</v>
          </cell>
          <cell r="H640">
            <v>6413</v>
          </cell>
          <cell r="I640">
            <v>49637</v>
          </cell>
        </row>
        <row r="641">
          <cell r="A641" t="str">
            <v>7PK1221-7UV11</v>
          </cell>
          <cell r="B641" t="str">
            <v/>
          </cell>
          <cell r="C641">
            <v>3500</v>
          </cell>
          <cell r="D641">
            <v>8227</v>
          </cell>
          <cell r="E641">
            <v>5</v>
          </cell>
          <cell r="F641" t="str">
            <v>K1297-G20 prot. SW Mon/Sim/Emu UMTS NBAP Package; (TS 25.433); Prereq.: current systemversion (7KK1220-0SCxx) &amp; 7PK1221-7TB11</v>
          </cell>
          <cell r="H641">
            <v>10284</v>
          </cell>
          <cell r="I641">
            <v>79599</v>
          </cell>
        </row>
        <row r="642">
          <cell r="A642" t="str">
            <v>7PK1221-7UV41</v>
          </cell>
          <cell r="B642" t="str">
            <v/>
          </cell>
          <cell r="C642">
            <v>3500</v>
          </cell>
          <cell r="D642">
            <v>2470</v>
          </cell>
          <cell r="E642">
            <v>5</v>
          </cell>
          <cell r="F642" t="str">
            <v>K1297-G20 prot. SW Mon/Sim/Emu UMTS NBAP Package Upgrade; (TS 25.433); Prereq.: current systemversion (7KK1220-0SCxx) &amp; 7PK1221-7UV11</v>
          </cell>
          <cell r="H642">
            <v>3088</v>
          </cell>
          <cell r="I642">
            <v>23902</v>
          </cell>
        </row>
        <row r="643">
          <cell r="A643" t="str">
            <v>7PK1221-7UW11</v>
          </cell>
          <cell r="B643" t="str">
            <v/>
          </cell>
          <cell r="C643">
            <v>3500</v>
          </cell>
          <cell r="D643">
            <v>8227</v>
          </cell>
          <cell r="E643">
            <v>5</v>
          </cell>
          <cell r="F643" t="str">
            <v>K1297-G20 prot. SW Mon/Sim/Emu UMTS RNSAP Package; (TS 25.423); Prereq.: current systemversion (7KK1220-0SCxx) &amp; 7PK1221-7TC11</v>
          </cell>
          <cell r="H643">
            <v>10284</v>
          </cell>
          <cell r="I643">
            <v>79599</v>
          </cell>
        </row>
        <row r="644">
          <cell r="A644" t="str">
            <v>7PK1221-7UW41</v>
          </cell>
          <cell r="B644" t="str">
            <v/>
          </cell>
          <cell r="C644">
            <v>3500</v>
          </cell>
          <cell r="D644">
            <v>2470</v>
          </cell>
          <cell r="E644">
            <v>5</v>
          </cell>
          <cell r="F644" t="str">
            <v>K1297-G20 prot. SW Mon/Sim/Emu UMTS RNSAP Package Upgrade; (TS 25.423); Prereq.: current systemversion (7KK1220-0SCxx) &amp; 7PK1221-7UW11</v>
          </cell>
          <cell r="H644">
            <v>3088</v>
          </cell>
          <cell r="I644">
            <v>23902</v>
          </cell>
        </row>
        <row r="645">
          <cell r="A645" t="str">
            <v>7PK1221-7UX11</v>
          </cell>
          <cell r="B645" t="str">
            <v/>
          </cell>
          <cell r="C645">
            <v>3500</v>
          </cell>
          <cell r="D645">
            <v>5871</v>
          </cell>
          <cell r="E645">
            <v>5</v>
          </cell>
          <cell r="F645" t="str">
            <v>K1297-G20 prot. SW Mon/Sim/Emu UMTS Iu CS User Plane Package; (TS25.415); Prereq.: current systemversion (7KK1220-0SCxx) &amp; 7KK1220-0SL &amp; 7PK1221-7UT</v>
          </cell>
          <cell r="H645">
            <v>7339</v>
          </cell>
          <cell r="I645">
            <v>56804</v>
          </cell>
        </row>
        <row r="646">
          <cell r="A646" t="str">
            <v>7PK1221-7UY11</v>
          </cell>
          <cell r="B646" t="str">
            <v/>
          </cell>
          <cell r="C646">
            <v>3500</v>
          </cell>
          <cell r="D646">
            <v>8227</v>
          </cell>
          <cell r="E646">
            <v>5</v>
          </cell>
          <cell r="F646" t="str">
            <v>K1297-G20 prot. SW Mon/Sim/Emu 2G, 2.5G and 3G Mobile DTAP/DMTAP Package; MM/CC/SM/GMM/RR (TS24.008); Prereq.: current systemversion (7KK1220-0SCxx) &amp; 7PK1221-7TC11 or 7TN11 or 7UR11 or 7UZ11</v>
          </cell>
          <cell r="H646">
            <v>10284</v>
          </cell>
          <cell r="I646">
            <v>79599</v>
          </cell>
        </row>
        <row r="647">
          <cell r="A647" t="str">
            <v>7PK1221-7UY41</v>
          </cell>
          <cell r="B647" t="str">
            <v/>
          </cell>
          <cell r="C647">
            <v>3500</v>
          </cell>
          <cell r="D647">
            <v>2470</v>
          </cell>
          <cell r="E647">
            <v>5</v>
          </cell>
          <cell r="F647" t="str">
            <v>K1297-G20 prot. SW Mon/Sim/Emu 2G, 2.5G and 3G Mobile DTAP/DMTAP Package Upgrade; MM/CC/SM/GMM/RR (TS24.008); Prereq.: current systemversion (7KK1220-0SCxx) &amp; 7PK1221-7UY11</v>
          </cell>
          <cell r="H647">
            <v>3088</v>
          </cell>
          <cell r="I647">
            <v>23902</v>
          </cell>
        </row>
        <row r="648">
          <cell r="A648" t="str">
            <v>7PK1221-7UZ11</v>
          </cell>
          <cell r="B648" t="str">
            <v/>
          </cell>
          <cell r="C648">
            <v>3500</v>
          </cell>
          <cell r="D648">
            <v>7201</v>
          </cell>
          <cell r="E648">
            <v>5</v>
          </cell>
          <cell r="F648" t="str">
            <v>K1297-G20 prot. SW Mon/Sim/Emu UMTS Iu-CS/PS Control Plane Package; RANAP (TS25.413); Prereq.: current systemversion (7KK1220-0SCxx) &amp; 7PK1221-7TC11</v>
          </cell>
          <cell r="H648">
            <v>9002</v>
          </cell>
          <cell r="I648">
            <v>69676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pldt"/>
      <sheetName val="AntAngle"/>
      <sheetName val="AntPitch"/>
      <sheetName val="BER CAL"/>
      <sheetName val="Path Cal"/>
      <sheetName val="PathEthiopia"/>
      <sheetName val="Azimuth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PSPC_LE_Pnext_Current"/>
      <sheetName val="Relative BTS Cost Benchmark"/>
      <sheetName val="Cost Assumptions"/>
      <sheetName val="Sheet1"/>
    </sheetNames>
    <sheetDataSet>
      <sheetData sheetId="0">
        <row r="5">
          <cell r="A5" t="str">
            <v>Code</v>
          </cell>
          <cell r="B5" t="str">
            <v>Description</v>
          </cell>
          <cell r="C5" t="str">
            <v>Product</v>
          </cell>
        </row>
        <row r="6">
          <cell r="C6" t="str">
            <v>BSC</v>
          </cell>
        </row>
        <row r="7">
          <cell r="C7" t="str">
            <v>TCSM</v>
          </cell>
        </row>
        <row r="8">
          <cell r="C8" t="str">
            <v>InLite</v>
          </cell>
        </row>
        <row r="9">
          <cell r="C9" t="str">
            <v>MetroSite EDGE</v>
          </cell>
        </row>
        <row r="10">
          <cell r="C10" t="str">
            <v>Nokia InSite</v>
          </cell>
        </row>
        <row r="11">
          <cell r="C11" t="str">
            <v>UltraSite EDGE</v>
          </cell>
        </row>
        <row r="12">
          <cell r="C12" t="str">
            <v>GMLC</v>
          </cell>
        </row>
        <row r="13">
          <cell r="C13" t="str">
            <v>LMU</v>
          </cell>
        </row>
        <row r="14">
          <cell r="C14" t="str">
            <v>SMLC</v>
          </cell>
        </row>
        <row r="15">
          <cell r="C15" t="str">
            <v>FlexiHopper</v>
          </cell>
        </row>
        <row r="16">
          <cell r="C16" t="str">
            <v>MetroHopper</v>
          </cell>
        </row>
        <row r="17">
          <cell r="C17" t="str">
            <v>PowerHopper</v>
          </cell>
        </row>
        <row r="18">
          <cell r="C18" t="str">
            <v>SDH Radios</v>
          </cell>
        </row>
        <row r="19">
          <cell r="C19" t="str">
            <v>Antennas</v>
          </cell>
        </row>
        <row r="20">
          <cell r="C20" t="str">
            <v>Auxiliaries</v>
          </cell>
        </row>
        <row r="21">
          <cell r="C21" t="str">
            <v>Cabling</v>
          </cell>
        </row>
        <row r="22">
          <cell r="C22" t="str">
            <v>Power</v>
          </cell>
        </row>
        <row r="23">
          <cell r="C23" t="str">
            <v>CDS</v>
          </cell>
        </row>
        <row r="24">
          <cell r="C24" t="str">
            <v>Multimedia GW</v>
          </cell>
        </row>
        <row r="25">
          <cell r="C25" t="str">
            <v>HLRi</v>
          </cell>
        </row>
        <row r="26">
          <cell r="C26" t="str">
            <v>NEMU</v>
          </cell>
        </row>
        <row r="27">
          <cell r="C27" t="str">
            <v>SRRi</v>
          </cell>
        </row>
        <row r="28">
          <cell r="C28" t="str">
            <v>MSCi</v>
          </cell>
        </row>
        <row r="29">
          <cell r="C29" t="str">
            <v>MSS</v>
          </cell>
        </row>
        <row r="30">
          <cell r="C30" t="str">
            <v>Charging Gateway</v>
          </cell>
        </row>
        <row r="31">
          <cell r="C31" t="str">
            <v>Nokia Charging Center</v>
          </cell>
        </row>
        <row r="32">
          <cell r="C32" t="str">
            <v>Safir</v>
          </cell>
        </row>
        <row r="33">
          <cell r="C33" t="str">
            <v>2G-SGSN</v>
          </cell>
        </row>
        <row r="34">
          <cell r="C34" t="str">
            <v>GGSN</v>
          </cell>
        </row>
        <row r="35">
          <cell r="C35" t="str">
            <v>LIG</v>
          </cell>
        </row>
        <row r="36">
          <cell r="C36" t="str">
            <v>IMS</v>
          </cell>
        </row>
        <row r="37">
          <cell r="C37" t="str">
            <v>SXC-T</v>
          </cell>
        </row>
        <row r="38">
          <cell r="C38" t="str">
            <v>DHCP/DNS</v>
          </cell>
        </row>
        <row r="39">
          <cell r="C39" t="str">
            <v>IP Routers</v>
          </cell>
        </row>
        <row r="40">
          <cell r="C40" t="str">
            <v>IP Security</v>
          </cell>
        </row>
        <row r="41">
          <cell r="C41" t="str">
            <v>MetroSite WCDMA</v>
          </cell>
        </row>
        <row r="42">
          <cell r="C42" t="str">
            <v>UltraSite WCDMA</v>
          </cell>
        </row>
        <row r="43">
          <cell r="C43" t="str">
            <v>RNC</v>
          </cell>
        </row>
        <row r="44">
          <cell r="C44" t="str">
            <v>PoC</v>
          </cell>
        </row>
        <row r="45">
          <cell r="C45" t="str">
            <v>NSM</v>
          </cell>
        </row>
        <row r="46">
          <cell r="C46" t="str">
            <v>OSC</v>
          </cell>
        </row>
        <row r="47">
          <cell r="C47" t="str">
            <v>3G-SGSN</v>
          </cell>
        </row>
        <row r="48">
          <cell r="C48" t="str">
            <v>NetAct</v>
          </cell>
        </row>
        <row r="49">
          <cell r="C49" t="str">
            <v>HP based IN</v>
          </cell>
        </row>
        <row r="50">
          <cell r="C50" t="str">
            <v>HP based IN Features</v>
          </cell>
        </row>
        <row r="51">
          <cell r="C51" t="str">
            <v>Telcordia IN</v>
          </cell>
        </row>
        <row r="52">
          <cell r="C52" t="str">
            <v>Telcordia IN Features</v>
          </cell>
        </row>
        <row r="53">
          <cell r="C53" t="str">
            <v>Telcordia IN Services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illing"/>
      <sheetName val="Tie Beam"/>
      <sheetName val="Slabs"/>
      <sheetName val="Column"/>
      <sheetName val="Roof-Beam"/>
      <sheetName val="Steel structure"/>
      <sheetName val="STR(CANCEL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 SST72~Shelter"/>
      <sheetName val=" SST42~Shelter"/>
      <sheetName val="MiniTower 20M"/>
      <sheetName val="pole"/>
      <sheetName val="feeder replace"/>
      <sheetName val="72-Permnt"/>
      <sheetName val="42-Permnt"/>
      <sheetName val="42-CKD (2)"/>
      <sheetName val="ShelterCKD 4x2 diatasGedung "/>
      <sheetName val="micro outdoor"/>
      <sheetName val="mt-20 (Rev)"/>
      <sheetName val="_SST72_Shelter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ldt"/>
      <sheetName val="General"/>
      <sheetName val="Profitability"/>
      <sheetName val="NPV"/>
      <sheetName val="Kalimantan Q1_2002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ervice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SITECON5"/>
    </sheetNames>
    <definedNames>
      <definedName name="SelectMAINSheet"/>
    </defined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INTRO"/>
      <sheetName val="ROLLOUT"/>
      <sheetName val="BSC2,TCSM2"/>
      <sheetName val="BSC2i"/>
      <sheetName val="SWOPT"/>
      <sheetName val="SPARE"/>
      <sheetName val="AM-MARGIN"/>
      <sheetName val="DOC"/>
      <sheetName val="CURRENCY"/>
      <sheetName val="HW_UPGRADES"/>
      <sheetName val="DIMENSION"/>
      <sheetName val="GRP-00"/>
      <sheetName val="REVISION"/>
      <sheetName val="Module1"/>
      <sheetName val="Macro1"/>
      <sheetName val="Macro2"/>
      <sheetName val="Macro3"/>
      <sheetName val="Module2"/>
      <sheetName val="Module3"/>
      <sheetName val="AM_MARGIN"/>
      <sheetName val="BSC00_1_1_USD"/>
      <sheetName val="Input Log. Set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E5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SUPPEXT"/>
      <sheetName val="AM-MARGIN"/>
      <sheetName val="Tower 61 Meter "/>
      <sheetName val="Material List T 55 M "/>
      <sheetName val="BSC_UPGRADES"/>
      <sheetName val="MatList"/>
      <sheetName val="Curr, Site Names, Flex conf"/>
      <sheetName val="GLP-DISCOUNT"/>
      <sheetName val="AN_Input"/>
      <sheetName val="Coeffs"/>
      <sheetName val="#BEZUG"/>
      <sheetName val="Template"/>
      <sheetName val="upah"/>
      <sheetName val="Params"/>
      <sheetName val="Master Site Kalimantan"/>
      <sheetName val="Validation table"/>
      <sheetName val="Choice"/>
      <sheetName val="Currency &amp; Site Names"/>
      <sheetName val="PSPC_LE_Pnext_Current"/>
      <sheetName val="NWEXT"/>
      <sheetName val="#REF!"/>
      <sheetName val="AU-CI"/>
      <sheetName val="OFFEREXT"/>
      <sheetName val="SALES ITEMS"/>
      <sheetName val="MNR6"/>
      <sheetName val="Price Database"/>
      <sheetName val="Table Data"/>
      <sheetName val="AM_MARGIN"/>
      <sheetName val="Basic Data"/>
      <sheetName val="Global_foreign"/>
      <sheetName val="OPTIONAL FEATURES"/>
      <sheetName val="Factors"/>
      <sheetName val="Allowance"/>
      <sheetName val="E&amp;S"/>
      <sheetName val="Mapping"/>
      <sheetName val="Unit_Price"/>
      <sheetName val="11.Site_Info"/>
      <sheetName val=" SST72~Shelter"/>
      <sheetName val="Rfrce"/>
      <sheetName val="Customize"/>
      <sheetName val="Database"/>
      <sheetName val="Validation"/>
      <sheetName val="Summary"/>
      <sheetName val="ShopList"/>
      <sheetName val="Upgrade SGSN GPRS"/>
      <sheetName val="Upgrade SGSN 3G"/>
      <sheetName val="Input Pricing"/>
      <sheetName val="Input Log. Set-up"/>
      <sheetName val="Service"/>
      <sheetName val="DELETE"/>
      <sheetName val="cm  statement"/>
      <sheetName val="Parame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Basic Price"/>
      <sheetName val="Analisys"/>
      <sheetName val="01. BoQ"/>
      <sheetName val="02. MTO"/>
      <sheetName val="steel table"/>
      <sheetName val="BoQ from NSN"/>
      <sheetName val="01. RAP"/>
      <sheetName val="1. Bar-Sch"/>
      <sheetName val="(i) Tabel harga"/>
      <sheetName val="(ii)Tabel Koef."/>
      <sheetName val="2. MTO"/>
      <sheetName val="3. MATERIAL COST ESTIMA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6">
          <cell r="C6" t="str">
            <v>20L3</v>
          </cell>
          <cell r="D6">
            <v>0.88</v>
          </cell>
        </row>
        <row r="7">
          <cell r="C7" t="str">
            <v>25L3</v>
          </cell>
          <cell r="D7">
            <v>1.1200000000000001</v>
          </cell>
        </row>
        <row r="8">
          <cell r="C8" t="str">
            <v>25L4</v>
          </cell>
          <cell r="D8">
            <v>1.45</v>
          </cell>
        </row>
        <row r="9">
          <cell r="C9" t="str">
            <v>25L5</v>
          </cell>
          <cell r="D9">
            <v>1.77</v>
          </cell>
        </row>
        <row r="10">
          <cell r="C10" t="str">
            <v>30L3</v>
          </cell>
          <cell r="D10">
            <v>1.36</v>
          </cell>
        </row>
        <row r="11">
          <cell r="C11" t="str">
            <v>30L4</v>
          </cell>
          <cell r="D11">
            <v>1.78</v>
          </cell>
        </row>
        <row r="12">
          <cell r="C12" t="str">
            <v>30L5</v>
          </cell>
          <cell r="D12">
            <v>2.1800000000000002</v>
          </cell>
        </row>
        <row r="13">
          <cell r="C13" t="str">
            <v>35L4</v>
          </cell>
          <cell r="D13">
            <v>2.1</v>
          </cell>
        </row>
        <row r="14">
          <cell r="C14" t="str">
            <v>35L5</v>
          </cell>
          <cell r="D14">
            <v>2.57</v>
          </cell>
        </row>
        <row r="15">
          <cell r="C15" t="str">
            <v>40L3</v>
          </cell>
          <cell r="D15">
            <v>1.83</v>
          </cell>
        </row>
        <row r="16">
          <cell r="C16" t="str">
            <v>40L4</v>
          </cell>
          <cell r="D16">
            <v>2.42</v>
          </cell>
        </row>
        <row r="17">
          <cell r="C17" t="str">
            <v>40L5</v>
          </cell>
          <cell r="D17">
            <v>2.95</v>
          </cell>
        </row>
        <row r="18">
          <cell r="C18" t="str">
            <v>40L6</v>
          </cell>
          <cell r="D18">
            <v>3.52</v>
          </cell>
        </row>
        <row r="19">
          <cell r="C19" t="str">
            <v>45L4</v>
          </cell>
          <cell r="D19">
            <v>2.74</v>
          </cell>
        </row>
        <row r="20">
          <cell r="C20" t="str">
            <v>45L5</v>
          </cell>
          <cell r="D20">
            <v>3.38</v>
          </cell>
        </row>
        <row r="21">
          <cell r="C21" t="str">
            <v>45L6</v>
          </cell>
          <cell r="D21">
            <v>4</v>
          </cell>
        </row>
        <row r="22">
          <cell r="C22" t="str">
            <v>50L4</v>
          </cell>
          <cell r="D22">
            <v>3.06</v>
          </cell>
        </row>
        <row r="23">
          <cell r="C23" t="str">
            <v>50L5</v>
          </cell>
          <cell r="D23">
            <v>3.77</v>
          </cell>
        </row>
        <row r="24">
          <cell r="C24" t="str">
            <v>50L6</v>
          </cell>
          <cell r="D24">
            <v>4.43</v>
          </cell>
        </row>
        <row r="25">
          <cell r="C25" t="str">
            <v>50L7</v>
          </cell>
          <cell r="D25">
            <v>5.15</v>
          </cell>
        </row>
        <row r="26">
          <cell r="C26" t="str">
            <v>50L8</v>
          </cell>
          <cell r="D26">
            <v>5.82</v>
          </cell>
        </row>
        <row r="27">
          <cell r="C27" t="str">
            <v>55L4</v>
          </cell>
          <cell r="D27">
            <v>3.3283999999999998</v>
          </cell>
        </row>
        <row r="28">
          <cell r="C28" t="str">
            <v>55L5</v>
          </cell>
          <cell r="D28">
            <v>4.1212499999999999</v>
          </cell>
        </row>
        <row r="29">
          <cell r="C29" t="str">
            <v>55L6</v>
          </cell>
          <cell r="D29">
            <v>4.95</v>
          </cell>
        </row>
        <row r="30">
          <cell r="C30" t="str">
            <v>60L4</v>
          </cell>
          <cell r="D30">
            <v>3.68</v>
          </cell>
        </row>
        <row r="31">
          <cell r="C31" t="str">
            <v>60L5</v>
          </cell>
          <cell r="D31">
            <v>4.55</v>
          </cell>
        </row>
        <row r="32">
          <cell r="C32" t="str">
            <v>60L6</v>
          </cell>
          <cell r="D32">
            <v>5.42</v>
          </cell>
        </row>
        <row r="33">
          <cell r="C33" t="str">
            <v>60L8</v>
          </cell>
          <cell r="D33">
            <v>7.09</v>
          </cell>
        </row>
        <row r="34">
          <cell r="C34" t="str">
            <v>60L10</v>
          </cell>
          <cell r="D34">
            <v>8.69</v>
          </cell>
        </row>
        <row r="35">
          <cell r="C35" t="str">
            <v>65L5</v>
          </cell>
          <cell r="D35">
            <v>5</v>
          </cell>
        </row>
        <row r="36">
          <cell r="C36" t="str">
            <v>65L6</v>
          </cell>
          <cell r="D36">
            <v>5.91</v>
          </cell>
        </row>
        <row r="37">
          <cell r="C37" t="str">
            <v>65L7</v>
          </cell>
          <cell r="D37">
            <v>6.83</v>
          </cell>
        </row>
        <row r="38">
          <cell r="C38" t="str">
            <v>65L8</v>
          </cell>
          <cell r="D38">
            <v>7.66</v>
          </cell>
        </row>
        <row r="39">
          <cell r="C39" t="str">
            <v>70L6</v>
          </cell>
          <cell r="D39">
            <v>6.38</v>
          </cell>
        </row>
        <row r="40">
          <cell r="C40" t="str">
            <v>70L7</v>
          </cell>
          <cell r="D40">
            <v>7.38</v>
          </cell>
        </row>
        <row r="41">
          <cell r="C41" t="str">
            <v>70L8</v>
          </cell>
          <cell r="D41">
            <v>8.36</v>
          </cell>
        </row>
        <row r="42">
          <cell r="C42" t="str">
            <v>70L9</v>
          </cell>
          <cell r="D42">
            <v>9.34</v>
          </cell>
        </row>
        <row r="43">
          <cell r="C43" t="str">
            <v>70L10</v>
          </cell>
          <cell r="D43">
            <v>10.3</v>
          </cell>
        </row>
        <row r="44">
          <cell r="C44" t="str">
            <v>75L4</v>
          </cell>
          <cell r="D44">
            <v>4.5843999999999996</v>
          </cell>
        </row>
        <row r="45">
          <cell r="C45" t="str">
            <v>75L5</v>
          </cell>
          <cell r="D45">
            <v>5.6912500000000001</v>
          </cell>
        </row>
        <row r="46">
          <cell r="C46" t="str">
            <v>75L6</v>
          </cell>
          <cell r="D46">
            <v>6.85</v>
          </cell>
        </row>
        <row r="47">
          <cell r="C47" t="str">
            <v>75L7</v>
          </cell>
          <cell r="D47">
            <v>7.94</v>
          </cell>
        </row>
        <row r="48">
          <cell r="C48" t="str">
            <v>75L8</v>
          </cell>
          <cell r="D48">
            <v>9.0299999999999994</v>
          </cell>
        </row>
        <row r="49">
          <cell r="C49" t="str">
            <v>75L9</v>
          </cell>
          <cell r="D49">
            <v>9.9600000000000009</v>
          </cell>
        </row>
        <row r="50">
          <cell r="C50" t="str">
            <v>75L12</v>
          </cell>
          <cell r="D50">
            <v>13</v>
          </cell>
        </row>
        <row r="51">
          <cell r="C51" t="str">
            <v>80L6</v>
          </cell>
          <cell r="D51">
            <v>7.32</v>
          </cell>
        </row>
        <row r="52">
          <cell r="C52" t="str">
            <v>80L7</v>
          </cell>
          <cell r="D52">
            <v>8.49</v>
          </cell>
        </row>
        <row r="53">
          <cell r="C53" t="str">
            <v>80L8</v>
          </cell>
          <cell r="D53">
            <v>9.66</v>
          </cell>
        </row>
        <row r="54">
          <cell r="C54" t="str">
            <v>80L10</v>
          </cell>
          <cell r="D54">
            <v>11.9</v>
          </cell>
        </row>
        <row r="55">
          <cell r="C55" t="str">
            <v>80L12</v>
          </cell>
          <cell r="D55">
            <v>14.1</v>
          </cell>
        </row>
        <row r="56">
          <cell r="C56" t="str">
            <v>80L14</v>
          </cell>
          <cell r="D56">
            <v>16.100000000000001</v>
          </cell>
        </row>
        <row r="57">
          <cell r="C57" t="str">
            <v>90L6</v>
          </cell>
          <cell r="D57">
            <v>8.2799999999999994</v>
          </cell>
        </row>
        <row r="58">
          <cell r="C58" t="str">
            <v>90L7</v>
          </cell>
          <cell r="D58">
            <v>9.59</v>
          </cell>
        </row>
        <row r="59">
          <cell r="C59" t="str">
            <v>90L8</v>
          </cell>
          <cell r="D59">
            <v>10.9</v>
          </cell>
        </row>
        <row r="60">
          <cell r="C60" t="str">
            <v>90L9</v>
          </cell>
          <cell r="D60">
            <v>12.2</v>
          </cell>
        </row>
        <row r="61">
          <cell r="C61" t="str">
            <v>90L10</v>
          </cell>
          <cell r="D61">
            <v>13.4</v>
          </cell>
        </row>
        <row r="62">
          <cell r="C62" t="str">
            <v>90L11</v>
          </cell>
          <cell r="D62">
            <v>14.7</v>
          </cell>
        </row>
        <row r="63">
          <cell r="C63" t="str">
            <v>90L12</v>
          </cell>
          <cell r="D63">
            <v>15.9</v>
          </cell>
        </row>
        <row r="64">
          <cell r="C64" t="str">
            <v>90L13</v>
          </cell>
          <cell r="D64">
            <v>17</v>
          </cell>
        </row>
        <row r="65">
          <cell r="C65" t="str">
            <v>100L7</v>
          </cell>
          <cell r="D65">
            <v>10.7</v>
          </cell>
        </row>
        <row r="66">
          <cell r="C66" t="str">
            <v>100L8</v>
          </cell>
          <cell r="D66">
            <v>12.2</v>
          </cell>
        </row>
        <row r="67">
          <cell r="C67" t="str">
            <v>100L10</v>
          </cell>
          <cell r="D67">
            <v>14.9</v>
          </cell>
        </row>
        <row r="68">
          <cell r="C68" t="str">
            <v>100L12</v>
          </cell>
          <cell r="D68">
            <v>17.8</v>
          </cell>
        </row>
        <row r="69">
          <cell r="C69" t="str">
            <v>100L13</v>
          </cell>
          <cell r="D69">
            <v>19.100000000000001</v>
          </cell>
        </row>
        <row r="70">
          <cell r="C70" t="str">
            <v>100L15</v>
          </cell>
          <cell r="D70">
            <v>21.9</v>
          </cell>
        </row>
        <row r="71">
          <cell r="C71" t="str">
            <v>110L10</v>
          </cell>
          <cell r="D71">
            <v>16.8</v>
          </cell>
        </row>
        <row r="72">
          <cell r="C72" t="str">
            <v>120L8</v>
          </cell>
          <cell r="D72">
            <v>14.7</v>
          </cell>
        </row>
        <row r="73">
          <cell r="C73" t="str">
            <v>120L10</v>
          </cell>
          <cell r="D73">
            <v>18.2</v>
          </cell>
        </row>
        <row r="74">
          <cell r="C74" t="str">
            <v>120L11</v>
          </cell>
          <cell r="D74">
            <v>19.899999999999999</v>
          </cell>
        </row>
        <row r="75">
          <cell r="C75" t="str">
            <v>120L12</v>
          </cell>
          <cell r="D75">
            <v>21.6</v>
          </cell>
        </row>
        <row r="76">
          <cell r="C76" t="str">
            <v>120L15</v>
          </cell>
          <cell r="D76">
            <v>26.6</v>
          </cell>
        </row>
        <row r="77">
          <cell r="C77" t="str">
            <v>120L9</v>
          </cell>
          <cell r="D77">
            <v>17.899999999999999</v>
          </cell>
        </row>
        <row r="78">
          <cell r="C78" t="str">
            <v>120L10</v>
          </cell>
          <cell r="D78">
            <v>19.7</v>
          </cell>
        </row>
        <row r="79">
          <cell r="C79" t="str">
            <v>120L12</v>
          </cell>
          <cell r="D79">
            <v>23.4</v>
          </cell>
        </row>
        <row r="80">
          <cell r="C80" t="str">
            <v>120L15</v>
          </cell>
          <cell r="D80">
            <v>28.8</v>
          </cell>
        </row>
        <row r="81">
          <cell r="C81" t="str">
            <v>130L6</v>
          </cell>
          <cell r="D81">
            <v>11.9634</v>
          </cell>
        </row>
        <row r="82">
          <cell r="C82" t="str">
            <v>130L9</v>
          </cell>
          <cell r="D82">
            <v>17.899999999999999</v>
          </cell>
        </row>
        <row r="83">
          <cell r="C83" t="str">
            <v>130L10</v>
          </cell>
          <cell r="D83">
            <v>19.7</v>
          </cell>
        </row>
        <row r="84">
          <cell r="C84" t="str">
            <v>130L12</v>
          </cell>
          <cell r="D84">
            <v>23.4</v>
          </cell>
        </row>
        <row r="85">
          <cell r="C85" t="str">
            <v>130L15</v>
          </cell>
          <cell r="D85">
            <v>28.8</v>
          </cell>
        </row>
        <row r="86">
          <cell r="C86" t="str">
            <v>140L13</v>
          </cell>
          <cell r="D86">
            <v>27.5</v>
          </cell>
        </row>
        <row r="87">
          <cell r="C87" t="str">
            <v>150L10</v>
          </cell>
          <cell r="D87">
            <v>23</v>
          </cell>
        </row>
        <row r="88">
          <cell r="C88" t="str">
            <v>150L12</v>
          </cell>
          <cell r="D88">
            <v>27.3</v>
          </cell>
        </row>
        <row r="89">
          <cell r="C89" t="str">
            <v>150L14</v>
          </cell>
          <cell r="D89">
            <v>31.6</v>
          </cell>
        </row>
        <row r="90">
          <cell r="C90" t="str">
            <v>150L15</v>
          </cell>
          <cell r="D90">
            <v>33.6</v>
          </cell>
        </row>
        <row r="91">
          <cell r="C91" t="str">
            <v>150L18</v>
          </cell>
          <cell r="D91">
            <v>40.1</v>
          </cell>
        </row>
        <row r="92">
          <cell r="C92" t="str">
            <v>150L19</v>
          </cell>
          <cell r="D92">
            <v>41.9</v>
          </cell>
        </row>
        <row r="93">
          <cell r="C93" t="str">
            <v>160L15</v>
          </cell>
          <cell r="D93">
            <v>36.200000000000003</v>
          </cell>
        </row>
        <row r="94">
          <cell r="C94" t="str">
            <v>160L17</v>
          </cell>
          <cell r="D94">
            <v>40.700000000000003</v>
          </cell>
        </row>
        <row r="95">
          <cell r="C95" t="str">
            <v>175L12</v>
          </cell>
          <cell r="D95">
            <v>31.8</v>
          </cell>
        </row>
        <row r="96">
          <cell r="C96" t="str">
            <v>175L15</v>
          </cell>
          <cell r="D96">
            <v>39.4</v>
          </cell>
        </row>
        <row r="97">
          <cell r="C97" t="str">
            <v>180L16</v>
          </cell>
          <cell r="D97">
            <v>43.5</v>
          </cell>
        </row>
        <row r="98">
          <cell r="C98" t="str">
            <v>180L18</v>
          </cell>
          <cell r="D98">
            <v>48.6</v>
          </cell>
        </row>
        <row r="99">
          <cell r="C99" t="str">
            <v>200L15</v>
          </cell>
          <cell r="D99">
            <v>45.3</v>
          </cell>
        </row>
        <row r="100">
          <cell r="C100" t="str">
            <v>200L16</v>
          </cell>
          <cell r="D100">
            <v>48.5</v>
          </cell>
        </row>
        <row r="101">
          <cell r="C101" t="str">
            <v>200L18</v>
          </cell>
          <cell r="D101">
            <v>54.2</v>
          </cell>
        </row>
        <row r="102">
          <cell r="C102" t="str">
            <v>200L20</v>
          </cell>
          <cell r="D102">
            <v>59.7</v>
          </cell>
        </row>
        <row r="103">
          <cell r="C103" t="str">
            <v>200L22</v>
          </cell>
          <cell r="D103">
            <v>65.599999999999994</v>
          </cell>
        </row>
        <row r="104">
          <cell r="C104" t="str">
            <v>200L24</v>
          </cell>
          <cell r="D104">
            <v>71.099999999999994</v>
          </cell>
        </row>
        <row r="105">
          <cell r="C105" t="str">
            <v>200L25</v>
          </cell>
          <cell r="D105">
            <v>73.599999999999994</v>
          </cell>
        </row>
        <row r="106">
          <cell r="C106" t="str">
            <v>200L26</v>
          </cell>
          <cell r="D106">
            <v>76.599999999999994</v>
          </cell>
        </row>
        <row r="107">
          <cell r="C107" t="str">
            <v>200L30</v>
          </cell>
          <cell r="D107">
            <v>87.4</v>
          </cell>
        </row>
        <row r="108">
          <cell r="C108" t="str">
            <v>250L18</v>
          </cell>
          <cell r="D108">
            <v>68.400000000000006</v>
          </cell>
        </row>
        <row r="109">
          <cell r="C109" t="str">
            <v>250L20</v>
          </cell>
          <cell r="D109">
            <v>75.7</v>
          </cell>
        </row>
        <row r="110">
          <cell r="C110" t="str">
            <v>250L22</v>
          </cell>
          <cell r="D110">
            <v>82.9</v>
          </cell>
        </row>
        <row r="111">
          <cell r="C111" t="str">
            <v>250L24</v>
          </cell>
          <cell r="D111">
            <v>90</v>
          </cell>
        </row>
        <row r="112">
          <cell r="C112" t="str">
            <v>250L25</v>
          </cell>
          <cell r="D112">
            <v>93.7</v>
          </cell>
        </row>
        <row r="113">
          <cell r="C113" t="str">
            <v>250L26</v>
          </cell>
          <cell r="D113">
            <v>97.1</v>
          </cell>
        </row>
        <row r="114">
          <cell r="C114" t="str">
            <v>250L28</v>
          </cell>
          <cell r="D114">
            <v>104</v>
          </cell>
        </row>
        <row r="115">
          <cell r="C115" t="str">
            <v>250L35</v>
          </cell>
          <cell r="D115">
            <v>128</v>
          </cell>
        </row>
        <row r="118">
          <cell r="C118" t="str">
            <v>M10-25</v>
          </cell>
          <cell r="D118">
            <v>5.6000000000000001E-2</v>
          </cell>
        </row>
        <row r="119">
          <cell r="C119" t="str">
            <v>M10-30</v>
          </cell>
          <cell r="D119">
            <v>5.8999999999999997E-2</v>
          </cell>
        </row>
        <row r="120">
          <cell r="C120" t="str">
            <v>M10-35</v>
          </cell>
          <cell r="D120">
            <v>6.3E-2</v>
          </cell>
        </row>
        <row r="121">
          <cell r="C121" t="str">
            <v>M10-40</v>
          </cell>
          <cell r="D121">
            <v>6.6000000000000003E-2</v>
          </cell>
        </row>
        <row r="122">
          <cell r="C122" t="str">
            <v>M10-45</v>
          </cell>
          <cell r="D122">
            <v>6.9000000000000006E-2</v>
          </cell>
        </row>
        <row r="123">
          <cell r="C123" t="str">
            <v>M10-50</v>
          </cell>
          <cell r="D123">
            <v>7.1999999999999995E-2</v>
          </cell>
        </row>
        <row r="124">
          <cell r="C124" t="str">
            <v>M10-55</v>
          </cell>
          <cell r="D124">
            <v>7.4999999999999997E-2</v>
          </cell>
        </row>
        <row r="125">
          <cell r="C125" t="str">
            <v>M12-30</v>
          </cell>
          <cell r="D125">
            <v>8.6999999999999994E-2</v>
          </cell>
        </row>
        <row r="126">
          <cell r="C126" t="str">
            <v>M12-35</v>
          </cell>
          <cell r="D126">
            <v>9.1999999999999998E-2</v>
          </cell>
        </row>
        <row r="127">
          <cell r="C127" t="str">
            <v>M12-40</v>
          </cell>
          <cell r="D127">
            <v>9.6000000000000002E-2</v>
          </cell>
        </row>
        <row r="128">
          <cell r="C128" t="str">
            <v>M12-45</v>
          </cell>
          <cell r="D128">
            <v>0.10100000000000001</v>
          </cell>
        </row>
        <row r="129">
          <cell r="C129" t="str">
            <v>M12-50</v>
          </cell>
          <cell r="D129">
            <v>0.105</v>
          </cell>
        </row>
        <row r="130">
          <cell r="C130" t="str">
            <v>M12-55</v>
          </cell>
          <cell r="D130">
            <v>0.109</v>
          </cell>
        </row>
        <row r="131">
          <cell r="C131" t="str">
            <v>M12-60</v>
          </cell>
          <cell r="D131">
            <v>0.114</v>
          </cell>
        </row>
        <row r="132">
          <cell r="C132" t="str">
            <v>M12-65</v>
          </cell>
          <cell r="D132">
            <v>0.11799999999999999</v>
          </cell>
        </row>
        <row r="133">
          <cell r="C133" t="str">
            <v>M12-70</v>
          </cell>
          <cell r="D133">
            <v>0.123</v>
          </cell>
        </row>
        <row r="134">
          <cell r="C134" t="str">
            <v>M12-75</v>
          </cell>
          <cell r="D134">
            <v>0.127</v>
          </cell>
        </row>
        <row r="135">
          <cell r="C135" t="str">
            <v>M12-80</v>
          </cell>
          <cell r="D135">
            <v>0.13200000000000001</v>
          </cell>
        </row>
        <row r="136">
          <cell r="C136" t="str">
            <v>M12-85</v>
          </cell>
          <cell r="D136">
            <v>0.13600000000000001</v>
          </cell>
        </row>
        <row r="137">
          <cell r="C137" t="str">
            <v>M12-130</v>
          </cell>
          <cell r="D137">
            <v>0.245</v>
          </cell>
        </row>
        <row r="138">
          <cell r="C138" t="str">
            <v>M16-30</v>
          </cell>
          <cell r="D138">
            <v>0.17</v>
          </cell>
        </row>
        <row r="139">
          <cell r="C139" t="str">
            <v>M16-35</v>
          </cell>
          <cell r="D139">
            <v>0.17799999999999999</v>
          </cell>
        </row>
        <row r="140">
          <cell r="C140" t="str">
            <v>M16-40</v>
          </cell>
          <cell r="D140">
            <v>0.186</v>
          </cell>
        </row>
        <row r="141">
          <cell r="C141" t="str">
            <v>M16-45</v>
          </cell>
          <cell r="D141">
            <v>0.19400000000000001</v>
          </cell>
        </row>
        <row r="142">
          <cell r="C142" t="str">
            <v>M16-50</v>
          </cell>
          <cell r="D142">
            <v>0.20200000000000001</v>
          </cell>
        </row>
        <row r="143">
          <cell r="C143" t="str">
            <v>M16-55</v>
          </cell>
          <cell r="D143">
            <v>0.21</v>
          </cell>
        </row>
        <row r="144">
          <cell r="C144" t="str">
            <v>M16-60</v>
          </cell>
          <cell r="D144">
            <v>0.218</v>
          </cell>
        </row>
        <row r="145">
          <cell r="C145" t="str">
            <v>M16-65</v>
          </cell>
          <cell r="D145">
            <v>0.22600000000000001</v>
          </cell>
        </row>
        <row r="146">
          <cell r="C146" t="str">
            <v>M16-70</v>
          </cell>
          <cell r="D146">
            <v>0.23300000000000001</v>
          </cell>
        </row>
        <row r="147">
          <cell r="C147" t="str">
            <v>M16-75</v>
          </cell>
          <cell r="D147">
            <v>0.24099999999999999</v>
          </cell>
        </row>
        <row r="148">
          <cell r="C148" t="str">
            <v>M16-80</v>
          </cell>
          <cell r="D148">
            <v>0.249</v>
          </cell>
        </row>
        <row r="149">
          <cell r="C149" t="str">
            <v>M16-85</v>
          </cell>
          <cell r="D149">
            <v>0.25700000000000001</v>
          </cell>
        </row>
        <row r="150">
          <cell r="C150" t="str">
            <v>M16-90</v>
          </cell>
          <cell r="D150">
            <v>0.26500000000000001</v>
          </cell>
        </row>
        <row r="151">
          <cell r="C151" t="str">
            <v>M16-95</v>
          </cell>
          <cell r="D151">
            <v>0.27300000000000002</v>
          </cell>
        </row>
        <row r="152">
          <cell r="C152" t="str">
            <v>M16-100</v>
          </cell>
          <cell r="D152">
            <v>0.28100000000000003</v>
          </cell>
        </row>
        <row r="153">
          <cell r="C153" t="str">
            <v>M16-105</v>
          </cell>
          <cell r="D153">
            <v>0.28899999999999998</v>
          </cell>
        </row>
        <row r="154">
          <cell r="C154" t="str">
            <v>M16-110</v>
          </cell>
          <cell r="D154">
            <v>0.29699999999999999</v>
          </cell>
        </row>
        <row r="155">
          <cell r="C155" t="str">
            <v>M16-115</v>
          </cell>
          <cell r="D155">
            <v>0.30399999999999999</v>
          </cell>
        </row>
        <row r="156">
          <cell r="C156" t="str">
            <v>M16-120</v>
          </cell>
          <cell r="D156">
            <v>0.312</v>
          </cell>
        </row>
        <row r="157">
          <cell r="C157" t="str">
            <v>M16-125</v>
          </cell>
          <cell r="D157">
            <v>0.32</v>
          </cell>
        </row>
        <row r="158">
          <cell r="C158" t="str">
            <v>M16-130</v>
          </cell>
          <cell r="D158">
            <v>0.32800000000000001</v>
          </cell>
        </row>
        <row r="159">
          <cell r="C159" t="str">
            <v>M20-40</v>
          </cell>
          <cell r="D159">
            <v>0.33400000000000002</v>
          </cell>
        </row>
        <row r="160">
          <cell r="C160" t="str">
            <v>M20-45</v>
          </cell>
          <cell r="D160">
            <v>0.34699999999999998</v>
          </cell>
        </row>
        <row r="161">
          <cell r="C161" t="str">
            <v>M20-50</v>
          </cell>
          <cell r="D161">
            <v>0.35899999999999999</v>
          </cell>
        </row>
        <row r="162">
          <cell r="C162" t="str">
            <v>M20-55</v>
          </cell>
          <cell r="D162">
            <v>0.371</v>
          </cell>
        </row>
        <row r="163">
          <cell r="C163" t="str">
            <v>M20-60</v>
          </cell>
          <cell r="D163">
            <v>0.38400000000000001</v>
          </cell>
        </row>
        <row r="164">
          <cell r="C164" t="str">
            <v>M20-65</v>
          </cell>
          <cell r="D164">
            <v>0.39600000000000002</v>
          </cell>
        </row>
        <row r="165">
          <cell r="C165" t="str">
            <v>M20-70</v>
          </cell>
          <cell r="D165">
            <v>0.40799999999999997</v>
          </cell>
        </row>
        <row r="166">
          <cell r="C166" t="str">
            <v>M20-75</v>
          </cell>
          <cell r="D166">
            <v>0.42099999999999999</v>
          </cell>
        </row>
        <row r="167">
          <cell r="C167" t="str">
            <v>M20-80</v>
          </cell>
          <cell r="D167">
            <v>0.433</v>
          </cell>
        </row>
        <row r="168">
          <cell r="C168" t="str">
            <v>M20-85</v>
          </cell>
          <cell r="D168">
            <v>0.44500000000000001</v>
          </cell>
        </row>
        <row r="169">
          <cell r="C169" t="str">
            <v>M20-90</v>
          </cell>
          <cell r="D169">
            <v>0.45800000000000002</v>
          </cell>
        </row>
        <row r="170">
          <cell r="C170" t="str">
            <v>M20-95</v>
          </cell>
          <cell r="D170">
            <v>0.47</v>
          </cell>
        </row>
        <row r="171">
          <cell r="C171" t="str">
            <v>M20-100</v>
          </cell>
          <cell r="D171">
            <v>0.48199999999999998</v>
          </cell>
        </row>
        <row r="172">
          <cell r="C172" t="str">
            <v>M20-105</v>
          </cell>
          <cell r="D172">
            <v>0.495</v>
          </cell>
        </row>
        <row r="173">
          <cell r="C173" t="str">
            <v>M20-110</v>
          </cell>
          <cell r="D173">
            <v>0.50700000000000001</v>
          </cell>
        </row>
        <row r="174">
          <cell r="C174" t="str">
            <v>M20-115</v>
          </cell>
          <cell r="D174">
            <v>0.51900000000000002</v>
          </cell>
        </row>
        <row r="175">
          <cell r="C175" t="str">
            <v>M20-120</v>
          </cell>
          <cell r="D175">
            <v>0.53200000000000003</v>
          </cell>
        </row>
        <row r="176">
          <cell r="C176" t="str">
            <v>M20-125</v>
          </cell>
          <cell r="D176">
            <v>0.54400000000000004</v>
          </cell>
        </row>
        <row r="177">
          <cell r="C177" t="str">
            <v>M20-130</v>
          </cell>
          <cell r="D177">
            <v>0.55600000000000005</v>
          </cell>
        </row>
        <row r="178">
          <cell r="C178" t="str">
            <v>M20-135</v>
          </cell>
          <cell r="D178">
            <v>0.56899999999999995</v>
          </cell>
        </row>
        <row r="179">
          <cell r="C179" t="str">
            <v>M20-140</v>
          </cell>
          <cell r="D179">
            <v>0.58099999999999996</v>
          </cell>
        </row>
        <row r="180">
          <cell r="C180" t="str">
            <v>M22-40</v>
          </cell>
          <cell r="D180">
            <v>0.41499999999999998</v>
          </cell>
        </row>
        <row r="181">
          <cell r="C181" t="str">
            <v>M22-45</v>
          </cell>
          <cell r="D181">
            <v>0.43</v>
          </cell>
        </row>
        <row r="182">
          <cell r="C182" t="str">
            <v>M22-50</v>
          </cell>
          <cell r="D182">
            <v>0.44500000000000001</v>
          </cell>
        </row>
        <row r="183">
          <cell r="C183" t="str">
            <v>M22-55</v>
          </cell>
          <cell r="D183">
            <v>0.46</v>
          </cell>
        </row>
        <row r="184">
          <cell r="C184" t="str">
            <v>M22-60</v>
          </cell>
          <cell r="D184">
            <v>0.47499999999999998</v>
          </cell>
        </row>
        <row r="185">
          <cell r="C185" t="str">
            <v>M22-65</v>
          </cell>
          <cell r="D185">
            <v>0.48899999999999999</v>
          </cell>
        </row>
        <row r="186">
          <cell r="C186" t="str">
            <v>M22-70</v>
          </cell>
          <cell r="D186">
            <v>0.504</v>
          </cell>
        </row>
        <row r="187">
          <cell r="C187" t="str">
            <v>M22-75</v>
          </cell>
          <cell r="D187">
            <v>0.51900000000000002</v>
          </cell>
        </row>
        <row r="188">
          <cell r="C188" t="str">
            <v>M22-80</v>
          </cell>
          <cell r="D188">
            <v>0.53400000000000003</v>
          </cell>
        </row>
        <row r="189">
          <cell r="C189" t="str">
            <v>M22-85</v>
          </cell>
          <cell r="D189">
            <v>0.54900000000000004</v>
          </cell>
        </row>
        <row r="190">
          <cell r="C190" t="str">
            <v>M22-90</v>
          </cell>
          <cell r="D190">
            <v>0.56399999999999995</v>
          </cell>
        </row>
        <row r="191">
          <cell r="C191" t="str">
            <v>M22-95</v>
          </cell>
          <cell r="D191">
            <v>0.57899999999999996</v>
          </cell>
        </row>
        <row r="192">
          <cell r="C192" t="str">
            <v>M22-100</v>
          </cell>
          <cell r="D192">
            <v>0.59399999999999997</v>
          </cell>
        </row>
        <row r="193">
          <cell r="C193" t="str">
            <v>M22-105</v>
          </cell>
          <cell r="D193">
            <v>0.60899999999999999</v>
          </cell>
        </row>
        <row r="194">
          <cell r="C194" t="str">
            <v>M22-110</v>
          </cell>
          <cell r="D194">
            <v>0.624</v>
          </cell>
        </row>
        <row r="195">
          <cell r="C195" t="str">
            <v>M22-115</v>
          </cell>
          <cell r="D195">
            <v>0.63900000000000001</v>
          </cell>
        </row>
        <row r="196">
          <cell r="C196" t="str">
            <v>M22-120</v>
          </cell>
          <cell r="D196">
            <v>0.65400000000000003</v>
          </cell>
        </row>
        <row r="197">
          <cell r="C197" t="str">
            <v>M22-125</v>
          </cell>
          <cell r="D197">
            <v>0.66800000000000004</v>
          </cell>
        </row>
        <row r="198">
          <cell r="C198" t="str">
            <v>M22-130</v>
          </cell>
          <cell r="D198">
            <v>0.68300000000000005</v>
          </cell>
        </row>
        <row r="199">
          <cell r="C199" t="str">
            <v>M22-135</v>
          </cell>
          <cell r="D199">
            <v>0.69799999999999995</v>
          </cell>
        </row>
        <row r="200">
          <cell r="C200" t="str">
            <v>M22-140</v>
          </cell>
          <cell r="D200">
            <v>0.71299999999999997</v>
          </cell>
        </row>
        <row r="201">
          <cell r="C201" t="str">
            <v>M24-40</v>
          </cell>
          <cell r="D201">
            <v>0.54</v>
          </cell>
        </row>
        <row r="202">
          <cell r="C202" t="str">
            <v>M24-45</v>
          </cell>
          <cell r="D202">
            <v>0.55700000000000005</v>
          </cell>
        </row>
        <row r="203">
          <cell r="C203" t="str">
            <v>M24-50</v>
          </cell>
          <cell r="D203">
            <v>0.57499999999999996</v>
          </cell>
        </row>
        <row r="204">
          <cell r="C204" t="str">
            <v>M24-55</v>
          </cell>
          <cell r="D204">
            <v>0.59299999999999997</v>
          </cell>
        </row>
        <row r="205">
          <cell r="C205" t="str">
            <v>M24-60</v>
          </cell>
          <cell r="D205">
            <v>0.61099999999999999</v>
          </cell>
        </row>
        <row r="206">
          <cell r="C206" t="str">
            <v>M24-65</v>
          </cell>
          <cell r="D206">
            <v>0.628</v>
          </cell>
        </row>
        <row r="207">
          <cell r="C207" t="str">
            <v>M24-70</v>
          </cell>
          <cell r="D207">
            <v>0.64600000000000002</v>
          </cell>
        </row>
        <row r="208">
          <cell r="C208" t="str">
            <v>M24-75</v>
          </cell>
          <cell r="D208">
            <v>0.66400000000000003</v>
          </cell>
        </row>
        <row r="209">
          <cell r="C209" t="str">
            <v>M24-80</v>
          </cell>
          <cell r="D209">
            <v>0.68200000000000005</v>
          </cell>
        </row>
        <row r="210">
          <cell r="C210" t="str">
            <v>M24-85</v>
          </cell>
          <cell r="D210">
            <v>0.69899999999999995</v>
          </cell>
        </row>
        <row r="211">
          <cell r="C211" t="str">
            <v>M24-90</v>
          </cell>
          <cell r="D211">
            <v>0.71699999999999997</v>
          </cell>
        </row>
        <row r="212">
          <cell r="C212" t="str">
            <v>M24-95</v>
          </cell>
          <cell r="D212">
            <v>0.73499999999999999</v>
          </cell>
        </row>
        <row r="213">
          <cell r="C213" t="str">
            <v>M24-100</v>
          </cell>
          <cell r="D213">
            <v>0.753</v>
          </cell>
        </row>
        <row r="214">
          <cell r="C214" t="str">
            <v>M24-105</v>
          </cell>
          <cell r="D214">
            <v>0.77</v>
          </cell>
        </row>
        <row r="215">
          <cell r="C215" t="str">
            <v>M24-110</v>
          </cell>
          <cell r="D215">
            <v>0.78800000000000003</v>
          </cell>
        </row>
        <row r="216">
          <cell r="C216" t="str">
            <v>M24-115</v>
          </cell>
          <cell r="D216">
            <v>0.80600000000000005</v>
          </cell>
        </row>
        <row r="217">
          <cell r="C217" t="str">
            <v>M24-120</v>
          </cell>
          <cell r="D217">
            <v>0.82399999999999995</v>
          </cell>
        </row>
        <row r="218">
          <cell r="C218" t="str">
            <v>M24-125</v>
          </cell>
          <cell r="D218">
            <v>0.84199999999999997</v>
          </cell>
        </row>
        <row r="219">
          <cell r="C219" t="str">
            <v>M24-130</v>
          </cell>
          <cell r="D219">
            <v>0.85899999999999999</v>
          </cell>
        </row>
        <row r="220">
          <cell r="C220" t="str">
            <v>M24-135</v>
          </cell>
          <cell r="D220">
            <v>0.877</v>
          </cell>
        </row>
        <row r="221">
          <cell r="C221" t="str">
            <v>M24-140</v>
          </cell>
          <cell r="D221">
            <v>0.89500000000000002</v>
          </cell>
        </row>
        <row r="222">
          <cell r="C222" t="str">
            <v>M24-145</v>
          </cell>
          <cell r="D222">
            <v>0.91300000000000003</v>
          </cell>
        </row>
        <row r="223">
          <cell r="C223" t="str">
            <v>M24-150</v>
          </cell>
          <cell r="D223">
            <v>0.93</v>
          </cell>
        </row>
        <row r="224">
          <cell r="C224" t="str">
            <v>M30-50</v>
          </cell>
          <cell r="D224">
            <v>1.079</v>
          </cell>
        </row>
        <row r="225">
          <cell r="C225" t="str">
            <v>M30-55</v>
          </cell>
          <cell r="D225">
            <v>1.1060000000000001</v>
          </cell>
        </row>
        <row r="226">
          <cell r="C226" t="str">
            <v>M30-60</v>
          </cell>
          <cell r="D226">
            <v>1.1339999999999999</v>
          </cell>
        </row>
        <row r="227">
          <cell r="C227" t="str">
            <v>M30-65</v>
          </cell>
          <cell r="D227">
            <v>1.1619999999999999</v>
          </cell>
        </row>
        <row r="228">
          <cell r="C228" t="str">
            <v>M30-70</v>
          </cell>
          <cell r="D228">
            <v>1.19</v>
          </cell>
        </row>
        <row r="229">
          <cell r="C229" t="str">
            <v>M30-75</v>
          </cell>
          <cell r="D229">
            <v>1.2170000000000001</v>
          </cell>
        </row>
        <row r="230">
          <cell r="C230" t="str">
            <v>M30-80</v>
          </cell>
          <cell r="D230">
            <v>1.2450000000000001</v>
          </cell>
        </row>
        <row r="231">
          <cell r="C231" t="str">
            <v>M30-85</v>
          </cell>
          <cell r="D231">
            <v>1.2729999999999999</v>
          </cell>
        </row>
        <row r="232">
          <cell r="C232" t="str">
            <v>M30-90</v>
          </cell>
          <cell r="D232">
            <v>1.3009999999999999</v>
          </cell>
        </row>
        <row r="233">
          <cell r="C233" t="str">
            <v>M30-95</v>
          </cell>
          <cell r="D233">
            <v>1.3280000000000001</v>
          </cell>
        </row>
        <row r="234">
          <cell r="C234" t="str">
            <v>M30-100</v>
          </cell>
          <cell r="D234">
            <v>1.3560000000000001</v>
          </cell>
        </row>
        <row r="235">
          <cell r="C235" t="str">
            <v>M30-105</v>
          </cell>
          <cell r="D235">
            <v>1.3839999999999999</v>
          </cell>
        </row>
        <row r="236">
          <cell r="C236" t="str">
            <v>M30-110</v>
          </cell>
          <cell r="D236">
            <v>1.4119999999999999</v>
          </cell>
        </row>
        <row r="237">
          <cell r="C237" t="str">
            <v>M30-115</v>
          </cell>
          <cell r="D237">
            <v>1.4390000000000001</v>
          </cell>
        </row>
        <row r="238">
          <cell r="C238" t="str">
            <v>M30-120</v>
          </cell>
          <cell r="D238">
            <v>1.4670000000000001</v>
          </cell>
        </row>
        <row r="239">
          <cell r="C239" t="str">
            <v>M30-125</v>
          </cell>
          <cell r="D239">
            <v>1.4950000000000001</v>
          </cell>
        </row>
        <row r="240">
          <cell r="C240" t="str">
            <v>M30-130</v>
          </cell>
          <cell r="D240">
            <v>1.5229999999999999</v>
          </cell>
        </row>
        <row r="241">
          <cell r="C241" t="str">
            <v>M30-135</v>
          </cell>
          <cell r="D241">
            <v>1.55</v>
          </cell>
        </row>
        <row r="242">
          <cell r="C242" t="str">
            <v>M30-140</v>
          </cell>
          <cell r="D242">
            <v>1.5780000000000001</v>
          </cell>
        </row>
        <row r="243">
          <cell r="C243" t="str">
            <v>M30-145</v>
          </cell>
          <cell r="D243">
            <v>1.6060000000000001</v>
          </cell>
        </row>
        <row r="244">
          <cell r="C244" t="str">
            <v>M30-150</v>
          </cell>
          <cell r="D244">
            <v>1.633</v>
          </cell>
        </row>
        <row r="247">
          <cell r="C247" t="str">
            <v>RBF8</v>
          </cell>
          <cell r="D247">
            <v>0.39458403729087799</v>
          </cell>
        </row>
        <row r="248">
          <cell r="C248" t="str">
            <v>RBF10</v>
          </cell>
          <cell r="D248">
            <v>0.61653755826699685</v>
          </cell>
        </row>
        <row r="249">
          <cell r="C249" t="str">
            <v>RBF12</v>
          </cell>
          <cell r="D249">
            <v>0.88781408390447547</v>
          </cell>
        </row>
        <row r="250">
          <cell r="C250" t="str">
            <v>RBF13</v>
          </cell>
          <cell r="D250">
            <v>1.0419484734712245</v>
          </cell>
        </row>
        <row r="251">
          <cell r="C251" t="str">
            <v>RBF16</v>
          </cell>
          <cell r="D251">
            <v>1.5783361491635119</v>
          </cell>
        </row>
        <row r="252">
          <cell r="C252" t="str">
            <v>RBF19</v>
          </cell>
          <cell r="D252">
            <v>2.2257005853438585</v>
          </cell>
        </row>
        <row r="253">
          <cell r="C253" t="str">
            <v>RBF20</v>
          </cell>
          <cell r="D253">
            <v>2.4661502330679874</v>
          </cell>
        </row>
        <row r="254">
          <cell r="C254" t="str">
            <v>RBF22</v>
          </cell>
          <cell r="D254">
            <v>2.9840417820122647</v>
          </cell>
        </row>
        <row r="257">
          <cell r="C257" t="str">
            <v>PF0.25"</v>
          </cell>
          <cell r="D257">
            <v>0.62333333333333341</v>
          </cell>
        </row>
        <row r="258">
          <cell r="C258" t="str">
            <v>PF0.5"</v>
          </cell>
          <cell r="D258">
            <v>1.2649999999999999</v>
          </cell>
        </row>
        <row r="259">
          <cell r="C259" t="str">
            <v>PF1"</v>
          </cell>
          <cell r="D259">
            <v>2.5016666666666665</v>
          </cell>
        </row>
        <row r="260">
          <cell r="C260" t="str">
            <v>PF1.25"</v>
          </cell>
          <cell r="D260">
            <v>3.3916666666666671</v>
          </cell>
        </row>
        <row r="261">
          <cell r="C261" t="str">
            <v>PF1.5"</v>
          </cell>
          <cell r="D261">
            <v>4.05</v>
          </cell>
        </row>
        <row r="262">
          <cell r="C262" t="str">
            <v>PF2"</v>
          </cell>
          <cell r="D262">
            <v>5.4383333333333335</v>
          </cell>
        </row>
        <row r="263">
          <cell r="C263" t="str">
            <v>PF2.5"</v>
          </cell>
          <cell r="D263">
            <v>8.6333333333333329</v>
          </cell>
        </row>
        <row r="264">
          <cell r="C264" t="str">
            <v>PF3"</v>
          </cell>
          <cell r="D264">
            <v>11.293333333333335</v>
          </cell>
        </row>
        <row r="265">
          <cell r="C265" t="str">
            <v>PF4"</v>
          </cell>
          <cell r="D265">
            <v>16.074999999999999</v>
          </cell>
        </row>
        <row r="266">
          <cell r="C266" t="str">
            <v>PF6"</v>
          </cell>
          <cell r="D266">
            <v>27.7</v>
          </cell>
        </row>
        <row r="269">
          <cell r="C269" t="str">
            <v>PL-4</v>
          </cell>
          <cell r="D269">
            <v>31.400000000000002</v>
          </cell>
        </row>
        <row r="270">
          <cell r="C270" t="str">
            <v>PL-5</v>
          </cell>
          <cell r="D270">
            <v>39.25</v>
          </cell>
        </row>
        <row r="271">
          <cell r="C271" t="str">
            <v>PL-6</v>
          </cell>
          <cell r="D271">
            <v>47.1</v>
          </cell>
        </row>
        <row r="272">
          <cell r="C272" t="str">
            <v>PL-8</v>
          </cell>
          <cell r="D272">
            <v>62.800000000000004</v>
          </cell>
        </row>
        <row r="273">
          <cell r="C273" t="str">
            <v>PL-10</v>
          </cell>
          <cell r="D273">
            <v>78.5</v>
          </cell>
        </row>
        <row r="274">
          <cell r="C274" t="str">
            <v>PL-12</v>
          </cell>
          <cell r="D274">
            <v>94.2</v>
          </cell>
        </row>
        <row r="275">
          <cell r="C275" t="str">
            <v>PL-16</v>
          </cell>
          <cell r="D275">
            <v>125.60000000000001</v>
          </cell>
        </row>
        <row r="276">
          <cell r="C276" t="str">
            <v>PL-20</v>
          </cell>
          <cell r="D276">
            <v>157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81">
          <cell r="B81">
            <v>8</v>
          </cell>
          <cell r="C81">
            <v>0.39458403729087799</v>
          </cell>
        </row>
        <row r="82">
          <cell r="B82">
            <v>10</v>
          </cell>
          <cell r="C82">
            <v>0.61653755826699685</v>
          </cell>
        </row>
        <row r="83">
          <cell r="B83">
            <v>12</v>
          </cell>
          <cell r="C83">
            <v>0.88781408390447558</v>
          </cell>
        </row>
        <row r="84">
          <cell r="B84">
            <v>13</v>
          </cell>
          <cell r="C84">
            <v>1.0419484734712248</v>
          </cell>
        </row>
        <row r="85">
          <cell r="B85">
            <v>16</v>
          </cell>
          <cell r="C85">
            <v>1.5783361491635119</v>
          </cell>
        </row>
        <row r="86">
          <cell r="B86">
            <v>19</v>
          </cell>
          <cell r="C86">
            <v>2.2257005853438585</v>
          </cell>
        </row>
      </sheetData>
      <sheetData sheetId="11" refreshError="1"/>
      <sheetData sheetId="12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01. Summary"/>
      <sheetName val="02. BoQ_Client"/>
      <sheetName val="02. BoQ_Int'l"/>
      <sheetName val="03. BBS"/>
      <sheetName val="(ii)Analisys CME"/>
      <sheetName val="(i)Basic Price"/>
      <sheetName val="(iii) Steel Table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20L3</v>
          </cell>
          <cell r="E5">
            <v>0.88</v>
          </cell>
        </row>
        <row r="6">
          <cell r="D6" t="str">
            <v>25L3</v>
          </cell>
          <cell r="E6">
            <v>1.1200000000000001</v>
          </cell>
        </row>
        <row r="7">
          <cell r="D7" t="str">
            <v>25L4</v>
          </cell>
          <cell r="E7">
            <v>1.45</v>
          </cell>
        </row>
        <row r="8">
          <cell r="D8" t="str">
            <v>25L5</v>
          </cell>
          <cell r="E8">
            <v>1.77</v>
          </cell>
        </row>
        <row r="9">
          <cell r="D9" t="str">
            <v>30L3</v>
          </cell>
          <cell r="E9">
            <v>1.36</v>
          </cell>
        </row>
        <row r="10">
          <cell r="D10" t="str">
            <v>30L4</v>
          </cell>
          <cell r="E10">
            <v>1.78</v>
          </cell>
        </row>
        <row r="11">
          <cell r="D11" t="str">
            <v>30L5</v>
          </cell>
          <cell r="E11">
            <v>2.1800000000000002</v>
          </cell>
        </row>
        <row r="12">
          <cell r="D12" t="str">
            <v>35L4</v>
          </cell>
          <cell r="E12">
            <v>2.1</v>
          </cell>
        </row>
        <row r="13">
          <cell r="D13" t="str">
            <v>35L5</v>
          </cell>
          <cell r="E13">
            <v>2.57</v>
          </cell>
        </row>
        <row r="14">
          <cell r="D14" t="str">
            <v>40L3</v>
          </cell>
          <cell r="E14">
            <v>1.83</v>
          </cell>
        </row>
        <row r="15">
          <cell r="D15" t="str">
            <v>40L4</v>
          </cell>
          <cell r="E15">
            <v>2.42</v>
          </cell>
        </row>
        <row r="16">
          <cell r="D16" t="str">
            <v>40L5</v>
          </cell>
          <cell r="E16">
            <v>2.95</v>
          </cell>
        </row>
        <row r="17">
          <cell r="D17" t="str">
            <v>40L6</v>
          </cell>
          <cell r="E17">
            <v>3.52</v>
          </cell>
        </row>
        <row r="18">
          <cell r="D18" t="str">
            <v>45L4</v>
          </cell>
          <cell r="E18">
            <v>2.74</v>
          </cell>
        </row>
        <row r="19">
          <cell r="D19" t="str">
            <v>45L5</v>
          </cell>
          <cell r="E19">
            <v>3.38</v>
          </cell>
        </row>
        <row r="20">
          <cell r="D20" t="str">
            <v>45L6</v>
          </cell>
          <cell r="E20">
            <v>4</v>
          </cell>
        </row>
        <row r="21">
          <cell r="D21" t="str">
            <v>50L4</v>
          </cell>
          <cell r="E21">
            <v>3.06</v>
          </cell>
        </row>
        <row r="22">
          <cell r="D22" t="str">
            <v>50L5</v>
          </cell>
          <cell r="E22">
            <v>3.77</v>
          </cell>
        </row>
        <row r="23">
          <cell r="D23" t="str">
            <v>50L6</v>
          </cell>
          <cell r="E23">
            <v>4.43</v>
          </cell>
        </row>
        <row r="24">
          <cell r="D24" t="str">
            <v>50L7</v>
          </cell>
          <cell r="E24">
            <v>5.15</v>
          </cell>
        </row>
        <row r="25">
          <cell r="D25" t="str">
            <v>50L8</v>
          </cell>
          <cell r="E25">
            <v>5.82</v>
          </cell>
        </row>
        <row r="26">
          <cell r="D26" t="str">
            <v>55L4</v>
          </cell>
          <cell r="E26">
            <v>3.3283999999999998</v>
          </cell>
        </row>
        <row r="27">
          <cell r="D27" t="str">
            <v>55L5</v>
          </cell>
          <cell r="E27">
            <v>4.1212499999999999</v>
          </cell>
        </row>
        <row r="28">
          <cell r="D28" t="str">
            <v>55L6</v>
          </cell>
          <cell r="E28">
            <v>4.95</v>
          </cell>
        </row>
        <row r="29">
          <cell r="D29" t="str">
            <v>60L4</v>
          </cell>
          <cell r="E29">
            <v>3.68</v>
          </cell>
        </row>
        <row r="30">
          <cell r="D30" t="str">
            <v>60L5</v>
          </cell>
          <cell r="E30">
            <v>4.55</v>
          </cell>
        </row>
        <row r="31">
          <cell r="D31" t="str">
            <v>60L6</v>
          </cell>
          <cell r="E31">
            <v>5.42</v>
          </cell>
        </row>
        <row r="32">
          <cell r="D32" t="str">
            <v>60L8</v>
          </cell>
          <cell r="E32">
            <v>7.09</v>
          </cell>
        </row>
        <row r="33">
          <cell r="D33" t="str">
            <v>60L10</v>
          </cell>
          <cell r="E33">
            <v>8.69</v>
          </cell>
        </row>
        <row r="34">
          <cell r="D34" t="str">
            <v>65L5</v>
          </cell>
          <cell r="E34">
            <v>5</v>
          </cell>
        </row>
        <row r="35">
          <cell r="D35" t="str">
            <v>65L6</v>
          </cell>
          <cell r="E35">
            <v>5.91</v>
          </cell>
        </row>
        <row r="36">
          <cell r="D36" t="str">
            <v>65L7</v>
          </cell>
          <cell r="E36">
            <v>6.83</v>
          </cell>
        </row>
        <row r="37">
          <cell r="D37" t="str">
            <v>65L8</v>
          </cell>
          <cell r="E37">
            <v>7.66</v>
          </cell>
        </row>
        <row r="38">
          <cell r="D38" t="str">
            <v>70L6</v>
          </cell>
          <cell r="E38">
            <v>6.38</v>
          </cell>
        </row>
        <row r="39">
          <cell r="D39" t="str">
            <v>70L7</v>
          </cell>
          <cell r="E39">
            <v>7.38</v>
          </cell>
        </row>
        <row r="40">
          <cell r="D40" t="str">
            <v>70L8</v>
          </cell>
          <cell r="E40">
            <v>8.36</v>
          </cell>
        </row>
        <row r="41">
          <cell r="D41" t="str">
            <v>70L9</v>
          </cell>
          <cell r="E41">
            <v>9.34</v>
          </cell>
        </row>
        <row r="42">
          <cell r="D42" t="str">
            <v>70L10</v>
          </cell>
          <cell r="E42">
            <v>10.3</v>
          </cell>
        </row>
        <row r="43">
          <cell r="D43" t="str">
            <v>75L4</v>
          </cell>
          <cell r="E43">
            <v>4.5843999999999996</v>
          </cell>
        </row>
        <row r="44">
          <cell r="D44" t="str">
            <v>75L5</v>
          </cell>
          <cell r="E44">
            <v>5.6912500000000001</v>
          </cell>
        </row>
        <row r="45">
          <cell r="D45" t="str">
            <v>75L6</v>
          </cell>
          <cell r="E45">
            <v>6.85</v>
          </cell>
        </row>
        <row r="46">
          <cell r="D46" t="str">
            <v>75L7</v>
          </cell>
          <cell r="E46">
            <v>7.94</v>
          </cell>
        </row>
        <row r="47">
          <cell r="D47" t="str">
            <v>75L8</v>
          </cell>
          <cell r="E47">
            <v>9.0299999999999994</v>
          </cell>
        </row>
        <row r="48">
          <cell r="D48" t="str">
            <v>75L9</v>
          </cell>
          <cell r="E48">
            <v>9.9600000000000009</v>
          </cell>
        </row>
        <row r="49">
          <cell r="D49" t="str">
            <v>75L12</v>
          </cell>
          <cell r="E49">
            <v>13</v>
          </cell>
        </row>
        <row r="50">
          <cell r="D50" t="str">
            <v>80L6</v>
          </cell>
          <cell r="E50">
            <v>7.32</v>
          </cell>
        </row>
        <row r="51">
          <cell r="D51" t="str">
            <v>80L7</v>
          </cell>
          <cell r="E51">
            <v>8.49</v>
          </cell>
        </row>
        <row r="52">
          <cell r="D52" t="str">
            <v>80L8</v>
          </cell>
          <cell r="E52">
            <v>9.66</v>
          </cell>
        </row>
        <row r="53">
          <cell r="D53" t="str">
            <v>80L10</v>
          </cell>
          <cell r="E53">
            <v>11.9</v>
          </cell>
        </row>
        <row r="54">
          <cell r="D54" t="str">
            <v>80L12</v>
          </cell>
          <cell r="E54">
            <v>14.1</v>
          </cell>
        </row>
        <row r="55">
          <cell r="D55" t="str">
            <v>80L14</v>
          </cell>
          <cell r="E55">
            <v>16.100000000000001</v>
          </cell>
        </row>
        <row r="56">
          <cell r="D56" t="str">
            <v>90L6</v>
          </cell>
          <cell r="E56">
            <v>8.2799999999999994</v>
          </cell>
        </row>
        <row r="57">
          <cell r="D57" t="str">
            <v>90L7</v>
          </cell>
          <cell r="E57">
            <v>9.59</v>
          </cell>
        </row>
        <row r="58">
          <cell r="D58" t="str">
            <v>90L8</v>
          </cell>
          <cell r="E58">
            <v>10.9</v>
          </cell>
        </row>
        <row r="59">
          <cell r="D59" t="str">
            <v>90L9</v>
          </cell>
          <cell r="E59">
            <v>12.2</v>
          </cell>
        </row>
        <row r="60">
          <cell r="D60" t="str">
            <v>90L10</v>
          </cell>
          <cell r="E60">
            <v>13.4</v>
          </cell>
        </row>
        <row r="61">
          <cell r="D61" t="str">
            <v>90L11</v>
          </cell>
          <cell r="E61">
            <v>14.7</v>
          </cell>
        </row>
        <row r="62">
          <cell r="D62" t="str">
            <v>90L12</v>
          </cell>
          <cell r="E62">
            <v>15.9</v>
          </cell>
        </row>
        <row r="63">
          <cell r="D63" t="str">
            <v>90L13</v>
          </cell>
          <cell r="E63">
            <v>17</v>
          </cell>
        </row>
        <row r="64">
          <cell r="D64" t="str">
            <v>100L7</v>
          </cell>
          <cell r="E64">
            <v>10.7</v>
          </cell>
        </row>
        <row r="65">
          <cell r="D65" t="str">
            <v>100L8</v>
          </cell>
          <cell r="E65">
            <v>12.2</v>
          </cell>
        </row>
        <row r="66">
          <cell r="D66" t="str">
            <v>100L10</v>
          </cell>
          <cell r="E66">
            <v>14.9</v>
          </cell>
        </row>
        <row r="67">
          <cell r="D67" t="str">
            <v>100L12</v>
          </cell>
          <cell r="E67">
            <v>17.8</v>
          </cell>
        </row>
        <row r="68">
          <cell r="D68" t="str">
            <v>100L13</v>
          </cell>
          <cell r="E68">
            <v>19.100000000000001</v>
          </cell>
        </row>
        <row r="69">
          <cell r="D69" t="str">
            <v>100L15</v>
          </cell>
          <cell r="E69">
            <v>21.9</v>
          </cell>
        </row>
        <row r="70">
          <cell r="D70" t="str">
            <v>110L10</v>
          </cell>
          <cell r="E70">
            <v>16.8</v>
          </cell>
        </row>
        <row r="71">
          <cell r="D71" t="str">
            <v>120L8</v>
          </cell>
          <cell r="E71">
            <v>14.7</v>
          </cell>
        </row>
        <row r="72">
          <cell r="D72" t="str">
            <v>120L10</v>
          </cell>
          <cell r="E72">
            <v>18.2</v>
          </cell>
        </row>
        <row r="73">
          <cell r="D73" t="str">
            <v>120L11</v>
          </cell>
          <cell r="E73">
            <v>19.899999999999999</v>
          </cell>
        </row>
        <row r="74">
          <cell r="D74" t="str">
            <v>120L12</v>
          </cell>
          <cell r="E74">
            <v>21.6</v>
          </cell>
        </row>
        <row r="75">
          <cell r="D75" t="str">
            <v>120L15</v>
          </cell>
          <cell r="E75">
            <v>26.6</v>
          </cell>
        </row>
        <row r="76">
          <cell r="D76" t="str">
            <v>120L9</v>
          </cell>
          <cell r="E76">
            <v>17.899999999999999</v>
          </cell>
        </row>
        <row r="77">
          <cell r="D77" t="str">
            <v>120L10</v>
          </cell>
          <cell r="E77">
            <v>19.7</v>
          </cell>
        </row>
        <row r="78">
          <cell r="D78" t="str">
            <v>120L12</v>
          </cell>
          <cell r="E78">
            <v>23.4</v>
          </cell>
        </row>
        <row r="79">
          <cell r="D79" t="str">
            <v>120L15</v>
          </cell>
          <cell r="E79">
            <v>28.8</v>
          </cell>
        </row>
        <row r="80">
          <cell r="D80" t="str">
            <v>130L6</v>
          </cell>
          <cell r="E80">
            <v>11.9634</v>
          </cell>
        </row>
        <row r="81">
          <cell r="D81" t="str">
            <v>130L9</v>
          </cell>
          <cell r="E81">
            <v>17.899999999999999</v>
          </cell>
        </row>
        <row r="82">
          <cell r="D82" t="str">
            <v>130L10</v>
          </cell>
          <cell r="E82">
            <v>19.7</v>
          </cell>
        </row>
        <row r="83">
          <cell r="D83" t="str">
            <v>130L12</v>
          </cell>
          <cell r="E83">
            <v>23.4</v>
          </cell>
        </row>
        <row r="84">
          <cell r="D84" t="str">
            <v>130L15</v>
          </cell>
          <cell r="E84">
            <v>28.8</v>
          </cell>
        </row>
        <row r="85">
          <cell r="D85" t="str">
            <v>140L13</v>
          </cell>
          <cell r="E85">
            <v>27.5</v>
          </cell>
        </row>
        <row r="86">
          <cell r="D86" t="str">
            <v>150L10</v>
          </cell>
          <cell r="E86">
            <v>23</v>
          </cell>
        </row>
        <row r="87">
          <cell r="D87" t="str">
            <v>150L12</v>
          </cell>
          <cell r="E87">
            <v>27.3</v>
          </cell>
        </row>
        <row r="88">
          <cell r="D88" t="str">
            <v>150L14</v>
          </cell>
          <cell r="E88">
            <v>31.6</v>
          </cell>
        </row>
        <row r="89">
          <cell r="D89" t="str">
            <v>150L15</v>
          </cell>
          <cell r="E89">
            <v>33.6</v>
          </cell>
        </row>
        <row r="90">
          <cell r="D90" t="str">
            <v>150L18</v>
          </cell>
          <cell r="E90">
            <v>40.1</v>
          </cell>
        </row>
        <row r="91">
          <cell r="D91" t="str">
            <v>150L19</v>
          </cell>
          <cell r="E91">
            <v>41.9</v>
          </cell>
        </row>
        <row r="92">
          <cell r="D92" t="str">
            <v>160L15</v>
          </cell>
          <cell r="E92">
            <v>36.200000000000003</v>
          </cell>
        </row>
        <row r="93">
          <cell r="D93" t="str">
            <v>160L17</v>
          </cell>
          <cell r="E93">
            <v>40.700000000000003</v>
          </cell>
        </row>
        <row r="94">
          <cell r="D94" t="str">
            <v>175L12</v>
          </cell>
          <cell r="E94">
            <v>31.8</v>
          </cell>
        </row>
        <row r="95">
          <cell r="D95" t="str">
            <v>175L15</v>
          </cell>
          <cell r="E95">
            <v>39.4</v>
          </cell>
        </row>
        <row r="96">
          <cell r="D96" t="str">
            <v>180L16</v>
          </cell>
          <cell r="E96">
            <v>43.5</v>
          </cell>
        </row>
        <row r="97">
          <cell r="D97" t="str">
            <v>180L18</v>
          </cell>
          <cell r="E97">
            <v>48.6</v>
          </cell>
        </row>
        <row r="98">
          <cell r="D98" t="str">
            <v>200L15</v>
          </cell>
          <cell r="E98">
            <v>45.3</v>
          </cell>
        </row>
        <row r="99">
          <cell r="D99" t="str">
            <v>200L16</v>
          </cell>
          <cell r="E99">
            <v>48.5</v>
          </cell>
        </row>
        <row r="100">
          <cell r="D100" t="str">
            <v>200L18</v>
          </cell>
          <cell r="E100">
            <v>54.2</v>
          </cell>
        </row>
        <row r="101">
          <cell r="D101" t="str">
            <v>200L20</v>
          </cell>
          <cell r="E101">
            <v>59.7</v>
          </cell>
        </row>
        <row r="102">
          <cell r="D102" t="str">
            <v>200L22</v>
          </cell>
          <cell r="E102">
            <v>65.599999999999994</v>
          </cell>
        </row>
        <row r="103">
          <cell r="D103" t="str">
            <v>200L24</v>
          </cell>
          <cell r="E103">
            <v>71.099999999999994</v>
          </cell>
        </row>
        <row r="104">
          <cell r="D104" t="str">
            <v>200L25</v>
          </cell>
          <cell r="E104">
            <v>73.599999999999994</v>
          </cell>
        </row>
        <row r="105">
          <cell r="D105" t="str">
            <v>200L26</v>
          </cell>
          <cell r="E105">
            <v>76.599999999999994</v>
          </cell>
        </row>
        <row r="106">
          <cell r="D106" t="str">
            <v>200L30</v>
          </cell>
          <cell r="E106">
            <v>87.4</v>
          </cell>
        </row>
        <row r="107">
          <cell r="D107" t="str">
            <v>250L18</v>
          </cell>
          <cell r="E107">
            <v>68.400000000000006</v>
          </cell>
        </row>
        <row r="108">
          <cell r="D108" t="str">
            <v>250L20</v>
          </cell>
          <cell r="E108">
            <v>75.7</v>
          </cell>
        </row>
        <row r="109">
          <cell r="D109" t="str">
            <v>250L22</v>
          </cell>
          <cell r="E109">
            <v>82.9</v>
          </cell>
        </row>
        <row r="110">
          <cell r="D110" t="str">
            <v>250L24</v>
          </cell>
          <cell r="E110">
            <v>90</v>
          </cell>
        </row>
        <row r="111">
          <cell r="D111" t="str">
            <v>250L25</v>
          </cell>
          <cell r="E111">
            <v>93.7</v>
          </cell>
        </row>
        <row r="112">
          <cell r="D112" t="str">
            <v>250L26</v>
          </cell>
          <cell r="E112">
            <v>97.1</v>
          </cell>
        </row>
        <row r="113">
          <cell r="D113" t="str">
            <v>250L28</v>
          </cell>
          <cell r="E113">
            <v>104</v>
          </cell>
        </row>
        <row r="114">
          <cell r="D114" t="str">
            <v>250L35</v>
          </cell>
          <cell r="E114">
            <v>128</v>
          </cell>
        </row>
        <row r="116">
          <cell r="D116" t="str">
            <v>M10-25</v>
          </cell>
          <cell r="E116">
            <v>5.6000000000000001E-2</v>
          </cell>
        </row>
        <row r="117">
          <cell r="D117" t="str">
            <v>M10-30</v>
          </cell>
          <cell r="E117">
            <v>5.8999999999999997E-2</v>
          </cell>
        </row>
        <row r="118">
          <cell r="D118" t="str">
            <v>M10-35</v>
          </cell>
          <cell r="E118">
            <v>6.3E-2</v>
          </cell>
        </row>
        <row r="119">
          <cell r="D119" t="str">
            <v>M10-40</v>
          </cell>
          <cell r="E119">
            <v>6.6000000000000003E-2</v>
          </cell>
        </row>
        <row r="120">
          <cell r="D120" t="str">
            <v>M10-45</v>
          </cell>
          <cell r="E120">
            <v>6.9000000000000006E-2</v>
          </cell>
        </row>
        <row r="121">
          <cell r="D121" t="str">
            <v>M10-50</v>
          </cell>
          <cell r="E121">
            <v>7.1999999999999995E-2</v>
          </cell>
        </row>
        <row r="122">
          <cell r="D122" t="str">
            <v>M10-55</v>
          </cell>
          <cell r="E122">
            <v>7.4999999999999997E-2</v>
          </cell>
        </row>
        <row r="123">
          <cell r="D123" t="str">
            <v>M12-30</v>
          </cell>
          <cell r="E123">
            <v>8.6999999999999994E-2</v>
          </cell>
        </row>
        <row r="124">
          <cell r="D124" t="str">
            <v>M12-35</v>
          </cell>
          <cell r="E124">
            <v>9.1999999999999998E-2</v>
          </cell>
        </row>
        <row r="125">
          <cell r="D125" t="str">
            <v>M12-40</v>
          </cell>
          <cell r="E125">
            <v>9.6000000000000002E-2</v>
          </cell>
        </row>
        <row r="126">
          <cell r="D126" t="str">
            <v>M12-45</v>
          </cell>
          <cell r="E126">
            <v>0.10100000000000001</v>
          </cell>
        </row>
        <row r="127">
          <cell r="D127" t="str">
            <v>M12-50</v>
          </cell>
          <cell r="E127">
            <v>0.105</v>
          </cell>
        </row>
        <row r="128">
          <cell r="D128" t="str">
            <v>M12-55</v>
          </cell>
          <cell r="E128">
            <v>0.109</v>
          </cell>
        </row>
        <row r="129">
          <cell r="D129" t="str">
            <v>M12-60</v>
          </cell>
          <cell r="E129">
            <v>0.114</v>
          </cell>
        </row>
        <row r="130">
          <cell r="D130" t="str">
            <v>M12-65</v>
          </cell>
          <cell r="E130">
            <v>0.11799999999999999</v>
          </cell>
        </row>
        <row r="131">
          <cell r="D131" t="str">
            <v>M12-70</v>
          </cell>
          <cell r="E131">
            <v>0.123</v>
          </cell>
        </row>
        <row r="132">
          <cell r="D132" t="str">
            <v>M12-75</v>
          </cell>
          <cell r="E132">
            <v>0.127</v>
          </cell>
        </row>
        <row r="133">
          <cell r="D133" t="str">
            <v>M12-80</v>
          </cell>
          <cell r="E133">
            <v>0.13200000000000001</v>
          </cell>
        </row>
        <row r="134">
          <cell r="D134" t="str">
            <v>M12-85</v>
          </cell>
          <cell r="E134">
            <v>0.13600000000000001</v>
          </cell>
        </row>
        <row r="135">
          <cell r="D135" t="str">
            <v>M12-130</v>
          </cell>
          <cell r="E135">
            <v>0.245</v>
          </cell>
        </row>
        <row r="136">
          <cell r="D136" t="str">
            <v>M16-30</v>
          </cell>
          <cell r="E136">
            <v>0.17</v>
          </cell>
        </row>
        <row r="137">
          <cell r="D137" t="str">
            <v>M16-35</v>
          </cell>
          <cell r="E137">
            <v>0.17799999999999999</v>
          </cell>
        </row>
        <row r="138">
          <cell r="D138" t="str">
            <v>M16-40</v>
          </cell>
          <cell r="E138">
            <v>0.186</v>
          </cell>
        </row>
        <row r="139">
          <cell r="D139" t="str">
            <v>M16-45</v>
          </cell>
          <cell r="E139">
            <v>0.19400000000000001</v>
          </cell>
        </row>
        <row r="140">
          <cell r="D140" t="str">
            <v>M16-50</v>
          </cell>
          <cell r="E140">
            <v>0.20200000000000001</v>
          </cell>
        </row>
        <row r="141">
          <cell r="D141" t="str">
            <v>M16-55</v>
          </cell>
          <cell r="E141">
            <v>0.21</v>
          </cell>
        </row>
        <row r="142">
          <cell r="D142" t="str">
            <v>M16-60</v>
          </cell>
          <cell r="E142">
            <v>0.218</v>
          </cell>
        </row>
        <row r="143">
          <cell r="D143" t="str">
            <v>M16-65</v>
          </cell>
          <cell r="E143">
            <v>0.22600000000000001</v>
          </cell>
        </row>
        <row r="144">
          <cell r="D144" t="str">
            <v>M16-70</v>
          </cell>
          <cell r="E144">
            <v>0.23300000000000001</v>
          </cell>
        </row>
        <row r="145">
          <cell r="D145" t="str">
            <v>M16-75</v>
          </cell>
          <cell r="E145">
            <v>0.24099999999999999</v>
          </cell>
        </row>
        <row r="146">
          <cell r="D146" t="str">
            <v>M16-80</v>
          </cell>
          <cell r="E146">
            <v>0.249</v>
          </cell>
        </row>
        <row r="147">
          <cell r="D147" t="str">
            <v>M16-85</v>
          </cell>
          <cell r="E147">
            <v>0.25700000000000001</v>
          </cell>
        </row>
        <row r="148">
          <cell r="D148" t="str">
            <v>M16-90</v>
          </cell>
          <cell r="E148">
            <v>0.26500000000000001</v>
          </cell>
        </row>
        <row r="149">
          <cell r="D149" t="str">
            <v>M16-95</v>
          </cell>
          <cell r="E149">
            <v>0.27300000000000002</v>
          </cell>
        </row>
        <row r="150">
          <cell r="D150" t="str">
            <v>M16-100</v>
          </cell>
          <cell r="E150">
            <v>0.28100000000000003</v>
          </cell>
        </row>
        <row r="151">
          <cell r="D151" t="str">
            <v>M16-105</v>
          </cell>
          <cell r="E151">
            <v>0.28899999999999998</v>
          </cell>
        </row>
        <row r="152">
          <cell r="D152" t="str">
            <v>M16-110</v>
          </cell>
          <cell r="E152">
            <v>0.29699999999999999</v>
          </cell>
        </row>
        <row r="153">
          <cell r="D153" t="str">
            <v>M16-115</v>
          </cell>
          <cell r="E153">
            <v>0.30399999999999999</v>
          </cell>
        </row>
        <row r="154">
          <cell r="D154" t="str">
            <v>M16-120</v>
          </cell>
          <cell r="E154">
            <v>0.312</v>
          </cell>
        </row>
        <row r="155">
          <cell r="D155" t="str">
            <v>M16-125</v>
          </cell>
          <cell r="E155">
            <v>0.32</v>
          </cell>
        </row>
        <row r="156">
          <cell r="D156" t="str">
            <v>M16-130</v>
          </cell>
          <cell r="E156">
            <v>0.32800000000000001</v>
          </cell>
        </row>
        <row r="157">
          <cell r="D157" t="str">
            <v>M20-40</v>
          </cell>
          <cell r="E157">
            <v>0.33400000000000002</v>
          </cell>
        </row>
        <row r="158">
          <cell r="D158" t="str">
            <v>M20-45</v>
          </cell>
          <cell r="E158">
            <v>0.34699999999999998</v>
          </cell>
        </row>
        <row r="159">
          <cell r="D159" t="str">
            <v>M20-50</v>
          </cell>
          <cell r="E159">
            <v>0.35899999999999999</v>
          </cell>
        </row>
        <row r="160">
          <cell r="D160" t="str">
            <v>M20-55</v>
          </cell>
          <cell r="E160">
            <v>0.371</v>
          </cell>
        </row>
        <row r="161">
          <cell r="D161" t="str">
            <v>M20-60</v>
          </cell>
          <cell r="E161">
            <v>0.38400000000000001</v>
          </cell>
        </row>
        <row r="162">
          <cell r="D162" t="str">
            <v>M20-65</v>
          </cell>
          <cell r="E162">
            <v>0.39600000000000002</v>
          </cell>
        </row>
        <row r="163">
          <cell r="D163" t="str">
            <v>M20-70</v>
          </cell>
          <cell r="E163">
            <v>0.40799999999999997</v>
          </cell>
        </row>
        <row r="164">
          <cell r="D164" t="str">
            <v>M20-75</v>
          </cell>
          <cell r="E164">
            <v>0.42099999999999999</v>
          </cell>
        </row>
        <row r="165">
          <cell r="D165" t="str">
            <v>M20-80</v>
          </cell>
          <cell r="E165">
            <v>0.433</v>
          </cell>
        </row>
        <row r="166">
          <cell r="D166" t="str">
            <v>M20-85</v>
          </cell>
          <cell r="E166">
            <v>0.44500000000000001</v>
          </cell>
        </row>
        <row r="167">
          <cell r="D167" t="str">
            <v>M20-90</v>
          </cell>
          <cell r="E167">
            <v>0.45800000000000002</v>
          </cell>
        </row>
        <row r="168">
          <cell r="D168" t="str">
            <v>M20-95</v>
          </cell>
          <cell r="E168">
            <v>0.47</v>
          </cell>
        </row>
        <row r="169">
          <cell r="D169" t="str">
            <v>M20-100</v>
          </cell>
          <cell r="E169">
            <v>0.48199999999999998</v>
          </cell>
        </row>
        <row r="170">
          <cell r="D170" t="str">
            <v>M20-105</v>
          </cell>
          <cell r="E170">
            <v>0.495</v>
          </cell>
        </row>
        <row r="171">
          <cell r="D171" t="str">
            <v>M20-110</v>
          </cell>
          <cell r="E171">
            <v>0.50700000000000001</v>
          </cell>
        </row>
        <row r="172">
          <cell r="D172" t="str">
            <v>M20-115</v>
          </cell>
          <cell r="E172">
            <v>0.51900000000000002</v>
          </cell>
        </row>
        <row r="173">
          <cell r="D173" t="str">
            <v>M20-120</v>
          </cell>
          <cell r="E173">
            <v>0.53200000000000003</v>
          </cell>
        </row>
        <row r="174">
          <cell r="D174" t="str">
            <v>M20-125</v>
          </cell>
          <cell r="E174">
            <v>0.54400000000000004</v>
          </cell>
        </row>
        <row r="175">
          <cell r="D175" t="str">
            <v>M20-130</v>
          </cell>
          <cell r="E175">
            <v>0.55600000000000005</v>
          </cell>
        </row>
        <row r="176">
          <cell r="D176" t="str">
            <v>M20-135</v>
          </cell>
          <cell r="E176">
            <v>0.56899999999999995</v>
          </cell>
        </row>
        <row r="177">
          <cell r="D177" t="str">
            <v>M20-140</v>
          </cell>
          <cell r="E177">
            <v>0.58099999999999996</v>
          </cell>
        </row>
        <row r="178">
          <cell r="D178" t="str">
            <v>M22-40</v>
          </cell>
          <cell r="E178">
            <v>0.41499999999999998</v>
          </cell>
        </row>
        <row r="179">
          <cell r="D179" t="str">
            <v>M22-45</v>
          </cell>
          <cell r="E179">
            <v>0.43</v>
          </cell>
        </row>
        <row r="180">
          <cell r="D180" t="str">
            <v>M22-50</v>
          </cell>
          <cell r="E180">
            <v>0.44500000000000001</v>
          </cell>
        </row>
        <row r="181">
          <cell r="D181" t="str">
            <v>M22-55</v>
          </cell>
          <cell r="E181">
            <v>0.46</v>
          </cell>
        </row>
        <row r="182">
          <cell r="D182" t="str">
            <v>M22-60</v>
          </cell>
          <cell r="E182">
            <v>0.47499999999999998</v>
          </cell>
        </row>
        <row r="183">
          <cell r="D183" t="str">
            <v>M22-65</v>
          </cell>
          <cell r="E183">
            <v>0.48899999999999999</v>
          </cell>
        </row>
        <row r="184">
          <cell r="D184" t="str">
            <v>M22-70</v>
          </cell>
          <cell r="E184">
            <v>0.504</v>
          </cell>
        </row>
        <row r="185">
          <cell r="D185" t="str">
            <v>M22-75</v>
          </cell>
          <cell r="E185">
            <v>0.51900000000000002</v>
          </cell>
        </row>
        <row r="186">
          <cell r="D186" t="str">
            <v>M22-80</v>
          </cell>
          <cell r="E186">
            <v>0.53400000000000003</v>
          </cell>
        </row>
        <row r="187">
          <cell r="D187" t="str">
            <v>M22-85</v>
          </cell>
          <cell r="E187">
            <v>0.54900000000000004</v>
          </cell>
        </row>
        <row r="188">
          <cell r="D188" t="str">
            <v>M22-90</v>
          </cell>
          <cell r="E188">
            <v>0.56399999999999995</v>
          </cell>
        </row>
        <row r="189">
          <cell r="D189" t="str">
            <v>M22-95</v>
          </cell>
          <cell r="E189">
            <v>0.57899999999999996</v>
          </cell>
        </row>
        <row r="190">
          <cell r="D190" t="str">
            <v>M22-100</v>
          </cell>
          <cell r="E190">
            <v>0.59399999999999997</v>
          </cell>
        </row>
        <row r="191">
          <cell r="D191" t="str">
            <v>M22-105</v>
          </cell>
          <cell r="E191">
            <v>0.60899999999999999</v>
          </cell>
        </row>
        <row r="192">
          <cell r="D192" t="str">
            <v>M22-110</v>
          </cell>
          <cell r="E192">
            <v>0.624</v>
          </cell>
        </row>
        <row r="193">
          <cell r="D193" t="str">
            <v>M22-115</v>
          </cell>
          <cell r="E193">
            <v>0.63900000000000001</v>
          </cell>
        </row>
        <row r="194">
          <cell r="D194" t="str">
            <v>M22-120</v>
          </cell>
          <cell r="E194">
            <v>0.65400000000000003</v>
          </cell>
        </row>
        <row r="195">
          <cell r="D195" t="str">
            <v>M22-125</v>
          </cell>
          <cell r="E195">
            <v>0.66800000000000004</v>
          </cell>
        </row>
        <row r="196">
          <cell r="D196" t="str">
            <v>M22-130</v>
          </cell>
          <cell r="E196">
            <v>0.68300000000000005</v>
          </cell>
        </row>
        <row r="197">
          <cell r="D197" t="str">
            <v>M22-135</v>
          </cell>
          <cell r="E197">
            <v>0.69799999999999995</v>
          </cell>
        </row>
        <row r="198">
          <cell r="D198" t="str">
            <v>M22-140</v>
          </cell>
          <cell r="E198">
            <v>0.71299999999999997</v>
          </cell>
        </row>
        <row r="199">
          <cell r="D199" t="str">
            <v>M24-40</v>
          </cell>
          <cell r="E199">
            <v>0.54</v>
          </cell>
        </row>
        <row r="200">
          <cell r="D200" t="str">
            <v>M24-45</v>
          </cell>
          <cell r="E200">
            <v>0.55700000000000005</v>
          </cell>
        </row>
        <row r="201">
          <cell r="D201" t="str">
            <v>M24-50</v>
          </cell>
          <cell r="E201">
            <v>0.57499999999999996</v>
          </cell>
        </row>
        <row r="202">
          <cell r="D202" t="str">
            <v>M24-55</v>
          </cell>
          <cell r="E202">
            <v>0.59299999999999997</v>
          </cell>
        </row>
        <row r="203">
          <cell r="D203" t="str">
            <v>M24-60</v>
          </cell>
          <cell r="E203">
            <v>0.61099999999999999</v>
          </cell>
        </row>
        <row r="204">
          <cell r="D204" t="str">
            <v>M24-65</v>
          </cell>
          <cell r="E204">
            <v>0.628</v>
          </cell>
        </row>
        <row r="205">
          <cell r="D205" t="str">
            <v>M24-70</v>
          </cell>
          <cell r="E205">
            <v>0.64600000000000002</v>
          </cell>
        </row>
        <row r="206">
          <cell r="D206" t="str">
            <v>M24-75</v>
          </cell>
          <cell r="E206">
            <v>0.66400000000000003</v>
          </cell>
        </row>
        <row r="207">
          <cell r="D207" t="str">
            <v>M24-80</v>
          </cell>
          <cell r="E207">
            <v>0.68200000000000005</v>
          </cell>
        </row>
        <row r="208">
          <cell r="D208" t="str">
            <v>M24-85</v>
          </cell>
          <cell r="E208">
            <v>0.69899999999999995</v>
          </cell>
        </row>
        <row r="209">
          <cell r="D209" t="str">
            <v>M24-90</v>
          </cell>
          <cell r="E209">
            <v>0.71699999999999997</v>
          </cell>
        </row>
        <row r="210">
          <cell r="D210" t="str">
            <v>M24-95</v>
          </cell>
          <cell r="E210">
            <v>0.73499999999999999</v>
          </cell>
        </row>
        <row r="211">
          <cell r="D211" t="str">
            <v>M24-100</v>
          </cell>
          <cell r="E211">
            <v>0.753</v>
          </cell>
        </row>
        <row r="212">
          <cell r="D212" t="str">
            <v>M24-105</v>
          </cell>
          <cell r="E212">
            <v>0.77</v>
          </cell>
        </row>
        <row r="213">
          <cell r="D213" t="str">
            <v>M24-110</v>
          </cell>
          <cell r="E213">
            <v>0.78800000000000003</v>
          </cell>
        </row>
        <row r="214">
          <cell r="D214" t="str">
            <v>M24-115</v>
          </cell>
          <cell r="E214">
            <v>0.80600000000000005</v>
          </cell>
        </row>
        <row r="215">
          <cell r="D215" t="str">
            <v>M24-120</v>
          </cell>
          <cell r="E215">
            <v>0.82399999999999995</v>
          </cell>
        </row>
        <row r="216">
          <cell r="D216" t="str">
            <v>M24-125</v>
          </cell>
          <cell r="E216">
            <v>0.84199999999999997</v>
          </cell>
        </row>
        <row r="217">
          <cell r="D217" t="str">
            <v>M24-130</v>
          </cell>
          <cell r="E217">
            <v>0.85899999999999999</v>
          </cell>
        </row>
        <row r="218">
          <cell r="D218" t="str">
            <v>M24-135</v>
          </cell>
          <cell r="E218">
            <v>0.877</v>
          </cell>
        </row>
        <row r="219">
          <cell r="D219" t="str">
            <v>M24-140</v>
          </cell>
          <cell r="E219">
            <v>0.89500000000000002</v>
          </cell>
        </row>
        <row r="220">
          <cell r="D220" t="str">
            <v>M24-145</v>
          </cell>
          <cell r="E220">
            <v>0.91300000000000003</v>
          </cell>
        </row>
        <row r="221">
          <cell r="D221" t="str">
            <v>M24-150</v>
          </cell>
          <cell r="E221">
            <v>0.93</v>
          </cell>
        </row>
        <row r="222">
          <cell r="D222" t="str">
            <v>M30-50</v>
          </cell>
          <cell r="E222">
            <v>1.079</v>
          </cell>
        </row>
        <row r="223">
          <cell r="D223" t="str">
            <v>M30-55</v>
          </cell>
          <cell r="E223">
            <v>1.1060000000000001</v>
          </cell>
        </row>
        <row r="224">
          <cell r="D224" t="str">
            <v>M30-60</v>
          </cell>
          <cell r="E224">
            <v>1.1339999999999999</v>
          </cell>
        </row>
        <row r="225">
          <cell r="D225" t="str">
            <v>M30-65</v>
          </cell>
          <cell r="E225">
            <v>1.1619999999999999</v>
          </cell>
        </row>
        <row r="226">
          <cell r="D226" t="str">
            <v>M30-70</v>
          </cell>
          <cell r="E226">
            <v>1.19</v>
          </cell>
        </row>
        <row r="227">
          <cell r="D227" t="str">
            <v>M30-75</v>
          </cell>
          <cell r="E227">
            <v>1.2170000000000001</v>
          </cell>
        </row>
        <row r="228">
          <cell r="D228" t="str">
            <v>M30-80</v>
          </cell>
          <cell r="E228">
            <v>1.2450000000000001</v>
          </cell>
        </row>
        <row r="229">
          <cell r="D229" t="str">
            <v>M30-85</v>
          </cell>
          <cell r="E229">
            <v>1.2729999999999999</v>
          </cell>
        </row>
        <row r="230">
          <cell r="D230" t="str">
            <v>M30-90</v>
          </cell>
          <cell r="E230">
            <v>1.3009999999999999</v>
          </cell>
        </row>
        <row r="231">
          <cell r="D231" t="str">
            <v>M30-95</v>
          </cell>
          <cell r="E231">
            <v>1.3280000000000001</v>
          </cell>
        </row>
        <row r="232">
          <cell r="D232" t="str">
            <v>M30-100</v>
          </cell>
          <cell r="E232">
            <v>1.3560000000000001</v>
          </cell>
        </row>
        <row r="233">
          <cell r="D233" t="str">
            <v>M30-105</v>
          </cell>
          <cell r="E233">
            <v>1.3839999999999999</v>
          </cell>
        </row>
        <row r="234">
          <cell r="D234" t="str">
            <v>M30-110</v>
          </cell>
          <cell r="E234">
            <v>1.4119999999999999</v>
          </cell>
        </row>
        <row r="235">
          <cell r="D235" t="str">
            <v>M30-115</v>
          </cell>
          <cell r="E235">
            <v>1.4390000000000001</v>
          </cell>
        </row>
        <row r="236">
          <cell r="D236" t="str">
            <v>M30-120</v>
          </cell>
          <cell r="E236">
            <v>1.4670000000000001</v>
          </cell>
        </row>
        <row r="237">
          <cell r="D237" t="str">
            <v>M30-125</v>
          </cell>
          <cell r="E237">
            <v>1.4950000000000001</v>
          </cell>
        </row>
        <row r="238">
          <cell r="D238" t="str">
            <v>M30-130</v>
          </cell>
          <cell r="E238">
            <v>1.5229999999999999</v>
          </cell>
        </row>
        <row r="239">
          <cell r="D239" t="str">
            <v>M30-135</v>
          </cell>
          <cell r="E239">
            <v>1.55</v>
          </cell>
        </row>
        <row r="240">
          <cell r="D240" t="str">
            <v>M30-140</v>
          </cell>
          <cell r="E240">
            <v>1.5780000000000001</v>
          </cell>
        </row>
        <row r="241">
          <cell r="D241" t="str">
            <v>M30-145</v>
          </cell>
          <cell r="E241">
            <v>1.6060000000000001</v>
          </cell>
        </row>
        <row r="242">
          <cell r="D242" t="str">
            <v>M30-150</v>
          </cell>
          <cell r="E242">
            <v>1.633</v>
          </cell>
        </row>
        <row r="244">
          <cell r="D244">
            <v>8</v>
          </cell>
          <cell r="E244">
            <v>0.39458403729087799</v>
          </cell>
        </row>
        <row r="245">
          <cell r="D245">
            <v>10</v>
          </cell>
          <cell r="E245">
            <v>0.61653755826699685</v>
          </cell>
        </row>
        <row r="246">
          <cell r="D246">
            <v>12</v>
          </cell>
          <cell r="E246">
            <v>0.88781408390447547</v>
          </cell>
        </row>
        <row r="247">
          <cell r="D247">
            <v>13</v>
          </cell>
          <cell r="E247">
            <v>1.0419484734712245</v>
          </cell>
        </row>
        <row r="248">
          <cell r="D248">
            <v>16</v>
          </cell>
          <cell r="E248">
            <v>1.5783361491635119</v>
          </cell>
        </row>
        <row r="249">
          <cell r="D249">
            <v>19</v>
          </cell>
          <cell r="E249">
            <v>2.2257005853438585</v>
          </cell>
        </row>
        <row r="250">
          <cell r="D250">
            <v>20</v>
          </cell>
          <cell r="E250">
            <v>2.4661502330679874</v>
          </cell>
        </row>
        <row r="251">
          <cell r="D251">
            <v>22</v>
          </cell>
          <cell r="E251">
            <v>2.9840417820122647</v>
          </cell>
        </row>
        <row r="253">
          <cell r="D253" t="str">
            <v>PF0.25"</v>
          </cell>
          <cell r="E253">
            <v>0.62333333333333341</v>
          </cell>
        </row>
        <row r="254">
          <cell r="D254" t="str">
            <v>PF0.5"</v>
          </cell>
          <cell r="E254">
            <v>1.2649999999999999</v>
          </cell>
        </row>
        <row r="255">
          <cell r="D255" t="str">
            <v>PF1"</v>
          </cell>
          <cell r="E255">
            <v>2.5016666666666665</v>
          </cell>
        </row>
        <row r="256">
          <cell r="D256" t="str">
            <v>PF1.25"</v>
          </cell>
          <cell r="E256">
            <v>3.3916666666666671</v>
          </cell>
        </row>
        <row r="257">
          <cell r="D257" t="str">
            <v>PF1.5"</v>
          </cell>
          <cell r="E257">
            <v>4.05</v>
          </cell>
        </row>
        <row r="258">
          <cell r="D258" t="str">
            <v>PF2"</v>
          </cell>
          <cell r="E258">
            <v>5.4383333333333335</v>
          </cell>
        </row>
        <row r="259">
          <cell r="D259" t="str">
            <v>PF2.5"</v>
          </cell>
          <cell r="E259">
            <v>8.6333333333333329</v>
          </cell>
        </row>
        <row r="260">
          <cell r="D260" t="str">
            <v>PF3"</v>
          </cell>
          <cell r="E260">
            <v>11.293333333333335</v>
          </cell>
        </row>
        <row r="261">
          <cell r="D261" t="str">
            <v>PF4"</v>
          </cell>
          <cell r="E261">
            <v>16.074999999999999</v>
          </cell>
        </row>
        <row r="262">
          <cell r="D262" t="str">
            <v>PF6"</v>
          </cell>
          <cell r="E262">
            <v>27.7</v>
          </cell>
        </row>
        <row r="264">
          <cell r="D264" t="str">
            <v>PL-4</v>
          </cell>
          <cell r="E264">
            <v>31.400000000000002</v>
          </cell>
        </row>
        <row r="265">
          <cell r="D265" t="str">
            <v>PL-5</v>
          </cell>
          <cell r="E265">
            <v>39.25</v>
          </cell>
        </row>
        <row r="266">
          <cell r="D266" t="str">
            <v>PL-6</v>
          </cell>
          <cell r="E266">
            <v>47.1</v>
          </cell>
        </row>
        <row r="267">
          <cell r="D267" t="str">
            <v>PL-8</v>
          </cell>
          <cell r="E267">
            <v>62.800000000000004</v>
          </cell>
        </row>
        <row r="268">
          <cell r="D268" t="str">
            <v>PL-10</v>
          </cell>
          <cell r="E268">
            <v>78.5</v>
          </cell>
        </row>
        <row r="269">
          <cell r="D269" t="str">
            <v>PL-12</v>
          </cell>
          <cell r="E269">
            <v>94.2</v>
          </cell>
        </row>
        <row r="270">
          <cell r="D270" t="str">
            <v>PL-16</v>
          </cell>
          <cell r="E270">
            <v>125.60000000000001</v>
          </cell>
        </row>
        <row r="271">
          <cell r="D271" t="str">
            <v>PL-20</v>
          </cell>
          <cell r="E271">
            <v>157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(i).Basic Price"/>
      <sheetName val="(ii).Analisys"/>
      <sheetName val="(iii).Tabel"/>
      <sheetName val="(iii).Skets Formwork"/>
      <sheetName val="@1BoQ"/>
      <sheetName val="@2.BBS"/>
      <sheetName val="@3.MTO"/>
      <sheetName val="@4.Schedule"/>
      <sheetName val="@5.Actual Progress"/>
      <sheetName val="@06. S-Curve Progress"/>
    </sheetNames>
    <sheetDataSet>
      <sheetData sheetId="0" refreshError="1"/>
      <sheetData sheetId="1" refreshError="1"/>
      <sheetData sheetId="2">
        <row r="81">
          <cell r="B81">
            <v>8</v>
          </cell>
          <cell r="C81">
            <v>0.39500000000000002</v>
          </cell>
          <cell r="D81" t="str">
            <v>polos</v>
          </cell>
        </row>
        <row r="82">
          <cell r="B82">
            <v>10</v>
          </cell>
          <cell r="C82">
            <v>0.62</v>
          </cell>
          <cell r="D82" t="str">
            <v>polos</v>
          </cell>
        </row>
        <row r="83">
          <cell r="B83">
            <v>12</v>
          </cell>
          <cell r="C83">
            <v>0.88800000000000001</v>
          </cell>
          <cell r="D83" t="str">
            <v>polos</v>
          </cell>
        </row>
        <row r="84">
          <cell r="B84">
            <v>13</v>
          </cell>
          <cell r="C84">
            <v>0.99399999999999999</v>
          </cell>
          <cell r="D84" t="str">
            <v>ulir</v>
          </cell>
        </row>
        <row r="85">
          <cell r="B85">
            <v>16</v>
          </cell>
          <cell r="C85">
            <v>1.552</v>
          </cell>
          <cell r="D85" t="str">
            <v>ulir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 refreshError="1">
        <row r="3">
          <cell r="I3">
            <v>20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recap price"/>
      <sheetName val="US indoor vs macro outdoor"/>
      <sheetName val="US outdoor vs macro outdoor"/>
      <sheetName val="US outdoor vs micro outdoor"/>
      <sheetName val="Metrosite vs micro outdoor"/>
      <sheetName val="flexihopper  vs trs "/>
    </sheetNames>
    <sheetDataSet>
      <sheetData sheetId="0" refreshError="1"/>
      <sheetData sheetId="1" refreshError="1">
        <row r="116">
          <cell r="C116">
            <v>9000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ALL"/>
    </sheetNames>
    <sheetDataSet>
      <sheetData sheetId="0" refreshError="1">
        <row r="5">
          <cell r="B5" t="str">
            <v>FUZ117</v>
          </cell>
          <cell r="C5">
            <v>111</v>
          </cell>
          <cell r="D5">
            <v>1</v>
          </cell>
          <cell r="F5">
            <v>1171</v>
          </cell>
          <cell r="G5">
            <v>22801</v>
          </cell>
          <cell r="H5" t="str">
            <v>WEISHENGTING1</v>
          </cell>
          <cell r="I5">
            <v>4</v>
          </cell>
          <cell r="J5">
            <v>3</v>
          </cell>
          <cell r="K5">
            <v>49</v>
          </cell>
          <cell r="L5">
            <v>75</v>
          </cell>
          <cell r="N5">
            <v>83</v>
          </cell>
          <cell r="O5">
            <v>89</v>
          </cell>
          <cell r="S5">
            <v>4</v>
          </cell>
          <cell r="U5">
            <v>1172</v>
          </cell>
          <cell r="V5">
            <v>1173</v>
          </cell>
          <cell r="W5">
            <v>2131</v>
          </cell>
          <cell r="X5">
            <v>102</v>
          </cell>
          <cell r="Y5">
            <v>1162</v>
          </cell>
          <cell r="Z5">
            <v>1163</v>
          </cell>
          <cell r="AA5">
            <v>111</v>
          </cell>
          <cell r="AB5">
            <v>113</v>
          </cell>
          <cell r="AC5">
            <v>1221</v>
          </cell>
          <cell r="AD5">
            <v>103</v>
          </cell>
          <cell r="AE5">
            <v>2122</v>
          </cell>
          <cell r="AF5">
            <v>2123</v>
          </cell>
          <cell r="AG5">
            <v>3021</v>
          </cell>
          <cell r="AH5">
            <v>3022</v>
          </cell>
          <cell r="AI5">
            <v>3023</v>
          </cell>
          <cell r="AR5">
            <v>111</v>
          </cell>
          <cell r="AS5">
            <v>333</v>
          </cell>
          <cell r="AT5">
            <v>2611</v>
          </cell>
          <cell r="AU5">
            <v>1211</v>
          </cell>
          <cell r="AV5">
            <v>101</v>
          </cell>
          <cell r="AX5">
            <v>1221</v>
          </cell>
          <cell r="AY5">
            <v>2491</v>
          </cell>
          <cell r="AZ5">
            <v>2132</v>
          </cell>
          <cell r="BA5">
            <v>3023</v>
          </cell>
          <cell r="BB5">
            <v>3021</v>
          </cell>
        </row>
        <row r="6">
          <cell r="J6" t="str">
            <v>TRX#</v>
          </cell>
        </row>
        <row r="7">
          <cell r="J7" t="str">
            <v>FRT</v>
          </cell>
        </row>
        <row r="10">
          <cell r="B10" t="str">
            <v>FUZ117</v>
          </cell>
          <cell r="C10">
            <v>111</v>
          </cell>
          <cell r="D10">
            <v>1</v>
          </cell>
          <cell r="F10">
            <v>1172</v>
          </cell>
          <cell r="G10">
            <v>22801</v>
          </cell>
          <cell r="H10" t="str">
            <v>WEISHENGTING2</v>
          </cell>
          <cell r="I10">
            <v>5</v>
          </cell>
          <cell r="J10">
            <v>6</v>
          </cell>
          <cell r="K10">
            <v>79</v>
          </cell>
          <cell r="L10">
            <v>77</v>
          </cell>
          <cell r="N10">
            <v>85</v>
          </cell>
          <cell r="O10">
            <v>91</v>
          </cell>
          <cell r="S10">
            <v>4</v>
          </cell>
          <cell r="U10">
            <v>1173</v>
          </cell>
          <cell r="V10">
            <v>1171</v>
          </cell>
          <cell r="W10">
            <v>2131</v>
          </cell>
          <cell r="X10">
            <v>2132</v>
          </cell>
          <cell r="Y10">
            <v>113</v>
          </cell>
          <cell r="Z10">
            <v>1221</v>
          </cell>
          <cell r="AA10">
            <v>1223</v>
          </cell>
          <cell r="AB10">
            <v>1211</v>
          </cell>
          <cell r="AC10">
            <v>1212</v>
          </cell>
          <cell r="AD10">
            <v>332</v>
          </cell>
          <cell r="AE10">
            <v>2492</v>
          </cell>
          <cell r="AF10">
            <v>3022</v>
          </cell>
          <cell r="AR10">
            <v>331</v>
          </cell>
          <cell r="AS10">
            <v>1212</v>
          </cell>
          <cell r="AT10">
            <v>2612</v>
          </cell>
          <cell r="AU10">
            <v>102</v>
          </cell>
          <cell r="AV10">
            <v>112</v>
          </cell>
          <cell r="AX10">
            <v>3022</v>
          </cell>
          <cell r="AY10">
            <v>1221</v>
          </cell>
          <cell r="AZ10">
            <v>2132</v>
          </cell>
          <cell r="BA10">
            <v>2491</v>
          </cell>
          <cell r="BB10">
            <v>2492</v>
          </cell>
        </row>
        <row r="11">
          <cell r="J11" t="str">
            <v>TRX#</v>
          </cell>
        </row>
        <row r="12">
          <cell r="J12" t="str">
            <v>FRT</v>
          </cell>
        </row>
        <row r="15">
          <cell r="B15" t="str">
            <v>FUZ117</v>
          </cell>
          <cell r="C15">
            <v>111</v>
          </cell>
          <cell r="D15">
            <v>1</v>
          </cell>
          <cell r="F15">
            <v>1173</v>
          </cell>
          <cell r="G15">
            <v>22801</v>
          </cell>
          <cell r="H15" t="str">
            <v>WEISHENGTING3</v>
          </cell>
          <cell r="I15">
            <v>4</v>
          </cell>
          <cell r="J15">
            <v>5</v>
          </cell>
          <cell r="K15">
            <v>46</v>
          </cell>
          <cell r="L15">
            <v>70</v>
          </cell>
          <cell r="N15">
            <v>87</v>
          </cell>
          <cell r="O15">
            <v>93</v>
          </cell>
          <cell r="S15">
            <v>4</v>
          </cell>
          <cell r="U15">
            <v>1171</v>
          </cell>
          <cell r="V15">
            <v>1172</v>
          </cell>
          <cell r="W15">
            <v>2132</v>
          </cell>
          <cell r="X15">
            <v>103</v>
          </cell>
          <cell r="Y15">
            <v>2131</v>
          </cell>
          <cell r="Z15">
            <v>1211</v>
          </cell>
          <cell r="AA15">
            <v>102</v>
          </cell>
          <cell r="AB15">
            <v>332</v>
          </cell>
          <cell r="AC15">
            <v>2491</v>
          </cell>
          <cell r="AD15">
            <v>2492</v>
          </cell>
          <cell r="AE15">
            <v>2493</v>
          </cell>
          <cell r="AF15">
            <v>3022</v>
          </cell>
          <cell r="AG15">
            <v>3023</v>
          </cell>
          <cell r="AR15">
            <v>113</v>
          </cell>
          <cell r="AS15">
            <v>103</v>
          </cell>
          <cell r="AT15">
            <v>332</v>
          </cell>
          <cell r="AU15">
            <v>1213</v>
          </cell>
          <cell r="AV15">
            <v>2613</v>
          </cell>
          <cell r="AX15">
            <v>1223</v>
          </cell>
          <cell r="AY15">
            <v>2132</v>
          </cell>
          <cell r="AZ15">
            <v>2133</v>
          </cell>
          <cell r="BA15">
            <v>2492</v>
          </cell>
          <cell r="BB15">
            <v>3022</v>
          </cell>
        </row>
        <row r="16">
          <cell r="J16" t="str">
            <v>TRX#</v>
          </cell>
        </row>
        <row r="17">
          <cell r="J17" t="str">
            <v>FRT</v>
          </cell>
        </row>
        <row r="20">
          <cell r="B20" t="str">
            <v>FUZ121</v>
          </cell>
          <cell r="C20">
            <v>111</v>
          </cell>
          <cell r="D20">
            <v>1</v>
          </cell>
          <cell r="F20">
            <v>1211</v>
          </cell>
          <cell r="G20">
            <v>22801</v>
          </cell>
          <cell r="H20" t="str">
            <v>WOHUQIAO1</v>
          </cell>
          <cell r="I20">
            <v>6</v>
          </cell>
          <cell r="J20">
            <v>6</v>
          </cell>
          <cell r="K20">
            <v>44</v>
          </cell>
          <cell r="L20">
            <v>61</v>
          </cell>
          <cell r="N20">
            <v>83</v>
          </cell>
          <cell r="O20">
            <v>89</v>
          </cell>
          <cell r="S20">
            <v>4</v>
          </cell>
          <cell r="U20">
            <v>1212</v>
          </cell>
          <cell r="V20">
            <v>1213</v>
          </cell>
          <cell r="W20">
            <v>1142</v>
          </cell>
          <cell r="X20">
            <v>1201</v>
          </cell>
          <cell r="Y20">
            <v>332</v>
          </cell>
          <cell r="Z20">
            <v>2132</v>
          </cell>
          <cell r="AA20">
            <v>2133</v>
          </cell>
          <cell r="AB20">
            <v>1172</v>
          </cell>
          <cell r="AC20">
            <v>1173</v>
          </cell>
          <cell r="AD20">
            <v>1223</v>
          </cell>
          <cell r="AE20">
            <v>2432</v>
          </cell>
          <cell r="AF20">
            <v>333</v>
          </cell>
          <cell r="AG20">
            <v>2481</v>
          </cell>
          <cell r="AH20">
            <v>2491</v>
          </cell>
          <cell r="AI20">
            <v>2492</v>
          </cell>
          <cell r="AJ20">
            <v>2493</v>
          </cell>
          <cell r="AR20">
            <v>2611</v>
          </cell>
          <cell r="AS20">
            <v>1251</v>
          </cell>
          <cell r="AT20">
            <v>161</v>
          </cell>
          <cell r="AU20">
            <v>1201</v>
          </cell>
          <cell r="AV20">
            <v>331</v>
          </cell>
          <cell r="AX20">
            <v>81</v>
          </cell>
          <cell r="AY20">
            <v>2491</v>
          </cell>
          <cell r="AZ20">
            <v>2493</v>
          </cell>
          <cell r="BA20">
            <v>2021</v>
          </cell>
          <cell r="BB20">
            <v>2481</v>
          </cell>
        </row>
        <row r="21">
          <cell r="J21" t="str">
            <v>TRX#</v>
          </cell>
        </row>
        <row r="22">
          <cell r="J22" t="str">
            <v>FRT</v>
          </cell>
        </row>
        <row r="25">
          <cell r="B25" t="str">
            <v>FUZ121</v>
          </cell>
          <cell r="C25">
            <v>111</v>
          </cell>
          <cell r="D25">
            <v>1</v>
          </cell>
          <cell r="F25">
            <v>1212</v>
          </cell>
          <cell r="G25">
            <v>22801</v>
          </cell>
          <cell r="H25" t="str">
            <v>WOHUQIAO2</v>
          </cell>
          <cell r="I25">
            <v>4</v>
          </cell>
          <cell r="J25">
            <v>0</v>
          </cell>
          <cell r="K25">
            <v>55</v>
          </cell>
          <cell r="L25">
            <v>66</v>
          </cell>
          <cell r="N25">
            <v>85</v>
          </cell>
          <cell r="O25">
            <v>91</v>
          </cell>
          <cell r="S25">
            <v>4</v>
          </cell>
          <cell r="U25">
            <v>1213</v>
          </cell>
          <cell r="V25">
            <v>1211</v>
          </cell>
          <cell r="W25">
            <v>1172</v>
          </cell>
          <cell r="X25">
            <v>1223</v>
          </cell>
          <cell r="Y25">
            <v>2611</v>
          </cell>
          <cell r="Z25">
            <v>2613</v>
          </cell>
          <cell r="AA25">
            <v>81</v>
          </cell>
          <cell r="AB25">
            <v>83</v>
          </cell>
          <cell r="AC25">
            <v>2241</v>
          </cell>
          <cell r="AD25">
            <v>1251</v>
          </cell>
          <cell r="AE25">
            <v>332</v>
          </cell>
          <cell r="AF25">
            <v>2482</v>
          </cell>
          <cell r="AG25">
            <v>2493</v>
          </cell>
          <cell r="AH25">
            <v>9101</v>
          </cell>
          <cell r="AI25">
            <v>9111</v>
          </cell>
          <cell r="AJ25">
            <v>9121</v>
          </cell>
          <cell r="AR25">
            <v>1172</v>
          </cell>
          <cell r="AS25">
            <v>332</v>
          </cell>
          <cell r="AT25">
            <v>1202</v>
          </cell>
          <cell r="AU25">
            <v>162</v>
          </cell>
          <cell r="AV25">
            <v>2612</v>
          </cell>
          <cell r="AX25">
            <v>81</v>
          </cell>
          <cell r="AY25">
            <v>2492</v>
          </cell>
          <cell r="AZ25">
            <v>2241</v>
          </cell>
          <cell r="BA25">
            <v>2482</v>
          </cell>
          <cell r="BB25">
            <v>2021</v>
          </cell>
        </row>
        <row r="26">
          <cell r="J26" t="str">
            <v>TRX#</v>
          </cell>
        </row>
        <row r="27">
          <cell r="J27" t="str">
            <v>FRT</v>
          </cell>
        </row>
        <row r="30">
          <cell r="B30" t="str">
            <v>FUZ121</v>
          </cell>
          <cell r="C30">
            <v>111</v>
          </cell>
          <cell r="D30">
            <v>1</v>
          </cell>
          <cell r="F30">
            <v>1213</v>
          </cell>
          <cell r="G30">
            <v>22801</v>
          </cell>
          <cell r="H30" t="str">
            <v>WOHUQIAO3</v>
          </cell>
          <cell r="I30">
            <v>5</v>
          </cell>
          <cell r="J30">
            <v>0</v>
          </cell>
          <cell r="K30">
            <v>52</v>
          </cell>
          <cell r="L30">
            <v>75</v>
          </cell>
          <cell r="N30">
            <v>87</v>
          </cell>
          <cell r="O30">
            <v>93</v>
          </cell>
          <cell r="S30">
            <v>4</v>
          </cell>
          <cell r="U30">
            <v>1211</v>
          </cell>
          <cell r="V30">
            <v>1212</v>
          </cell>
          <cell r="W30">
            <v>1142</v>
          </cell>
          <cell r="X30">
            <v>1201</v>
          </cell>
          <cell r="Y30">
            <v>83</v>
          </cell>
          <cell r="Z30">
            <v>2241</v>
          </cell>
          <cell r="AA30">
            <v>1251</v>
          </cell>
          <cell r="AB30">
            <v>2171</v>
          </cell>
          <cell r="AC30">
            <v>161</v>
          </cell>
          <cell r="AD30">
            <v>162</v>
          </cell>
          <cell r="AE30">
            <v>2481</v>
          </cell>
          <cell r="AF30">
            <v>2482</v>
          </cell>
          <cell r="AR30">
            <v>2613</v>
          </cell>
          <cell r="AS30">
            <v>2633</v>
          </cell>
          <cell r="AT30">
            <v>163</v>
          </cell>
          <cell r="AU30">
            <v>1173</v>
          </cell>
          <cell r="AW30">
            <v>2132</v>
          </cell>
          <cell r="AX30">
            <v>1223</v>
          </cell>
          <cell r="AY30">
            <v>2482</v>
          </cell>
          <cell r="AZ30">
            <v>2112</v>
          </cell>
          <cell r="BA30">
            <v>2493</v>
          </cell>
          <cell r="BB30">
            <v>2482</v>
          </cell>
        </row>
        <row r="31">
          <cell r="J31" t="str">
            <v>TRX#</v>
          </cell>
        </row>
        <row r="32">
          <cell r="J32" t="str">
            <v>FRT</v>
          </cell>
        </row>
        <row r="35">
          <cell r="B35" t="str">
            <v>FUZ122</v>
          </cell>
          <cell r="C35">
            <v>111</v>
          </cell>
          <cell r="D35">
            <v>1</v>
          </cell>
          <cell r="F35">
            <v>1221</v>
          </cell>
          <cell r="G35">
            <v>22801</v>
          </cell>
          <cell r="H35" t="str">
            <v>SHANGBIN1</v>
          </cell>
          <cell r="I35">
            <v>7</v>
          </cell>
          <cell r="J35">
            <v>1</v>
          </cell>
          <cell r="K35">
            <v>58</v>
          </cell>
          <cell r="L35">
            <v>69</v>
          </cell>
          <cell r="N35">
            <v>84</v>
          </cell>
          <cell r="O35">
            <v>90</v>
          </cell>
          <cell r="S35">
            <v>4</v>
          </cell>
          <cell r="U35">
            <v>1222</v>
          </cell>
          <cell r="V35">
            <v>1223</v>
          </cell>
          <cell r="W35">
            <v>1171</v>
          </cell>
          <cell r="X35">
            <v>1172</v>
          </cell>
          <cell r="Y35">
            <v>113</v>
          </cell>
          <cell r="Z35">
            <v>9041</v>
          </cell>
          <cell r="AA35">
            <v>332</v>
          </cell>
          <cell r="AB35">
            <v>2132</v>
          </cell>
          <cell r="AC35">
            <v>2492</v>
          </cell>
          <cell r="AR35">
            <v>1241</v>
          </cell>
          <cell r="AS35">
            <v>81</v>
          </cell>
          <cell r="AT35">
            <v>2131</v>
          </cell>
          <cell r="AU35">
            <v>2571</v>
          </cell>
          <cell r="AV35">
            <v>2491</v>
          </cell>
          <cell r="AW35">
            <v>3021</v>
          </cell>
          <cell r="AY35">
            <v>1171</v>
          </cell>
          <cell r="AZ35">
            <v>1172</v>
          </cell>
          <cell r="BA35">
            <v>2611</v>
          </cell>
          <cell r="BB35">
            <v>111</v>
          </cell>
        </row>
        <row r="36">
          <cell r="J36" t="str">
            <v>TRX#</v>
          </cell>
        </row>
        <row r="37">
          <cell r="J37" t="str">
            <v>FRT</v>
          </cell>
        </row>
        <row r="40">
          <cell r="B40" t="str">
            <v>FUZ122</v>
          </cell>
          <cell r="C40">
            <v>111</v>
          </cell>
          <cell r="D40">
            <v>1</v>
          </cell>
          <cell r="F40">
            <v>1222</v>
          </cell>
          <cell r="G40">
            <v>22801</v>
          </cell>
          <cell r="H40" t="str">
            <v>SHANGBIN2</v>
          </cell>
          <cell r="I40">
            <v>5</v>
          </cell>
          <cell r="J40">
            <v>7</v>
          </cell>
          <cell r="K40">
            <v>54</v>
          </cell>
          <cell r="L40">
            <v>60</v>
          </cell>
          <cell r="N40">
            <v>86</v>
          </cell>
          <cell r="O40">
            <v>92</v>
          </cell>
          <cell r="S40">
            <v>4</v>
          </cell>
          <cell r="U40">
            <v>1223</v>
          </cell>
          <cell r="V40">
            <v>1221</v>
          </cell>
          <cell r="W40">
            <v>112</v>
          </cell>
          <cell r="X40">
            <v>113</v>
          </cell>
          <cell r="Y40">
            <v>1241</v>
          </cell>
          <cell r="Z40">
            <v>1243</v>
          </cell>
          <cell r="AA40">
            <v>2611</v>
          </cell>
          <cell r="AB40">
            <v>9041</v>
          </cell>
          <cell r="AC40">
            <v>2492</v>
          </cell>
          <cell r="AR40">
            <v>2132</v>
          </cell>
          <cell r="AS40">
            <v>82</v>
          </cell>
          <cell r="AT40">
            <v>1242</v>
          </cell>
          <cell r="AU40">
            <v>2572</v>
          </cell>
          <cell r="AV40">
            <v>2492</v>
          </cell>
          <cell r="AW40">
            <v>3022</v>
          </cell>
          <cell r="AY40">
            <v>113</v>
          </cell>
          <cell r="AZ40">
            <v>2612</v>
          </cell>
          <cell r="BA40">
            <v>1212</v>
          </cell>
          <cell r="BB40">
            <v>1172</v>
          </cell>
        </row>
        <row r="41">
          <cell r="J41" t="str">
            <v>TRX#</v>
          </cell>
        </row>
        <row r="42">
          <cell r="J42" t="str">
            <v>FRT</v>
          </cell>
        </row>
        <row r="45">
          <cell r="B45" t="str">
            <v>FUZ122</v>
          </cell>
          <cell r="C45">
            <v>111</v>
          </cell>
          <cell r="D45">
            <v>1</v>
          </cell>
          <cell r="F45">
            <v>1223</v>
          </cell>
          <cell r="G45">
            <v>22801</v>
          </cell>
          <cell r="H45" t="str">
            <v>SHANGBIN3</v>
          </cell>
          <cell r="I45">
            <v>5</v>
          </cell>
          <cell r="J45">
            <v>0</v>
          </cell>
          <cell r="K45">
            <v>51</v>
          </cell>
          <cell r="L45">
            <v>64</v>
          </cell>
          <cell r="N45">
            <v>88</v>
          </cell>
          <cell r="O45">
            <v>94</v>
          </cell>
          <cell r="S45">
            <v>4</v>
          </cell>
          <cell r="U45">
            <v>1221</v>
          </cell>
          <cell r="V45">
            <v>1222</v>
          </cell>
          <cell r="W45">
            <v>1172</v>
          </cell>
          <cell r="X45">
            <v>2611</v>
          </cell>
          <cell r="Y45">
            <v>2613</v>
          </cell>
          <cell r="Z45">
            <v>81</v>
          </cell>
          <cell r="AA45">
            <v>1211</v>
          </cell>
          <cell r="AB45">
            <v>1212</v>
          </cell>
          <cell r="AC45">
            <v>332</v>
          </cell>
          <cell r="AD45">
            <v>2132</v>
          </cell>
          <cell r="AE45">
            <v>2491</v>
          </cell>
          <cell r="AF45">
            <v>2492</v>
          </cell>
          <cell r="AG45">
            <v>2493</v>
          </cell>
          <cell r="AR45">
            <v>1243</v>
          </cell>
          <cell r="AS45">
            <v>2573</v>
          </cell>
          <cell r="AT45">
            <v>3023</v>
          </cell>
          <cell r="AU45">
            <v>83</v>
          </cell>
          <cell r="AV45">
            <v>2493</v>
          </cell>
          <cell r="AX45">
            <v>113</v>
          </cell>
          <cell r="AY45">
            <v>2611</v>
          </cell>
          <cell r="AZ45">
            <v>2613</v>
          </cell>
          <cell r="BA45">
            <v>1211</v>
          </cell>
          <cell r="BB45">
            <v>1173</v>
          </cell>
        </row>
        <row r="46">
          <cell r="J46" t="str">
            <v>TRX#</v>
          </cell>
        </row>
        <row r="47">
          <cell r="J47" t="str">
            <v>FRT</v>
          </cell>
        </row>
        <row r="50">
          <cell r="B50" t="str">
            <v>FUZ249</v>
          </cell>
          <cell r="C50">
            <v>111</v>
          </cell>
          <cell r="D50">
            <v>1</v>
          </cell>
          <cell r="F50">
            <v>2491</v>
          </cell>
          <cell r="G50">
            <v>22801</v>
          </cell>
          <cell r="H50" t="str">
            <v>LIANGSHITING1</v>
          </cell>
          <cell r="I50">
            <v>5</v>
          </cell>
          <cell r="J50">
            <v>4</v>
          </cell>
          <cell r="K50">
            <v>50</v>
          </cell>
          <cell r="L50">
            <v>65</v>
          </cell>
          <cell r="N50">
            <v>84</v>
          </cell>
          <cell r="O50">
            <v>90</v>
          </cell>
          <cell r="S50">
            <v>4</v>
          </cell>
          <cell r="U50">
            <v>2492</v>
          </cell>
          <cell r="V50">
            <v>2493</v>
          </cell>
          <cell r="W50">
            <v>2131</v>
          </cell>
          <cell r="X50">
            <v>2132</v>
          </cell>
          <cell r="Y50">
            <v>2133</v>
          </cell>
          <cell r="Z50">
            <v>331</v>
          </cell>
          <cell r="AA50">
            <v>332</v>
          </cell>
          <cell r="AB50">
            <v>1173</v>
          </cell>
          <cell r="AC50">
            <v>103</v>
          </cell>
          <cell r="AD50">
            <v>2473</v>
          </cell>
          <cell r="AE50">
            <v>2112</v>
          </cell>
          <cell r="AF50">
            <v>2113</v>
          </cell>
          <cell r="AG50">
            <v>1211</v>
          </cell>
          <cell r="AH50">
            <v>1223</v>
          </cell>
          <cell r="AR50">
            <v>2131</v>
          </cell>
          <cell r="AS50">
            <v>1221</v>
          </cell>
          <cell r="AT50">
            <v>81</v>
          </cell>
          <cell r="AU50">
            <v>1141</v>
          </cell>
          <cell r="AV50">
            <v>2481</v>
          </cell>
          <cell r="AW50">
            <v>3021</v>
          </cell>
          <cell r="AX50" t="str">
            <v/>
          </cell>
          <cell r="AY50">
            <v>1171</v>
          </cell>
          <cell r="AZ50">
            <v>1172</v>
          </cell>
          <cell r="BA50">
            <v>331</v>
          </cell>
          <cell r="BB50">
            <v>1211</v>
          </cell>
        </row>
        <row r="51">
          <cell r="J51" t="str">
            <v>TRX#</v>
          </cell>
        </row>
        <row r="52">
          <cell r="J52" t="str">
            <v>FRT</v>
          </cell>
        </row>
        <row r="55">
          <cell r="B55" t="str">
            <v>FUZ249</v>
          </cell>
          <cell r="C55">
            <v>111</v>
          </cell>
          <cell r="D55">
            <v>1</v>
          </cell>
          <cell r="F55">
            <v>2492</v>
          </cell>
          <cell r="G55">
            <v>22801</v>
          </cell>
          <cell r="H55" t="str">
            <v>LIANGSHITING2</v>
          </cell>
          <cell r="I55">
            <v>4</v>
          </cell>
          <cell r="J55">
            <v>4</v>
          </cell>
          <cell r="K55">
            <v>48</v>
          </cell>
          <cell r="L55">
            <v>72</v>
          </cell>
          <cell r="N55">
            <v>86</v>
          </cell>
          <cell r="O55">
            <v>92</v>
          </cell>
          <cell r="S55">
            <v>4</v>
          </cell>
          <cell r="U55">
            <v>2491</v>
          </cell>
          <cell r="V55">
            <v>2493</v>
          </cell>
          <cell r="W55">
            <v>332</v>
          </cell>
          <cell r="X55">
            <v>2132</v>
          </cell>
          <cell r="Y55">
            <v>1172</v>
          </cell>
          <cell r="Z55">
            <v>1173</v>
          </cell>
          <cell r="AA55">
            <v>1223</v>
          </cell>
          <cell r="AB55">
            <v>1222</v>
          </cell>
          <cell r="AC55">
            <v>1221</v>
          </cell>
          <cell r="AD55">
            <v>113</v>
          </cell>
          <cell r="AE55">
            <v>2611</v>
          </cell>
          <cell r="AF55">
            <v>81</v>
          </cell>
          <cell r="AG55">
            <v>1211</v>
          </cell>
          <cell r="AH55">
            <v>2613</v>
          </cell>
          <cell r="AI55">
            <v>9101</v>
          </cell>
          <cell r="AJ55">
            <v>9111</v>
          </cell>
          <cell r="AK55">
            <v>9121</v>
          </cell>
          <cell r="AR55">
            <v>1222</v>
          </cell>
          <cell r="AS55">
            <v>2132</v>
          </cell>
          <cell r="AT55">
            <v>1142</v>
          </cell>
          <cell r="AU55">
            <v>82</v>
          </cell>
          <cell r="AV55">
            <v>2482</v>
          </cell>
          <cell r="AW55">
            <v>3022</v>
          </cell>
          <cell r="AX55" t="str">
            <v/>
          </cell>
          <cell r="AY55">
            <v>1172</v>
          </cell>
          <cell r="AZ55">
            <v>1173</v>
          </cell>
          <cell r="BA55">
            <v>332</v>
          </cell>
          <cell r="BB55">
            <v>1212</v>
          </cell>
        </row>
        <row r="56">
          <cell r="J56" t="str">
            <v>TRX#</v>
          </cell>
        </row>
        <row r="57">
          <cell r="J57" t="str">
            <v>FRT</v>
          </cell>
        </row>
        <row r="60">
          <cell r="B60" t="str">
            <v>FUZ249</v>
          </cell>
          <cell r="C60">
            <v>111</v>
          </cell>
          <cell r="D60">
            <v>1</v>
          </cell>
          <cell r="F60">
            <v>2493</v>
          </cell>
          <cell r="G60">
            <v>22801</v>
          </cell>
          <cell r="H60" t="str">
            <v>LIANGSHITING3</v>
          </cell>
          <cell r="I60">
            <v>5</v>
          </cell>
          <cell r="J60">
            <v>7</v>
          </cell>
          <cell r="K60">
            <v>58</v>
          </cell>
          <cell r="L60">
            <v>81</v>
          </cell>
          <cell r="N60">
            <v>88</v>
          </cell>
          <cell r="O60">
            <v>94</v>
          </cell>
          <cell r="S60">
            <v>4</v>
          </cell>
          <cell r="U60">
            <v>2491</v>
          </cell>
          <cell r="V60">
            <v>2492</v>
          </cell>
          <cell r="W60">
            <v>2132</v>
          </cell>
          <cell r="X60">
            <v>2133</v>
          </cell>
          <cell r="Y60">
            <v>332</v>
          </cell>
          <cell r="Z60">
            <v>1173</v>
          </cell>
          <cell r="AA60">
            <v>1223</v>
          </cell>
          <cell r="AB60">
            <v>1211</v>
          </cell>
          <cell r="AC60">
            <v>161</v>
          </cell>
          <cell r="AD60">
            <v>2481</v>
          </cell>
          <cell r="AE60">
            <v>2482</v>
          </cell>
          <cell r="AF60">
            <v>1212</v>
          </cell>
          <cell r="AR60">
            <v>2112</v>
          </cell>
          <cell r="AS60">
            <v>2133</v>
          </cell>
          <cell r="AT60">
            <v>1223</v>
          </cell>
          <cell r="AU60">
            <v>83</v>
          </cell>
          <cell r="AV60">
            <v>3023</v>
          </cell>
          <cell r="AW60" t="str">
            <v/>
          </cell>
          <cell r="AX60">
            <v>332</v>
          </cell>
          <cell r="AY60">
            <v>333</v>
          </cell>
          <cell r="AZ60">
            <v>1173</v>
          </cell>
          <cell r="BA60">
            <v>1211</v>
          </cell>
          <cell r="BB60">
            <v>1213</v>
          </cell>
        </row>
        <row r="61">
          <cell r="J61" t="str">
            <v>TRX#</v>
          </cell>
        </row>
        <row r="62">
          <cell r="J62" t="str">
            <v>FRT</v>
          </cell>
        </row>
        <row r="65">
          <cell r="B65" t="str">
            <v>ALL</v>
          </cell>
        </row>
        <row r="66">
          <cell r="B66" t="str">
            <v>SITE:</v>
          </cell>
          <cell r="C66" t="str">
            <v>BCF</v>
          </cell>
          <cell r="D66" t="str">
            <v>BTS</v>
          </cell>
          <cell r="E66" t="str">
            <v>TYP</v>
          </cell>
          <cell r="F66" t="str">
            <v>CI</v>
          </cell>
          <cell r="G66" t="str">
            <v>LAC</v>
          </cell>
          <cell r="H66" t="str">
            <v>CELL NAME</v>
          </cell>
          <cell r="I66" t="str">
            <v>NCC</v>
          </cell>
          <cell r="J66" t="str">
            <v>BCC</v>
          </cell>
          <cell r="K66" t="str">
            <v>BCCH</v>
          </cell>
          <cell r="L66" t="str">
            <v>2nd</v>
          </cell>
          <cell r="M66" t="str">
            <v>3rd</v>
          </cell>
          <cell r="N66" t="str">
            <v>4th</v>
          </cell>
          <cell r="O66" t="str">
            <v>5th</v>
          </cell>
          <cell r="P66" t="str">
            <v>BCH</v>
          </cell>
          <cell r="Q66" t="str">
            <v>AG</v>
          </cell>
          <cell r="R66" t="str">
            <v>SD</v>
          </cell>
          <cell r="S66" t="str">
            <v>TRX</v>
          </cell>
          <cell r="T66" t="str">
            <v>ET</v>
          </cell>
          <cell r="W66" t="str">
            <v>Neighbor cell</v>
          </cell>
          <cell r="AR66" t="str">
            <v>IUO Reference Cells (Pool)  &lt;&lt;CoCh - AdjCh&gt;&gt;</v>
          </cell>
        </row>
        <row r="67">
          <cell r="G67" t="str">
            <v>(Dec)</v>
          </cell>
          <cell r="K67" t="str">
            <v>TRX</v>
          </cell>
          <cell r="L67" t="str">
            <v>TRX</v>
          </cell>
          <cell r="M67" t="str">
            <v>TRX</v>
          </cell>
          <cell r="N67" t="str">
            <v>TRX</v>
          </cell>
          <cell r="O67" t="str">
            <v>TRX</v>
          </cell>
          <cell r="P67" t="str">
            <v>CFC</v>
          </cell>
          <cell r="Q67" t="str">
            <v>CH</v>
          </cell>
          <cell r="R67" t="str">
            <v>CH</v>
          </cell>
          <cell r="S67" t="str">
            <v>Num</v>
          </cell>
          <cell r="T67" t="str">
            <v>Num</v>
          </cell>
          <cell r="U67">
            <v>1</v>
          </cell>
          <cell r="V67">
            <v>2</v>
          </cell>
          <cell r="W67">
            <v>3</v>
          </cell>
          <cell r="X67">
            <v>4</v>
          </cell>
          <cell r="Y67">
            <v>5</v>
          </cell>
          <cell r="Z67">
            <v>6</v>
          </cell>
          <cell r="AA67">
            <v>7</v>
          </cell>
          <cell r="AB67">
            <v>8</v>
          </cell>
          <cell r="AC67">
            <v>9</v>
          </cell>
          <cell r="AD67">
            <v>10</v>
          </cell>
          <cell r="AE67">
            <v>11</v>
          </cell>
          <cell r="AF67">
            <v>12</v>
          </cell>
          <cell r="AG67">
            <v>13</v>
          </cell>
          <cell r="AH67">
            <v>14</v>
          </cell>
          <cell r="AI67">
            <v>15</v>
          </cell>
          <cell r="AJ67">
            <v>16</v>
          </cell>
          <cell r="AK67">
            <v>17</v>
          </cell>
          <cell r="AL67">
            <v>18</v>
          </cell>
          <cell r="AM67">
            <v>19</v>
          </cell>
          <cell r="AN67">
            <v>20</v>
          </cell>
          <cell r="AO67">
            <v>21</v>
          </cell>
          <cell r="AP67">
            <v>22</v>
          </cell>
          <cell r="AQ67">
            <v>23</v>
          </cell>
          <cell r="AR67">
            <v>1</v>
          </cell>
          <cell r="AS67">
            <v>2</v>
          </cell>
          <cell r="AT67">
            <v>3</v>
          </cell>
          <cell r="AU67">
            <v>4</v>
          </cell>
          <cell r="AV67">
            <v>5</v>
          </cell>
          <cell r="AW67">
            <v>6</v>
          </cell>
          <cell r="AX67">
            <v>7</v>
          </cell>
          <cell r="AY67">
            <v>8</v>
          </cell>
          <cell r="AZ67">
            <v>9</v>
          </cell>
          <cell r="BA67">
            <v>10</v>
          </cell>
          <cell r="BB67">
            <v>11</v>
          </cell>
        </row>
        <row r="68">
          <cell r="B68" t="str">
            <v>BSC112</v>
          </cell>
        </row>
        <row r="69">
          <cell r="B69" t="str">
            <v>FUZ008</v>
          </cell>
          <cell r="C69">
            <v>112</v>
          </cell>
          <cell r="D69">
            <v>1</v>
          </cell>
          <cell r="F69">
            <v>81</v>
          </cell>
          <cell r="G69">
            <v>22800</v>
          </cell>
          <cell r="H69" t="str">
            <v>DONGJIEK1</v>
          </cell>
          <cell r="I69">
            <v>7</v>
          </cell>
          <cell r="J69">
            <v>0</v>
          </cell>
          <cell r="K69">
            <v>53</v>
          </cell>
          <cell r="L69">
            <v>68</v>
          </cell>
          <cell r="M69">
            <v>74</v>
          </cell>
          <cell r="N69">
            <v>84</v>
          </cell>
          <cell r="O69">
            <v>90</v>
          </cell>
          <cell r="S69">
            <v>5</v>
          </cell>
          <cell r="U69">
            <v>82</v>
          </cell>
          <cell r="V69">
            <v>83</v>
          </cell>
          <cell r="W69">
            <v>2132</v>
          </cell>
          <cell r="X69">
            <v>1242</v>
          </cell>
          <cell r="Y69">
            <v>162</v>
          </cell>
          <cell r="Z69">
            <v>1212</v>
          </cell>
          <cell r="AA69">
            <v>2613</v>
          </cell>
          <cell r="AB69">
            <v>1223</v>
          </cell>
          <cell r="AC69">
            <v>1243</v>
          </cell>
          <cell r="AD69">
            <v>2603</v>
          </cell>
          <cell r="AE69">
            <v>161</v>
          </cell>
          <cell r="AF69">
            <v>3051</v>
          </cell>
          <cell r="AG69">
            <v>2612</v>
          </cell>
          <cell r="AH69">
            <v>2611</v>
          </cell>
          <cell r="AI69">
            <v>2492</v>
          </cell>
          <cell r="AJ69">
            <v>9101</v>
          </cell>
          <cell r="AK69">
            <v>9111</v>
          </cell>
          <cell r="AL69">
            <v>9121</v>
          </cell>
          <cell r="AR69">
            <v>1241</v>
          </cell>
          <cell r="AS69">
            <v>11</v>
          </cell>
          <cell r="AT69">
            <v>2241</v>
          </cell>
          <cell r="AU69">
            <v>2171</v>
          </cell>
          <cell r="AV69">
            <v>2481</v>
          </cell>
          <cell r="AX69">
            <v>2612</v>
          </cell>
          <cell r="AY69">
            <v>2631</v>
          </cell>
          <cell r="AZ69">
            <v>1251</v>
          </cell>
          <cell r="BA69">
            <v>1212</v>
          </cell>
          <cell r="BB69">
            <v>162</v>
          </cell>
        </row>
        <row r="70">
          <cell r="J70" t="str">
            <v>TRX#</v>
          </cell>
        </row>
        <row r="71">
          <cell r="J71" t="str">
            <v>FRT</v>
          </cell>
        </row>
        <row r="74">
          <cell r="B74" t="str">
            <v>FUZ008</v>
          </cell>
          <cell r="C74">
            <v>112</v>
          </cell>
          <cell r="D74">
            <v>1</v>
          </cell>
          <cell r="F74">
            <v>82</v>
          </cell>
          <cell r="G74">
            <v>22800</v>
          </cell>
          <cell r="H74" t="str">
            <v>DONGJIEK2</v>
          </cell>
          <cell r="I74">
            <v>6</v>
          </cell>
          <cell r="J74">
            <v>0</v>
          </cell>
          <cell r="K74">
            <v>58</v>
          </cell>
          <cell r="L74">
            <v>65</v>
          </cell>
          <cell r="M74">
            <v>76</v>
          </cell>
          <cell r="N74">
            <v>86</v>
          </cell>
          <cell r="O74">
            <v>92</v>
          </cell>
          <cell r="S74">
            <v>5</v>
          </cell>
          <cell r="U74">
            <v>83</v>
          </cell>
          <cell r="V74">
            <v>81</v>
          </cell>
          <cell r="W74">
            <v>13</v>
          </cell>
          <cell r="X74">
            <v>1243</v>
          </cell>
          <cell r="Y74">
            <v>2612</v>
          </cell>
          <cell r="Z74">
            <v>2613</v>
          </cell>
          <cell r="AA74">
            <v>3051</v>
          </cell>
          <cell r="AB74">
            <v>2603</v>
          </cell>
          <cell r="AC74">
            <v>3053</v>
          </cell>
          <cell r="AD74">
            <v>2241</v>
          </cell>
          <cell r="AE74">
            <v>2631</v>
          </cell>
          <cell r="AF74">
            <v>2632</v>
          </cell>
          <cell r="AG74">
            <v>2633</v>
          </cell>
          <cell r="AH74">
            <v>9101</v>
          </cell>
          <cell r="AI74">
            <v>9111</v>
          </cell>
          <cell r="AJ74">
            <v>9121</v>
          </cell>
          <cell r="AR74">
            <v>2482</v>
          </cell>
          <cell r="AS74">
            <v>1222</v>
          </cell>
          <cell r="AT74">
            <v>1242</v>
          </cell>
          <cell r="AU74">
            <v>2242</v>
          </cell>
          <cell r="AW74">
            <v>2612</v>
          </cell>
          <cell r="AX74">
            <v>2613</v>
          </cell>
          <cell r="AY74">
            <v>2603</v>
          </cell>
          <cell r="AZ74">
            <v>3053</v>
          </cell>
          <cell r="BA74">
            <v>1212</v>
          </cell>
          <cell r="BB74">
            <v>2632</v>
          </cell>
        </row>
        <row r="75">
          <cell r="J75" t="str">
            <v>TRX#</v>
          </cell>
        </row>
        <row r="76">
          <cell r="J76" t="str">
            <v>FRT</v>
          </cell>
        </row>
        <row r="79">
          <cell r="B79" t="str">
            <v>FUZ008</v>
          </cell>
          <cell r="C79">
            <v>112</v>
          </cell>
          <cell r="D79">
            <v>1</v>
          </cell>
          <cell r="F79">
            <v>83</v>
          </cell>
          <cell r="G79">
            <v>22800</v>
          </cell>
          <cell r="H79" t="str">
            <v>DONGJIEK3</v>
          </cell>
          <cell r="I79">
            <v>4</v>
          </cell>
          <cell r="J79">
            <v>5</v>
          </cell>
          <cell r="K79">
            <v>50</v>
          </cell>
          <cell r="L79">
            <v>70</v>
          </cell>
          <cell r="M79">
            <v>63</v>
          </cell>
          <cell r="N79">
            <v>88</v>
          </cell>
          <cell r="O79">
            <v>94</v>
          </cell>
          <cell r="S79">
            <v>5</v>
          </cell>
          <cell r="U79">
            <v>81</v>
          </cell>
          <cell r="V79">
            <v>82</v>
          </cell>
          <cell r="W79">
            <v>1212</v>
          </cell>
          <cell r="X79">
            <v>1213</v>
          </cell>
          <cell r="Y79">
            <v>162</v>
          </cell>
          <cell r="Z79">
            <v>2171</v>
          </cell>
          <cell r="AA79">
            <v>2172</v>
          </cell>
          <cell r="AB79">
            <v>1251</v>
          </cell>
          <cell r="AC79">
            <v>1252</v>
          </cell>
          <cell r="AD79">
            <v>2241</v>
          </cell>
          <cell r="AE79">
            <v>161</v>
          </cell>
          <cell r="AF79">
            <v>2243</v>
          </cell>
          <cell r="AG79">
            <v>2482</v>
          </cell>
          <cell r="AH79">
            <v>2631</v>
          </cell>
          <cell r="AI79">
            <v>2633</v>
          </cell>
          <cell r="AJ79">
            <v>9101</v>
          </cell>
          <cell r="AK79">
            <v>9111</v>
          </cell>
          <cell r="AL79">
            <v>9121</v>
          </cell>
          <cell r="AM79">
            <v>2211</v>
          </cell>
          <cell r="AR79">
            <v>1223</v>
          </cell>
          <cell r="AS79">
            <v>1243</v>
          </cell>
          <cell r="AT79">
            <v>13</v>
          </cell>
          <cell r="AU79">
            <v>2243</v>
          </cell>
          <cell r="AW79">
            <v>1213</v>
          </cell>
          <cell r="AX79">
            <v>2613</v>
          </cell>
          <cell r="AY79">
            <v>2603</v>
          </cell>
          <cell r="AZ79">
            <v>2631</v>
          </cell>
          <cell r="BA79">
            <v>2633</v>
          </cell>
          <cell r="BB79">
            <v>1251</v>
          </cell>
        </row>
        <row r="80">
          <cell r="J80" t="str">
            <v>TRX#</v>
          </cell>
        </row>
        <row r="81">
          <cell r="J81" t="str">
            <v>FRT</v>
          </cell>
        </row>
        <row r="84">
          <cell r="B84" t="str">
            <v>FUZ126</v>
          </cell>
          <cell r="C84">
            <v>112</v>
          </cell>
          <cell r="D84">
            <v>1</v>
          </cell>
          <cell r="F84">
            <v>1261</v>
          </cell>
          <cell r="G84">
            <v>22800</v>
          </cell>
          <cell r="H84" t="str">
            <v>JUNFENQU1</v>
          </cell>
          <cell r="I84">
            <v>4</v>
          </cell>
          <cell r="J84">
            <v>1</v>
          </cell>
          <cell r="K84">
            <v>59</v>
          </cell>
          <cell r="L84">
            <v>80</v>
          </cell>
          <cell r="N84">
            <v>83</v>
          </cell>
          <cell r="O84">
            <v>89</v>
          </cell>
          <cell r="S84">
            <v>4</v>
          </cell>
          <cell r="U84">
            <v>1262</v>
          </cell>
          <cell r="V84">
            <v>1263</v>
          </cell>
          <cell r="W84">
            <v>3052</v>
          </cell>
          <cell r="X84">
            <v>3053</v>
          </cell>
          <cell r="Y84">
            <v>2263</v>
          </cell>
          <cell r="Z84">
            <v>2253</v>
          </cell>
          <cell r="AA84">
            <v>2252</v>
          </cell>
          <cell r="AB84">
            <v>121</v>
          </cell>
          <cell r="AC84">
            <v>123</v>
          </cell>
          <cell r="AD84">
            <v>2242</v>
          </cell>
          <cell r="AE84">
            <v>2262</v>
          </cell>
          <cell r="AF84">
            <v>2271</v>
          </cell>
          <cell r="AG84">
            <v>2631</v>
          </cell>
          <cell r="AH84">
            <v>2632</v>
          </cell>
          <cell r="AI84">
            <v>2641</v>
          </cell>
          <cell r="AJ84">
            <v>2642</v>
          </cell>
          <cell r="AK84">
            <v>2643</v>
          </cell>
          <cell r="AR84">
            <v>2301</v>
          </cell>
          <cell r="AS84">
            <v>121</v>
          </cell>
          <cell r="AT84">
            <v>2261</v>
          </cell>
          <cell r="AU84">
            <v>2211</v>
          </cell>
          <cell r="AV84">
            <v>2631</v>
          </cell>
          <cell r="AX84">
            <v>2251</v>
          </cell>
          <cell r="AY84">
            <v>2253</v>
          </cell>
          <cell r="AZ84">
            <v>2271</v>
          </cell>
          <cell r="BA84">
            <v>2641</v>
          </cell>
          <cell r="BB84">
            <v>261</v>
          </cell>
        </row>
        <row r="85">
          <cell r="J85" t="str">
            <v>TRX#</v>
          </cell>
        </row>
        <row r="86">
          <cell r="J86" t="str">
            <v>FRT</v>
          </cell>
        </row>
        <row r="89">
          <cell r="B89" t="str">
            <v>FUZ126</v>
          </cell>
          <cell r="C89">
            <v>112</v>
          </cell>
          <cell r="D89">
            <v>1</v>
          </cell>
          <cell r="F89">
            <v>1262</v>
          </cell>
          <cell r="G89">
            <v>22800</v>
          </cell>
          <cell r="H89" t="str">
            <v>JUNFENQU2</v>
          </cell>
          <cell r="I89">
            <v>7</v>
          </cell>
          <cell r="J89">
            <v>6</v>
          </cell>
          <cell r="K89">
            <v>54</v>
          </cell>
          <cell r="L89">
            <v>75</v>
          </cell>
          <cell r="M89">
            <v>69</v>
          </cell>
          <cell r="N89">
            <v>85</v>
          </cell>
          <cell r="O89">
            <v>91</v>
          </cell>
          <cell r="S89">
            <v>5</v>
          </cell>
          <cell r="U89">
            <v>1263</v>
          </cell>
          <cell r="V89">
            <v>1261</v>
          </cell>
          <cell r="W89">
            <v>121</v>
          </cell>
          <cell r="X89">
            <v>123</v>
          </cell>
          <cell r="Y89">
            <v>1291</v>
          </cell>
          <cell r="Z89">
            <v>261</v>
          </cell>
          <cell r="AA89">
            <v>1252</v>
          </cell>
          <cell r="AB89">
            <v>2252</v>
          </cell>
          <cell r="AC89">
            <v>2271</v>
          </cell>
          <cell r="AD89">
            <v>2242</v>
          </cell>
          <cell r="AE89">
            <v>2253</v>
          </cell>
          <cell r="AF89">
            <v>9071</v>
          </cell>
          <cell r="AG89">
            <v>9081</v>
          </cell>
          <cell r="AH89">
            <v>9082</v>
          </cell>
          <cell r="AI89">
            <v>9083</v>
          </cell>
          <cell r="AJ89">
            <v>2301</v>
          </cell>
          <cell r="AK89">
            <v>2211</v>
          </cell>
          <cell r="AL89">
            <v>2212</v>
          </cell>
          <cell r="AM89">
            <v>2641</v>
          </cell>
          <cell r="AN89">
            <v>2642</v>
          </cell>
          <cell r="AR89">
            <v>2262</v>
          </cell>
          <cell r="AS89">
            <v>3052</v>
          </cell>
          <cell r="AT89">
            <v>2302</v>
          </cell>
          <cell r="AU89">
            <v>2212</v>
          </cell>
          <cell r="AV89">
            <v>2632</v>
          </cell>
          <cell r="AW89">
            <v>122</v>
          </cell>
          <cell r="AY89">
            <v>2242</v>
          </cell>
          <cell r="AZ89">
            <v>2641</v>
          </cell>
          <cell r="BA89">
            <v>261</v>
          </cell>
          <cell r="BB89">
            <v>262</v>
          </cell>
        </row>
        <row r="90">
          <cell r="J90" t="str">
            <v>TRX#</v>
          </cell>
        </row>
        <row r="91">
          <cell r="J91" t="str">
            <v>FRT</v>
          </cell>
        </row>
        <row r="94">
          <cell r="B94" t="str">
            <v>FUZ126</v>
          </cell>
          <cell r="C94">
            <v>112</v>
          </cell>
          <cell r="D94">
            <v>1</v>
          </cell>
          <cell r="F94">
            <v>1263</v>
          </cell>
          <cell r="G94">
            <v>22800</v>
          </cell>
          <cell r="H94" t="str">
            <v>JUNFENQU3</v>
          </cell>
          <cell r="I94">
            <v>5</v>
          </cell>
          <cell r="J94">
            <v>4</v>
          </cell>
          <cell r="K94">
            <v>47</v>
          </cell>
          <cell r="L94">
            <v>60</v>
          </cell>
          <cell r="N94">
            <v>87</v>
          </cell>
          <cell r="O94">
            <v>93</v>
          </cell>
          <cell r="S94">
            <v>4</v>
          </cell>
          <cell r="U94">
            <v>1261</v>
          </cell>
          <cell r="V94">
            <v>1262</v>
          </cell>
          <cell r="W94">
            <v>3053</v>
          </cell>
          <cell r="X94">
            <v>2263</v>
          </cell>
          <cell r="Y94">
            <v>2242</v>
          </cell>
          <cell r="Z94">
            <v>1252</v>
          </cell>
          <cell r="AA94">
            <v>261</v>
          </cell>
          <cell r="AB94">
            <v>262</v>
          </cell>
          <cell r="AC94">
            <v>2632</v>
          </cell>
          <cell r="AD94">
            <v>2633</v>
          </cell>
          <cell r="AE94">
            <v>9071</v>
          </cell>
          <cell r="AF94">
            <v>2211</v>
          </cell>
          <cell r="AG94">
            <v>2212</v>
          </cell>
          <cell r="AH94">
            <v>2641</v>
          </cell>
          <cell r="AI94">
            <v>2643</v>
          </cell>
          <cell r="AR94">
            <v>123</v>
          </cell>
          <cell r="AS94">
            <v>2263</v>
          </cell>
          <cell r="AT94">
            <v>3053</v>
          </cell>
          <cell r="AU94">
            <v>2633</v>
          </cell>
          <cell r="AV94">
            <v>2213</v>
          </cell>
          <cell r="AW94">
            <v>2303</v>
          </cell>
          <cell r="AY94">
            <v>2253</v>
          </cell>
          <cell r="AZ94">
            <v>2242</v>
          </cell>
          <cell r="BA94">
            <v>2643</v>
          </cell>
          <cell r="BB94">
            <v>2243</v>
          </cell>
        </row>
        <row r="95">
          <cell r="J95" t="str">
            <v>TRX#</v>
          </cell>
        </row>
        <row r="96">
          <cell r="J96" t="str">
            <v>FRT</v>
          </cell>
        </row>
        <row r="99">
          <cell r="B99" t="str">
            <v>FUZ224</v>
          </cell>
          <cell r="C99">
            <v>112</v>
          </cell>
          <cell r="D99">
            <v>1</v>
          </cell>
          <cell r="F99">
            <v>2241</v>
          </cell>
          <cell r="G99">
            <v>22800</v>
          </cell>
          <cell r="H99" t="str">
            <v>ANTAIZHONGXIN1</v>
          </cell>
          <cell r="I99">
            <v>4</v>
          </cell>
          <cell r="J99">
            <v>3</v>
          </cell>
          <cell r="K99">
            <v>54</v>
          </cell>
          <cell r="L99">
            <v>72</v>
          </cell>
          <cell r="N99">
            <v>84</v>
          </cell>
          <cell r="O99">
            <v>90</v>
          </cell>
          <cell r="S99">
            <v>4</v>
          </cell>
          <cell r="U99">
            <v>2242</v>
          </cell>
          <cell r="V99">
            <v>2243</v>
          </cell>
          <cell r="W99">
            <v>1212</v>
          </cell>
          <cell r="X99">
            <v>1213</v>
          </cell>
          <cell r="Y99">
            <v>82</v>
          </cell>
          <cell r="Z99">
            <v>83</v>
          </cell>
          <cell r="AA99">
            <v>3053</v>
          </cell>
          <cell r="AB99">
            <v>2263</v>
          </cell>
          <cell r="AC99">
            <v>2171</v>
          </cell>
          <cell r="AD99">
            <v>1251</v>
          </cell>
          <cell r="AE99">
            <v>162</v>
          </cell>
          <cell r="AF99">
            <v>2172</v>
          </cell>
          <cell r="AG99">
            <v>2631</v>
          </cell>
          <cell r="AH99">
            <v>2633</v>
          </cell>
          <cell r="AI99">
            <v>9101</v>
          </cell>
          <cell r="AJ99">
            <v>9111</v>
          </cell>
          <cell r="AK99">
            <v>9121</v>
          </cell>
          <cell r="AL99">
            <v>1293</v>
          </cell>
          <cell r="AM99">
            <v>2211</v>
          </cell>
          <cell r="AN99">
            <v>2213</v>
          </cell>
          <cell r="AO99">
            <v>163</v>
          </cell>
          <cell r="AR99">
            <v>81</v>
          </cell>
          <cell r="AS99">
            <v>2251</v>
          </cell>
          <cell r="AT99">
            <v>261</v>
          </cell>
          <cell r="AU99">
            <v>2171</v>
          </cell>
          <cell r="AV99">
            <v>2641</v>
          </cell>
          <cell r="AX99">
            <v>1251</v>
          </cell>
          <cell r="AY99">
            <v>1261</v>
          </cell>
          <cell r="AZ99">
            <v>2631</v>
          </cell>
          <cell r="BA99">
            <v>2211</v>
          </cell>
          <cell r="BB99">
            <v>2632</v>
          </cell>
        </row>
        <row r="100">
          <cell r="J100" t="str">
            <v>TRX#</v>
          </cell>
        </row>
        <row r="101">
          <cell r="J101" t="str">
            <v>FRT</v>
          </cell>
        </row>
        <row r="104">
          <cell r="B104" t="str">
            <v>FUZ224</v>
          </cell>
          <cell r="C104">
            <v>112</v>
          </cell>
          <cell r="D104">
            <v>1</v>
          </cell>
          <cell r="F104">
            <v>2242</v>
          </cell>
          <cell r="G104">
            <v>22800</v>
          </cell>
          <cell r="H104" t="str">
            <v>ANTAIZHONGXIN2</v>
          </cell>
          <cell r="I104">
            <v>4</v>
          </cell>
          <cell r="J104">
            <v>1</v>
          </cell>
          <cell r="K104">
            <v>44</v>
          </cell>
          <cell r="L104">
            <v>81</v>
          </cell>
          <cell r="N104">
            <v>86</v>
          </cell>
          <cell r="O104">
            <v>92</v>
          </cell>
          <cell r="S104">
            <v>4</v>
          </cell>
          <cell r="U104">
            <v>2243</v>
          </cell>
          <cell r="V104">
            <v>2241</v>
          </cell>
          <cell r="W104">
            <v>3053</v>
          </cell>
          <cell r="X104">
            <v>2263</v>
          </cell>
          <cell r="Y104">
            <v>2253</v>
          </cell>
          <cell r="Z104">
            <v>1261</v>
          </cell>
          <cell r="AA104">
            <v>1263</v>
          </cell>
          <cell r="AB104">
            <v>261</v>
          </cell>
          <cell r="AC104">
            <v>1252</v>
          </cell>
          <cell r="AD104">
            <v>3052</v>
          </cell>
          <cell r="AE104">
            <v>1262</v>
          </cell>
          <cell r="AF104">
            <v>2632</v>
          </cell>
          <cell r="AG104">
            <v>2633</v>
          </cell>
          <cell r="AH104">
            <v>9071</v>
          </cell>
          <cell r="AI104">
            <v>1293</v>
          </cell>
          <cell r="AJ104">
            <v>2211</v>
          </cell>
          <cell r="AK104">
            <v>2212</v>
          </cell>
          <cell r="AL104">
            <v>2643</v>
          </cell>
          <cell r="AM104">
            <v>2641</v>
          </cell>
          <cell r="AR104">
            <v>82</v>
          </cell>
          <cell r="AS104">
            <v>262</v>
          </cell>
          <cell r="AT104">
            <v>2172</v>
          </cell>
          <cell r="AU104">
            <v>2642</v>
          </cell>
          <cell r="AW104">
            <v>1263</v>
          </cell>
          <cell r="AX104">
            <v>1262</v>
          </cell>
          <cell r="AY104">
            <v>2632</v>
          </cell>
          <cell r="AZ104">
            <v>2633</v>
          </cell>
          <cell r="BA104">
            <v>1252</v>
          </cell>
          <cell r="BB104">
            <v>2212</v>
          </cell>
        </row>
        <row r="105">
          <cell r="J105" t="str">
            <v>TRX#</v>
          </cell>
        </row>
        <row r="106">
          <cell r="J106" t="str">
            <v>FRT</v>
          </cell>
        </row>
        <row r="109">
          <cell r="B109" t="str">
            <v>FUZ224</v>
          </cell>
          <cell r="C109">
            <v>112</v>
          </cell>
          <cell r="D109">
            <v>1</v>
          </cell>
          <cell r="F109">
            <v>2243</v>
          </cell>
          <cell r="G109">
            <v>22800</v>
          </cell>
          <cell r="H109" t="str">
            <v>ANTAIZHONGXIN3</v>
          </cell>
          <cell r="I109">
            <v>7</v>
          </cell>
          <cell r="J109">
            <v>7</v>
          </cell>
          <cell r="K109">
            <v>74</v>
          </cell>
          <cell r="L109">
            <v>78</v>
          </cell>
          <cell r="N109">
            <v>88</v>
          </cell>
          <cell r="O109">
            <v>94</v>
          </cell>
          <cell r="S109">
            <v>4</v>
          </cell>
          <cell r="U109">
            <v>2241</v>
          </cell>
          <cell r="V109">
            <v>2242</v>
          </cell>
          <cell r="W109">
            <v>261</v>
          </cell>
          <cell r="X109">
            <v>1252</v>
          </cell>
          <cell r="Y109">
            <v>1251</v>
          </cell>
          <cell r="Z109">
            <v>2171</v>
          </cell>
          <cell r="AA109">
            <v>2172</v>
          </cell>
          <cell r="AB109">
            <v>162</v>
          </cell>
          <cell r="AC109">
            <v>83</v>
          </cell>
          <cell r="AD109">
            <v>2633</v>
          </cell>
          <cell r="AE109">
            <v>9071</v>
          </cell>
          <cell r="AF109">
            <v>2211</v>
          </cell>
          <cell r="AG109">
            <v>2212</v>
          </cell>
          <cell r="AH109">
            <v>2213</v>
          </cell>
          <cell r="AR109">
            <v>2253</v>
          </cell>
          <cell r="AS109">
            <v>83</v>
          </cell>
          <cell r="AT109">
            <v>2643</v>
          </cell>
          <cell r="AU109">
            <v>263</v>
          </cell>
          <cell r="AV109">
            <v>2173</v>
          </cell>
          <cell r="AX109">
            <v>3053</v>
          </cell>
          <cell r="AY109">
            <v>1263</v>
          </cell>
          <cell r="AZ109">
            <v>1251</v>
          </cell>
          <cell r="BA109">
            <v>2633</v>
          </cell>
          <cell r="BB109">
            <v>2211</v>
          </cell>
        </row>
        <row r="110">
          <cell r="J110" t="str">
            <v>TRX#</v>
          </cell>
        </row>
        <row r="111">
          <cell r="J111" t="str">
            <v>FRT</v>
          </cell>
        </row>
        <row r="114">
          <cell r="B114" t="str">
            <v>FUZ261</v>
          </cell>
          <cell r="C114">
            <v>112</v>
          </cell>
          <cell r="D114">
            <v>1</v>
          </cell>
          <cell r="F114">
            <v>2611</v>
          </cell>
          <cell r="G114">
            <v>22800</v>
          </cell>
          <cell r="H114" t="str">
            <v>SANMUFANG1</v>
          </cell>
          <cell r="I114">
            <v>4</v>
          </cell>
          <cell r="J114">
            <v>2</v>
          </cell>
          <cell r="K114">
            <v>47</v>
          </cell>
          <cell r="L114">
            <v>75</v>
          </cell>
          <cell r="N114">
            <v>83</v>
          </cell>
          <cell r="O114">
            <v>89</v>
          </cell>
          <cell r="S114">
            <v>4</v>
          </cell>
          <cell r="U114">
            <v>2612</v>
          </cell>
          <cell r="V114">
            <v>2613</v>
          </cell>
          <cell r="W114">
            <v>112</v>
          </cell>
          <cell r="X114">
            <v>113</v>
          </cell>
          <cell r="Y114">
            <v>1241</v>
          </cell>
          <cell r="Z114">
            <v>1243</v>
          </cell>
          <cell r="AA114">
            <v>1222</v>
          </cell>
          <cell r="AB114">
            <v>1223</v>
          </cell>
          <cell r="AC114">
            <v>1212</v>
          </cell>
          <cell r="AD114">
            <v>81</v>
          </cell>
          <cell r="AE114">
            <v>2492</v>
          </cell>
          <cell r="AR114">
            <v>1211</v>
          </cell>
          <cell r="AS114">
            <v>2601</v>
          </cell>
          <cell r="AT114">
            <v>3051</v>
          </cell>
          <cell r="AU114">
            <v>1171</v>
          </cell>
          <cell r="AV114">
            <v>2631</v>
          </cell>
          <cell r="AX114">
            <v>1241</v>
          </cell>
          <cell r="AY114">
            <v>1223</v>
          </cell>
          <cell r="AZ114">
            <v>81</v>
          </cell>
        </row>
        <row r="115">
          <cell r="J115" t="str">
            <v>TRX#</v>
          </cell>
        </row>
        <row r="116">
          <cell r="J116" t="str">
            <v>FRT</v>
          </cell>
        </row>
        <row r="119">
          <cell r="B119" t="str">
            <v>FUZ261</v>
          </cell>
          <cell r="C119">
            <v>112</v>
          </cell>
          <cell r="D119">
            <v>1</v>
          </cell>
          <cell r="F119">
            <v>2612</v>
          </cell>
          <cell r="G119">
            <v>22800</v>
          </cell>
          <cell r="H119" t="str">
            <v>SANMUFANG2</v>
          </cell>
          <cell r="I119">
            <v>5</v>
          </cell>
          <cell r="J119">
            <v>7</v>
          </cell>
          <cell r="K119">
            <v>43</v>
          </cell>
          <cell r="L119">
            <v>73</v>
          </cell>
          <cell r="N119">
            <v>85</v>
          </cell>
          <cell r="O119">
            <v>91</v>
          </cell>
          <cell r="S119">
            <v>4</v>
          </cell>
          <cell r="U119">
            <v>2613</v>
          </cell>
          <cell r="V119">
            <v>2611</v>
          </cell>
          <cell r="W119">
            <v>13</v>
          </cell>
          <cell r="X119">
            <v>113</v>
          </cell>
          <cell r="Y119">
            <v>1243</v>
          </cell>
          <cell r="Z119">
            <v>2603</v>
          </cell>
          <cell r="AA119">
            <v>3051</v>
          </cell>
          <cell r="AB119">
            <v>82</v>
          </cell>
          <cell r="AC119">
            <v>3053</v>
          </cell>
          <cell r="AD119">
            <v>81</v>
          </cell>
          <cell r="AE119">
            <v>2631</v>
          </cell>
          <cell r="AF119">
            <v>9101</v>
          </cell>
          <cell r="AG119">
            <v>9111</v>
          </cell>
          <cell r="AH119">
            <v>9121</v>
          </cell>
          <cell r="AR119">
            <v>2602</v>
          </cell>
          <cell r="AS119">
            <v>1212</v>
          </cell>
          <cell r="AT119">
            <v>1172</v>
          </cell>
          <cell r="AU119">
            <v>112</v>
          </cell>
          <cell r="AV119">
            <v>2632</v>
          </cell>
          <cell r="AX119">
            <v>1242</v>
          </cell>
          <cell r="AY119">
            <v>81</v>
          </cell>
          <cell r="AZ119">
            <v>82</v>
          </cell>
          <cell r="BA119">
            <v>1222</v>
          </cell>
        </row>
        <row r="120">
          <cell r="J120" t="str">
            <v>TRX#</v>
          </cell>
        </row>
        <row r="121">
          <cell r="J121" t="str">
            <v>FRT</v>
          </cell>
        </row>
        <row r="124">
          <cell r="B124" t="str">
            <v>FUZ261</v>
          </cell>
          <cell r="C124">
            <v>112</v>
          </cell>
          <cell r="D124">
            <v>1</v>
          </cell>
          <cell r="F124">
            <v>2613</v>
          </cell>
          <cell r="G124">
            <v>22800</v>
          </cell>
          <cell r="H124" t="str">
            <v>SANMUFANG3</v>
          </cell>
          <cell r="I124">
            <v>4</v>
          </cell>
          <cell r="J124">
            <v>1</v>
          </cell>
          <cell r="K124">
            <v>49</v>
          </cell>
          <cell r="L124">
            <v>71</v>
          </cell>
          <cell r="N124">
            <v>87</v>
          </cell>
          <cell r="O124">
            <v>93</v>
          </cell>
          <cell r="S124">
            <v>4</v>
          </cell>
          <cell r="U124">
            <v>2611</v>
          </cell>
          <cell r="V124">
            <v>2612</v>
          </cell>
          <cell r="W124">
            <v>3051</v>
          </cell>
          <cell r="X124">
            <v>81</v>
          </cell>
          <cell r="Y124">
            <v>82</v>
          </cell>
          <cell r="Z124">
            <v>1212</v>
          </cell>
          <cell r="AA124">
            <v>1223</v>
          </cell>
          <cell r="AB124">
            <v>2631</v>
          </cell>
          <cell r="AC124">
            <v>2492</v>
          </cell>
          <cell r="AD124">
            <v>9101</v>
          </cell>
          <cell r="AE124">
            <v>9111</v>
          </cell>
          <cell r="AF124">
            <v>9121</v>
          </cell>
          <cell r="AR124">
            <v>3053</v>
          </cell>
          <cell r="AS124">
            <v>1213</v>
          </cell>
          <cell r="AT124">
            <v>2603</v>
          </cell>
          <cell r="AU124">
            <v>113</v>
          </cell>
          <cell r="AV124">
            <v>2633</v>
          </cell>
          <cell r="AX124">
            <v>82</v>
          </cell>
          <cell r="AY124">
            <v>1243</v>
          </cell>
          <cell r="AZ124">
            <v>1222</v>
          </cell>
          <cell r="BA124">
            <v>1223</v>
          </cell>
          <cell r="BB124">
            <v>83</v>
          </cell>
        </row>
        <row r="125">
          <cell r="J125" t="str">
            <v>TRX#</v>
          </cell>
        </row>
        <row r="126">
          <cell r="J126" t="str">
            <v>FRT</v>
          </cell>
        </row>
        <row r="129">
          <cell r="B129" t="str">
            <v>FUZ263</v>
          </cell>
          <cell r="C129">
            <v>112</v>
          </cell>
          <cell r="D129">
            <v>1</v>
          </cell>
          <cell r="F129">
            <v>2631</v>
          </cell>
          <cell r="G129">
            <v>22800</v>
          </cell>
          <cell r="H129" t="str">
            <v>ZHONGJUNHOU1</v>
          </cell>
          <cell r="I129">
            <v>7</v>
          </cell>
          <cell r="J129">
            <v>7</v>
          </cell>
          <cell r="K129">
            <v>67</v>
          </cell>
          <cell r="L129">
            <v>69</v>
          </cell>
          <cell r="N129">
            <v>83</v>
          </cell>
          <cell r="O129">
            <v>89</v>
          </cell>
          <cell r="S129">
            <v>4</v>
          </cell>
          <cell r="U129">
            <v>2632</v>
          </cell>
          <cell r="V129">
            <v>2633</v>
          </cell>
          <cell r="W129">
            <v>2241</v>
          </cell>
          <cell r="X129">
            <v>82</v>
          </cell>
          <cell r="Y129">
            <v>83</v>
          </cell>
          <cell r="Z129">
            <v>2612</v>
          </cell>
          <cell r="AA129">
            <v>2613</v>
          </cell>
          <cell r="AB129">
            <v>1243</v>
          </cell>
          <cell r="AC129">
            <v>3051</v>
          </cell>
          <cell r="AD129">
            <v>3053</v>
          </cell>
          <cell r="AE129">
            <v>13</v>
          </cell>
          <cell r="AF129">
            <v>2603</v>
          </cell>
          <cell r="AG129">
            <v>1261</v>
          </cell>
          <cell r="AR129">
            <v>1251</v>
          </cell>
          <cell r="AS129">
            <v>1261</v>
          </cell>
          <cell r="AT129">
            <v>3051</v>
          </cell>
          <cell r="AU129">
            <v>2611</v>
          </cell>
          <cell r="AV129">
            <v>2211</v>
          </cell>
          <cell r="AW129" t="str">
            <v/>
          </cell>
          <cell r="AX129">
            <v>81</v>
          </cell>
          <cell r="AY129">
            <v>13</v>
          </cell>
          <cell r="AZ129">
            <v>2251</v>
          </cell>
          <cell r="BA129">
            <v>2241</v>
          </cell>
          <cell r="BB129">
            <v>1243</v>
          </cell>
        </row>
        <row r="130">
          <cell r="J130" t="str">
            <v>TRX#</v>
          </cell>
        </row>
        <row r="131">
          <cell r="J131" t="str">
            <v>FRT</v>
          </cell>
        </row>
        <row r="134">
          <cell r="B134" t="str">
            <v>FUZ263</v>
          </cell>
          <cell r="C134">
            <v>112</v>
          </cell>
          <cell r="D134">
            <v>1</v>
          </cell>
          <cell r="F134">
            <v>2632</v>
          </cell>
          <cell r="G134">
            <v>22800</v>
          </cell>
          <cell r="H134" t="str">
            <v>ZHONGJUNHOU2</v>
          </cell>
          <cell r="I134">
            <v>6</v>
          </cell>
          <cell r="J134">
            <v>4</v>
          </cell>
          <cell r="K134">
            <v>57</v>
          </cell>
          <cell r="L134">
            <v>64</v>
          </cell>
          <cell r="N134">
            <v>85</v>
          </cell>
          <cell r="O134">
            <v>91</v>
          </cell>
          <cell r="S134">
            <v>4</v>
          </cell>
          <cell r="U134">
            <v>2631</v>
          </cell>
          <cell r="V134">
            <v>2633</v>
          </cell>
          <cell r="W134">
            <v>82</v>
          </cell>
          <cell r="X134">
            <v>3051</v>
          </cell>
          <cell r="Y134">
            <v>3052</v>
          </cell>
          <cell r="Z134">
            <v>3053</v>
          </cell>
          <cell r="AA134">
            <v>2242</v>
          </cell>
          <cell r="AB134">
            <v>1261</v>
          </cell>
          <cell r="AC134">
            <v>1263</v>
          </cell>
          <cell r="AD134">
            <v>2253</v>
          </cell>
          <cell r="AE134">
            <v>2251</v>
          </cell>
          <cell r="AF134">
            <v>2263</v>
          </cell>
          <cell r="AG134">
            <v>2252</v>
          </cell>
          <cell r="AR134">
            <v>1252</v>
          </cell>
          <cell r="AS134">
            <v>1262</v>
          </cell>
          <cell r="AT134">
            <v>2262</v>
          </cell>
          <cell r="AU134">
            <v>3052</v>
          </cell>
          <cell r="AV134">
            <v>2612</v>
          </cell>
          <cell r="AW134">
            <v>2212</v>
          </cell>
          <cell r="AX134" t="str">
            <v/>
          </cell>
          <cell r="AY134">
            <v>82</v>
          </cell>
          <cell r="AZ134">
            <v>2251</v>
          </cell>
          <cell r="BA134">
            <v>2641</v>
          </cell>
          <cell r="BB134">
            <v>2252</v>
          </cell>
        </row>
        <row r="135">
          <cell r="J135" t="str">
            <v>TRX#</v>
          </cell>
        </row>
        <row r="136">
          <cell r="J136" t="str">
            <v>FRT</v>
          </cell>
        </row>
        <row r="139">
          <cell r="B139" t="str">
            <v>FUZ263</v>
          </cell>
          <cell r="C139">
            <v>112</v>
          </cell>
          <cell r="D139">
            <v>1</v>
          </cell>
          <cell r="F139">
            <v>2633</v>
          </cell>
          <cell r="G139">
            <v>22800</v>
          </cell>
          <cell r="H139" t="str">
            <v>ZHONGJUNHOU3</v>
          </cell>
          <cell r="I139">
            <v>7</v>
          </cell>
          <cell r="J139">
            <v>7</v>
          </cell>
          <cell r="K139">
            <v>52</v>
          </cell>
          <cell r="L139">
            <v>77</v>
          </cell>
          <cell r="N139">
            <v>87</v>
          </cell>
          <cell r="O139">
            <v>93</v>
          </cell>
          <cell r="S139">
            <v>4</v>
          </cell>
          <cell r="U139">
            <v>2631</v>
          </cell>
          <cell r="V139">
            <v>2632</v>
          </cell>
          <cell r="W139">
            <v>3053</v>
          </cell>
          <cell r="X139">
            <v>2241</v>
          </cell>
          <cell r="Y139">
            <v>2243</v>
          </cell>
          <cell r="Z139">
            <v>2242</v>
          </cell>
          <cell r="AA139">
            <v>1263</v>
          </cell>
          <cell r="AB139">
            <v>1251</v>
          </cell>
          <cell r="AC139">
            <v>1252</v>
          </cell>
          <cell r="AD139">
            <v>82</v>
          </cell>
          <cell r="AE139">
            <v>83</v>
          </cell>
          <cell r="AF139">
            <v>2172</v>
          </cell>
          <cell r="AG139">
            <v>162</v>
          </cell>
          <cell r="AH139">
            <v>9101</v>
          </cell>
          <cell r="AR139">
            <v>2213</v>
          </cell>
          <cell r="AS139">
            <v>2613</v>
          </cell>
          <cell r="AT139">
            <v>3053</v>
          </cell>
          <cell r="AU139">
            <v>1263</v>
          </cell>
          <cell r="AV139">
            <v>1253</v>
          </cell>
          <cell r="AW139" t="str">
            <v/>
          </cell>
          <cell r="AX139">
            <v>83</v>
          </cell>
          <cell r="AY139">
            <v>13</v>
          </cell>
          <cell r="AZ139">
            <v>2253</v>
          </cell>
          <cell r="BA139">
            <v>2243</v>
          </cell>
          <cell r="BB139">
            <v>2172</v>
          </cell>
        </row>
        <row r="140">
          <cell r="J140" t="str">
            <v>TRX#</v>
          </cell>
        </row>
        <row r="141">
          <cell r="J141" t="str">
            <v>FRT</v>
          </cell>
        </row>
        <row r="144">
          <cell r="B144" t="str">
            <v>FUZ305</v>
          </cell>
          <cell r="C144">
            <v>112</v>
          </cell>
          <cell r="D144">
            <v>1</v>
          </cell>
          <cell r="F144">
            <v>3051</v>
          </cell>
          <cell r="G144">
            <v>22800</v>
          </cell>
          <cell r="H144" t="str">
            <v>XIANTAJIE1</v>
          </cell>
          <cell r="I144">
            <v>4</v>
          </cell>
          <cell r="J144">
            <v>0</v>
          </cell>
          <cell r="K144">
            <v>48</v>
          </cell>
          <cell r="L144">
            <v>81</v>
          </cell>
          <cell r="N144">
            <v>83</v>
          </cell>
          <cell r="O144">
            <v>89</v>
          </cell>
          <cell r="S144">
            <v>4</v>
          </cell>
          <cell r="U144">
            <v>3052</v>
          </cell>
          <cell r="V144">
            <v>3053</v>
          </cell>
          <cell r="W144">
            <v>13</v>
          </cell>
          <cell r="X144">
            <v>1242</v>
          </cell>
          <cell r="Y144">
            <v>2261</v>
          </cell>
          <cell r="Z144">
            <v>2602</v>
          </cell>
          <cell r="AA144">
            <v>2603</v>
          </cell>
          <cell r="AB144">
            <v>82</v>
          </cell>
          <cell r="AC144">
            <v>1243</v>
          </cell>
          <cell r="AD144">
            <v>2612</v>
          </cell>
          <cell r="AE144">
            <v>2613</v>
          </cell>
          <cell r="AF144">
            <v>11</v>
          </cell>
          <cell r="AG144">
            <v>81</v>
          </cell>
          <cell r="AH144">
            <v>2263</v>
          </cell>
          <cell r="AI144">
            <v>2631</v>
          </cell>
          <cell r="AJ144">
            <v>2632</v>
          </cell>
          <cell r="AR144">
            <v>2261</v>
          </cell>
          <cell r="AS144">
            <v>1261</v>
          </cell>
          <cell r="AT144">
            <v>1251</v>
          </cell>
          <cell r="AV144">
            <v>2631</v>
          </cell>
          <cell r="AW144">
            <v>1243</v>
          </cell>
          <cell r="AX144">
            <v>2261</v>
          </cell>
          <cell r="AY144">
            <v>13</v>
          </cell>
          <cell r="AZ144">
            <v>83</v>
          </cell>
          <cell r="BA144">
            <v>2241</v>
          </cell>
          <cell r="BB144">
            <v>2251</v>
          </cell>
        </row>
        <row r="145">
          <cell r="J145" t="str">
            <v>TRX#</v>
          </cell>
        </row>
        <row r="146">
          <cell r="J146" t="str">
            <v>FRT</v>
          </cell>
        </row>
        <row r="149">
          <cell r="B149" t="str">
            <v>FUZ305</v>
          </cell>
          <cell r="C149">
            <v>112</v>
          </cell>
          <cell r="D149">
            <v>1</v>
          </cell>
          <cell r="F149">
            <v>3052</v>
          </cell>
          <cell r="G149">
            <v>22800</v>
          </cell>
          <cell r="H149" t="str">
            <v>XIANTAJIE2</v>
          </cell>
          <cell r="I149">
            <v>4</v>
          </cell>
          <cell r="J149">
            <v>1</v>
          </cell>
          <cell r="K149">
            <v>55</v>
          </cell>
          <cell r="L149">
            <v>73</v>
          </cell>
          <cell r="N149">
            <v>85</v>
          </cell>
          <cell r="O149">
            <v>91</v>
          </cell>
          <cell r="S149">
            <v>4</v>
          </cell>
          <cell r="U149">
            <v>3053</v>
          </cell>
          <cell r="V149">
            <v>3051</v>
          </cell>
          <cell r="W149">
            <v>13</v>
          </cell>
          <cell r="X149">
            <v>2603</v>
          </cell>
          <cell r="Y149">
            <v>2261</v>
          </cell>
          <cell r="Z149">
            <v>2263</v>
          </cell>
          <cell r="AA149">
            <v>2251</v>
          </cell>
          <cell r="AB149">
            <v>2253</v>
          </cell>
          <cell r="AC149">
            <v>1261</v>
          </cell>
          <cell r="AD149">
            <v>1243</v>
          </cell>
          <cell r="AE149">
            <v>2242</v>
          </cell>
          <cell r="AF149">
            <v>2632</v>
          </cell>
          <cell r="AR149">
            <v>2262</v>
          </cell>
          <cell r="AS149">
            <v>2602</v>
          </cell>
          <cell r="AT149">
            <v>1252</v>
          </cell>
          <cell r="AU149">
            <v>2612</v>
          </cell>
          <cell r="AW149">
            <v>2632</v>
          </cell>
          <cell r="AX149">
            <v>2251</v>
          </cell>
          <cell r="AY149">
            <v>2241</v>
          </cell>
          <cell r="AZ149">
            <v>82</v>
          </cell>
          <cell r="BA149">
            <v>2242</v>
          </cell>
          <cell r="BB149">
            <v>2261</v>
          </cell>
        </row>
        <row r="150">
          <cell r="J150" t="str">
            <v>TRX#</v>
          </cell>
        </row>
        <row r="151">
          <cell r="J151" t="str">
            <v>FRT</v>
          </cell>
        </row>
        <row r="154">
          <cell r="B154" t="str">
            <v>FUZ305</v>
          </cell>
          <cell r="C154">
            <v>112</v>
          </cell>
          <cell r="D154">
            <v>1</v>
          </cell>
          <cell r="F154">
            <v>3053</v>
          </cell>
          <cell r="G154">
            <v>22800</v>
          </cell>
          <cell r="H154" t="str">
            <v>XIANTAJIE3</v>
          </cell>
          <cell r="I154">
            <v>6</v>
          </cell>
          <cell r="J154">
            <v>1</v>
          </cell>
          <cell r="K154">
            <v>51</v>
          </cell>
          <cell r="L154">
            <v>62</v>
          </cell>
          <cell r="N154">
            <v>87</v>
          </cell>
          <cell r="O154">
            <v>93</v>
          </cell>
          <cell r="S154">
            <v>4</v>
          </cell>
          <cell r="U154">
            <v>3051</v>
          </cell>
          <cell r="V154">
            <v>3052</v>
          </cell>
          <cell r="W154">
            <v>82</v>
          </cell>
          <cell r="X154">
            <v>2612</v>
          </cell>
          <cell r="Y154">
            <v>2241</v>
          </cell>
          <cell r="Z154">
            <v>2242</v>
          </cell>
          <cell r="AA154">
            <v>1261</v>
          </cell>
          <cell r="AB154">
            <v>1263</v>
          </cell>
          <cell r="AC154">
            <v>2253</v>
          </cell>
          <cell r="AD154">
            <v>2263</v>
          </cell>
          <cell r="AE154">
            <v>2631</v>
          </cell>
          <cell r="AF154">
            <v>2632</v>
          </cell>
          <cell r="AG154">
            <v>2633</v>
          </cell>
          <cell r="AR154">
            <v>1263</v>
          </cell>
          <cell r="AS154">
            <v>2263</v>
          </cell>
          <cell r="AT154">
            <v>2613</v>
          </cell>
          <cell r="AU154">
            <v>2603</v>
          </cell>
          <cell r="AW154">
            <v>2633</v>
          </cell>
          <cell r="AX154">
            <v>2242</v>
          </cell>
          <cell r="AY154">
            <v>82</v>
          </cell>
          <cell r="AZ154">
            <v>83</v>
          </cell>
          <cell r="BA154">
            <v>1243</v>
          </cell>
          <cell r="BB154">
            <v>13</v>
          </cell>
        </row>
        <row r="155">
          <cell r="J155" t="str">
            <v>TRX#</v>
          </cell>
        </row>
        <row r="156">
          <cell r="J156" t="str">
            <v>FRT</v>
          </cell>
        </row>
        <row r="159">
          <cell r="B159" t="str">
            <v>FUZ910</v>
          </cell>
          <cell r="C159">
            <v>112</v>
          </cell>
          <cell r="D159">
            <v>1</v>
          </cell>
          <cell r="F159">
            <v>9101</v>
          </cell>
          <cell r="G159">
            <v>22800</v>
          </cell>
          <cell r="H159" t="str">
            <v>DONGBAIPRIME1</v>
          </cell>
          <cell r="I159">
            <v>7</v>
          </cell>
          <cell r="J159">
            <v>2</v>
          </cell>
          <cell r="K159">
            <v>46</v>
          </cell>
          <cell r="S159">
            <v>1</v>
          </cell>
          <cell r="U159">
            <v>81</v>
          </cell>
          <cell r="V159">
            <v>82</v>
          </cell>
          <cell r="W159">
            <v>83</v>
          </cell>
          <cell r="X159">
            <v>2241</v>
          </cell>
          <cell r="Y159">
            <v>2612</v>
          </cell>
          <cell r="Z159">
            <v>2613</v>
          </cell>
          <cell r="AA159">
            <v>1243</v>
          </cell>
          <cell r="AB159">
            <v>2492</v>
          </cell>
          <cell r="AC159">
            <v>2633</v>
          </cell>
          <cell r="AD159">
            <v>1251</v>
          </cell>
          <cell r="AE159">
            <v>1212</v>
          </cell>
          <cell r="AF159">
            <v>162</v>
          </cell>
        </row>
        <row r="160">
          <cell r="J160" t="str">
            <v>TRX#</v>
          </cell>
        </row>
        <row r="161">
          <cell r="J161" t="str">
            <v>FRT</v>
          </cell>
        </row>
        <row r="164">
          <cell r="B164" t="str">
            <v>FUZ911</v>
          </cell>
          <cell r="C164">
            <v>112</v>
          </cell>
          <cell r="D164">
            <v>1</v>
          </cell>
          <cell r="F164">
            <v>9111</v>
          </cell>
          <cell r="G164">
            <v>22800</v>
          </cell>
          <cell r="H164" t="str">
            <v>HUADUPRIME1</v>
          </cell>
          <cell r="I164">
            <v>7</v>
          </cell>
          <cell r="J164">
            <v>5</v>
          </cell>
          <cell r="K164">
            <v>56</v>
          </cell>
          <cell r="S164">
            <v>1</v>
          </cell>
          <cell r="U164">
            <v>81</v>
          </cell>
          <cell r="V164">
            <v>82</v>
          </cell>
          <cell r="W164">
            <v>83</v>
          </cell>
          <cell r="X164">
            <v>2612</v>
          </cell>
          <cell r="Y164">
            <v>2613</v>
          </cell>
          <cell r="Z164">
            <v>1243</v>
          </cell>
          <cell r="AA164">
            <v>162</v>
          </cell>
          <cell r="AB164">
            <v>2603</v>
          </cell>
          <cell r="AC164">
            <v>1212</v>
          </cell>
          <cell r="AD164">
            <v>2492</v>
          </cell>
          <cell r="AE164">
            <v>2241</v>
          </cell>
        </row>
        <row r="165">
          <cell r="J165" t="str">
            <v>TRX#</v>
          </cell>
        </row>
        <row r="166">
          <cell r="J166" t="str">
            <v>FRT</v>
          </cell>
        </row>
        <row r="169">
          <cell r="B169" t="str">
            <v>FUZ912</v>
          </cell>
          <cell r="C169">
            <v>112</v>
          </cell>
          <cell r="D169">
            <v>1</v>
          </cell>
          <cell r="F169">
            <v>9121</v>
          </cell>
          <cell r="G169">
            <v>22800</v>
          </cell>
          <cell r="H169" t="str">
            <v>HUADUPRIME2</v>
          </cell>
          <cell r="I169">
            <v>7</v>
          </cell>
          <cell r="J169">
            <v>7</v>
          </cell>
          <cell r="K169">
            <v>79</v>
          </cell>
          <cell r="S169">
            <v>1</v>
          </cell>
          <cell r="U169">
            <v>81</v>
          </cell>
          <cell r="V169">
            <v>82</v>
          </cell>
          <cell r="W169">
            <v>83</v>
          </cell>
          <cell r="X169">
            <v>2612</v>
          </cell>
          <cell r="Y169">
            <v>2613</v>
          </cell>
          <cell r="Z169">
            <v>1243</v>
          </cell>
          <cell r="AA169">
            <v>162</v>
          </cell>
          <cell r="AB169">
            <v>2603</v>
          </cell>
          <cell r="AC169">
            <v>1212</v>
          </cell>
          <cell r="AD169">
            <v>2492</v>
          </cell>
          <cell r="AE169">
            <v>2241</v>
          </cell>
        </row>
        <row r="170">
          <cell r="J170" t="str">
            <v>TRX#</v>
          </cell>
        </row>
        <row r="171">
          <cell r="J171" t="str">
            <v>FRT</v>
          </cell>
        </row>
        <row r="174">
          <cell r="B174" t="str">
            <v>FUZ913</v>
          </cell>
          <cell r="C174">
            <v>112</v>
          </cell>
          <cell r="D174">
            <v>1</v>
          </cell>
          <cell r="F174">
            <v>9131</v>
          </cell>
          <cell r="G174">
            <v>22800</v>
          </cell>
          <cell r="H174" t="str">
            <v>DONGBAIPRIME2</v>
          </cell>
          <cell r="I174">
            <v>7</v>
          </cell>
          <cell r="J174">
            <v>7</v>
          </cell>
          <cell r="K174">
            <v>60</v>
          </cell>
          <cell r="S174">
            <v>1</v>
          </cell>
          <cell r="U174">
            <v>81</v>
          </cell>
          <cell r="V174">
            <v>82</v>
          </cell>
          <cell r="W174">
            <v>83</v>
          </cell>
          <cell r="X174">
            <v>2241</v>
          </cell>
          <cell r="Y174">
            <v>2612</v>
          </cell>
          <cell r="Z174">
            <v>2613</v>
          </cell>
          <cell r="AA174">
            <v>1243</v>
          </cell>
          <cell r="AB174">
            <v>2492</v>
          </cell>
          <cell r="AC174">
            <v>2631</v>
          </cell>
          <cell r="AD174">
            <v>2633</v>
          </cell>
          <cell r="AE174">
            <v>1251</v>
          </cell>
          <cell r="AF174">
            <v>1212</v>
          </cell>
          <cell r="AG174">
            <v>162</v>
          </cell>
        </row>
        <row r="175">
          <cell r="J175" t="str">
            <v>TRX#</v>
          </cell>
        </row>
        <row r="176">
          <cell r="J176" t="str">
            <v>FRT</v>
          </cell>
        </row>
        <row r="179">
          <cell r="B179" t="str">
            <v>ALL</v>
          </cell>
        </row>
        <row r="180">
          <cell r="B180" t="str">
            <v>SITE:</v>
          </cell>
          <cell r="C180" t="str">
            <v>BCF</v>
          </cell>
          <cell r="D180" t="str">
            <v>BTS</v>
          </cell>
          <cell r="E180" t="str">
            <v>TYP</v>
          </cell>
          <cell r="F180" t="str">
            <v>CI</v>
          </cell>
          <cell r="G180" t="str">
            <v>LAC</v>
          </cell>
          <cell r="H180" t="str">
            <v>CELL NAME</v>
          </cell>
          <cell r="I180" t="str">
            <v>NCC</v>
          </cell>
          <cell r="J180" t="str">
            <v>BCC</v>
          </cell>
          <cell r="K180" t="str">
            <v>BCCH</v>
          </cell>
          <cell r="L180" t="str">
            <v>2nd</v>
          </cell>
          <cell r="M180" t="str">
            <v>3rd</v>
          </cell>
          <cell r="N180" t="str">
            <v>4th</v>
          </cell>
          <cell r="O180" t="str">
            <v>5th</v>
          </cell>
          <cell r="P180" t="str">
            <v>BCH</v>
          </cell>
          <cell r="Q180" t="str">
            <v>AG</v>
          </cell>
          <cell r="R180" t="str">
            <v>SD</v>
          </cell>
          <cell r="S180" t="str">
            <v>TRX</v>
          </cell>
          <cell r="T180" t="str">
            <v>ET</v>
          </cell>
          <cell r="W180" t="str">
            <v>Neighbor cell</v>
          </cell>
          <cell r="AR180" t="str">
            <v>IUO Reference Cells (Pool)  &lt;&lt;CoCh - AdjCh&gt;&gt;</v>
          </cell>
        </row>
        <row r="181">
          <cell r="G181" t="str">
            <v>(Dec)</v>
          </cell>
          <cell r="K181" t="str">
            <v>TRX</v>
          </cell>
          <cell r="L181" t="str">
            <v>TRX</v>
          </cell>
          <cell r="M181" t="str">
            <v>TRX</v>
          </cell>
          <cell r="N181" t="str">
            <v>TRX</v>
          </cell>
          <cell r="O181" t="str">
            <v>TRX</v>
          </cell>
          <cell r="P181" t="str">
            <v>CFC</v>
          </cell>
          <cell r="Q181" t="str">
            <v>CH</v>
          </cell>
          <cell r="R181" t="str">
            <v>CH</v>
          </cell>
          <cell r="S181" t="str">
            <v>Num</v>
          </cell>
          <cell r="T181" t="str">
            <v>Num</v>
          </cell>
          <cell r="U181">
            <v>1</v>
          </cell>
          <cell r="V181">
            <v>2</v>
          </cell>
          <cell r="W181">
            <v>3</v>
          </cell>
          <cell r="X181">
            <v>4</v>
          </cell>
          <cell r="Y181">
            <v>5</v>
          </cell>
          <cell r="Z181">
            <v>6</v>
          </cell>
          <cell r="AA181">
            <v>7</v>
          </cell>
          <cell r="AB181">
            <v>8</v>
          </cell>
          <cell r="AC181">
            <v>9</v>
          </cell>
          <cell r="AD181">
            <v>10</v>
          </cell>
          <cell r="AE181">
            <v>11</v>
          </cell>
          <cell r="AF181">
            <v>12</v>
          </cell>
          <cell r="AG181">
            <v>13</v>
          </cell>
          <cell r="AH181">
            <v>14</v>
          </cell>
          <cell r="AI181">
            <v>15</v>
          </cell>
          <cell r="AJ181">
            <v>16</v>
          </cell>
          <cell r="AK181">
            <v>17</v>
          </cell>
          <cell r="AL181">
            <v>18</v>
          </cell>
          <cell r="AM181">
            <v>19</v>
          </cell>
          <cell r="AN181">
            <v>20</v>
          </cell>
          <cell r="AO181">
            <v>21</v>
          </cell>
          <cell r="AP181">
            <v>22</v>
          </cell>
          <cell r="AQ181">
            <v>23</v>
          </cell>
          <cell r="AR181">
            <v>1</v>
          </cell>
          <cell r="AS181">
            <v>2</v>
          </cell>
          <cell r="AT181">
            <v>3</v>
          </cell>
          <cell r="AU181">
            <v>4</v>
          </cell>
          <cell r="AV181">
            <v>5</v>
          </cell>
          <cell r="AW181">
            <v>6</v>
          </cell>
          <cell r="AX181">
            <v>7</v>
          </cell>
          <cell r="AY181">
            <v>8</v>
          </cell>
          <cell r="AZ181">
            <v>9</v>
          </cell>
          <cell r="BA181">
            <v>10</v>
          </cell>
          <cell r="BB181">
            <v>11</v>
          </cell>
        </row>
        <row r="182">
          <cell r="B182" t="str">
            <v>BSC113</v>
          </cell>
        </row>
        <row r="183">
          <cell r="B183" t="str">
            <v>FUZ016</v>
          </cell>
          <cell r="C183">
            <v>113</v>
          </cell>
          <cell r="D183">
            <v>1</v>
          </cell>
          <cell r="F183">
            <v>161</v>
          </cell>
          <cell r="G183">
            <v>22801</v>
          </cell>
          <cell r="H183" t="str">
            <v>XICHENGGY1</v>
          </cell>
          <cell r="I183">
            <v>4</v>
          </cell>
          <cell r="J183">
            <v>4</v>
          </cell>
          <cell r="K183">
            <v>54</v>
          </cell>
          <cell r="L183">
            <v>73</v>
          </cell>
          <cell r="N183">
            <v>83</v>
          </cell>
          <cell r="O183">
            <v>89</v>
          </cell>
          <cell r="S183">
            <v>4</v>
          </cell>
          <cell r="U183">
            <v>162</v>
          </cell>
          <cell r="V183">
            <v>163</v>
          </cell>
          <cell r="W183">
            <v>2432</v>
          </cell>
          <cell r="X183">
            <v>2433</v>
          </cell>
          <cell r="Y183">
            <v>331</v>
          </cell>
          <cell r="Z183">
            <v>332</v>
          </cell>
          <cell r="AA183">
            <v>2481</v>
          </cell>
          <cell r="AB183">
            <v>1213</v>
          </cell>
          <cell r="AC183">
            <v>2133</v>
          </cell>
          <cell r="AD183">
            <v>2483</v>
          </cell>
          <cell r="AE183">
            <v>2482</v>
          </cell>
          <cell r="AF183">
            <v>81</v>
          </cell>
          <cell r="AG183">
            <v>83</v>
          </cell>
          <cell r="AH183">
            <v>1201</v>
          </cell>
          <cell r="AI183">
            <v>1202</v>
          </cell>
          <cell r="AJ183">
            <v>333</v>
          </cell>
          <cell r="AK183">
            <v>1141</v>
          </cell>
          <cell r="AL183">
            <v>1142</v>
          </cell>
          <cell r="AM183">
            <v>2493</v>
          </cell>
          <cell r="AR183">
            <v>1201</v>
          </cell>
          <cell r="AS183">
            <v>1211</v>
          </cell>
          <cell r="AT183">
            <v>1251</v>
          </cell>
          <cell r="AU183">
            <v>311</v>
          </cell>
          <cell r="AV183">
            <v>21</v>
          </cell>
          <cell r="AX183">
            <v>2481</v>
          </cell>
          <cell r="AY183">
            <v>2483</v>
          </cell>
          <cell r="AZ183">
            <v>2171</v>
          </cell>
          <cell r="BA183">
            <v>81</v>
          </cell>
        </row>
        <row r="184">
          <cell r="J184" t="str">
            <v>TRX#</v>
          </cell>
        </row>
        <row r="185">
          <cell r="J185" t="str">
            <v>FRT</v>
          </cell>
        </row>
        <row r="188">
          <cell r="B188" t="str">
            <v>FUZ016</v>
          </cell>
          <cell r="C188">
            <v>113</v>
          </cell>
          <cell r="D188">
            <v>1</v>
          </cell>
          <cell r="F188">
            <v>162</v>
          </cell>
          <cell r="G188">
            <v>22801</v>
          </cell>
          <cell r="H188" t="str">
            <v>XICHENGGY2</v>
          </cell>
          <cell r="I188">
            <v>4</v>
          </cell>
          <cell r="J188">
            <v>2</v>
          </cell>
          <cell r="K188">
            <v>59</v>
          </cell>
          <cell r="L188">
            <v>64</v>
          </cell>
          <cell r="N188">
            <v>85</v>
          </cell>
          <cell r="O188">
            <v>91</v>
          </cell>
          <cell r="S188">
            <v>4</v>
          </cell>
          <cell r="U188">
            <v>163</v>
          </cell>
          <cell r="V188">
            <v>161</v>
          </cell>
          <cell r="W188">
            <v>1213</v>
          </cell>
          <cell r="X188">
            <v>81</v>
          </cell>
          <cell r="Y188">
            <v>83</v>
          </cell>
          <cell r="Z188">
            <v>2241</v>
          </cell>
          <cell r="AA188">
            <v>2243</v>
          </cell>
          <cell r="AB188">
            <v>1251</v>
          </cell>
          <cell r="AC188">
            <v>2171</v>
          </cell>
          <cell r="AD188">
            <v>2173</v>
          </cell>
          <cell r="AE188">
            <v>311</v>
          </cell>
          <cell r="AF188">
            <v>2521</v>
          </cell>
          <cell r="AG188">
            <v>21</v>
          </cell>
          <cell r="AH188">
            <v>2482</v>
          </cell>
          <cell r="AI188">
            <v>2633</v>
          </cell>
          <cell r="AJ188">
            <v>9101</v>
          </cell>
          <cell r="AK188">
            <v>9111</v>
          </cell>
          <cell r="AL188">
            <v>9121</v>
          </cell>
          <cell r="AR188">
            <v>1202</v>
          </cell>
          <cell r="AS188">
            <v>22</v>
          </cell>
          <cell r="AT188">
            <v>1212</v>
          </cell>
          <cell r="AU188">
            <v>312</v>
          </cell>
          <cell r="AW188">
            <v>2482</v>
          </cell>
          <cell r="AX188">
            <v>2172</v>
          </cell>
          <cell r="AY188">
            <v>2171</v>
          </cell>
          <cell r="AZ188">
            <v>2521</v>
          </cell>
          <cell r="BA188">
            <v>2173</v>
          </cell>
          <cell r="BB188">
            <v>2242</v>
          </cell>
        </row>
        <row r="189">
          <cell r="J189" t="str">
            <v>TRX#</v>
          </cell>
        </row>
        <row r="190">
          <cell r="J190" t="str">
            <v>FRT</v>
          </cell>
        </row>
        <row r="193">
          <cell r="B193" t="str">
            <v>FUZ016</v>
          </cell>
          <cell r="C193">
            <v>113</v>
          </cell>
          <cell r="D193">
            <v>1</v>
          </cell>
          <cell r="F193">
            <v>163</v>
          </cell>
          <cell r="G193">
            <v>22801</v>
          </cell>
          <cell r="H193" t="str">
            <v>XICHENGGY3</v>
          </cell>
          <cell r="I193">
            <v>4</v>
          </cell>
          <cell r="J193">
            <v>1</v>
          </cell>
          <cell r="K193">
            <v>43</v>
          </cell>
          <cell r="L193">
            <v>69</v>
          </cell>
          <cell r="M193">
            <v>67</v>
          </cell>
          <cell r="N193">
            <v>87</v>
          </cell>
          <cell r="O193">
            <v>93</v>
          </cell>
          <cell r="S193">
            <v>5</v>
          </cell>
          <cell r="U193">
            <v>161</v>
          </cell>
          <cell r="V193">
            <v>162</v>
          </cell>
          <cell r="W193">
            <v>2171</v>
          </cell>
          <cell r="X193">
            <v>2173</v>
          </cell>
          <cell r="Y193">
            <v>311</v>
          </cell>
          <cell r="Z193">
            <v>2521</v>
          </cell>
          <cell r="AA193">
            <v>2522</v>
          </cell>
          <cell r="AB193">
            <v>21</v>
          </cell>
          <cell r="AC193">
            <v>2152</v>
          </cell>
          <cell r="AD193">
            <v>2482</v>
          </cell>
          <cell r="AE193">
            <v>2483</v>
          </cell>
          <cell r="AF193">
            <v>2241</v>
          </cell>
          <cell r="AG193">
            <v>23</v>
          </cell>
          <cell r="AH193">
            <v>1202</v>
          </cell>
          <cell r="AI193">
            <v>22</v>
          </cell>
          <cell r="AR193">
            <v>1203</v>
          </cell>
          <cell r="AS193">
            <v>1213</v>
          </cell>
          <cell r="AT193">
            <v>1253</v>
          </cell>
          <cell r="AU193">
            <v>313</v>
          </cell>
          <cell r="AW193">
            <v>2482</v>
          </cell>
          <cell r="AX193">
            <v>2483</v>
          </cell>
          <cell r="AY193">
            <v>2173</v>
          </cell>
          <cell r="AZ193">
            <v>2522</v>
          </cell>
          <cell r="BA193">
            <v>2152</v>
          </cell>
        </row>
        <row r="194">
          <cell r="J194" t="str">
            <v>TRX#</v>
          </cell>
        </row>
        <row r="195">
          <cell r="J195" t="str">
            <v>FRT</v>
          </cell>
        </row>
        <row r="198">
          <cell r="B198" t="str">
            <v>FUZ217</v>
          </cell>
          <cell r="C198">
            <v>113</v>
          </cell>
          <cell r="D198">
            <v>1</v>
          </cell>
          <cell r="F198">
            <v>2171</v>
          </cell>
          <cell r="G198">
            <v>22801</v>
          </cell>
          <cell r="H198" t="str">
            <v>SHAOYUAN1</v>
          </cell>
          <cell r="I198">
            <v>4</v>
          </cell>
          <cell r="J198">
            <v>6</v>
          </cell>
          <cell r="K198">
            <v>45</v>
          </cell>
          <cell r="L198">
            <v>79</v>
          </cell>
          <cell r="N198">
            <v>84</v>
          </cell>
          <cell r="O198">
            <v>90</v>
          </cell>
          <cell r="S198">
            <v>4</v>
          </cell>
          <cell r="U198">
            <v>2172</v>
          </cell>
          <cell r="V198">
            <v>2173</v>
          </cell>
          <cell r="W198">
            <v>1213</v>
          </cell>
          <cell r="X198">
            <v>83</v>
          </cell>
          <cell r="Y198">
            <v>162</v>
          </cell>
          <cell r="Z198">
            <v>163</v>
          </cell>
          <cell r="AA198">
            <v>2483</v>
          </cell>
          <cell r="AB198">
            <v>2152</v>
          </cell>
          <cell r="AC198">
            <v>2521</v>
          </cell>
          <cell r="AD198">
            <v>2241</v>
          </cell>
          <cell r="AE198">
            <v>2243</v>
          </cell>
          <cell r="AF198">
            <v>1202</v>
          </cell>
          <cell r="AG198">
            <v>1251</v>
          </cell>
          <cell r="AH198">
            <v>2482</v>
          </cell>
          <cell r="AR198">
            <v>81</v>
          </cell>
          <cell r="AS198">
            <v>2241</v>
          </cell>
          <cell r="AT198">
            <v>261</v>
          </cell>
          <cell r="AU198">
            <v>2521</v>
          </cell>
          <cell r="AV198">
            <v>2481</v>
          </cell>
          <cell r="AX198">
            <v>1251</v>
          </cell>
          <cell r="AY198">
            <v>311</v>
          </cell>
          <cell r="AZ198">
            <v>312</v>
          </cell>
          <cell r="BA198">
            <v>162</v>
          </cell>
          <cell r="BB198">
            <v>1252</v>
          </cell>
        </row>
        <row r="199">
          <cell r="J199" t="str">
            <v>TRX#</v>
          </cell>
        </row>
        <row r="200">
          <cell r="J200" t="str">
            <v>FRT</v>
          </cell>
        </row>
        <row r="203">
          <cell r="B203" t="str">
            <v>FUZ217</v>
          </cell>
          <cell r="C203">
            <v>113</v>
          </cell>
          <cell r="D203">
            <v>1</v>
          </cell>
          <cell r="F203">
            <v>2172</v>
          </cell>
          <cell r="G203">
            <v>22801</v>
          </cell>
          <cell r="H203" t="str">
            <v>SHAOYUAN2</v>
          </cell>
          <cell r="I203">
            <v>5</v>
          </cell>
          <cell r="J203">
            <v>4</v>
          </cell>
          <cell r="K203">
            <v>58</v>
          </cell>
          <cell r="L203">
            <v>63</v>
          </cell>
          <cell r="N203">
            <v>86</v>
          </cell>
          <cell r="O203">
            <v>92</v>
          </cell>
          <cell r="S203">
            <v>4</v>
          </cell>
          <cell r="U203">
            <v>2173</v>
          </cell>
          <cell r="V203">
            <v>2171</v>
          </cell>
          <cell r="W203">
            <v>83</v>
          </cell>
          <cell r="X203">
            <v>2241</v>
          </cell>
          <cell r="Y203">
            <v>2243</v>
          </cell>
          <cell r="Z203">
            <v>1253</v>
          </cell>
          <cell r="AA203">
            <v>2191</v>
          </cell>
          <cell r="AB203">
            <v>311</v>
          </cell>
          <cell r="AC203">
            <v>312</v>
          </cell>
          <cell r="AD203">
            <v>2193</v>
          </cell>
          <cell r="AE203">
            <v>1311</v>
          </cell>
          <cell r="AF203">
            <v>1251</v>
          </cell>
          <cell r="AG203">
            <v>2482</v>
          </cell>
          <cell r="AH203">
            <v>2633</v>
          </cell>
          <cell r="AI203">
            <v>9071</v>
          </cell>
          <cell r="AJ203">
            <v>2211</v>
          </cell>
          <cell r="AK203">
            <v>2213</v>
          </cell>
          <cell r="AR203">
            <v>2522</v>
          </cell>
          <cell r="AS203">
            <v>2482</v>
          </cell>
          <cell r="AT203">
            <v>82</v>
          </cell>
          <cell r="AU203">
            <v>2162</v>
          </cell>
          <cell r="AV203">
            <v>2482</v>
          </cell>
          <cell r="AX203">
            <v>1253</v>
          </cell>
          <cell r="AY203">
            <v>1252</v>
          </cell>
          <cell r="AZ203">
            <v>312</v>
          </cell>
          <cell r="BA203">
            <v>162</v>
          </cell>
          <cell r="BB203">
            <v>163</v>
          </cell>
        </row>
        <row r="204">
          <cell r="J204" t="str">
            <v>TRX#</v>
          </cell>
        </row>
        <row r="205">
          <cell r="J205" t="str">
            <v>FRT</v>
          </cell>
        </row>
        <row r="208">
          <cell r="B208" t="str">
            <v>FUZ217</v>
          </cell>
          <cell r="C208">
            <v>113</v>
          </cell>
          <cell r="D208">
            <v>1</v>
          </cell>
          <cell r="F208">
            <v>2173</v>
          </cell>
          <cell r="G208">
            <v>22801</v>
          </cell>
          <cell r="H208" t="str">
            <v>SHAOYUAN3</v>
          </cell>
          <cell r="I208">
            <v>4</v>
          </cell>
          <cell r="J208">
            <v>2</v>
          </cell>
          <cell r="K208">
            <v>49</v>
          </cell>
          <cell r="L208">
            <v>72</v>
          </cell>
          <cell r="N208">
            <v>88</v>
          </cell>
          <cell r="O208">
            <v>94</v>
          </cell>
          <cell r="S208">
            <v>4</v>
          </cell>
          <cell r="U208">
            <v>2171</v>
          </cell>
          <cell r="V208">
            <v>2172</v>
          </cell>
          <cell r="W208">
            <v>1253</v>
          </cell>
          <cell r="X208">
            <v>2191</v>
          </cell>
          <cell r="Y208">
            <v>2193</v>
          </cell>
          <cell r="Z208">
            <v>311</v>
          </cell>
          <cell r="AA208">
            <v>2521</v>
          </cell>
          <cell r="AB208">
            <v>2522</v>
          </cell>
          <cell r="AC208">
            <v>2152</v>
          </cell>
          <cell r="AD208">
            <v>162</v>
          </cell>
          <cell r="AE208">
            <v>163</v>
          </cell>
          <cell r="AF208">
            <v>312</v>
          </cell>
          <cell r="AG208">
            <v>1251</v>
          </cell>
          <cell r="AH208">
            <v>1202</v>
          </cell>
          <cell r="AI208">
            <v>2482</v>
          </cell>
          <cell r="AJ208">
            <v>2483</v>
          </cell>
          <cell r="AR208">
            <v>2483</v>
          </cell>
          <cell r="AS208">
            <v>2523</v>
          </cell>
          <cell r="AT208">
            <v>263</v>
          </cell>
          <cell r="AU208">
            <v>2243</v>
          </cell>
          <cell r="AV208">
            <v>83</v>
          </cell>
          <cell r="AW208">
            <v>2483</v>
          </cell>
          <cell r="AY208">
            <v>163</v>
          </cell>
          <cell r="AZ208">
            <v>1253</v>
          </cell>
          <cell r="BA208">
            <v>1251</v>
          </cell>
          <cell r="BB208">
            <v>311</v>
          </cell>
        </row>
        <row r="209">
          <cell r="J209" t="str">
            <v>TRX#</v>
          </cell>
        </row>
        <row r="210">
          <cell r="J210" t="str">
            <v>FRT</v>
          </cell>
        </row>
        <row r="213">
          <cell r="B213" t="str">
            <v>FUZ248</v>
          </cell>
          <cell r="C213">
            <v>113</v>
          </cell>
          <cell r="D213">
            <v>1</v>
          </cell>
          <cell r="F213">
            <v>2481</v>
          </cell>
          <cell r="G213">
            <v>22801</v>
          </cell>
          <cell r="H213" t="str">
            <v>HUBINXIAOXUE1</v>
          </cell>
          <cell r="I213">
            <v>7</v>
          </cell>
          <cell r="J213">
            <v>4</v>
          </cell>
          <cell r="K213">
            <v>49</v>
          </cell>
          <cell r="L213">
            <v>65</v>
          </cell>
          <cell r="N213">
            <v>84</v>
          </cell>
          <cell r="O213">
            <v>90</v>
          </cell>
          <cell r="S213">
            <v>4</v>
          </cell>
          <cell r="U213">
            <v>2482</v>
          </cell>
          <cell r="V213">
            <v>2483</v>
          </cell>
          <cell r="W213">
            <v>2151</v>
          </cell>
          <cell r="X213">
            <v>1201</v>
          </cell>
          <cell r="Y213">
            <v>1202</v>
          </cell>
          <cell r="Z213">
            <v>161</v>
          </cell>
          <cell r="AA213">
            <v>1211</v>
          </cell>
          <cell r="AB213">
            <v>1213</v>
          </cell>
          <cell r="AC213">
            <v>2493</v>
          </cell>
          <cell r="AD213">
            <v>332</v>
          </cell>
          <cell r="AE213">
            <v>333</v>
          </cell>
          <cell r="AF213">
            <v>2112</v>
          </cell>
          <cell r="AG213">
            <v>1142</v>
          </cell>
          <cell r="AH213">
            <v>2432</v>
          </cell>
          <cell r="AI213">
            <v>2433</v>
          </cell>
          <cell r="AJ213">
            <v>2133</v>
          </cell>
          <cell r="AR213">
            <v>2151</v>
          </cell>
          <cell r="AS213">
            <v>2171</v>
          </cell>
          <cell r="AT213">
            <v>81</v>
          </cell>
          <cell r="AU213">
            <v>2521</v>
          </cell>
          <cell r="AW213">
            <v>1201</v>
          </cell>
          <cell r="AX213">
            <v>1202</v>
          </cell>
          <cell r="AY213">
            <v>161</v>
          </cell>
          <cell r="AZ213">
            <v>162</v>
          </cell>
          <cell r="BA213">
            <v>121</v>
          </cell>
          <cell r="BB213">
            <v>333</v>
          </cell>
        </row>
        <row r="214">
          <cell r="J214" t="str">
            <v>TRX#</v>
          </cell>
        </row>
        <row r="215">
          <cell r="J215" t="str">
            <v>FRT</v>
          </cell>
        </row>
        <row r="218">
          <cell r="B218" t="str">
            <v>FUZ248</v>
          </cell>
          <cell r="C218">
            <v>113</v>
          </cell>
          <cell r="D218">
            <v>1</v>
          </cell>
          <cell r="F218">
            <v>2482</v>
          </cell>
          <cell r="G218">
            <v>22801</v>
          </cell>
          <cell r="H218" t="str">
            <v>HUBINXIAOXUE2</v>
          </cell>
          <cell r="I218">
            <v>6</v>
          </cell>
          <cell r="J218">
            <v>2</v>
          </cell>
          <cell r="K218">
            <v>57</v>
          </cell>
          <cell r="L218">
            <v>77</v>
          </cell>
          <cell r="N218">
            <v>86</v>
          </cell>
          <cell r="O218">
            <v>92</v>
          </cell>
          <cell r="S218">
            <v>4</v>
          </cell>
          <cell r="U218">
            <v>2481</v>
          </cell>
          <cell r="V218">
            <v>2483</v>
          </cell>
          <cell r="W218">
            <v>161</v>
          </cell>
          <cell r="X218">
            <v>162</v>
          </cell>
          <cell r="Y218">
            <v>163</v>
          </cell>
          <cell r="Z218">
            <v>2171</v>
          </cell>
          <cell r="AA218">
            <v>2172</v>
          </cell>
          <cell r="AB218">
            <v>2173</v>
          </cell>
          <cell r="AC218">
            <v>1213</v>
          </cell>
          <cell r="AD218">
            <v>1212</v>
          </cell>
          <cell r="AE218">
            <v>83</v>
          </cell>
          <cell r="AF218">
            <v>1202</v>
          </cell>
          <cell r="AG218">
            <v>1251</v>
          </cell>
          <cell r="AH218">
            <v>2521</v>
          </cell>
          <cell r="AI218">
            <v>311</v>
          </cell>
          <cell r="AJ218">
            <v>2493</v>
          </cell>
          <cell r="AK218">
            <v>2522</v>
          </cell>
          <cell r="AR218">
            <v>2152</v>
          </cell>
          <cell r="AS218">
            <v>2522</v>
          </cell>
          <cell r="AT218">
            <v>2172</v>
          </cell>
          <cell r="AV218">
            <v>162</v>
          </cell>
          <cell r="AW218">
            <v>163</v>
          </cell>
          <cell r="AX218">
            <v>1213</v>
          </cell>
          <cell r="AY218">
            <v>1212</v>
          </cell>
          <cell r="AZ218">
            <v>331</v>
          </cell>
          <cell r="BA218">
            <v>1202</v>
          </cell>
        </row>
        <row r="219">
          <cell r="J219" t="str">
            <v>TRX#</v>
          </cell>
        </row>
        <row r="220">
          <cell r="J220" t="str">
            <v>FRT</v>
          </cell>
        </row>
        <row r="223">
          <cell r="B223" t="str">
            <v>FUZ248</v>
          </cell>
          <cell r="C223">
            <v>113</v>
          </cell>
          <cell r="D223">
            <v>1</v>
          </cell>
          <cell r="F223">
            <v>2483</v>
          </cell>
          <cell r="G223">
            <v>22801</v>
          </cell>
          <cell r="H223" t="str">
            <v>HUBINXIAOXUE3</v>
          </cell>
          <cell r="I223">
            <v>7</v>
          </cell>
          <cell r="J223">
            <v>3</v>
          </cell>
          <cell r="K223">
            <v>47</v>
          </cell>
          <cell r="L223">
            <v>60</v>
          </cell>
          <cell r="N223">
            <v>88</v>
          </cell>
          <cell r="O223">
            <v>94</v>
          </cell>
          <cell r="S223">
            <v>4</v>
          </cell>
          <cell r="U223">
            <v>2481</v>
          </cell>
          <cell r="V223">
            <v>2482</v>
          </cell>
          <cell r="W223">
            <v>1202</v>
          </cell>
          <cell r="X223">
            <v>1203</v>
          </cell>
          <cell r="Y223">
            <v>2152</v>
          </cell>
          <cell r="Z223">
            <v>2153</v>
          </cell>
          <cell r="AA223">
            <v>2151</v>
          </cell>
          <cell r="AB223">
            <v>163</v>
          </cell>
          <cell r="AC223">
            <v>2521</v>
          </cell>
          <cell r="AD223">
            <v>21</v>
          </cell>
          <cell r="AE223">
            <v>22</v>
          </cell>
          <cell r="AF223">
            <v>2173</v>
          </cell>
          <cell r="AG223">
            <v>161</v>
          </cell>
          <cell r="AH223">
            <v>311</v>
          </cell>
          <cell r="AI223">
            <v>2171</v>
          </cell>
          <cell r="AJ223">
            <v>2522</v>
          </cell>
          <cell r="AR223">
            <v>2173</v>
          </cell>
          <cell r="AS223">
            <v>83</v>
          </cell>
          <cell r="AT223">
            <v>1223</v>
          </cell>
          <cell r="AU223">
            <v>2153</v>
          </cell>
          <cell r="AW223">
            <v>1203</v>
          </cell>
          <cell r="AX223">
            <v>161</v>
          </cell>
          <cell r="AY223">
            <v>163</v>
          </cell>
          <cell r="AZ223">
            <v>1213</v>
          </cell>
        </row>
        <row r="224">
          <cell r="J224" t="str">
            <v>TRX#</v>
          </cell>
        </row>
        <row r="225">
          <cell r="J225" t="str">
            <v>FRT</v>
          </cell>
        </row>
        <row r="228">
          <cell r="B228" t="str">
            <v>ALL</v>
          </cell>
        </row>
        <row r="229">
          <cell r="B229" t="str">
            <v>SITE:</v>
          </cell>
          <cell r="C229" t="str">
            <v>BCF</v>
          </cell>
          <cell r="D229" t="str">
            <v>BTS</v>
          </cell>
          <cell r="E229" t="str">
            <v>TYP</v>
          </cell>
          <cell r="F229" t="str">
            <v>CI</v>
          </cell>
          <cell r="G229" t="str">
            <v>LAC</v>
          </cell>
          <cell r="H229" t="str">
            <v>CELL NAME</v>
          </cell>
          <cell r="I229" t="str">
            <v>NCC</v>
          </cell>
          <cell r="J229" t="str">
            <v>BCC</v>
          </cell>
          <cell r="K229" t="str">
            <v>BCCH</v>
          </cell>
          <cell r="L229" t="str">
            <v>2nd</v>
          </cell>
          <cell r="M229" t="str">
            <v>3rd</v>
          </cell>
          <cell r="N229" t="str">
            <v>4th</v>
          </cell>
          <cell r="O229" t="str">
            <v>5th</v>
          </cell>
          <cell r="P229" t="str">
            <v>BCH</v>
          </cell>
          <cell r="Q229" t="str">
            <v>AG</v>
          </cell>
          <cell r="R229" t="str">
            <v>SD</v>
          </cell>
          <cell r="S229" t="str">
            <v>TRX</v>
          </cell>
          <cell r="T229" t="str">
            <v>ET</v>
          </cell>
          <cell r="W229" t="str">
            <v>Neighbor cell</v>
          </cell>
          <cell r="AR229" t="str">
            <v>IUO Reference Cells (Pool)  &lt;&lt;CoCh - AdjCh&gt;&gt;</v>
          </cell>
        </row>
        <row r="230">
          <cell r="G230" t="str">
            <v>(Dec)</v>
          </cell>
          <cell r="K230" t="str">
            <v>TRX</v>
          </cell>
          <cell r="L230" t="str">
            <v>TRX</v>
          </cell>
          <cell r="M230" t="str">
            <v>TRX</v>
          </cell>
          <cell r="N230" t="str">
            <v>TRX</v>
          </cell>
          <cell r="O230" t="str">
            <v>TRX</v>
          </cell>
          <cell r="P230" t="str">
            <v>CFC</v>
          </cell>
          <cell r="Q230" t="str">
            <v>CH</v>
          </cell>
          <cell r="R230" t="str">
            <v>CH</v>
          </cell>
          <cell r="S230" t="str">
            <v>Num</v>
          </cell>
          <cell r="T230" t="str">
            <v>Num</v>
          </cell>
          <cell r="U230">
            <v>1</v>
          </cell>
          <cell r="V230">
            <v>2</v>
          </cell>
          <cell r="W230">
            <v>3</v>
          </cell>
          <cell r="X230">
            <v>4</v>
          </cell>
          <cell r="Y230">
            <v>5</v>
          </cell>
          <cell r="Z230">
            <v>6</v>
          </cell>
          <cell r="AA230">
            <v>7</v>
          </cell>
          <cell r="AB230">
            <v>8</v>
          </cell>
          <cell r="AC230">
            <v>9</v>
          </cell>
          <cell r="AD230">
            <v>10</v>
          </cell>
          <cell r="AE230">
            <v>11</v>
          </cell>
          <cell r="AF230">
            <v>12</v>
          </cell>
          <cell r="AG230">
            <v>13</v>
          </cell>
          <cell r="AH230">
            <v>14</v>
          </cell>
          <cell r="AI230">
            <v>15</v>
          </cell>
          <cell r="AJ230">
            <v>16</v>
          </cell>
          <cell r="AK230">
            <v>17</v>
          </cell>
          <cell r="AL230">
            <v>18</v>
          </cell>
          <cell r="AM230">
            <v>19</v>
          </cell>
          <cell r="AN230">
            <v>20</v>
          </cell>
          <cell r="AO230">
            <v>21</v>
          </cell>
          <cell r="AP230">
            <v>22</v>
          </cell>
          <cell r="AQ230">
            <v>23</v>
          </cell>
          <cell r="AR230">
            <v>1</v>
          </cell>
          <cell r="AS230">
            <v>2</v>
          </cell>
          <cell r="AT230">
            <v>3</v>
          </cell>
          <cell r="AU230">
            <v>4</v>
          </cell>
          <cell r="AV230">
            <v>5</v>
          </cell>
          <cell r="AW230">
            <v>6</v>
          </cell>
          <cell r="AX230">
            <v>7</v>
          </cell>
          <cell r="AY230">
            <v>8</v>
          </cell>
          <cell r="AZ230">
            <v>9</v>
          </cell>
          <cell r="BA230">
            <v>10</v>
          </cell>
          <cell r="BB230">
            <v>11</v>
          </cell>
        </row>
        <row r="231">
          <cell r="B231" t="str">
            <v>BSC1114</v>
          </cell>
        </row>
        <row r="232">
          <cell r="B232" t="str">
            <v>FUZ013</v>
          </cell>
          <cell r="C232">
            <v>114</v>
          </cell>
          <cell r="D232">
            <v>1</v>
          </cell>
          <cell r="F232">
            <v>131</v>
          </cell>
          <cell r="G232">
            <v>22800</v>
          </cell>
          <cell r="H232" t="str">
            <v>YANGTOUK1</v>
          </cell>
          <cell r="I232">
            <v>5</v>
          </cell>
          <cell r="J232">
            <v>3</v>
          </cell>
          <cell r="K232">
            <v>43</v>
          </cell>
          <cell r="L232">
            <v>81</v>
          </cell>
          <cell r="N232">
            <v>84</v>
          </cell>
          <cell r="O232">
            <v>90</v>
          </cell>
          <cell r="S232">
            <v>4</v>
          </cell>
          <cell r="U232">
            <v>132</v>
          </cell>
          <cell r="V232">
            <v>133</v>
          </cell>
          <cell r="W232">
            <v>1312</v>
          </cell>
          <cell r="X232">
            <v>2301</v>
          </cell>
          <cell r="Y232">
            <v>2302</v>
          </cell>
          <cell r="Z232">
            <v>1292</v>
          </cell>
          <cell r="AA232">
            <v>1293</v>
          </cell>
          <cell r="AB232">
            <v>2293</v>
          </cell>
          <cell r="AC232">
            <v>2291</v>
          </cell>
          <cell r="AD232">
            <v>1311</v>
          </cell>
          <cell r="AE232">
            <v>1313</v>
          </cell>
          <cell r="AF232">
            <v>2303</v>
          </cell>
          <cell r="AG232">
            <v>2642</v>
          </cell>
          <cell r="AH232">
            <v>2643</v>
          </cell>
          <cell r="AR232">
            <v>2221</v>
          </cell>
          <cell r="AS232">
            <v>2291</v>
          </cell>
          <cell r="AT232">
            <v>1291</v>
          </cell>
          <cell r="AU232">
            <v>3071</v>
          </cell>
          <cell r="AW232">
            <v>2301</v>
          </cell>
          <cell r="AX232">
            <v>2302</v>
          </cell>
          <cell r="AY232">
            <v>1312</v>
          </cell>
          <cell r="AZ232">
            <v>2292</v>
          </cell>
          <cell r="BA232">
            <v>1321</v>
          </cell>
          <cell r="BB232">
            <v>2681</v>
          </cell>
        </row>
        <row r="233">
          <cell r="J233" t="str">
            <v>TRX#</v>
          </cell>
        </row>
        <row r="234">
          <cell r="J234" t="str">
            <v>FRT</v>
          </cell>
        </row>
        <row r="237">
          <cell r="B237" t="str">
            <v>FUZ013</v>
          </cell>
          <cell r="C237">
            <v>114</v>
          </cell>
          <cell r="D237">
            <v>1</v>
          </cell>
          <cell r="F237">
            <v>132</v>
          </cell>
          <cell r="G237">
            <v>22800</v>
          </cell>
          <cell r="H237" t="str">
            <v>YANGTOUK2</v>
          </cell>
          <cell r="I237">
            <v>4</v>
          </cell>
          <cell r="J237">
            <v>4</v>
          </cell>
          <cell r="K237">
            <v>49</v>
          </cell>
          <cell r="L237">
            <v>69</v>
          </cell>
          <cell r="N237">
            <v>86</v>
          </cell>
          <cell r="O237">
            <v>92</v>
          </cell>
          <cell r="S237">
            <v>4</v>
          </cell>
          <cell r="U237">
            <v>133</v>
          </cell>
          <cell r="V237">
            <v>131</v>
          </cell>
          <cell r="W237">
            <v>2293</v>
          </cell>
          <cell r="X237">
            <v>2593</v>
          </cell>
          <cell r="Y237">
            <v>1321</v>
          </cell>
          <cell r="Z237">
            <v>1323</v>
          </cell>
          <cell r="AA237">
            <v>2221</v>
          </cell>
          <cell r="AB237">
            <v>2223</v>
          </cell>
          <cell r="AC237">
            <v>2681</v>
          </cell>
          <cell r="AD237">
            <v>2682</v>
          </cell>
          <cell r="AE237">
            <v>1293</v>
          </cell>
          <cell r="AF237">
            <v>2292</v>
          </cell>
          <cell r="AG237">
            <v>1322</v>
          </cell>
          <cell r="AH237">
            <v>2222</v>
          </cell>
          <cell r="AI237">
            <v>2123</v>
          </cell>
          <cell r="AR237">
            <v>1292</v>
          </cell>
          <cell r="AS237">
            <v>3072</v>
          </cell>
          <cell r="AT237">
            <v>2222</v>
          </cell>
          <cell r="AU237">
            <v>2592</v>
          </cell>
          <cell r="AW237">
            <v>2302</v>
          </cell>
          <cell r="AX237">
            <v>1312</v>
          </cell>
          <cell r="AY237">
            <v>2293</v>
          </cell>
          <cell r="AZ237">
            <v>1323</v>
          </cell>
          <cell r="BA237">
            <v>2682</v>
          </cell>
        </row>
        <row r="238">
          <cell r="J238" t="str">
            <v>TRX#</v>
          </cell>
        </row>
        <row r="239">
          <cell r="J239" t="str">
            <v>FRT</v>
          </cell>
        </row>
        <row r="242">
          <cell r="B242" t="str">
            <v>FUZ013</v>
          </cell>
          <cell r="C242">
            <v>114</v>
          </cell>
          <cell r="D242">
            <v>1</v>
          </cell>
          <cell r="F242">
            <v>133</v>
          </cell>
          <cell r="G242">
            <v>22800</v>
          </cell>
          <cell r="H242" t="str">
            <v>YANGTOUK3</v>
          </cell>
          <cell r="I242">
            <v>4</v>
          </cell>
          <cell r="J242">
            <v>2</v>
          </cell>
          <cell r="K242">
            <v>57</v>
          </cell>
          <cell r="L242">
            <v>70</v>
          </cell>
          <cell r="N242">
            <v>88</v>
          </cell>
          <cell r="O242">
            <v>94</v>
          </cell>
          <cell r="S242">
            <v>4</v>
          </cell>
          <cell r="U242">
            <v>131</v>
          </cell>
          <cell r="V242">
            <v>132</v>
          </cell>
          <cell r="W242">
            <v>2221</v>
          </cell>
          <cell r="X242">
            <v>2681</v>
          </cell>
          <cell r="Y242">
            <v>2683</v>
          </cell>
          <cell r="Z242">
            <v>2391</v>
          </cell>
          <cell r="AA242">
            <v>2392</v>
          </cell>
          <cell r="AB242">
            <v>1312</v>
          </cell>
          <cell r="AC242">
            <v>2302</v>
          </cell>
          <cell r="AD242">
            <v>1313</v>
          </cell>
          <cell r="AE242">
            <v>2303</v>
          </cell>
          <cell r="AR242">
            <v>3073</v>
          </cell>
          <cell r="AS242">
            <v>1293</v>
          </cell>
          <cell r="AT242">
            <v>2593</v>
          </cell>
          <cell r="AU242">
            <v>2223</v>
          </cell>
          <cell r="AW242">
            <v>2683</v>
          </cell>
          <cell r="AX242">
            <v>1323</v>
          </cell>
          <cell r="AY242">
            <v>2293</v>
          </cell>
        </row>
        <row r="243">
          <cell r="J243" t="str">
            <v>TRX#</v>
          </cell>
        </row>
        <row r="244">
          <cell r="J244" t="str">
            <v>FRT</v>
          </cell>
        </row>
        <row r="247">
          <cell r="B247" t="str">
            <v>FUZ026</v>
          </cell>
          <cell r="C247">
            <v>114</v>
          </cell>
          <cell r="D247">
            <v>1</v>
          </cell>
          <cell r="F247">
            <v>261</v>
          </cell>
          <cell r="G247">
            <v>22800</v>
          </cell>
          <cell r="H247" t="str">
            <v>JIAYANGLU1</v>
          </cell>
          <cell r="I247">
            <v>4</v>
          </cell>
          <cell r="J247">
            <v>1</v>
          </cell>
          <cell r="K247">
            <v>48</v>
          </cell>
          <cell r="L247">
            <v>62</v>
          </cell>
          <cell r="N247">
            <v>84</v>
          </cell>
          <cell r="O247">
            <v>90</v>
          </cell>
          <cell r="S247">
            <v>4</v>
          </cell>
          <cell r="U247">
            <v>262</v>
          </cell>
          <cell r="V247">
            <v>263</v>
          </cell>
          <cell r="W247">
            <v>312</v>
          </cell>
          <cell r="X247">
            <v>1252</v>
          </cell>
          <cell r="Y247">
            <v>1253</v>
          </cell>
          <cell r="Z247">
            <v>2242</v>
          </cell>
          <cell r="AA247">
            <v>2243</v>
          </cell>
          <cell r="AB247">
            <v>1262</v>
          </cell>
          <cell r="AC247">
            <v>1263</v>
          </cell>
          <cell r="AD247">
            <v>1291</v>
          </cell>
          <cell r="AE247">
            <v>1293</v>
          </cell>
          <cell r="AF247">
            <v>2301</v>
          </cell>
          <cell r="AG247">
            <v>9071</v>
          </cell>
          <cell r="AH247">
            <v>122</v>
          </cell>
          <cell r="AI247">
            <v>2211</v>
          </cell>
          <cell r="AJ247">
            <v>2212</v>
          </cell>
          <cell r="AK247">
            <v>2213</v>
          </cell>
          <cell r="AL247">
            <v>2643</v>
          </cell>
          <cell r="AR247">
            <v>131</v>
          </cell>
          <cell r="AS247">
            <v>1291</v>
          </cell>
          <cell r="AT247">
            <v>3071</v>
          </cell>
          <cell r="AU247">
            <v>2641</v>
          </cell>
          <cell r="AV247">
            <v>2241</v>
          </cell>
          <cell r="AX247">
            <v>1252</v>
          </cell>
          <cell r="AY247">
            <v>2192</v>
          </cell>
          <cell r="AZ247">
            <v>1262</v>
          </cell>
          <cell r="BA247">
            <v>2191</v>
          </cell>
          <cell r="BB247">
            <v>2212</v>
          </cell>
        </row>
        <row r="248">
          <cell r="J248" t="str">
            <v>TRX#</v>
          </cell>
        </row>
        <row r="249">
          <cell r="J249" t="str">
            <v>FRT</v>
          </cell>
        </row>
        <row r="252">
          <cell r="B252" t="str">
            <v>FUZ026</v>
          </cell>
          <cell r="C252">
            <v>114</v>
          </cell>
          <cell r="D252">
            <v>1</v>
          </cell>
          <cell r="F252">
            <v>262</v>
          </cell>
          <cell r="G252">
            <v>22800</v>
          </cell>
          <cell r="H252" t="str">
            <v>JIAYANGLU2</v>
          </cell>
          <cell r="I252">
            <v>7</v>
          </cell>
          <cell r="J252">
            <v>0</v>
          </cell>
          <cell r="K252">
            <v>58</v>
          </cell>
          <cell r="L252">
            <v>73</v>
          </cell>
          <cell r="N252">
            <v>86</v>
          </cell>
          <cell r="O252">
            <v>92</v>
          </cell>
          <cell r="S252">
            <v>4</v>
          </cell>
          <cell r="U252">
            <v>263</v>
          </cell>
          <cell r="V252">
            <v>261</v>
          </cell>
          <cell r="W252">
            <v>1291</v>
          </cell>
          <cell r="X252">
            <v>1293</v>
          </cell>
          <cell r="Y252">
            <v>2301</v>
          </cell>
          <cell r="Z252">
            <v>2303</v>
          </cell>
          <cell r="AA252">
            <v>2191</v>
          </cell>
          <cell r="AB252">
            <v>2192</v>
          </cell>
          <cell r="AC252">
            <v>1263</v>
          </cell>
          <cell r="AD252">
            <v>9031</v>
          </cell>
          <cell r="AE252">
            <v>1311</v>
          </cell>
          <cell r="AF252">
            <v>9071</v>
          </cell>
          <cell r="AG252">
            <v>123</v>
          </cell>
          <cell r="AH252">
            <v>122</v>
          </cell>
          <cell r="AI252">
            <v>2212</v>
          </cell>
          <cell r="AJ252">
            <v>2643</v>
          </cell>
          <cell r="AR252">
            <v>2242</v>
          </cell>
          <cell r="AS252">
            <v>2252</v>
          </cell>
          <cell r="AT252">
            <v>3072</v>
          </cell>
          <cell r="AU252">
            <v>2162</v>
          </cell>
          <cell r="AV252">
            <v>2642</v>
          </cell>
          <cell r="AW252">
            <v>1292</v>
          </cell>
          <cell r="AY252">
            <v>1262</v>
          </cell>
          <cell r="AZ252">
            <v>2192</v>
          </cell>
          <cell r="BA252">
            <v>2303</v>
          </cell>
          <cell r="BB252">
            <v>2212</v>
          </cell>
        </row>
        <row r="253">
          <cell r="J253" t="str">
            <v>TRX#</v>
          </cell>
        </row>
        <row r="254">
          <cell r="J254" t="str">
            <v>FRT</v>
          </cell>
        </row>
        <row r="257">
          <cell r="B257" t="str">
            <v>FUZ026</v>
          </cell>
          <cell r="C257">
            <v>114</v>
          </cell>
          <cell r="D257">
            <v>1</v>
          </cell>
          <cell r="F257">
            <v>263</v>
          </cell>
          <cell r="G257">
            <v>22800</v>
          </cell>
          <cell r="H257" t="str">
            <v>JIAYANGLU3</v>
          </cell>
          <cell r="I257">
            <v>4</v>
          </cell>
          <cell r="J257">
            <v>2</v>
          </cell>
          <cell r="K257">
            <v>52</v>
          </cell>
          <cell r="L257">
            <v>81</v>
          </cell>
          <cell r="N257">
            <v>88</v>
          </cell>
          <cell r="O257">
            <v>94</v>
          </cell>
          <cell r="S257">
            <v>4</v>
          </cell>
          <cell r="U257">
            <v>261</v>
          </cell>
          <cell r="V257">
            <v>262</v>
          </cell>
          <cell r="W257">
            <v>2303</v>
          </cell>
          <cell r="X257">
            <v>2191</v>
          </cell>
          <cell r="Y257">
            <v>2192</v>
          </cell>
          <cell r="Z257">
            <v>312</v>
          </cell>
          <cell r="AA257">
            <v>1252</v>
          </cell>
          <cell r="AB257">
            <v>1253</v>
          </cell>
          <cell r="AC257">
            <v>1311</v>
          </cell>
          <cell r="AD257">
            <v>1313</v>
          </cell>
          <cell r="AE257">
            <v>2301</v>
          </cell>
          <cell r="AF257">
            <v>2162</v>
          </cell>
          <cell r="AG257">
            <v>9071</v>
          </cell>
          <cell r="AH257">
            <v>2213</v>
          </cell>
          <cell r="AI257">
            <v>2643</v>
          </cell>
          <cell r="AR257">
            <v>2173</v>
          </cell>
          <cell r="AS257">
            <v>2643</v>
          </cell>
          <cell r="AT257">
            <v>3073</v>
          </cell>
          <cell r="AU257">
            <v>2243</v>
          </cell>
          <cell r="AV257">
            <v>1293</v>
          </cell>
          <cell r="AX257">
            <v>2191</v>
          </cell>
          <cell r="AY257">
            <v>2193</v>
          </cell>
          <cell r="AZ257">
            <v>2213</v>
          </cell>
          <cell r="BA257">
            <v>2303</v>
          </cell>
          <cell r="BB257">
            <v>343</v>
          </cell>
        </row>
        <row r="258">
          <cell r="J258" t="str">
            <v>TRX#</v>
          </cell>
        </row>
        <row r="259">
          <cell r="J259" t="str">
            <v>FRT</v>
          </cell>
        </row>
        <row r="262">
          <cell r="B262" t="str">
            <v>FUZ125</v>
          </cell>
          <cell r="C262">
            <v>114</v>
          </cell>
          <cell r="D262">
            <v>1</v>
          </cell>
          <cell r="F262">
            <v>1251</v>
          </cell>
          <cell r="G262">
            <v>22800</v>
          </cell>
          <cell r="H262" t="str">
            <v>GUANGLUFANG1</v>
          </cell>
          <cell r="I262">
            <v>4</v>
          </cell>
          <cell r="J262">
            <v>3</v>
          </cell>
          <cell r="K262">
            <v>43</v>
          </cell>
          <cell r="L262">
            <v>61</v>
          </cell>
          <cell r="M262">
            <v>80</v>
          </cell>
          <cell r="N262">
            <v>83</v>
          </cell>
          <cell r="O262">
            <v>89</v>
          </cell>
          <cell r="S262">
            <v>5</v>
          </cell>
          <cell r="U262">
            <v>1252</v>
          </cell>
          <cell r="V262">
            <v>1253</v>
          </cell>
          <cell r="W262">
            <v>1212</v>
          </cell>
          <cell r="X262">
            <v>1213</v>
          </cell>
          <cell r="Y262">
            <v>83</v>
          </cell>
          <cell r="Z262">
            <v>2243</v>
          </cell>
          <cell r="AA262">
            <v>2241</v>
          </cell>
          <cell r="AB262">
            <v>2173</v>
          </cell>
          <cell r="AC262">
            <v>162</v>
          </cell>
          <cell r="AD262">
            <v>2171</v>
          </cell>
          <cell r="AE262">
            <v>2172</v>
          </cell>
          <cell r="AF262">
            <v>2482</v>
          </cell>
          <cell r="AG262">
            <v>2633</v>
          </cell>
          <cell r="AH262">
            <v>9101</v>
          </cell>
          <cell r="AI262">
            <v>2211</v>
          </cell>
          <cell r="AJ262">
            <v>2213</v>
          </cell>
          <cell r="AR262">
            <v>2191</v>
          </cell>
          <cell r="AS262">
            <v>2231</v>
          </cell>
          <cell r="AT262">
            <v>311</v>
          </cell>
          <cell r="AU262">
            <v>2631</v>
          </cell>
          <cell r="AV262">
            <v>2211</v>
          </cell>
          <cell r="AX262">
            <v>261</v>
          </cell>
          <cell r="AY262">
            <v>2241</v>
          </cell>
          <cell r="AZ262">
            <v>2521</v>
          </cell>
          <cell r="BA262">
            <v>2171</v>
          </cell>
          <cell r="BB262">
            <v>83</v>
          </cell>
        </row>
        <row r="263">
          <cell r="J263" t="str">
            <v>TRX#</v>
          </cell>
        </row>
        <row r="264">
          <cell r="J264" t="str">
            <v>FRT</v>
          </cell>
        </row>
        <row r="267">
          <cell r="B267" t="str">
            <v>FUZ125</v>
          </cell>
          <cell r="C267">
            <v>114</v>
          </cell>
          <cell r="D267">
            <v>1</v>
          </cell>
          <cell r="F267">
            <v>1252</v>
          </cell>
          <cell r="G267">
            <v>22800</v>
          </cell>
          <cell r="H267" t="str">
            <v>GUANGLUFANG2</v>
          </cell>
          <cell r="I267">
            <v>7</v>
          </cell>
          <cell r="J267">
            <v>4</v>
          </cell>
          <cell r="K267">
            <v>56</v>
          </cell>
          <cell r="L267">
            <v>65</v>
          </cell>
          <cell r="N267">
            <v>85</v>
          </cell>
          <cell r="O267">
            <v>91</v>
          </cell>
          <cell r="S267">
            <v>4</v>
          </cell>
          <cell r="U267">
            <v>1253</v>
          </cell>
          <cell r="V267">
            <v>1251</v>
          </cell>
          <cell r="W267">
            <v>83</v>
          </cell>
          <cell r="X267">
            <v>2243</v>
          </cell>
          <cell r="Y267">
            <v>1263</v>
          </cell>
          <cell r="Z267">
            <v>1262</v>
          </cell>
          <cell r="AA267">
            <v>261</v>
          </cell>
          <cell r="AB267">
            <v>263</v>
          </cell>
          <cell r="AC267">
            <v>2191</v>
          </cell>
          <cell r="AD267">
            <v>312</v>
          </cell>
          <cell r="AE267">
            <v>2242</v>
          </cell>
          <cell r="AF267">
            <v>2633</v>
          </cell>
          <cell r="AG267">
            <v>9071</v>
          </cell>
          <cell r="AH267">
            <v>2211</v>
          </cell>
          <cell r="AI267">
            <v>2212</v>
          </cell>
          <cell r="AJ267">
            <v>2213</v>
          </cell>
          <cell r="AR267">
            <v>1212</v>
          </cell>
          <cell r="AS267">
            <v>312</v>
          </cell>
          <cell r="AT267">
            <v>162</v>
          </cell>
          <cell r="AU267">
            <v>22</v>
          </cell>
          <cell r="AV267">
            <v>2632</v>
          </cell>
          <cell r="AW267">
            <v>2212</v>
          </cell>
          <cell r="AY267">
            <v>2242</v>
          </cell>
          <cell r="AZ267">
            <v>261</v>
          </cell>
          <cell r="BA267">
            <v>2172</v>
          </cell>
          <cell r="BB267">
            <v>262</v>
          </cell>
        </row>
        <row r="268">
          <cell r="J268" t="str">
            <v>TRX#</v>
          </cell>
        </row>
        <row r="269">
          <cell r="J269" t="str">
            <v>FRT</v>
          </cell>
        </row>
        <row r="272">
          <cell r="B272" t="str">
            <v>FUZ125</v>
          </cell>
          <cell r="C272">
            <v>114</v>
          </cell>
          <cell r="D272">
            <v>1</v>
          </cell>
          <cell r="F272">
            <v>1253</v>
          </cell>
          <cell r="G272">
            <v>22800</v>
          </cell>
          <cell r="H272" t="str">
            <v>GUANGLUFANG3</v>
          </cell>
          <cell r="I272">
            <v>7</v>
          </cell>
          <cell r="J272">
            <v>1</v>
          </cell>
          <cell r="K272">
            <v>53</v>
          </cell>
          <cell r="L272">
            <v>68</v>
          </cell>
          <cell r="N272">
            <v>87</v>
          </cell>
          <cell r="O272">
            <v>93</v>
          </cell>
          <cell r="S272">
            <v>4</v>
          </cell>
          <cell r="U272">
            <v>1251</v>
          </cell>
          <cell r="V272">
            <v>1252</v>
          </cell>
          <cell r="W272">
            <v>261</v>
          </cell>
          <cell r="X272">
            <v>263</v>
          </cell>
          <cell r="Y272">
            <v>2191</v>
          </cell>
          <cell r="Z272">
            <v>311</v>
          </cell>
          <cell r="AA272">
            <v>312</v>
          </cell>
          <cell r="AB272">
            <v>2521</v>
          </cell>
          <cell r="AC272">
            <v>2522</v>
          </cell>
          <cell r="AD272">
            <v>2172</v>
          </cell>
          <cell r="AE272">
            <v>2173</v>
          </cell>
          <cell r="AF272">
            <v>1311</v>
          </cell>
          <cell r="AG272">
            <v>2193</v>
          </cell>
          <cell r="AH272">
            <v>9071</v>
          </cell>
          <cell r="AI272">
            <v>2213</v>
          </cell>
          <cell r="AR272">
            <v>1263</v>
          </cell>
          <cell r="AS272">
            <v>2213</v>
          </cell>
          <cell r="AT272">
            <v>1213</v>
          </cell>
          <cell r="AU272">
            <v>163</v>
          </cell>
          <cell r="AV272">
            <v>313</v>
          </cell>
          <cell r="AW272">
            <v>2633</v>
          </cell>
          <cell r="AY272">
            <v>2172</v>
          </cell>
          <cell r="AZ272">
            <v>2173</v>
          </cell>
          <cell r="BA272">
            <v>2243</v>
          </cell>
          <cell r="BB272">
            <v>2522</v>
          </cell>
        </row>
        <row r="273">
          <cell r="J273" t="str">
            <v>TRX#</v>
          </cell>
        </row>
        <row r="274">
          <cell r="J274" t="str">
            <v>FRT</v>
          </cell>
        </row>
        <row r="277">
          <cell r="B277" t="str">
            <v>FUZ131</v>
          </cell>
          <cell r="C277">
            <v>114</v>
          </cell>
          <cell r="D277">
            <v>1</v>
          </cell>
          <cell r="F277">
            <v>1311</v>
          </cell>
          <cell r="G277">
            <v>22800</v>
          </cell>
          <cell r="H277" t="str">
            <v>BAIMALUKOU1</v>
          </cell>
          <cell r="I277">
            <v>4</v>
          </cell>
          <cell r="J277">
            <v>3</v>
          </cell>
          <cell r="K277">
            <v>47</v>
          </cell>
          <cell r="L277">
            <v>71</v>
          </cell>
          <cell r="M277">
            <v>79</v>
          </cell>
          <cell r="N277">
            <v>83</v>
          </cell>
          <cell r="O277">
            <v>89</v>
          </cell>
          <cell r="S277">
            <v>5</v>
          </cell>
          <cell r="U277">
            <v>1312</v>
          </cell>
          <cell r="V277">
            <v>1313</v>
          </cell>
          <cell r="W277">
            <v>2302</v>
          </cell>
          <cell r="X277">
            <v>2303</v>
          </cell>
          <cell r="Y277">
            <v>3072</v>
          </cell>
          <cell r="Z277">
            <v>3073</v>
          </cell>
          <cell r="AA277">
            <v>321</v>
          </cell>
          <cell r="AB277">
            <v>262</v>
          </cell>
          <cell r="AC277">
            <v>263</v>
          </cell>
          <cell r="AD277">
            <v>312</v>
          </cell>
          <cell r="AE277">
            <v>1253</v>
          </cell>
          <cell r="AF277">
            <v>2162</v>
          </cell>
          <cell r="AG277">
            <v>2172</v>
          </cell>
          <cell r="AH277">
            <v>322</v>
          </cell>
          <cell r="AI277">
            <v>131</v>
          </cell>
          <cell r="AJ277">
            <v>2192</v>
          </cell>
          <cell r="AK277">
            <v>9071</v>
          </cell>
          <cell r="AR277">
            <v>2681</v>
          </cell>
          <cell r="AS277">
            <v>1321</v>
          </cell>
          <cell r="AU277">
            <v>3071</v>
          </cell>
          <cell r="AV277">
            <v>131</v>
          </cell>
          <cell r="AW277">
            <v>133</v>
          </cell>
          <cell r="AX277">
            <v>2391</v>
          </cell>
          <cell r="AY277">
            <v>1293</v>
          </cell>
        </row>
        <row r="278">
          <cell r="J278" t="str">
            <v>TRX#</v>
          </cell>
        </row>
        <row r="279">
          <cell r="J279" t="str">
            <v>FRT</v>
          </cell>
        </row>
        <row r="282">
          <cell r="B282" t="str">
            <v>FUZ131</v>
          </cell>
          <cell r="C282">
            <v>114</v>
          </cell>
          <cell r="D282">
            <v>1</v>
          </cell>
          <cell r="F282">
            <v>1312</v>
          </cell>
          <cell r="G282">
            <v>22800</v>
          </cell>
          <cell r="H282" t="str">
            <v>BAIMALUKOU2</v>
          </cell>
          <cell r="I282">
            <v>4</v>
          </cell>
          <cell r="J282">
            <v>3</v>
          </cell>
          <cell r="K282">
            <v>50</v>
          </cell>
          <cell r="L282">
            <v>63</v>
          </cell>
          <cell r="N282">
            <v>85</v>
          </cell>
          <cell r="O282">
            <v>91</v>
          </cell>
          <cell r="S282">
            <v>4</v>
          </cell>
          <cell r="U282">
            <v>1313</v>
          </cell>
          <cell r="V282">
            <v>1311</v>
          </cell>
          <cell r="W282">
            <v>2303</v>
          </cell>
          <cell r="X282">
            <v>2302</v>
          </cell>
          <cell r="Y282">
            <v>131</v>
          </cell>
          <cell r="Z282">
            <v>133</v>
          </cell>
          <cell r="AA282">
            <v>2681</v>
          </cell>
          <cell r="AB282">
            <v>2683</v>
          </cell>
          <cell r="AC282">
            <v>1341</v>
          </cell>
          <cell r="AD282">
            <v>1343</v>
          </cell>
          <cell r="AE282">
            <v>2391</v>
          </cell>
          <cell r="AF282">
            <v>2392</v>
          </cell>
          <cell r="AR282">
            <v>2192</v>
          </cell>
          <cell r="AS282">
            <v>2302</v>
          </cell>
          <cell r="AT282">
            <v>2682</v>
          </cell>
          <cell r="AU282">
            <v>321</v>
          </cell>
          <cell r="AW282">
            <v>131</v>
          </cell>
          <cell r="AX282">
            <v>132</v>
          </cell>
          <cell r="AY282">
            <v>2221</v>
          </cell>
          <cell r="AZ282">
            <v>1341</v>
          </cell>
          <cell r="BA282">
            <v>2392</v>
          </cell>
          <cell r="BB282">
            <v>3072</v>
          </cell>
        </row>
        <row r="283">
          <cell r="J283" t="str">
            <v>TRX#</v>
          </cell>
        </row>
        <row r="284">
          <cell r="J284" t="str">
            <v>FRT</v>
          </cell>
        </row>
        <row r="287">
          <cell r="B287" t="str">
            <v>FUZ131</v>
          </cell>
          <cell r="C287">
            <v>114</v>
          </cell>
          <cell r="D287">
            <v>1</v>
          </cell>
          <cell r="F287">
            <v>1313</v>
          </cell>
          <cell r="G287">
            <v>22800</v>
          </cell>
          <cell r="H287" t="str">
            <v>BAIMALUKOU3</v>
          </cell>
          <cell r="I287">
            <v>4</v>
          </cell>
          <cell r="J287">
            <v>2</v>
          </cell>
          <cell r="K287">
            <v>55</v>
          </cell>
          <cell r="L287">
            <v>74</v>
          </cell>
          <cell r="N287">
            <v>87</v>
          </cell>
          <cell r="O287">
            <v>93</v>
          </cell>
          <cell r="S287">
            <v>4</v>
          </cell>
          <cell r="U287">
            <v>1311</v>
          </cell>
          <cell r="V287">
            <v>1312</v>
          </cell>
          <cell r="W287">
            <v>1341</v>
          </cell>
          <cell r="X287">
            <v>1343</v>
          </cell>
          <cell r="Y287">
            <v>2391</v>
          </cell>
          <cell r="Z287">
            <v>2392</v>
          </cell>
          <cell r="AA287">
            <v>321</v>
          </cell>
          <cell r="AB287">
            <v>3072</v>
          </cell>
          <cell r="AC287">
            <v>3073</v>
          </cell>
          <cell r="AD287">
            <v>2681</v>
          </cell>
          <cell r="AE287">
            <v>2683</v>
          </cell>
          <cell r="AF287">
            <v>263</v>
          </cell>
          <cell r="AG287">
            <v>312</v>
          </cell>
          <cell r="AH287">
            <v>2162</v>
          </cell>
          <cell r="AI287">
            <v>131</v>
          </cell>
          <cell r="AJ287">
            <v>2393</v>
          </cell>
          <cell r="AK287">
            <v>133</v>
          </cell>
          <cell r="AR287">
            <v>2193</v>
          </cell>
          <cell r="AS287">
            <v>2293</v>
          </cell>
          <cell r="AT287">
            <v>2683</v>
          </cell>
          <cell r="AU287">
            <v>322</v>
          </cell>
          <cell r="AW287">
            <v>3073</v>
          </cell>
          <cell r="AX287">
            <v>133</v>
          </cell>
          <cell r="AY287">
            <v>1343</v>
          </cell>
        </row>
        <row r="288">
          <cell r="J288" t="str">
            <v>TRX#</v>
          </cell>
        </row>
        <row r="289">
          <cell r="J289" t="str">
            <v>FRT</v>
          </cell>
        </row>
        <row r="292">
          <cell r="B292" t="str">
            <v>FUZ219</v>
          </cell>
          <cell r="C292">
            <v>114</v>
          </cell>
          <cell r="D292">
            <v>1</v>
          </cell>
          <cell r="F292">
            <v>2191</v>
          </cell>
          <cell r="G292">
            <v>22800</v>
          </cell>
          <cell r="H292" t="str">
            <v>BAIMAHUAYUAN1</v>
          </cell>
          <cell r="I292">
            <v>7</v>
          </cell>
          <cell r="J292">
            <v>3</v>
          </cell>
          <cell r="K292">
            <v>45</v>
          </cell>
          <cell r="L292">
            <v>70</v>
          </cell>
          <cell r="N292">
            <v>83</v>
          </cell>
          <cell r="O292">
            <v>89</v>
          </cell>
          <cell r="S292">
            <v>4</v>
          </cell>
          <cell r="U292">
            <v>2192</v>
          </cell>
          <cell r="V292">
            <v>2193</v>
          </cell>
          <cell r="W292">
            <v>2172</v>
          </cell>
          <cell r="X292">
            <v>262</v>
          </cell>
          <cell r="Y292">
            <v>263</v>
          </cell>
          <cell r="Z292">
            <v>312</v>
          </cell>
          <cell r="AA292">
            <v>1252</v>
          </cell>
          <cell r="AB292">
            <v>1253</v>
          </cell>
          <cell r="AC292">
            <v>2162</v>
          </cell>
          <cell r="AD292">
            <v>2173</v>
          </cell>
          <cell r="AE292">
            <v>9071</v>
          </cell>
          <cell r="AF292">
            <v>2213</v>
          </cell>
          <cell r="AR292">
            <v>2301</v>
          </cell>
          <cell r="AS292">
            <v>1311</v>
          </cell>
          <cell r="AT292">
            <v>311</v>
          </cell>
          <cell r="AU292">
            <v>341</v>
          </cell>
          <cell r="AV292">
            <v>2211</v>
          </cell>
          <cell r="AW292">
            <v>1251</v>
          </cell>
          <cell r="AY292">
            <v>263</v>
          </cell>
          <cell r="AZ292">
            <v>261</v>
          </cell>
          <cell r="BA292">
            <v>3071</v>
          </cell>
          <cell r="BB292">
            <v>1293</v>
          </cell>
        </row>
        <row r="293">
          <cell r="J293" t="str">
            <v>TRX#</v>
          </cell>
        </row>
        <row r="294">
          <cell r="J294" t="str">
            <v>FRT</v>
          </cell>
        </row>
        <row r="297">
          <cell r="B297" t="str">
            <v>FUZ219</v>
          </cell>
          <cell r="C297">
            <v>114</v>
          </cell>
          <cell r="D297">
            <v>1</v>
          </cell>
          <cell r="F297">
            <v>2192</v>
          </cell>
          <cell r="G297">
            <v>22800</v>
          </cell>
          <cell r="H297" t="str">
            <v>BAIMAHUAYUAN2</v>
          </cell>
          <cell r="I297">
            <v>7</v>
          </cell>
          <cell r="J297">
            <v>0</v>
          </cell>
          <cell r="K297">
            <v>51</v>
          </cell>
          <cell r="L297">
            <v>76</v>
          </cell>
          <cell r="N297">
            <v>85</v>
          </cell>
          <cell r="O297">
            <v>91</v>
          </cell>
          <cell r="S297">
            <v>4</v>
          </cell>
          <cell r="U297">
            <v>2193</v>
          </cell>
          <cell r="V297">
            <v>2191</v>
          </cell>
          <cell r="W297">
            <v>263</v>
          </cell>
          <cell r="X297">
            <v>262</v>
          </cell>
          <cell r="Y297">
            <v>1291</v>
          </cell>
          <cell r="Z297">
            <v>1293</v>
          </cell>
          <cell r="AA297">
            <v>2303</v>
          </cell>
          <cell r="AB297">
            <v>3071</v>
          </cell>
          <cell r="AC297">
            <v>3073</v>
          </cell>
          <cell r="AD297">
            <v>321</v>
          </cell>
          <cell r="AE297">
            <v>2301</v>
          </cell>
          <cell r="AF297">
            <v>1311</v>
          </cell>
          <cell r="AG297">
            <v>9071</v>
          </cell>
          <cell r="AR297">
            <v>2232</v>
          </cell>
          <cell r="AS297">
            <v>2302</v>
          </cell>
          <cell r="AT297">
            <v>1312</v>
          </cell>
          <cell r="AU297">
            <v>321</v>
          </cell>
          <cell r="AV297">
            <v>312</v>
          </cell>
          <cell r="AW297">
            <v>2212</v>
          </cell>
          <cell r="AY297">
            <v>3071</v>
          </cell>
          <cell r="AZ297">
            <v>3072</v>
          </cell>
          <cell r="BA297">
            <v>262</v>
          </cell>
          <cell r="BB297">
            <v>261</v>
          </cell>
        </row>
        <row r="298">
          <cell r="J298" t="str">
            <v>TRX#</v>
          </cell>
        </row>
        <row r="299">
          <cell r="J299" t="str">
            <v>FRT</v>
          </cell>
        </row>
        <row r="302">
          <cell r="B302" t="str">
            <v>FUZ219</v>
          </cell>
          <cell r="C302">
            <v>114</v>
          </cell>
          <cell r="D302">
            <v>1</v>
          </cell>
          <cell r="F302">
            <v>2193</v>
          </cell>
          <cell r="G302">
            <v>22800</v>
          </cell>
          <cell r="H302" t="str">
            <v>BAIMAHUAYUAN3</v>
          </cell>
          <cell r="I302">
            <v>6</v>
          </cell>
          <cell r="J302">
            <v>4</v>
          </cell>
          <cell r="K302">
            <v>59</v>
          </cell>
          <cell r="L302">
            <v>67</v>
          </cell>
          <cell r="N302">
            <v>87</v>
          </cell>
          <cell r="O302">
            <v>93</v>
          </cell>
          <cell r="S302">
            <v>4</v>
          </cell>
          <cell r="U302">
            <v>2191</v>
          </cell>
          <cell r="V302">
            <v>2192</v>
          </cell>
          <cell r="W302">
            <v>3071</v>
          </cell>
          <cell r="X302">
            <v>3073</v>
          </cell>
          <cell r="Y302">
            <v>2391</v>
          </cell>
          <cell r="Z302">
            <v>321</v>
          </cell>
          <cell r="AA302">
            <v>323</v>
          </cell>
          <cell r="AB302">
            <v>2162</v>
          </cell>
          <cell r="AC302">
            <v>2161</v>
          </cell>
          <cell r="AD302">
            <v>312</v>
          </cell>
          <cell r="AE302">
            <v>313</v>
          </cell>
          <cell r="AF302">
            <v>2172</v>
          </cell>
          <cell r="AG302">
            <v>2173</v>
          </cell>
          <cell r="AH302">
            <v>1253</v>
          </cell>
          <cell r="AR302">
            <v>313</v>
          </cell>
          <cell r="AS302">
            <v>1253</v>
          </cell>
          <cell r="AT302">
            <v>123</v>
          </cell>
          <cell r="AU302">
            <v>2303</v>
          </cell>
          <cell r="AV302">
            <v>1313</v>
          </cell>
          <cell r="AW302">
            <v>2213</v>
          </cell>
          <cell r="AY302">
            <v>262</v>
          </cell>
          <cell r="AZ302">
            <v>263</v>
          </cell>
          <cell r="BA302">
            <v>3072</v>
          </cell>
          <cell r="BB302">
            <v>3073</v>
          </cell>
        </row>
        <row r="303">
          <cell r="J303" t="str">
            <v>TRX#</v>
          </cell>
        </row>
        <row r="304">
          <cell r="J304" t="str">
            <v>FRT</v>
          </cell>
        </row>
        <row r="307">
          <cell r="B307" t="str">
            <v>FUZ221</v>
          </cell>
          <cell r="C307">
            <v>114</v>
          </cell>
          <cell r="D307">
            <v>1</v>
          </cell>
          <cell r="F307">
            <v>2211</v>
          </cell>
          <cell r="G307">
            <v>22800</v>
          </cell>
          <cell r="H307" t="str">
            <v>YONGZOUSHE1</v>
          </cell>
          <cell r="I307">
            <v>6</v>
          </cell>
          <cell r="J307">
            <v>7</v>
          </cell>
          <cell r="K307">
            <v>59</v>
          </cell>
          <cell r="L307">
            <v>66</v>
          </cell>
          <cell r="N307">
            <v>83</v>
          </cell>
          <cell r="O307">
            <v>89</v>
          </cell>
          <cell r="S307">
            <v>4</v>
          </cell>
          <cell r="U307">
            <v>2212</v>
          </cell>
          <cell r="V307">
            <v>2213</v>
          </cell>
          <cell r="W307">
            <v>2241</v>
          </cell>
          <cell r="X307">
            <v>2242</v>
          </cell>
          <cell r="Y307">
            <v>2243</v>
          </cell>
          <cell r="Z307">
            <v>1262</v>
          </cell>
          <cell r="AA307">
            <v>1263</v>
          </cell>
          <cell r="AB307">
            <v>1251</v>
          </cell>
          <cell r="AC307">
            <v>1252</v>
          </cell>
          <cell r="AD307">
            <v>261</v>
          </cell>
          <cell r="AE307">
            <v>2172</v>
          </cell>
          <cell r="AF307">
            <v>2641</v>
          </cell>
          <cell r="AG307">
            <v>2643</v>
          </cell>
          <cell r="AH307">
            <v>2253</v>
          </cell>
          <cell r="AI307">
            <v>83</v>
          </cell>
          <cell r="AR307">
            <v>2631</v>
          </cell>
          <cell r="AS307">
            <v>1261</v>
          </cell>
          <cell r="AT307">
            <v>2231</v>
          </cell>
          <cell r="AU307">
            <v>2191</v>
          </cell>
          <cell r="AV307">
            <v>1251</v>
          </cell>
          <cell r="AX307">
            <v>2241</v>
          </cell>
          <cell r="AY307">
            <v>2243</v>
          </cell>
          <cell r="AZ307">
            <v>2641</v>
          </cell>
          <cell r="BA307">
            <v>261</v>
          </cell>
          <cell r="BB307">
            <v>83</v>
          </cell>
        </row>
        <row r="308">
          <cell r="J308" t="str">
            <v>TRX#</v>
          </cell>
        </row>
        <row r="309">
          <cell r="J309" t="str">
            <v>FRT</v>
          </cell>
        </row>
        <row r="312">
          <cell r="B312" t="str">
            <v>FUZ221</v>
          </cell>
          <cell r="C312">
            <v>114</v>
          </cell>
          <cell r="D312">
            <v>1</v>
          </cell>
          <cell r="F312">
            <v>2212</v>
          </cell>
          <cell r="G312">
            <v>22800</v>
          </cell>
          <cell r="H312" t="str">
            <v>YONGZOUSHE2</v>
          </cell>
          <cell r="I312">
            <v>7</v>
          </cell>
          <cell r="J312">
            <v>7</v>
          </cell>
          <cell r="K312">
            <v>51</v>
          </cell>
          <cell r="L312">
            <v>71</v>
          </cell>
          <cell r="N312">
            <v>85</v>
          </cell>
          <cell r="O312">
            <v>91</v>
          </cell>
          <cell r="S312">
            <v>4</v>
          </cell>
          <cell r="U312">
            <v>2211</v>
          </cell>
          <cell r="V312">
            <v>2213</v>
          </cell>
          <cell r="W312">
            <v>2242</v>
          </cell>
          <cell r="X312">
            <v>2243</v>
          </cell>
          <cell r="Y312">
            <v>1262</v>
          </cell>
          <cell r="Z312">
            <v>1263</v>
          </cell>
          <cell r="AA312">
            <v>2641</v>
          </cell>
          <cell r="AB312">
            <v>2643</v>
          </cell>
          <cell r="AC312">
            <v>261</v>
          </cell>
          <cell r="AD312">
            <v>262</v>
          </cell>
          <cell r="AE312">
            <v>1252</v>
          </cell>
          <cell r="AR312">
            <v>2632</v>
          </cell>
          <cell r="AS312">
            <v>1262</v>
          </cell>
          <cell r="AT312">
            <v>2232</v>
          </cell>
          <cell r="AU312">
            <v>2192</v>
          </cell>
          <cell r="AV312">
            <v>1252</v>
          </cell>
          <cell r="AW312">
            <v>3052</v>
          </cell>
          <cell r="AY312">
            <v>2242</v>
          </cell>
          <cell r="AZ312">
            <v>2641</v>
          </cell>
          <cell r="BA312">
            <v>2642</v>
          </cell>
          <cell r="BB312">
            <v>261</v>
          </cell>
        </row>
        <row r="313">
          <cell r="J313" t="str">
            <v>TRX#</v>
          </cell>
        </row>
        <row r="314">
          <cell r="J314" t="str">
            <v>FRT</v>
          </cell>
        </row>
        <row r="317">
          <cell r="B317" t="str">
            <v>FUZ221</v>
          </cell>
          <cell r="C317">
            <v>114</v>
          </cell>
          <cell r="D317">
            <v>1</v>
          </cell>
          <cell r="F317">
            <v>2213</v>
          </cell>
          <cell r="G317">
            <v>22800</v>
          </cell>
          <cell r="H317" t="str">
            <v>YONGZOUSHE3</v>
          </cell>
          <cell r="I317">
            <v>4</v>
          </cell>
          <cell r="J317">
            <v>0</v>
          </cell>
          <cell r="K317">
            <v>45</v>
          </cell>
          <cell r="L317">
            <v>76</v>
          </cell>
          <cell r="N317">
            <v>87</v>
          </cell>
          <cell r="O317">
            <v>93</v>
          </cell>
          <cell r="S317">
            <v>4</v>
          </cell>
          <cell r="U317">
            <v>2211</v>
          </cell>
          <cell r="V317">
            <v>2212</v>
          </cell>
          <cell r="W317">
            <v>1251</v>
          </cell>
          <cell r="X317">
            <v>1252</v>
          </cell>
          <cell r="Y317">
            <v>1253</v>
          </cell>
          <cell r="Z317">
            <v>2243</v>
          </cell>
          <cell r="AA317">
            <v>261</v>
          </cell>
          <cell r="AB317">
            <v>263</v>
          </cell>
          <cell r="AC317">
            <v>2241</v>
          </cell>
          <cell r="AD317">
            <v>2172</v>
          </cell>
          <cell r="AE317">
            <v>2191</v>
          </cell>
          <cell r="AR317">
            <v>2633</v>
          </cell>
          <cell r="AS317">
            <v>1263</v>
          </cell>
          <cell r="AT317">
            <v>2233</v>
          </cell>
          <cell r="AU317">
            <v>2193</v>
          </cell>
          <cell r="AV317">
            <v>1253</v>
          </cell>
          <cell r="AX317">
            <v>2243</v>
          </cell>
          <cell r="AY317">
            <v>2643</v>
          </cell>
          <cell r="AZ317">
            <v>263</v>
          </cell>
          <cell r="BA317">
            <v>2172</v>
          </cell>
          <cell r="BB317">
            <v>2242</v>
          </cell>
        </row>
        <row r="318">
          <cell r="J318" t="str">
            <v>TRX#</v>
          </cell>
        </row>
        <row r="319">
          <cell r="J319" t="str">
            <v>FRT</v>
          </cell>
        </row>
        <row r="322">
          <cell r="B322" t="str">
            <v>FUZ230</v>
          </cell>
          <cell r="C322">
            <v>114</v>
          </cell>
          <cell r="D322">
            <v>1</v>
          </cell>
          <cell r="F322">
            <v>2301</v>
          </cell>
          <cell r="G322">
            <v>22800</v>
          </cell>
          <cell r="H322" t="str">
            <v>JIAOTONGLU1</v>
          </cell>
          <cell r="I322">
            <v>4</v>
          </cell>
          <cell r="J322">
            <v>1</v>
          </cell>
          <cell r="K322">
            <v>56</v>
          </cell>
          <cell r="L322">
            <v>77</v>
          </cell>
          <cell r="N322">
            <v>83</v>
          </cell>
          <cell r="O322">
            <v>89</v>
          </cell>
          <cell r="S322">
            <v>4</v>
          </cell>
          <cell r="U322">
            <v>2302</v>
          </cell>
          <cell r="V322">
            <v>2303</v>
          </cell>
          <cell r="W322">
            <v>262</v>
          </cell>
          <cell r="X322">
            <v>1293</v>
          </cell>
          <cell r="Y322">
            <v>2291</v>
          </cell>
          <cell r="Z322">
            <v>2293</v>
          </cell>
          <cell r="AA322">
            <v>131</v>
          </cell>
          <cell r="AB322">
            <v>312</v>
          </cell>
          <cell r="AC322">
            <v>1292</v>
          </cell>
          <cell r="AD322">
            <v>261</v>
          </cell>
          <cell r="AE322">
            <v>263</v>
          </cell>
          <cell r="AF322">
            <v>1291</v>
          </cell>
          <cell r="AG322">
            <v>2192</v>
          </cell>
          <cell r="AH322">
            <v>1262</v>
          </cell>
          <cell r="AI322">
            <v>9071</v>
          </cell>
          <cell r="AJ322">
            <v>2642</v>
          </cell>
          <cell r="AR322">
            <v>2681</v>
          </cell>
          <cell r="AS322">
            <v>2291</v>
          </cell>
          <cell r="AT322">
            <v>1321</v>
          </cell>
          <cell r="AU322">
            <v>341</v>
          </cell>
          <cell r="AV322">
            <v>2191</v>
          </cell>
          <cell r="AW322">
            <v>2231</v>
          </cell>
          <cell r="AY322">
            <v>131</v>
          </cell>
          <cell r="AZ322">
            <v>2591</v>
          </cell>
          <cell r="BA322">
            <v>1293</v>
          </cell>
          <cell r="BB322">
            <v>3071</v>
          </cell>
        </row>
        <row r="323">
          <cell r="J323" t="str">
            <v>TRX#</v>
          </cell>
        </row>
        <row r="324">
          <cell r="J324" t="str">
            <v>FRT</v>
          </cell>
        </row>
        <row r="327">
          <cell r="B327" t="str">
            <v>FUZ230</v>
          </cell>
          <cell r="C327">
            <v>114</v>
          </cell>
          <cell r="D327">
            <v>1</v>
          </cell>
          <cell r="F327">
            <v>2302</v>
          </cell>
          <cell r="G327">
            <v>22800</v>
          </cell>
          <cell r="H327" t="str">
            <v>JIAOTONGLU2</v>
          </cell>
          <cell r="I327">
            <v>4</v>
          </cell>
          <cell r="J327">
            <v>5</v>
          </cell>
          <cell r="K327">
            <v>54</v>
          </cell>
          <cell r="L327">
            <v>75</v>
          </cell>
          <cell r="N327">
            <v>85</v>
          </cell>
          <cell r="O327">
            <v>91</v>
          </cell>
          <cell r="S327">
            <v>4</v>
          </cell>
          <cell r="U327">
            <v>2303</v>
          </cell>
          <cell r="V327">
            <v>2301</v>
          </cell>
          <cell r="W327">
            <v>131</v>
          </cell>
          <cell r="X327">
            <v>133</v>
          </cell>
          <cell r="Y327">
            <v>2293</v>
          </cell>
          <cell r="Z327">
            <v>1312</v>
          </cell>
          <cell r="AA327">
            <v>1311</v>
          </cell>
          <cell r="AB327">
            <v>3072</v>
          </cell>
          <cell r="AC327">
            <v>2681</v>
          </cell>
          <cell r="AD327">
            <v>2642</v>
          </cell>
          <cell r="AR327">
            <v>122</v>
          </cell>
          <cell r="AS327">
            <v>1312</v>
          </cell>
          <cell r="AT327">
            <v>2192</v>
          </cell>
          <cell r="AU327">
            <v>1262</v>
          </cell>
          <cell r="AW327">
            <v>3072</v>
          </cell>
          <cell r="AX327">
            <v>131</v>
          </cell>
          <cell r="AY327">
            <v>2221</v>
          </cell>
          <cell r="AZ327">
            <v>262</v>
          </cell>
          <cell r="BA327">
            <v>2391</v>
          </cell>
          <cell r="BB327">
            <v>2392</v>
          </cell>
        </row>
        <row r="328">
          <cell r="J328" t="str">
            <v>TRX#</v>
          </cell>
        </row>
        <row r="329">
          <cell r="J329" t="str">
            <v>FRT</v>
          </cell>
        </row>
        <row r="332">
          <cell r="B332" t="str">
            <v>FUZ230</v>
          </cell>
          <cell r="C332">
            <v>114</v>
          </cell>
          <cell r="D332">
            <v>1</v>
          </cell>
          <cell r="F332">
            <v>2303</v>
          </cell>
          <cell r="G332">
            <v>22800</v>
          </cell>
          <cell r="H332" t="str">
            <v>JIAOTONGLU3</v>
          </cell>
          <cell r="I332">
            <v>4</v>
          </cell>
          <cell r="J332">
            <v>5</v>
          </cell>
          <cell r="K332">
            <v>49</v>
          </cell>
          <cell r="L332">
            <v>68</v>
          </cell>
          <cell r="N332">
            <v>87</v>
          </cell>
          <cell r="O332">
            <v>93</v>
          </cell>
          <cell r="S332">
            <v>4</v>
          </cell>
          <cell r="U332">
            <v>2301</v>
          </cell>
          <cell r="V332">
            <v>2302</v>
          </cell>
          <cell r="W332">
            <v>1311</v>
          </cell>
          <cell r="X332">
            <v>1312</v>
          </cell>
          <cell r="Y332">
            <v>3071</v>
          </cell>
          <cell r="Z332">
            <v>3072</v>
          </cell>
          <cell r="AA332">
            <v>2192</v>
          </cell>
          <cell r="AB332">
            <v>262</v>
          </cell>
          <cell r="AC332">
            <v>263</v>
          </cell>
          <cell r="AD332">
            <v>312</v>
          </cell>
          <cell r="AE332">
            <v>131</v>
          </cell>
          <cell r="AF332">
            <v>2162</v>
          </cell>
          <cell r="AG332">
            <v>133</v>
          </cell>
          <cell r="AH332">
            <v>9071</v>
          </cell>
          <cell r="AR332">
            <v>123</v>
          </cell>
          <cell r="AS332">
            <v>343</v>
          </cell>
          <cell r="AT332">
            <v>2293</v>
          </cell>
          <cell r="AU332">
            <v>2193</v>
          </cell>
          <cell r="AV332">
            <v>1263</v>
          </cell>
          <cell r="AX332">
            <v>3072</v>
          </cell>
          <cell r="AY332">
            <v>133</v>
          </cell>
          <cell r="AZ332">
            <v>1293</v>
          </cell>
          <cell r="BA332">
            <v>262</v>
          </cell>
          <cell r="BB332">
            <v>3073</v>
          </cell>
        </row>
        <row r="333">
          <cell r="J333" t="str">
            <v>TRX#</v>
          </cell>
        </row>
        <row r="334">
          <cell r="J334" t="str">
            <v>FRT</v>
          </cell>
        </row>
        <row r="337">
          <cell r="B337" t="str">
            <v>FUZ307</v>
          </cell>
          <cell r="C337">
            <v>114</v>
          </cell>
          <cell r="D337">
            <v>1</v>
          </cell>
          <cell r="F337">
            <v>3071</v>
          </cell>
          <cell r="G337">
            <v>22800</v>
          </cell>
          <cell r="H337" t="str">
            <v>SHAHAIXINCUN1</v>
          </cell>
          <cell r="I337">
            <v>7</v>
          </cell>
          <cell r="J337">
            <v>6</v>
          </cell>
          <cell r="K337">
            <v>57</v>
          </cell>
          <cell r="L337">
            <v>65</v>
          </cell>
          <cell r="N337">
            <v>84</v>
          </cell>
          <cell r="O337">
            <v>90</v>
          </cell>
          <cell r="S337">
            <v>4</v>
          </cell>
          <cell r="U337">
            <v>3072</v>
          </cell>
          <cell r="V337">
            <v>3073</v>
          </cell>
          <cell r="W337">
            <v>2192</v>
          </cell>
          <cell r="X337">
            <v>2193</v>
          </cell>
          <cell r="Y337">
            <v>2162</v>
          </cell>
          <cell r="Z337">
            <v>321</v>
          </cell>
          <cell r="AA337">
            <v>2303</v>
          </cell>
          <cell r="AR337">
            <v>2161</v>
          </cell>
          <cell r="AS337">
            <v>2391</v>
          </cell>
          <cell r="AT337">
            <v>131</v>
          </cell>
          <cell r="AU337">
            <v>1291</v>
          </cell>
          <cell r="AW337">
            <v>2192</v>
          </cell>
          <cell r="AX337">
            <v>2302</v>
          </cell>
          <cell r="AY337">
            <v>323</v>
          </cell>
          <cell r="AZ337">
            <v>1311</v>
          </cell>
        </row>
        <row r="338">
          <cell r="J338" t="str">
            <v>TRX#</v>
          </cell>
        </row>
        <row r="339">
          <cell r="J339" t="str">
            <v>FRT</v>
          </cell>
        </row>
        <row r="342">
          <cell r="B342" t="str">
            <v>FUZ307</v>
          </cell>
          <cell r="C342">
            <v>114</v>
          </cell>
          <cell r="D342">
            <v>1</v>
          </cell>
          <cell r="F342">
            <v>3072</v>
          </cell>
          <cell r="G342">
            <v>22800</v>
          </cell>
          <cell r="H342" t="str">
            <v>SHAHAIXINCUN2</v>
          </cell>
          <cell r="I342">
            <v>7</v>
          </cell>
          <cell r="J342">
            <v>3</v>
          </cell>
          <cell r="K342">
            <v>52</v>
          </cell>
          <cell r="L342">
            <v>60</v>
          </cell>
          <cell r="N342">
            <v>86</v>
          </cell>
          <cell r="O342">
            <v>92</v>
          </cell>
          <cell r="S342">
            <v>4</v>
          </cell>
          <cell r="U342">
            <v>3073</v>
          </cell>
          <cell r="V342">
            <v>3071</v>
          </cell>
          <cell r="W342">
            <v>2303</v>
          </cell>
          <cell r="X342">
            <v>2302</v>
          </cell>
          <cell r="Y342">
            <v>1311</v>
          </cell>
          <cell r="Z342">
            <v>1313</v>
          </cell>
          <cell r="AA342">
            <v>2391</v>
          </cell>
          <cell r="AR342">
            <v>132</v>
          </cell>
          <cell r="AS342">
            <v>2162</v>
          </cell>
          <cell r="AT342">
            <v>2392</v>
          </cell>
          <cell r="AU342">
            <v>262</v>
          </cell>
          <cell r="AW342">
            <v>1312</v>
          </cell>
          <cell r="AX342">
            <v>1313</v>
          </cell>
          <cell r="AY342">
            <v>2302</v>
          </cell>
          <cell r="AZ342">
            <v>2303</v>
          </cell>
          <cell r="BA342">
            <v>2192</v>
          </cell>
          <cell r="BB342">
            <v>321</v>
          </cell>
        </row>
        <row r="343">
          <cell r="J343" t="str">
            <v>TRX#</v>
          </cell>
        </row>
        <row r="344">
          <cell r="J344" t="str">
            <v>FRT</v>
          </cell>
        </row>
        <row r="347">
          <cell r="B347" t="str">
            <v>FUZ307</v>
          </cell>
          <cell r="C347">
            <v>114</v>
          </cell>
          <cell r="D347">
            <v>1</v>
          </cell>
          <cell r="F347">
            <v>3073</v>
          </cell>
          <cell r="G347">
            <v>22800</v>
          </cell>
          <cell r="H347" t="str">
            <v>SHAHAIXINCUN3</v>
          </cell>
          <cell r="I347">
            <v>5</v>
          </cell>
          <cell r="J347">
            <v>7</v>
          </cell>
          <cell r="K347">
            <v>44</v>
          </cell>
          <cell r="L347">
            <v>80</v>
          </cell>
          <cell r="N347">
            <v>88</v>
          </cell>
          <cell r="O347">
            <v>94</v>
          </cell>
          <cell r="S347">
            <v>4</v>
          </cell>
          <cell r="U347">
            <v>3071</v>
          </cell>
          <cell r="V347">
            <v>3072</v>
          </cell>
          <cell r="W347">
            <v>1311</v>
          </cell>
          <cell r="X347">
            <v>1313</v>
          </cell>
          <cell r="Y347">
            <v>2391</v>
          </cell>
          <cell r="Z347">
            <v>321</v>
          </cell>
          <cell r="AA347">
            <v>323</v>
          </cell>
          <cell r="AB347">
            <v>2161</v>
          </cell>
          <cell r="AC347">
            <v>2162</v>
          </cell>
          <cell r="AD347">
            <v>312</v>
          </cell>
          <cell r="AE347">
            <v>313</v>
          </cell>
          <cell r="AF347">
            <v>2193</v>
          </cell>
          <cell r="AG347">
            <v>2192</v>
          </cell>
          <cell r="AR347">
            <v>2393</v>
          </cell>
          <cell r="AS347">
            <v>133</v>
          </cell>
          <cell r="AT347">
            <v>263</v>
          </cell>
          <cell r="AV347">
            <v>323</v>
          </cell>
          <cell r="AW347">
            <v>1311</v>
          </cell>
          <cell r="AX347">
            <v>1313</v>
          </cell>
          <cell r="AY347">
            <v>2193</v>
          </cell>
          <cell r="AZ347">
            <v>2681</v>
          </cell>
          <cell r="BA347">
            <v>2683</v>
          </cell>
        </row>
        <row r="348">
          <cell r="J348" t="str">
            <v>TRX#</v>
          </cell>
        </row>
        <row r="349">
          <cell r="J349" t="str">
            <v>FRT</v>
          </cell>
        </row>
        <row r="352">
          <cell r="B352" t="str">
            <v>FUZ907</v>
          </cell>
          <cell r="C352">
            <v>114</v>
          </cell>
          <cell r="D352">
            <v>1</v>
          </cell>
          <cell r="F352">
            <v>9071</v>
          </cell>
          <cell r="G352">
            <v>22800</v>
          </cell>
          <cell r="H352" t="str">
            <v>MCBINDOOR</v>
          </cell>
          <cell r="I352">
            <v>4</v>
          </cell>
          <cell r="J352">
            <v>1</v>
          </cell>
          <cell r="K352">
            <v>42</v>
          </cell>
          <cell r="L352">
            <v>50</v>
          </cell>
          <cell r="S352">
            <v>1</v>
          </cell>
          <cell r="U352">
            <v>2391</v>
          </cell>
          <cell r="V352">
            <v>2301</v>
          </cell>
          <cell r="W352">
            <v>1311</v>
          </cell>
          <cell r="X352">
            <v>1262</v>
          </cell>
          <cell r="Y352">
            <v>1263</v>
          </cell>
          <cell r="Z352">
            <v>123</v>
          </cell>
          <cell r="AA352">
            <v>2172</v>
          </cell>
          <cell r="AB352">
            <v>261</v>
          </cell>
          <cell r="AC352">
            <v>262</v>
          </cell>
          <cell r="AD352">
            <v>263</v>
          </cell>
          <cell r="AE352">
            <v>1252</v>
          </cell>
          <cell r="AF352">
            <v>1253</v>
          </cell>
          <cell r="AG352">
            <v>2242</v>
          </cell>
          <cell r="AH352">
            <v>2243</v>
          </cell>
          <cell r="AI352">
            <v>312</v>
          </cell>
          <cell r="AJ352">
            <v>2303</v>
          </cell>
          <cell r="AK352">
            <v>2191</v>
          </cell>
          <cell r="AL352">
            <v>2192</v>
          </cell>
        </row>
        <row r="353">
          <cell r="J353" t="str">
            <v>TRX#</v>
          </cell>
        </row>
        <row r="354">
          <cell r="J354" t="str">
            <v>FRT</v>
          </cell>
        </row>
        <row r="357">
          <cell r="B357" t="str">
            <v>ALL</v>
          </cell>
        </row>
        <row r="358">
          <cell r="B358" t="str">
            <v>SITE:</v>
          </cell>
          <cell r="C358" t="str">
            <v>BCF</v>
          </cell>
          <cell r="D358" t="str">
            <v>BTS</v>
          </cell>
          <cell r="E358" t="str">
            <v>TYP</v>
          </cell>
          <cell r="F358" t="str">
            <v>CI</v>
          </cell>
          <cell r="G358" t="str">
            <v>LAC</v>
          </cell>
          <cell r="H358" t="str">
            <v>CELL NAME</v>
          </cell>
          <cell r="I358" t="str">
            <v>NCC</v>
          </cell>
          <cell r="J358" t="str">
            <v>BCC</v>
          </cell>
          <cell r="K358" t="str">
            <v>BCCH</v>
          </cell>
          <cell r="L358" t="str">
            <v>2nd</v>
          </cell>
          <cell r="M358" t="str">
            <v>3rd</v>
          </cell>
          <cell r="N358" t="str">
            <v>4th</v>
          </cell>
          <cell r="O358" t="str">
            <v>5th</v>
          </cell>
          <cell r="P358" t="str">
            <v>BCH</v>
          </cell>
          <cell r="Q358" t="str">
            <v>AG</v>
          </cell>
          <cell r="R358" t="str">
            <v>SD</v>
          </cell>
          <cell r="S358" t="str">
            <v>TRX</v>
          </cell>
          <cell r="T358" t="str">
            <v>ET</v>
          </cell>
          <cell r="W358" t="str">
            <v>Neighbor cell</v>
          </cell>
          <cell r="AR358" t="str">
            <v>IUO Reference Cells (Pool)  &lt;&lt;CoCh - AdjCh&gt;&gt;</v>
          </cell>
        </row>
        <row r="359">
          <cell r="G359" t="str">
            <v>(Dec)</v>
          </cell>
          <cell r="K359" t="str">
            <v>TRX</v>
          </cell>
          <cell r="L359" t="str">
            <v>TRX</v>
          </cell>
          <cell r="M359" t="str">
            <v>TRX</v>
          </cell>
          <cell r="N359" t="str">
            <v>TRX</v>
          </cell>
          <cell r="O359" t="str">
            <v>TRX</v>
          </cell>
          <cell r="P359" t="str">
            <v>CFC</v>
          </cell>
          <cell r="Q359" t="str">
            <v>CH</v>
          </cell>
          <cell r="R359" t="str">
            <v>CH</v>
          </cell>
          <cell r="S359" t="str">
            <v>Num</v>
          </cell>
          <cell r="T359" t="str">
            <v>Num</v>
          </cell>
          <cell r="U359">
            <v>1</v>
          </cell>
          <cell r="V359">
            <v>2</v>
          </cell>
          <cell r="W359">
            <v>3</v>
          </cell>
          <cell r="X359">
            <v>4</v>
          </cell>
          <cell r="Y359">
            <v>5</v>
          </cell>
          <cell r="Z359">
            <v>6</v>
          </cell>
          <cell r="AA359">
            <v>7</v>
          </cell>
          <cell r="AB359">
            <v>8</v>
          </cell>
          <cell r="AC359">
            <v>9</v>
          </cell>
          <cell r="AD359">
            <v>10</v>
          </cell>
          <cell r="AE359">
            <v>11</v>
          </cell>
          <cell r="AF359">
            <v>12</v>
          </cell>
          <cell r="AG359">
            <v>13</v>
          </cell>
          <cell r="AH359">
            <v>14</v>
          </cell>
          <cell r="AI359">
            <v>15</v>
          </cell>
          <cell r="AJ359">
            <v>16</v>
          </cell>
          <cell r="AK359">
            <v>17</v>
          </cell>
          <cell r="AL359">
            <v>18</v>
          </cell>
          <cell r="AM359">
            <v>19</v>
          </cell>
          <cell r="AN359">
            <v>20</v>
          </cell>
          <cell r="AO359">
            <v>21</v>
          </cell>
          <cell r="AP359">
            <v>22</v>
          </cell>
          <cell r="AQ359">
            <v>23</v>
          </cell>
          <cell r="AR359">
            <v>1</v>
          </cell>
          <cell r="AS359">
            <v>2</v>
          </cell>
          <cell r="AT359">
            <v>3</v>
          </cell>
          <cell r="AU359">
            <v>4</v>
          </cell>
          <cell r="AV359">
            <v>5</v>
          </cell>
          <cell r="AW359">
            <v>6</v>
          </cell>
          <cell r="AX359">
            <v>7</v>
          </cell>
          <cell r="AY359">
            <v>8</v>
          </cell>
          <cell r="AZ359">
            <v>9</v>
          </cell>
          <cell r="BA359">
            <v>10</v>
          </cell>
          <cell r="BB359">
            <v>11</v>
          </cell>
        </row>
        <row r="360">
          <cell r="B360" t="str">
            <v>BSC115</v>
          </cell>
        </row>
        <row r="361">
          <cell r="B361" t="str">
            <v>FUZ033</v>
          </cell>
          <cell r="C361">
            <v>115</v>
          </cell>
          <cell r="D361">
            <v>1</v>
          </cell>
          <cell r="F361">
            <v>331</v>
          </cell>
          <cell r="G361">
            <v>22801</v>
          </cell>
          <cell r="H361" t="str">
            <v>BEIDA1</v>
          </cell>
          <cell r="I361">
            <v>4</v>
          </cell>
          <cell r="J361">
            <v>5</v>
          </cell>
          <cell r="K361">
            <v>59</v>
          </cell>
          <cell r="L361">
            <v>69</v>
          </cell>
          <cell r="N361">
            <v>85</v>
          </cell>
          <cell r="O361">
            <v>91</v>
          </cell>
          <cell r="S361">
            <v>4</v>
          </cell>
          <cell r="U361">
            <v>332</v>
          </cell>
          <cell r="V361">
            <v>333</v>
          </cell>
          <cell r="W361">
            <v>1201</v>
          </cell>
          <cell r="X361">
            <v>2133</v>
          </cell>
          <cell r="Y361">
            <v>2131</v>
          </cell>
          <cell r="Z361">
            <v>161</v>
          </cell>
          <cell r="AA361">
            <v>2111</v>
          </cell>
          <cell r="AB361">
            <v>1141</v>
          </cell>
          <cell r="AC361">
            <v>1142</v>
          </cell>
          <cell r="AD361">
            <v>103</v>
          </cell>
          <cell r="AE361">
            <v>2473</v>
          </cell>
          <cell r="AF361">
            <v>2112</v>
          </cell>
          <cell r="AG361">
            <v>2491</v>
          </cell>
          <cell r="AR361">
            <v>2432</v>
          </cell>
          <cell r="AS361">
            <v>102</v>
          </cell>
          <cell r="AT361">
            <v>1172</v>
          </cell>
          <cell r="AU361">
            <v>1202</v>
          </cell>
          <cell r="AV361">
            <v>1212</v>
          </cell>
          <cell r="AX361">
            <v>2113</v>
          </cell>
          <cell r="AY361">
            <v>2132</v>
          </cell>
          <cell r="AZ361">
            <v>1221</v>
          </cell>
          <cell r="BA361">
            <v>2481</v>
          </cell>
          <cell r="BB361">
            <v>2491</v>
          </cell>
        </row>
        <row r="362">
          <cell r="J362" t="str">
            <v>TRX#</v>
          </cell>
        </row>
        <row r="363">
          <cell r="J363" t="str">
            <v>FRT</v>
          </cell>
        </row>
        <row r="366">
          <cell r="B366" t="str">
            <v>FUZ033</v>
          </cell>
          <cell r="C366">
            <v>115</v>
          </cell>
          <cell r="D366">
            <v>1</v>
          </cell>
          <cell r="F366">
            <v>332</v>
          </cell>
          <cell r="G366">
            <v>22801</v>
          </cell>
          <cell r="H366" t="str">
            <v>BEIDA2</v>
          </cell>
          <cell r="I366">
            <v>4</v>
          </cell>
          <cell r="J366">
            <v>4</v>
          </cell>
          <cell r="K366">
            <v>9</v>
          </cell>
          <cell r="L366">
            <v>63</v>
          </cell>
          <cell r="N366">
            <v>87</v>
          </cell>
          <cell r="O366">
            <v>93</v>
          </cell>
          <cell r="S366">
            <v>4</v>
          </cell>
          <cell r="U366">
            <v>333</v>
          </cell>
          <cell r="V366">
            <v>331</v>
          </cell>
          <cell r="W366">
            <v>1211</v>
          </cell>
          <cell r="X366">
            <v>1212</v>
          </cell>
          <cell r="Y366">
            <v>2132</v>
          </cell>
          <cell r="Z366">
            <v>161</v>
          </cell>
          <cell r="AA366">
            <v>2133</v>
          </cell>
          <cell r="AB366">
            <v>1201</v>
          </cell>
          <cell r="AC366">
            <v>1202</v>
          </cell>
          <cell r="AD366">
            <v>1142</v>
          </cell>
          <cell r="AE366">
            <v>2112</v>
          </cell>
          <cell r="AF366">
            <v>1172</v>
          </cell>
          <cell r="AG366">
            <v>1173</v>
          </cell>
          <cell r="AH366">
            <v>1221</v>
          </cell>
          <cell r="AI366">
            <v>1223</v>
          </cell>
          <cell r="AJ366">
            <v>2481</v>
          </cell>
          <cell r="AK366">
            <v>2491</v>
          </cell>
          <cell r="AL366">
            <v>2492</v>
          </cell>
          <cell r="AM366">
            <v>2493</v>
          </cell>
          <cell r="AR366">
            <v>2433</v>
          </cell>
          <cell r="AS366">
            <v>103</v>
          </cell>
          <cell r="AT366">
            <v>1173</v>
          </cell>
          <cell r="AU366">
            <v>1213</v>
          </cell>
          <cell r="AW366">
            <v>2112</v>
          </cell>
          <cell r="AX366">
            <v>2133</v>
          </cell>
          <cell r="AY366">
            <v>2482</v>
          </cell>
          <cell r="AZ366">
            <v>1142</v>
          </cell>
        </row>
        <row r="367">
          <cell r="J367" t="str">
            <v>TRX#</v>
          </cell>
        </row>
        <row r="368">
          <cell r="J368" t="str">
            <v>FRT</v>
          </cell>
        </row>
        <row r="371">
          <cell r="B371" t="str">
            <v>FUZ033</v>
          </cell>
          <cell r="C371">
            <v>115</v>
          </cell>
          <cell r="D371">
            <v>1</v>
          </cell>
          <cell r="F371">
            <v>333</v>
          </cell>
          <cell r="G371">
            <v>22801</v>
          </cell>
          <cell r="H371" t="str">
            <v>BEIDA3</v>
          </cell>
          <cell r="I371">
            <v>4</v>
          </cell>
          <cell r="J371">
            <v>3</v>
          </cell>
          <cell r="K371">
            <v>57</v>
          </cell>
          <cell r="L371">
            <v>78</v>
          </cell>
          <cell r="N371">
            <v>83</v>
          </cell>
          <cell r="O371">
            <v>89</v>
          </cell>
          <cell r="S371">
            <v>4</v>
          </cell>
          <cell r="U371">
            <v>331</v>
          </cell>
          <cell r="V371">
            <v>332</v>
          </cell>
          <cell r="W371">
            <v>161</v>
          </cell>
          <cell r="X371">
            <v>1201</v>
          </cell>
          <cell r="Y371">
            <v>2111</v>
          </cell>
          <cell r="Z371">
            <v>2112</v>
          </cell>
          <cell r="AA371">
            <v>1141</v>
          </cell>
          <cell r="AB371">
            <v>1211</v>
          </cell>
          <cell r="AC371">
            <v>103</v>
          </cell>
          <cell r="AD371">
            <v>2133</v>
          </cell>
          <cell r="AE371">
            <v>1142</v>
          </cell>
          <cell r="AF371">
            <v>2131</v>
          </cell>
          <cell r="AG371">
            <v>2432</v>
          </cell>
          <cell r="AH371">
            <v>2433</v>
          </cell>
          <cell r="AI371">
            <v>2481</v>
          </cell>
          <cell r="AR371">
            <v>1211</v>
          </cell>
          <cell r="AS371">
            <v>161</v>
          </cell>
          <cell r="AT371">
            <v>1201</v>
          </cell>
          <cell r="AU371">
            <v>101</v>
          </cell>
          <cell r="AV371">
            <v>2431</v>
          </cell>
          <cell r="AX371">
            <v>2112</v>
          </cell>
          <cell r="AY371">
            <v>2131</v>
          </cell>
          <cell r="AZ371">
            <v>2133</v>
          </cell>
          <cell r="BA371">
            <v>2493</v>
          </cell>
        </row>
        <row r="372">
          <cell r="J372" t="str">
            <v>TRX#</v>
          </cell>
        </row>
        <row r="373">
          <cell r="J373" t="str">
            <v>FRT</v>
          </cell>
        </row>
        <row r="376">
          <cell r="B376" t="str">
            <v>FUZ114</v>
          </cell>
          <cell r="C376">
            <v>115</v>
          </cell>
          <cell r="D376">
            <v>1</v>
          </cell>
          <cell r="F376">
            <v>1141</v>
          </cell>
          <cell r="G376">
            <v>22801</v>
          </cell>
          <cell r="H376" t="str">
            <v>MEIFENG1</v>
          </cell>
          <cell r="I376">
            <v>4</v>
          </cell>
          <cell r="J376">
            <v>6</v>
          </cell>
          <cell r="K376">
            <v>44</v>
          </cell>
          <cell r="L376">
            <v>81</v>
          </cell>
          <cell r="N376">
            <v>84</v>
          </cell>
          <cell r="O376">
            <v>90</v>
          </cell>
          <cell r="S376">
            <v>4</v>
          </cell>
          <cell r="U376">
            <v>1142</v>
          </cell>
          <cell r="V376">
            <v>1143</v>
          </cell>
          <cell r="W376">
            <v>2422</v>
          </cell>
          <cell r="X376">
            <v>2423</v>
          </cell>
          <cell r="Y376">
            <v>2433</v>
          </cell>
          <cell r="Z376">
            <v>333</v>
          </cell>
          <cell r="AA376">
            <v>331</v>
          </cell>
          <cell r="AB376">
            <v>161</v>
          </cell>
          <cell r="AC376">
            <v>2432</v>
          </cell>
          <cell r="AD376">
            <v>2421</v>
          </cell>
          <cell r="AR376">
            <v>681</v>
          </cell>
          <cell r="AS376">
            <v>2471</v>
          </cell>
          <cell r="AT376">
            <v>2481</v>
          </cell>
          <cell r="AU376">
            <v>2151</v>
          </cell>
          <cell r="AW376">
            <v>2431</v>
          </cell>
          <cell r="AX376">
            <v>2422</v>
          </cell>
          <cell r="AY376">
            <v>1201</v>
          </cell>
          <cell r="AZ376">
            <v>333</v>
          </cell>
          <cell r="BA376">
            <v>2081</v>
          </cell>
          <cell r="BB376">
            <v>2092</v>
          </cell>
        </row>
        <row r="377">
          <cell r="J377" t="str">
            <v>TRX#</v>
          </cell>
        </row>
        <row r="378">
          <cell r="J378" t="str">
            <v>FRT</v>
          </cell>
        </row>
        <row r="381">
          <cell r="B381" t="str">
            <v>FUZ114</v>
          </cell>
          <cell r="C381">
            <v>115</v>
          </cell>
          <cell r="D381">
            <v>1</v>
          </cell>
          <cell r="F381">
            <v>1142</v>
          </cell>
          <cell r="G381">
            <v>22801</v>
          </cell>
          <cell r="H381" t="str">
            <v>MEIFENG2</v>
          </cell>
          <cell r="I381">
            <v>7</v>
          </cell>
          <cell r="J381">
            <v>5</v>
          </cell>
          <cell r="K381">
            <v>48</v>
          </cell>
          <cell r="L381">
            <v>68</v>
          </cell>
          <cell r="N381">
            <v>86</v>
          </cell>
          <cell r="O381">
            <v>92</v>
          </cell>
          <cell r="S381">
            <v>4</v>
          </cell>
          <cell r="U381">
            <v>1143</v>
          </cell>
          <cell r="V381">
            <v>1141</v>
          </cell>
          <cell r="W381">
            <v>2433</v>
          </cell>
          <cell r="X381">
            <v>2432</v>
          </cell>
          <cell r="Y381">
            <v>2113</v>
          </cell>
          <cell r="Z381">
            <v>2112</v>
          </cell>
          <cell r="AA381">
            <v>333</v>
          </cell>
          <cell r="AB381">
            <v>332</v>
          </cell>
          <cell r="AC381">
            <v>1211</v>
          </cell>
          <cell r="AD381">
            <v>1213</v>
          </cell>
          <cell r="AE381">
            <v>1203</v>
          </cell>
          <cell r="AF381">
            <v>2481</v>
          </cell>
          <cell r="AG381">
            <v>1201</v>
          </cell>
          <cell r="AH381">
            <v>2151</v>
          </cell>
          <cell r="AI381">
            <v>331</v>
          </cell>
          <cell r="AJ381">
            <v>161</v>
          </cell>
          <cell r="AR381">
            <v>2412</v>
          </cell>
          <cell r="AS381">
            <v>2111</v>
          </cell>
          <cell r="AT381">
            <v>2482</v>
          </cell>
          <cell r="AU381">
            <v>2152</v>
          </cell>
          <cell r="AW381">
            <v>2422</v>
          </cell>
          <cell r="AX381">
            <v>2432</v>
          </cell>
          <cell r="AY381">
            <v>2433</v>
          </cell>
          <cell r="AZ381">
            <v>332</v>
          </cell>
          <cell r="BA381">
            <v>331</v>
          </cell>
          <cell r="BB381">
            <v>2083</v>
          </cell>
        </row>
        <row r="382">
          <cell r="J382" t="str">
            <v>TRX#</v>
          </cell>
        </row>
        <row r="383">
          <cell r="J383" t="str">
            <v>FRT</v>
          </cell>
        </row>
        <row r="386">
          <cell r="B386" t="str">
            <v>FUZ114</v>
          </cell>
          <cell r="C386">
            <v>115</v>
          </cell>
          <cell r="D386">
            <v>1</v>
          </cell>
          <cell r="F386">
            <v>1143</v>
          </cell>
          <cell r="G386">
            <v>22801</v>
          </cell>
          <cell r="H386" t="str">
            <v>MEIFENG3</v>
          </cell>
          <cell r="I386">
            <v>4</v>
          </cell>
          <cell r="J386">
            <v>3</v>
          </cell>
          <cell r="K386">
            <v>52</v>
          </cell>
          <cell r="L386">
            <v>61</v>
          </cell>
          <cell r="N386">
            <v>88</v>
          </cell>
          <cell r="O386">
            <v>94</v>
          </cell>
          <cell r="S386">
            <v>4</v>
          </cell>
          <cell r="U386">
            <v>1141</v>
          </cell>
          <cell r="V386">
            <v>1142</v>
          </cell>
          <cell r="W386">
            <v>2422</v>
          </cell>
          <cell r="X386">
            <v>2423</v>
          </cell>
          <cell r="Y386">
            <v>2151</v>
          </cell>
          <cell r="Z386">
            <v>1201</v>
          </cell>
          <cell r="AA386">
            <v>1203</v>
          </cell>
          <cell r="AB386">
            <v>2153</v>
          </cell>
          <cell r="AC386">
            <v>482</v>
          </cell>
          <cell r="AD386">
            <v>571</v>
          </cell>
          <cell r="AR386">
            <v>2413</v>
          </cell>
          <cell r="AS386">
            <v>683</v>
          </cell>
          <cell r="AT386">
            <v>2133</v>
          </cell>
          <cell r="AV386">
            <v>2423</v>
          </cell>
          <cell r="AW386">
            <v>2433</v>
          </cell>
          <cell r="AX386">
            <v>333</v>
          </cell>
          <cell r="AY386">
            <v>1201</v>
          </cell>
          <cell r="AZ386">
            <v>332</v>
          </cell>
          <cell r="BA386">
            <v>2083</v>
          </cell>
          <cell r="BB386">
            <v>21</v>
          </cell>
        </row>
        <row r="387">
          <cell r="J387" t="str">
            <v>TRX#</v>
          </cell>
        </row>
        <row r="388">
          <cell r="J388" t="str">
            <v>FRT</v>
          </cell>
        </row>
        <row r="391">
          <cell r="B391" t="str">
            <v>FUZ120</v>
          </cell>
          <cell r="C391">
            <v>115</v>
          </cell>
          <cell r="D391">
            <v>1</v>
          </cell>
          <cell r="F391">
            <v>1201</v>
          </cell>
          <cell r="G391">
            <v>22801</v>
          </cell>
          <cell r="H391" t="str">
            <v>ZONGYUAN1</v>
          </cell>
          <cell r="I391">
            <v>4</v>
          </cell>
          <cell r="J391">
            <v>4</v>
          </cell>
          <cell r="K391">
            <v>43</v>
          </cell>
          <cell r="L391">
            <v>80</v>
          </cell>
          <cell r="N391">
            <v>83</v>
          </cell>
          <cell r="O391">
            <v>89</v>
          </cell>
          <cell r="S391">
            <v>4</v>
          </cell>
          <cell r="U391">
            <v>1202</v>
          </cell>
          <cell r="V391">
            <v>1203</v>
          </cell>
          <cell r="W391">
            <v>2432</v>
          </cell>
          <cell r="X391">
            <v>1142</v>
          </cell>
          <cell r="Y391">
            <v>1143</v>
          </cell>
          <cell r="Z391">
            <v>2112</v>
          </cell>
          <cell r="AA391">
            <v>331</v>
          </cell>
          <cell r="AB391">
            <v>332</v>
          </cell>
          <cell r="AC391">
            <v>1211</v>
          </cell>
          <cell r="AD391">
            <v>1213</v>
          </cell>
          <cell r="AE391">
            <v>2481</v>
          </cell>
          <cell r="AF391">
            <v>2133</v>
          </cell>
          <cell r="AG391">
            <v>2433</v>
          </cell>
          <cell r="AH391">
            <v>161</v>
          </cell>
          <cell r="AI391">
            <v>333</v>
          </cell>
          <cell r="AR391">
            <v>1211</v>
          </cell>
          <cell r="AS391">
            <v>333</v>
          </cell>
          <cell r="AT391">
            <v>161</v>
          </cell>
          <cell r="AU391">
            <v>311</v>
          </cell>
          <cell r="AW391">
            <v>2481</v>
          </cell>
          <cell r="AX391">
            <v>2133</v>
          </cell>
          <cell r="AY391">
            <v>2112</v>
          </cell>
          <cell r="AZ391">
            <v>1223</v>
          </cell>
          <cell r="BA391">
            <v>2521</v>
          </cell>
          <cell r="BB391">
            <v>2151</v>
          </cell>
        </row>
        <row r="392">
          <cell r="J392" t="str">
            <v>TRX#</v>
          </cell>
        </row>
        <row r="393">
          <cell r="J393" t="str">
            <v>FRT</v>
          </cell>
        </row>
        <row r="396">
          <cell r="B396" t="str">
            <v>FUZ120</v>
          </cell>
          <cell r="C396">
            <v>115</v>
          </cell>
          <cell r="D396">
            <v>1</v>
          </cell>
          <cell r="F396">
            <v>1202</v>
          </cell>
          <cell r="G396">
            <v>22801</v>
          </cell>
          <cell r="H396" t="str">
            <v>ZONGYUAN2</v>
          </cell>
          <cell r="I396">
            <v>4</v>
          </cell>
          <cell r="J396">
            <v>5</v>
          </cell>
          <cell r="K396">
            <v>52</v>
          </cell>
          <cell r="L396">
            <v>63</v>
          </cell>
          <cell r="N396">
            <v>85</v>
          </cell>
          <cell r="O396">
            <v>91</v>
          </cell>
          <cell r="S396">
            <v>4</v>
          </cell>
          <cell r="U396">
            <v>1203</v>
          </cell>
          <cell r="V396">
            <v>1201</v>
          </cell>
          <cell r="W396">
            <v>2112</v>
          </cell>
          <cell r="X396">
            <v>332</v>
          </cell>
          <cell r="Y396">
            <v>2481</v>
          </cell>
          <cell r="Z396">
            <v>2483</v>
          </cell>
          <cell r="AA396">
            <v>2521</v>
          </cell>
          <cell r="AB396">
            <v>2152</v>
          </cell>
          <cell r="AC396">
            <v>161</v>
          </cell>
          <cell r="AD396">
            <v>163</v>
          </cell>
          <cell r="AE396">
            <v>2171</v>
          </cell>
          <cell r="AF396">
            <v>2173</v>
          </cell>
          <cell r="AG396">
            <v>2482</v>
          </cell>
          <cell r="AR396">
            <v>331</v>
          </cell>
          <cell r="AS396">
            <v>2541</v>
          </cell>
          <cell r="AU396">
            <v>2481</v>
          </cell>
          <cell r="AV396">
            <v>2132</v>
          </cell>
          <cell r="AW396">
            <v>2171</v>
          </cell>
          <cell r="AX396">
            <v>2521</v>
          </cell>
          <cell r="AY396">
            <v>2152</v>
          </cell>
          <cell r="AZ396">
            <v>1142</v>
          </cell>
        </row>
        <row r="397">
          <cell r="J397" t="str">
            <v>TRX#</v>
          </cell>
        </row>
        <row r="398">
          <cell r="J398" t="str">
            <v>FRT</v>
          </cell>
        </row>
        <row r="401">
          <cell r="B401" t="str">
            <v>FUZ120</v>
          </cell>
          <cell r="C401">
            <v>115</v>
          </cell>
          <cell r="D401">
            <v>1</v>
          </cell>
          <cell r="F401">
            <v>1203</v>
          </cell>
          <cell r="G401">
            <v>22801</v>
          </cell>
          <cell r="H401" t="str">
            <v>ZONGYUAN3</v>
          </cell>
          <cell r="I401">
            <v>4</v>
          </cell>
          <cell r="J401">
            <v>2</v>
          </cell>
          <cell r="K401">
            <v>56</v>
          </cell>
          <cell r="L401">
            <v>76</v>
          </cell>
          <cell r="N401">
            <v>87</v>
          </cell>
          <cell r="O401">
            <v>93</v>
          </cell>
          <cell r="S401">
            <v>4</v>
          </cell>
          <cell r="U401">
            <v>1201</v>
          </cell>
          <cell r="V401">
            <v>1202</v>
          </cell>
          <cell r="W401">
            <v>2483</v>
          </cell>
          <cell r="X401">
            <v>2521</v>
          </cell>
          <cell r="Y401">
            <v>2151</v>
          </cell>
          <cell r="Z401">
            <v>2152</v>
          </cell>
          <cell r="AA401">
            <v>1142</v>
          </cell>
          <cell r="AB401">
            <v>1143</v>
          </cell>
          <cell r="AR401">
            <v>1213</v>
          </cell>
          <cell r="AS401">
            <v>332</v>
          </cell>
          <cell r="AT401">
            <v>163</v>
          </cell>
          <cell r="AV401">
            <v>2483</v>
          </cell>
          <cell r="AW401">
            <v>2133</v>
          </cell>
          <cell r="AX401">
            <v>2173</v>
          </cell>
          <cell r="AY401">
            <v>2152</v>
          </cell>
        </row>
        <row r="402">
          <cell r="J402" t="str">
            <v>TRX#</v>
          </cell>
        </row>
        <row r="403">
          <cell r="J403" t="str">
            <v>FRT</v>
          </cell>
        </row>
        <row r="406">
          <cell r="B406" t="str">
            <v>FUZ211</v>
          </cell>
          <cell r="C406">
            <v>115</v>
          </cell>
          <cell r="D406">
            <v>1</v>
          </cell>
          <cell r="F406">
            <v>2111</v>
          </cell>
          <cell r="G406">
            <v>22801</v>
          </cell>
          <cell r="H406" t="str">
            <v>GONGANTING1</v>
          </cell>
          <cell r="I406">
            <v>4</v>
          </cell>
          <cell r="J406">
            <v>4</v>
          </cell>
          <cell r="K406">
            <v>55</v>
          </cell>
          <cell r="L406">
            <v>76</v>
          </cell>
          <cell r="N406">
            <v>86</v>
          </cell>
          <cell r="O406">
            <v>92</v>
          </cell>
          <cell r="S406">
            <v>4</v>
          </cell>
          <cell r="U406">
            <v>2112</v>
          </cell>
          <cell r="V406">
            <v>2113</v>
          </cell>
          <cell r="W406">
            <v>2083</v>
          </cell>
          <cell r="X406">
            <v>2473</v>
          </cell>
          <cell r="Y406">
            <v>101</v>
          </cell>
          <cell r="Z406">
            <v>103</v>
          </cell>
          <cell r="AA406">
            <v>2131</v>
          </cell>
          <cell r="AB406">
            <v>2133</v>
          </cell>
          <cell r="AC406">
            <v>333</v>
          </cell>
          <cell r="AD406">
            <v>331</v>
          </cell>
          <cell r="AE406">
            <v>2123</v>
          </cell>
          <cell r="AF406">
            <v>3023</v>
          </cell>
          <cell r="AR406">
            <v>1142</v>
          </cell>
          <cell r="AS406">
            <v>2472</v>
          </cell>
          <cell r="AT406">
            <v>682</v>
          </cell>
          <cell r="AV406">
            <v>103</v>
          </cell>
          <cell r="AW406">
            <v>102</v>
          </cell>
          <cell r="AX406">
            <v>1173</v>
          </cell>
          <cell r="AY406">
            <v>113</v>
          </cell>
          <cell r="AZ406">
            <v>1132</v>
          </cell>
          <cell r="BA406">
            <v>73</v>
          </cell>
        </row>
        <row r="407">
          <cell r="J407" t="str">
            <v>TRX#</v>
          </cell>
        </row>
        <row r="408">
          <cell r="J408" t="str">
            <v>FRT</v>
          </cell>
        </row>
        <row r="411">
          <cell r="B411" t="str">
            <v>FUZ211</v>
          </cell>
          <cell r="C411">
            <v>115</v>
          </cell>
          <cell r="D411">
            <v>1</v>
          </cell>
          <cell r="F411">
            <v>2112</v>
          </cell>
          <cell r="G411">
            <v>22801</v>
          </cell>
          <cell r="H411" t="str">
            <v>GONGANTING2</v>
          </cell>
          <cell r="I411">
            <v>4</v>
          </cell>
          <cell r="J411">
            <v>1</v>
          </cell>
          <cell r="K411">
            <v>51</v>
          </cell>
          <cell r="L411">
            <v>70</v>
          </cell>
          <cell r="N411">
            <v>88</v>
          </cell>
          <cell r="O411">
            <v>94</v>
          </cell>
          <cell r="S411">
            <v>4</v>
          </cell>
          <cell r="U411">
            <v>2113</v>
          </cell>
          <cell r="V411">
            <v>2111</v>
          </cell>
          <cell r="W411">
            <v>2432</v>
          </cell>
          <cell r="X411">
            <v>2433</v>
          </cell>
          <cell r="Y411">
            <v>333</v>
          </cell>
          <cell r="Z411">
            <v>332</v>
          </cell>
          <cell r="AA411">
            <v>1201</v>
          </cell>
          <cell r="AB411">
            <v>1142</v>
          </cell>
          <cell r="AC411">
            <v>1202</v>
          </cell>
          <cell r="AD411">
            <v>331</v>
          </cell>
          <cell r="AE411">
            <v>103</v>
          </cell>
          <cell r="AF411">
            <v>101</v>
          </cell>
          <cell r="AG411">
            <v>2481</v>
          </cell>
          <cell r="AH411">
            <v>2491</v>
          </cell>
          <cell r="AR411">
            <v>2473</v>
          </cell>
          <cell r="AS411">
            <v>1162</v>
          </cell>
          <cell r="AT411">
            <v>2133</v>
          </cell>
          <cell r="AU411">
            <v>683</v>
          </cell>
          <cell r="AW411">
            <v>333</v>
          </cell>
          <cell r="AX411">
            <v>332</v>
          </cell>
          <cell r="AY411">
            <v>103</v>
          </cell>
          <cell r="AZ411">
            <v>1201</v>
          </cell>
          <cell r="BA411">
            <v>1211</v>
          </cell>
          <cell r="BB411">
            <v>1213</v>
          </cell>
        </row>
        <row r="412">
          <cell r="J412" t="str">
            <v>TRX#</v>
          </cell>
        </row>
        <row r="413">
          <cell r="J413" t="str">
            <v>FRT</v>
          </cell>
        </row>
        <row r="416">
          <cell r="B416" t="str">
            <v>FUZ211</v>
          </cell>
          <cell r="C416">
            <v>115</v>
          </cell>
          <cell r="D416">
            <v>1</v>
          </cell>
          <cell r="F416">
            <v>2113</v>
          </cell>
          <cell r="G416">
            <v>22801</v>
          </cell>
          <cell r="H416" t="str">
            <v>GONGANTING3</v>
          </cell>
          <cell r="I416">
            <v>4</v>
          </cell>
          <cell r="J416">
            <v>5</v>
          </cell>
          <cell r="K416">
            <v>43</v>
          </cell>
          <cell r="L416">
            <v>60</v>
          </cell>
          <cell r="N416">
            <v>84</v>
          </cell>
          <cell r="O416">
            <v>90</v>
          </cell>
          <cell r="S416">
            <v>4</v>
          </cell>
          <cell r="U416">
            <v>2111</v>
          </cell>
          <cell r="V416">
            <v>2112</v>
          </cell>
          <cell r="W416">
            <v>2083</v>
          </cell>
          <cell r="X416">
            <v>2432</v>
          </cell>
          <cell r="Y416">
            <v>682</v>
          </cell>
          <cell r="Z416">
            <v>683</v>
          </cell>
          <cell r="AA416">
            <v>2473</v>
          </cell>
          <cell r="AB416">
            <v>1142</v>
          </cell>
          <cell r="AC416">
            <v>2433</v>
          </cell>
          <cell r="AD416">
            <v>103</v>
          </cell>
          <cell r="AE416">
            <v>2431</v>
          </cell>
          <cell r="AF416">
            <v>101</v>
          </cell>
          <cell r="AG416">
            <v>2491</v>
          </cell>
          <cell r="AR416">
            <v>1163</v>
          </cell>
          <cell r="AS416">
            <v>1141</v>
          </cell>
          <cell r="AT416">
            <v>2471</v>
          </cell>
          <cell r="AU416">
            <v>681</v>
          </cell>
          <cell r="AV416">
            <v>2491</v>
          </cell>
          <cell r="AX416">
            <v>2432</v>
          </cell>
          <cell r="AY416">
            <v>2431</v>
          </cell>
          <cell r="AZ416">
            <v>2092</v>
          </cell>
          <cell r="BA416">
            <v>2081</v>
          </cell>
        </row>
        <row r="417">
          <cell r="J417" t="str">
            <v>TRX#</v>
          </cell>
        </row>
        <row r="418">
          <cell r="J418" t="str">
            <v>FRT</v>
          </cell>
        </row>
        <row r="421">
          <cell r="B421" t="str">
            <v>FUZ213</v>
          </cell>
          <cell r="C421">
            <v>115</v>
          </cell>
          <cell r="D421">
            <v>1</v>
          </cell>
          <cell r="F421">
            <v>2131</v>
          </cell>
          <cell r="G421">
            <v>22801</v>
          </cell>
          <cell r="H421" t="str">
            <v>YINLIANBINGUAN1</v>
          </cell>
          <cell r="I421">
            <v>4</v>
          </cell>
          <cell r="J421">
            <v>6</v>
          </cell>
          <cell r="K421">
            <v>43</v>
          </cell>
          <cell r="L421">
            <v>80</v>
          </cell>
          <cell r="N421">
            <v>84</v>
          </cell>
          <cell r="O421">
            <v>90</v>
          </cell>
          <cell r="S421">
            <v>4</v>
          </cell>
          <cell r="U421">
            <v>2132</v>
          </cell>
          <cell r="V421">
            <v>2133</v>
          </cell>
          <cell r="W421">
            <v>2082</v>
          </cell>
          <cell r="X421">
            <v>2083</v>
          </cell>
          <cell r="Y421">
            <v>333</v>
          </cell>
          <cell r="Z421">
            <v>2111</v>
          </cell>
          <cell r="AA421">
            <v>2473</v>
          </cell>
          <cell r="AB421">
            <v>102</v>
          </cell>
          <cell r="AC421">
            <v>103</v>
          </cell>
          <cell r="AD421">
            <v>1162</v>
          </cell>
          <cell r="AE421">
            <v>1163</v>
          </cell>
          <cell r="AF421">
            <v>1171</v>
          </cell>
          <cell r="AG421">
            <v>1172</v>
          </cell>
          <cell r="AH421">
            <v>1173</v>
          </cell>
          <cell r="AI421">
            <v>331</v>
          </cell>
          <cell r="AJ421">
            <v>2123</v>
          </cell>
          <cell r="AK421">
            <v>2491</v>
          </cell>
          <cell r="AL421">
            <v>3021</v>
          </cell>
          <cell r="AM421">
            <v>3022</v>
          </cell>
          <cell r="AN421">
            <v>3023</v>
          </cell>
          <cell r="AR421">
            <v>3021</v>
          </cell>
          <cell r="AS421">
            <v>1221</v>
          </cell>
          <cell r="AT421">
            <v>2113</v>
          </cell>
          <cell r="AU421">
            <v>2491</v>
          </cell>
          <cell r="AW421">
            <v>1172</v>
          </cell>
          <cell r="AX421">
            <v>102</v>
          </cell>
          <cell r="AY421">
            <v>111</v>
          </cell>
          <cell r="AZ421">
            <v>1183</v>
          </cell>
        </row>
        <row r="422">
          <cell r="J422" t="str">
            <v>TRX#</v>
          </cell>
        </row>
        <row r="423">
          <cell r="J423" t="str">
            <v>FRT</v>
          </cell>
        </row>
        <row r="426">
          <cell r="B426" t="str">
            <v>FUZ213</v>
          </cell>
          <cell r="C426">
            <v>115</v>
          </cell>
          <cell r="D426">
            <v>1</v>
          </cell>
          <cell r="F426">
            <v>2132</v>
          </cell>
          <cell r="G426">
            <v>22801</v>
          </cell>
          <cell r="H426" t="str">
            <v>YINLIANBINGUAN2</v>
          </cell>
          <cell r="I426">
            <v>4</v>
          </cell>
          <cell r="J426">
            <v>3</v>
          </cell>
          <cell r="K426">
            <v>56</v>
          </cell>
          <cell r="L426">
            <v>67</v>
          </cell>
          <cell r="N426">
            <v>86</v>
          </cell>
          <cell r="O426">
            <v>92</v>
          </cell>
          <cell r="S426">
            <v>4</v>
          </cell>
          <cell r="U426">
            <v>2133</v>
          </cell>
          <cell r="V426">
            <v>2131</v>
          </cell>
          <cell r="W426">
            <v>1173</v>
          </cell>
          <cell r="X426">
            <v>1172</v>
          </cell>
          <cell r="Y426">
            <v>81</v>
          </cell>
          <cell r="Z426">
            <v>1211</v>
          </cell>
          <cell r="AA426">
            <v>1221</v>
          </cell>
          <cell r="AB426">
            <v>1223</v>
          </cell>
          <cell r="AC426">
            <v>332</v>
          </cell>
          <cell r="AD426">
            <v>2491</v>
          </cell>
          <cell r="AE426">
            <v>2492</v>
          </cell>
          <cell r="AF426">
            <v>2493</v>
          </cell>
          <cell r="AG426">
            <v>3022</v>
          </cell>
          <cell r="AR426">
            <v>3022</v>
          </cell>
          <cell r="AS426">
            <v>2111</v>
          </cell>
          <cell r="AT426">
            <v>2472</v>
          </cell>
          <cell r="AU426">
            <v>2492</v>
          </cell>
          <cell r="AW426">
            <v>332</v>
          </cell>
          <cell r="AX426">
            <v>1173</v>
          </cell>
          <cell r="AY426">
            <v>1172</v>
          </cell>
          <cell r="AZ426">
            <v>113</v>
          </cell>
          <cell r="BA426">
            <v>2613</v>
          </cell>
          <cell r="BB426">
            <v>103</v>
          </cell>
        </row>
        <row r="427">
          <cell r="J427" t="str">
            <v>TRX#</v>
          </cell>
        </row>
        <row r="428">
          <cell r="J428" t="str">
            <v>FRT</v>
          </cell>
        </row>
        <row r="431">
          <cell r="B431" t="str">
            <v>FUZ213</v>
          </cell>
          <cell r="C431">
            <v>115</v>
          </cell>
          <cell r="D431">
            <v>1</v>
          </cell>
          <cell r="F431">
            <v>2133</v>
          </cell>
          <cell r="G431">
            <v>22801</v>
          </cell>
          <cell r="H431" t="str">
            <v>YINLIANBINGUAN3</v>
          </cell>
          <cell r="I431">
            <v>4</v>
          </cell>
          <cell r="J431">
            <v>1</v>
          </cell>
          <cell r="K431">
            <v>45</v>
          </cell>
          <cell r="L431">
            <v>77</v>
          </cell>
          <cell r="N431">
            <v>88</v>
          </cell>
          <cell r="O431">
            <v>94</v>
          </cell>
          <cell r="S431">
            <v>4</v>
          </cell>
          <cell r="U431">
            <v>2131</v>
          </cell>
          <cell r="V431">
            <v>2132</v>
          </cell>
          <cell r="W431">
            <v>2082</v>
          </cell>
          <cell r="X431">
            <v>2083</v>
          </cell>
          <cell r="Y431">
            <v>1211</v>
          </cell>
          <cell r="Z431">
            <v>161</v>
          </cell>
          <cell r="AA431">
            <v>2481</v>
          </cell>
          <cell r="AB431">
            <v>1201</v>
          </cell>
          <cell r="AC431">
            <v>331</v>
          </cell>
          <cell r="AD431">
            <v>333</v>
          </cell>
          <cell r="AE431">
            <v>2111</v>
          </cell>
          <cell r="AF431">
            <v>332</v>
          </cell>
          <cell r="AG431">
            <v>2491</v>
          </cell>
          <cell r="AH431">
            <v>2493</v>
          </cell>
          <cell r="AR431">
            <v>2112</v>
          </cell>
          <cell r="AS431">
            <v>3023</v>
          </cell>
          <cell r="AT431">
            <v>2473</v>
          </cell>
          <cell r="AU431">
            <v>1223</v>
          </cell>
          <cell r="AV431">
            <v>2493</v>
          </cell>
          <cell r="AX431">
            <v>1211</v>
          </cell>
          <cell r="AY431">
            <v>1173</v>
          </cell>
          <cell r="AZ431">
            <v>103</v>
          </cell>
          <cell r="BA431">
            <v>332</v>
          </cell>
          <cell r="BB431">
            <v>1182</v>
          </cell>
        </row>
        <row r="432">
          <cell r="J432" t="str">
            <v>TRX#</v>
          </cell>
        </row>
        <row r="433">
          <cell r="J433" t="str">
            <v>FRT</v>
          </cell>
        </row>
        <row r="436">
          <cell r="B436" t="str">
            <v>ALL</v>
          </cell>
        </row>
        <row r="437">
          <cell r="B437" t="str">
            <v>SITE:</v>
          </cell>
          <cell r="C437" t="str">
            <v>BCF</v>
          </cell>
          <cell r="D437" t="str">
            <v>BTS</v>
          </cell>
          <cell r="E437" t="str">
            <v>TYP</v>
          </cell>
          <cell r="F437" t="str">
            <v>CI</v>
          </cell>
          <cell r="G437" t="str">
            <v>LAC</v>
          </cell>
          <cell r="H437" t="str">
            <v>CELL NAME</v>
          </cell>
          <cell r="I437" t="str">
            <v>NCC</v>
          </cell>
          <cell r="J437" t="str">
            <v>BCC</v>
          </cell>
          <cell r="K437" t="str">
            <v>BCCH</v>
          </cell>
          <cell r="L437" t="str">
            <v>2nd</v>
          </cell>
          <cell r="M437" t="str">
            <v>3rd</v>
          </cell>
          <cell r="N437" t="str">
            <v>4th</v>
          </cell>
          <cell r="O437" t="str">
            <v>5th</v>
          </cell>
          <cell r="P437" t="str">
            <v>BCH</v>
          </cell>
          <cell r="Q437" t="str">
            <v>AG</v>
          </cell>
          <cell r="R437" t="str">
            <v>SD</v>
          </cell>
          <cell r="S437" t="str">
            <v>TRX</v>
          </cell>
          <cell r="T437" t="str">
            <v>ET</v>
          </cell>
          <cell r="W437" t="str">
            <v>Neighbor cell</v>
          </cell>
          <cell r="AR437" t="str">
            <v>IUO Reference Cells (Pool)  &lt;&lt;CoCh - AdjCh&gt;&gt;</v>
          </cell>
        </row>
        <row r="438">
          <cell r="G438" t="str">
            <v>(Dec)</v>
          </cell>
          <cell r="K438" t="str">
            <v>TRX</v>
          </cell>
          <cell r="L438" t="str">
            <v>TRX</v>
          </cell>
          <cell r="M438" t="str">
            <v>TRX</v>
          </cell>
          <cell r="N438" t="str">
            <v>TRX</v>
          </cell>
          <cell r="O438" t="str">
            <v>TRX</v>
          </cell>
          <cell r="P438" t="str">
            <v>CFC</v>
          </cell>
          <cell r="Q438" t="str">
            <v>CH</v>
          </cell>
          <cell r="R438" t="str">
            <v>CH</v>
          </cell>
          <cell r="S438" t="str">
            <v>Num</v>
          </cell>
          <cell r="T438" t="str">
            <v>Num</v>
          </cell>
          <cell r="U438">
            <v>1</v>
          </cell>
          <cell r="V438">
            <v>2</v>
          </cell>
          <cell r="W438">
            <v>3</v>
          </cell>
          <cell r="X438">
            <v>4</v>
          </cell>
          <cell r="Y438">
            <v>5</v>
          </cell>
          <cell r="Z438">
            <v>6</v>
          </cell>
          <cell r="AA438">
            <v>7</v>
          </cell>
          <cell r="AB438">
            <v>8</v>
          </cell>
          <cell r="AC438">
            <v>9</v>
          </cell>
          <cell r="AD438">
            <v>10</v>
          </cell>
          <cell r="AE438">
            <v>11</v>
          </cell>
          <cell r="AF438">
            <v>12</v>
          </cell>
          <cell r="AG438">
            <v>13</v>
          </cell>
          <cell r="AH438">
            <v>14</v>
          </cell>
          <cell r="AI438">
            <v>15</v>
          </cell>
          <cell r="AJ438">
            <v>16</v>
          </cell>
          <cell r="AK438">
            <v>17</v>
          </cell>
          <cell r="AL438">
            <v>18</v>
          </cell>
          <cell r="AM438">
            <v>19</v>
          </cell>
          <cell r="AN438">
            <v>20</v>
          </cell>
          <cell r="AO438">
            <v>21</v>
          </cell>
          <cell r="AP438">
            <v>22</v>
          </cell>
          <cell r="AQ438">
            <v>23</v>
          </cell>
          <cell r="AR438">
            <v>1</v>
          </cell>
          <cell r="AS438">
            <v>2</v>
          </cell>
          <cell r="AT438">
            <v>3</v>
          </cell>
          <cell r="AU438">
            <v>4</v>
          </cell>
          <cell r="AV438">
            <v>5</v>
          </cell>
          <cell r="AW438">
            <v>6</v>
          </cell>
          <cell r="AX438">
            <v>7</v>
          </cell>
          <cell r="AY438">
            <v>8</v>
          </cell>
          <cell r="AZ438">
            <v>9</v>
          </cell>
          <cell r="BA438">
            <v>10</v>
          </cell>
          <cell r="BB438">
            <v>11</v>
          </cell>
        </row>
        <row r="439">
          <cell r="B439" t="str">
            <v>BSC121</v>
          </cell>
        </row>
        <row r="440">
          <cell r="B440" t="str">
            <v>FUZ011</v>
          </cell>
          <cell r="C440">
            <v>121</v>
          </cell>
          <cell r="D440">
            <v>2</v>
          </cell>
          <cell r="F440">
            <v>111</v>
          </cell>
          <cell r="G440">
            <v>22802</v>
          </cell>
          <cell r="H440" t="str">
            <v>MINJIANG1</v>
          </cell>
          <cell r="I440">
            <v>6</v>
          </cell>
          <cell r="J440">
            <v>0</v>
          </cell>
          <cell r="K440">
            <v>45</v>
          </cell>
          <cell r="L440">
            <v>62</v>
          </cell>
          <cell r="N440">
            <v>83</v>
          </cell>
          <cell r="O440">
            <v>89</v>
          </cell>
          <cell r="S440">
            <v>4</v>
          </cell>
          <cell r="U440">
            <v>112</v>
          </cell>
          <cell r="V440">
            <v>113</v>
          </cell>
          <cell r="W440">
            <v>102</v>
          </cell>
          <cell r="X440">
            <v>1161</v>
          </cell>
          <cell r="Y440">
            <v>1171</v>
          </cell>
          <cell r="Z440">
            <v>1162</v>
          </cell>
          <cell r="AA440">
            <v>1182</v>
          </cell>
          <cell r="AB440">
            <v>2571</v>
          </cell>
          <cell r="AC440">
            <v>2573</v>
          </cell>
          <cell r="AD440">
            <v>1163</v>
          </cell>
          <cell r="AE440">
            <v>1183</v>
          </cell>
          <cell r="AF440">
            <v>2122</v>
          </cell>
          <cell r="AG440">
            <v>2562</v>
          </cell>
          <cell r="AH440">
            <v>2563</v>
          </cell>
          <cell r="AI440">
            <v>3021</v>
          </cell>
          <cell r="AJ440">
            <v>3022</v>
          </cell>
          <cell r="AR440">
            <v>1231</v>
          </cell>
          <cell r="AS440">
            <v>1183</v>
          </cell>
          <cell r="AT440">
            <v>2611</v>
          </cell>
          <cell r="AU440">
            <v>1171</v>
          </cell>
          <cell r="AV440">
            <v>2121</v>
          </cell>
          <cell r="AX440">
            <v>3021</v>
          </cell>
          <cell r="AY440">
            <v>1162</v>
          </cell>
          <cell r="AZ440">
            <v>2571</v>
          </cell>
          <cell r="BA440">
            <v>1241</v>
          </cell>
          <cell r="BB440">
            <v>1221</v>
          </cell>
        </row>
        <row r="441">
          <cell r="J441" t="str">
            <v>TRX#</v>
          </cell>
        </row>
        <row r="442">
          <cell r="J442" t="str">
            <v>FRT</v>
          </cell>
        </row>
        <row r="445">
          <cell r="B445" t="str">
            <v>FUZ011</v>
          </cell>
          <cell r="C445">
            <v>121</v>
          </cell>
          <cell r="D445">
            <v>2</v>
          </cell>
          <cell r="F445">
            <v>112</v>
          </cell>
          <cell r="G445">
            <v>22802</v>
          </cell>
          <cell r="H445" t="str">
            <v>MINJIANG2</v>
          </cell>
          <cell r="I445">
            <v>4</v>
          </cell>
          <cell r="J445">
            <v>3</v>
          </cell>
          <cell r="K445">
            <v>48</v>
          </cell>
          <cell r="L445">
            <v>66</v>
          </cell>
          <cell r="N445">
            <v>85</v>
          </cell>
          <cell r="O445">
            <v>91</v>
          </cell>
          <cell r="S445">
            <v>4</v>
          </cell>
          <cell r="U445">
            <v>113</v>
          </cell>
          <cell r="V445">
            <v>111</v>
          </cell>
          <cell r="W445">
            <v>1182</v>
          </cell>
          <cell r="X445">
            <v>2571</v>
          </cell>
          <cell r="Y445">
            <v>2573</v>
          </cell>
          <cell r="Z445">
            <v>1241</v>
          </cell>
          <cell r="AA445">
            <v>2611</v>
          </cell>
          <cell r="AB445">
            <v>1222</v>
          </cell>
          <cell r="AC445">
            <v>9041</v>
          </cell>
          <cell r="AD445">
            <v>1233</v>
          </cell>
          <cell r="AE445">
            <v>1162</v>
          </cell>
          <cell r="AF445">
            <v>2601</v>
          </cell>
          <cell r="AR445">
            <v>102</v>
          </cell>
          <cell r="AS445">
            <v>1172</v>
          </cell>
          <cell r="AT445">
            <v>2612</v>
          </cell>
          <cell r="AU445">
            <v>1181</v>
          </cell>
          <cell r="AV445">
            <v>2122</v>
          </cell>
          <cell r="AW445">
            <v>1232</v>
          </cell>
          <cell r="AY445">
            <v>1163</v>
          </cell>
          <cell r="AZ445">
            <v>2571</v>
          </cell>
          <cell r="BA445">
            <v>1241</v>
          </cell>
          <cell r="BB445">
            <v>3022</v>
          </cell>
        </row>
        <row r="446">
          <cell r="J446" t="str">
            <v>TRX#</v>
          </cell>
        </row>
        <row r="447">
          <cell r="J447" t="str">
            <v>FRT</v>
          </cell>
        </row>
        <row r="450">
          <cell r="B450" t="str">
            <v>FUZ011</v>
          </cell>
          <cell r="C450">
            <v>121</v>
          </cell>
          <cell r="D450">
            <v>2</v>
          </cell>
          <cell r="F450">
            <v>113</v>
          </cell>
          <cell r="G450">
            <v>22802</v>
          </cell>
          <cell r="H450" t="str">
            <v>MINJIANG3</v>
          </cell>
          <cell r="I450">
            <v>4</v>
          </cell>
          <cell r="J450">
            <v>6</v>
          </cell>
          <cell r="K450">
            <v>52</v>
          </cell>
          <cell r="L450">
            <v>71</v>
          </cell>
          <cell r="N450">
            <v>87</v>
          </cell>
          <cell r="O450">
            <v>93</v>
          </cell>
          <cell r="S450">
            <v>4</v>
          </cell>
          <cell r="U450">
            <v>111</v>
          </cell>
          <cell r="V450">
            <v>112</v>
          </cell>
          <cell r="W450">
            <v>102</v>
          </cell>
          <cell r="X450">
            <v>1171</v>
          </cell>
          <cell r="Y450">
            <v>1241</v>
          </cell>
          <cell r="Z450">
            <v>2611</v>
          </cell>
          <cell r="AA450">
            <v>2612</v>
          </cell>
          <cell r="AB450">
            <v>1221</v>
          </cell>
          <cell r="AC450">
            <v>1222</v>
          </cell>
          <cell r="AD450">
            <v>1172</v>
          </cell>
          <cell r="AE450">
            <v>1243</v>
          </cell>
          <cell r="AF450">
            <v>9041</v>
          </cell>
          <cell r="AG450">
            <v>2492</v>
          </cell>
          <cell r="AH450">
            <v>3022</v>
          </cell>
          <cell r="AR450">
            <v>103</v>
          </cell>
          <cell r="AS450">
            <v>1173</v>
          </cell>
          <cell r="AT450">
            <v>1233</v>
          </cell>
          <cell r="AU450">
            <v>1182</v>
          </cell>
          <cell r="AV450">
            <v>2123</v>
          </cell>
          <cell r="AX450">
            <v>1162</v>
          </cell>
          <cell r="AY450">
            <v>2573</v>
          </cell>
          <cell r="AZ450">
            <v>1243</v>
          </cell>
          <cell r="BA450">
            <v>1222</v>
          </cell>
          <cell r="BB450">
            <v>3022</v>
          </cell>
        </row>
        <row r="451">
          <cell r="J451" t="str">
            <v>TRX#</v>
          </cell>
        </row>
        <row r="452">
          <cell r="J452" t="str">
            <v>FRT</v>
          </cell>
        </row>
        <row r="455">
          <cell r="B455" t="str">
            <v>FUZ028</v>
          </cell>
          <cell r="C455">
            <v>121</v>
          </cell>
          <cell r="D455">
            <v>2</v>
          </cell>
          <cell r="F455">
            <v>281</v>
          </cell>
          <cell r="G455">
            <v>22802</v>
          </cell>
          <cell r="H455" t="str">
            <v>JINHUAGY1</v>
          </cell>
          <cell r="I455">
            <v>4</v>
          </cell>
          <cell r="J455">
            <v>4</v>
          </cell>
          <cell r="K455">
            <v>56</v>
          </cell>
          <cell r="L455">
            <v>64</v>
          </cell>
          <cell r="N455">
            <v>86</v>
          </cell>
          <cell r="O455">
            <v>92</v>
          </cell>
          <cell r="S455">
            <v>4</v>
          </cell>
          <cell r="U455">
            <v>282</v>
          </cell>
          <cell r="V455">
            <v>283</v>
          </cell>
          <cell r="W455">
            <v>72</v>
          </cell>
          <cell r="X455">
            <v>73</v>
          </cell>
          <cell r="Y455">
            <v>1191</v>
          </cell>
          <cell r="Z455">
            <v>1193</v>
          </cell>
          <cell r="AA455">
            <v>2401</v>
          </cell>
          <cell r="AB455">
            <v>2403</v>
          </cell>
          <cell r="AC455">
            <v>291</v>
          </cell>
          <cell r="AD455">
            <v>3061</v>
          </cell>
          <cell r="AE455">
            <v>2833</v>
          </cell>
          <cell r="AF455">
            <v>2852</v>
          </cell>
          <cell r="AG455">
            <v>2843</v>
          </cell>
          <cell r="AR455">
            <v>1192</v>
          </cell>
          <cell r="AS455">
            <v>1152</v>
          </cell>
          <cell r="AT455">
            <v>2572</v>
          </cell>
          <cell r="AU455">
            <v>12</v>
          </cell>
          <cell r="AV455">
            <v>2622</v>
          </cell>
          <cell r="AW455">
            <v>1161</v>
          </cell>
          <cell r="AY455">
            <v>1181</v>
          </cell>
          <cell r="AZ455">
            <v>2403</v>
          </cell>
          <cell r="BA455">
            <v>2582</v>
          </cell>
        </row>
        <row r="456">
          <cell r="J456" t="str">
            <v>TRX#</v>
          </cell>
        </row>
        <row r="457">
          <cell r="J457" t="str">
            <v>FRT</v>
          </cell>
        </row>
        <row r="460">
          <cell r="B460" t="str">
            <v>FUZ028</v>
          </cell>
          <cell r="C460">
            <v>121</v>
          </cell>
          <cell r="D460">
            <v>2</v>
          </cell>
          <cell r="F460">
            <v>282</v>
          </cell>
          <cell r="G460">
            <v>22802</v>
          </cell>
          <cell r="H460" t="str">
            <v>JINHUAGY2</v>
          </cell>
          <cell r="I460">
            <v>4</v>
          </cell>
          <cell r="J460">
            <v>7</v>
          </cell>
          <cell r="K460">
            <v>59</v>
          </cell>
          <cell r="L460">
            <v>61</v>
          </cell>
          <cell r="N460">
            <v>88</v>
          </cell>
          <cell r="O460">
            <v>94</v>
          </cell>
          <cell r="S460">
            <v>4</v>
          </cell>
          <cell r="U460">
            <v>283</v>
          </cell>
          <cell r="V460">
            <v>281</v>
          </cell>
          <cell r="W460">
            <v>2571</v>
          </cell>
          <cell r="X460">
            <v>2572</v>
          </cell>
          <cell r="Y460">
            <v>1181</v>
          </cell>
          <cell r="Z460">
            <v>1231</v>
          </cell>
          <cell r="AA460">
            <v>1232</v>
          </cell>
          <cell r="AB460">
            <v>2403</v>
          </cell>
          <cell r="AC460">
            <v>3061</v>
          </cell>
          <cell r="AD460">
            <v>3062</v>
          </cell>
          <cell r="AE460">
            <v>2621</v>
          </cell>
          <cell r="AR460">
            <v>1153</v>
          </cell>
          <cell r="AS460">
            <v>2623</v>
          </cell>
          <cell r="AT460">
            <v>1193</v>
          </cell>
          <cell r="AU460">
            <v>1162</v>
          </cell>
          <cell r="AV460">
            <v>2573</v>
          </cell>
          <cell r="AX460">
            <v>2581</v>
          </cell>
          <cell r="AY460">
            <v>2583</v>
          </cell>
          <cell r="AZ460">
            <v>2403</v>
          </cell>
          <cell r="BA460">
            <v>1182</v>
          </cell>
        </row>
        <row r="461">
          <cell r="J461" t="str">
            <v>TRX#</v>
          </cell>
        </row>
        <row r="462">
          <cell r="J462" t="str">
            <v>FRT</v>
          </cell>
        </row>
        <row r="465">
          <cell r="B465" t="str">
            <v>FUZ028</v>
          </cell>
          <cell r="C465">
            <v>121</v>
          </cell>
          <cell r="D465">
            <v>2</v>
          </cell>
          <cell r="F465">
            <v>283</v>
          </cell>
          <cell r="G465">
            <v>22802</v>
          </cell>
          <cell r="H465" t="str">
            <v>JINHUAGY3</v>
          </cell>
          <cell r="I465">
            <v>4</v>
          </cell>
          <cell r="J465">
            <v>5</v>
          </cell>
          <cell r="K465">
            <v>47</v>
          </cell>
          <cell r="L465">
            <v>72</v>
          </cell>
          <cell r="N465">
            <v>84</v>
          </cell>
          <cell r="O465">
            <v>90</v>
          </cell>
          <cell r="S465">
            <v>4</v>
          </cell>
          <cell r="U465">
            <v>281</v>
          </cell>
          <cell r="V465">
            <v>282</v>
          </cell>
          <cell r="W465">
            <v>72</v>
          </cell>
          <cell r="X465">
            <v>73</v>
          </cell>
          <cell r="Y465">
            <v>1231</v>
          </cell>
          <cell r="Z465">
            <v>1232</v>
          </cell>
          <cell r="AA465">
            <v>2571</v>
          </cell>
          <cell r="AB465">
            <v>2572</v>
          </cell>
          <cell r="AC465">
            <v>1181</v>
          </cell>
          <cell r="AD465">
            <v>1152</v>
          </cell>
          <cell r="AE465">
            <v>1182</v>
          </cell>
          <cell r="AF465">
            <v>3061</v>
          </cell>
          <cell r="AR465">
            <v>11</v>
          </cell>
          <cell r="AS465">
            <v>2571</v>
          </cell>
          <cell r="AT465">
            <v>2621</v>
          </cell>
          <cell r="AU465">
            <v>1191</v>
          </cell>
          <cell r="AW465">
            <v>1181</v>
          </cell>
          <cell r="AX465">
            <v>1231</v>
          </cell>
          <cell r="AY465">
            <v>1232</v>
          </cell>
          <cell r="AZ465">
            <v>2581</v>
          </cell>
          <cell r="BA465">
            <v>2401</v>
          </cell>
        </row>
        <row r="466">
          <cell r="J466" t="str">
            <v>TRX#</v>
          </cell>
        </row>
        <row r="467">
          <cell r="J467" t="str">
            <v>FRT</v>
          </cell>
        </row>
        <row r="470">
          <cell r="B470" t="str">
            <v>FUZ115</v>
          </cell>
          <cell r="C470">
            <v>121</v>
          </cell>
          <cell r="D470">
            <v>2</v>
          </cell>
          <cell r="F470">
            <v>1151</v>
          </cell>
          <cell r="G470">
            <v>22802</v>
          </cell>
          <cell r="H470" t="str">
            <v>SANSHANZHONGXUE1</v>
          </cell>
          <cell r="I470">
            <v>6</v>
          </cell>
          <cell r="J470">
            <v>1</v>
          </cell>
          <cell r="K470">
            <v>58</v>
          </cell>
          <cell r="L470">
            <v>75</v>
          </cell>
          <cell r="N470">
            <v>84</v>
          </cell>
          <cell r="O470">
            <v>90</v>
          </cell>
          <cell r="S470">
            <v>4</v>
          </cell>
          <cell r="U470">
            <v>1152</v>
          </cell>
          <cell r="V470">
            <v>1153</v>
          </cell>
          <cell r="W470">
            <v>1131</v>
          </cell>
          <cell r="X470">
            <v>1132</v>
          </cell>
          <cell r="Y470">
            <v>102</v>
          </cell>
          <cell r="Z470">
            <v>2472</v>
          </cell>
          <cell r="AA470">
            <v>72</v>
          </cell>
          <cell r="AB470">
            <v>73</v>
          </cell>
          <cell r="AC470">
            <v>101</v>
          </cell>
          <cell r="AD470">
            <v>2061</v>
          </cell>
          <cell r="AE470">
            <v>2062</v>
          </cell>
          <cell r="AF470">
            <v>71</v>
          </cell>
          <cell r="AG470">
            <v>2561</v>
          </cell>
          <cell r="AH470">
            <v>2851</v>
          </cell>
          <cell r="AI470">
            <v>2853</v>
          </cell>
          <cell r="AR470">
            <v>2571</v>
          </cell>
          <cell r="AS470">
            <v>2851</v>
          </cell>
          <cell r="AT470">
            <v>3041</v>
          </cell>
          <cell r="AU470">
            <v>2471</v>
          </cell>
          <cell r="AV470">
            <v>2131</v>
          </cell>
          <cell r="AX470">
            <v>1131</v>
          </cell>
          <cell r="AY470">
            <v>71</v>
          </cell>
          <cell r="AZ470">
            <v>2561</v>
          </cell>
          <cell r="BA470">
            <v>2121</v>
          </cell>
          <cell r="BB470">
            <v>102</v>
          </cell>
        </row>
        <row r="471">
          <cell r="J471" t="str">
            <v>TRX#</v>
          </cell>
        </row>
        <row r="472">
          <cell r="J472" t="str">
            <v>FRT</v>
          </cell>
        </row>
        <row r="475">
          <cell r="B475" t="str">
            <v>FUZ115</v>
          </cell>
          <cell r="C475">
            <v>121</v>
          </cell>
          <cell r="D475">
            <v>2</v>
          </cell>
          <cell r="F475">
            <v>1152</v>
          </cell>
          <cell r="G475">
            <v>22802</v>
          </cell>
          <cell r="H475" t="str">
            <v>SANSHANZHONGXUE2</v>
          </cell>
          <cell r="I475">
            <v>4</v>
          </cell>
          <cell r="J475">
            <v>3</v>
          </cell>
          <cell r="K475">
            <v>44</v>
          </cell>
          <cell r="L475">
            <v>60</v>
          </cell>
          <cell r="N475">
            <v>86</v>
          </cell>
          <cell r="O475">
            <v>92</v>
          </cell>
          <cell r="S475">
            <v>4</v>
          </cell>
          <cell r="U475">
            <v>1153</v>
          </cell>
          <cell r="V475">
            <v>1151</v>
          </cell>
          <cell r="W475">
            <v>72</v>
          </cell>
          <cell r="X475">
            <v>73</v>
          </cell>
          <cell r="Y475">
            <v>2833</v>
          </cell>
          <cell r="Z475">
            <v>1191</v>
          </cell>
          <cell r="AA475">
            <v>1193</v>
          </cell>
          <cell r="AB475">
            <v>2401</v>
          </cell>
          <cell r="AC475">
            <v>283</v>
          </cell>
          <cell r="AD475">
            <v>1181</v>
          </cell>
          <cell r="AE475">
            <v>1183</v>
          </cell>
          <cell r="AF475">
            <v>1161</v>
          </cell>
          <cell r="AG475">
            <v>2122</v>
          </cell>
          <cell r="AH475">
            <v>2561</v>
          </cell>
          <cell r="AI475">
            <v>2562</v>
          </cell>
          <cell r="AJ475">
            <v>2852</v>
          </cell>
          <cell r="AK475">
            <v>2853</v>
          </cell>
          <cell r="AR475">
            <v>2472</v>
          </cell>
          <cell r="AS475">
            <v>1161</v>
          </cell>
          <cell r="AT475">
            <v>2572</v>
          </cell>
          <cell r="AU475">
            <v>2852</v>
          </cell>
          <cell r="AW475">
            <v>1181</v>
          </cell>
          <cell r="AX475">
            <v>73</v>
          </cell>
          <cell r="AY475">
            <v>102</v>
          </cell>
          <cell r="AZ475">
            <v>1131</v>
          </cell>
          <cell r="BA475">
            <v>72</v>
          </cell>
          <cell r="BB475">
            <v>2562</v>
          </cell>
        </row>
        <row r="476">
          <cell r="J476" t="str">
            <v>TRX#</v>
          </cell>
        </row>
        <row r="477">
          <cell r="J477" t="str">
            <v>FRT</v>
          </cell>
        </row>
        <row r="480">
          <cell r="B480" t="str">
            <v>FUZ115</v>
          </cell>
          <cell r="C480">
            <v>121</v>
          </cell>
          <cell r="D480">
            <v>2</v>
          </cell>
          <cell r="F480">
            <v>1153</v>
          </cell>
          <cell r="G480">
            <v>22802</v>
          </cell>
          <cell r="H480" t="str">
            <v>SANSHANZHONGXUE3</v>
          </cell>
          <cell r="I480">
            <v>4</v>
          </cell>
          <cell r="J480">
            <v>7</v>
          </cell>
          <cell r="K480">
            <v>52</v>
          </cell>
          <cell r="L480">
            <v>73</v>
          </cell>
          <cell r="M480">
            <v>70</v>
          </cell>
          <cell r="N480">
            <v>88</v>
          </cell>
          <cell r="O480">
            <v>94</v>
          </cell>
          <cell r="S480">
            <v>5</v>
          </cell>
          <cell r="U480">
            <v>1151</v>
          </cell>
          <cell r="V480">
            <v>1152</v>
          </cell>
          <cell r="W480">
            <v>1132</v>
          </cell>
          <cell r="X480">
            <v>2472</v>
          </cell>
          <cell r="Y480">
            <v>102</v>
          </cell>
          <cell r="Z480">
            <v>1161</v>
          </cell>
          <cell r="AA480">
            <v>1163</v>
          </cell>
          <cell r="AB480">
            <v>1183</v>
          </cell>
          <cell r="AC480">
            <v>101</v>
          </cell>
          <cell r="AD480">
            <v>2121</v>
          </cell>
          <cell r="AE480">
            <v>2122</v>
          </cell>
          <cell r="AF480">
            <v>2123</v>
          </cell>
          <cell r="AG480">
            <v>2561</v>
          </cell>
          <cell r="AH480">
            <v>2563</v>
          </cell>
          <cell r="AR480">
            <v>1162</v>
          </cell>
          <cell r="AS480">
            <v>2103</v>
          </cell>
          <cell r="AT480">
            <v>2573</v>
          </cell>
          <cell r="AU480">
            <v>2853</v>
          </cell>
          <cell r="AW480">
            <v>73</v>
          </cell>
          <cell r="AX480">
            <v>1132</v>
          </cell>
          <cell r="AY480">
            <v>1183</v>
          </cell>
          <cell r="AZ480">
            <v>2561</v>
          </cell>
          <cell r="BA480">
            <v>2121</v>
          </cell>
          <cell r="BB480">
            <v>2062</v>
          </cell>
        </row>
        <row r="481">
          <cell r="J481" t="str">
            <v>TRX#</v>
          </cell>
        </row>
        <row r="482">
          <cell r="J482" t="str">
            <v>FRT</v>
          </cell>
        </row>
        <row r="485">
          <cell r="B485" t="str">
            <v>FUZ116</v>
          </cell>
          <cell r="C485">
            <v>121</v>
          </cell>
          <cell r="D485">
            <v>2</v>
          </cell>
          <cell r="F485">
            <v>1161</v>
          </cell>
          <cell r="G485">
            <v>22802</v>
          </cell>
          <cell r="H485" t="str">
            <v>JINRONGDASHA1</v>
          </cell>
          <cell r="I485">
            <v>4</v>
          </cell>
          <cell r="J485">
            <v>7</v>
          </cell>
          <cell r="K485">
            <v>54</v>
          </cell>
          <cell r="L485">
            <v>74</v>
          </cell>
          <cell r="M485">
            <v>67</v>
          </cell>
          <cell r="N485">
            <v>86</v>
          </cell>
          <cell r="O485">
            <v>92</v>
          </cell>
          <cell r="S485">
            <v>5</v>
          </cell>
          <cell r="U485">
            <v>1162</v>
          </cell>
          <cell r="V485">
            <v>1163</v>
          </cell>
          <cell r="W485">
            <v>1132</v>
          </cell>
          <cell r="X485">
            <v>1153</v>
          </cell>
          <cell r="Y485">
            <v>1182</v>
          </cell>
          <cell r="Z485">
            <v>1183</v>
          </cell>
          <cell r="AA485">
            <v>2571</v>
          </cell>
          <cell r="AB485">
            <v>111</v>
          </cell>
          <cell r="AC485">
            <v>1152</v>
          </cell>
          <cell r="AD485">
            <v>2122</v>
          </cell>
          <cell r="AE485">
            <v>2123</v>
          </cell>
          <cell r="AF485">
            <v>2561</v>
          </cell>
          <cell r="AG485">
            <v>2562</v>
          </cell>
          <cell r="AH485">
            <v>2563</v>
          </cell>
          <cell r="AI485">
            <v>2853</v>
          </cell>
          <cell r="AJ485">
            <v>3021</v>
          </cell>
          <cell r="AR485">
            <v>1152</v>
          </cell>
          <cell r="AS485">
            <v>2572</v>
          </cell>
          <cell r="AT485">
            <v>3022</v>
          </cell>
          <cell r="AU485">
            <v>2472</v>
          </cell>
          <cell r="AW485">
            <v>2122</v>
          </cell>
          <cell r="AX485">
            <v>112</v>
          </cell>
          <cell r="AY485">
            <v>1182</v>
          </cell>
          <cell r="AZ485">
            <v>2123</v>
          </cell>
          <cell r="BA485">
            <v>1132</v>
          </cell>
          <cell r="BB485">
            <v>2563</v>
          </cell>
        </row>
        <row r="486">
          <cell r="J486" t="str">
            <v>TRX#</v>
          </cell>
        </row>
        <row r="487">
          <cell r="J487" t="str">
            <v>FRT</v>
          </cell>
        </row>
        <row r="490">
          <cell r="B490" t="str">
            <v>FUZ116</v>
          </cell>
          <cell r="C490">
            <v>121</v>
          </cell>
          <cell r="D490">
            <v>2</v>
          </cell>
          <cell r="F490">
            <v>1162</v>
          </cell>
          <cell r="G490">
            <v>22802</v>
          </cell>
          <cell r="H490" t="str">
            <v>JINRONGDASHA2</v>
          </cell>
          <cell r="I490">
            <v>4</v>
          </cell>
          <cell r="J490">
            <v>6</v>
          </cell>
          <cell r="K490">
            <v>47</v>
          </cell>
          <cell r="L490">
            <v>60</v>
          </cell>
          <cell r="N490">
            <v>88</v>
          </cell>
          <cell r="O490">
            <v>94</v>
          </cell>
          <cell r="S490">
            <v>4</v>
          </cell>
          <cell r="U490">
            <v>1163</v>
          </cell>
          <cell r="V490">
            <v>1161</v>
          </cell>
          <cell r="W490">
            <v>1132</v>
          </cell>
          <cell r="X490">
            <v>2131</v>
          </cell>
          <cell r="Y490">
            <v>2571</v>
          </cell>
          <cell r="Z490">
            <v>111</v>
          </cell>
          <cell r="AA490">
            <v>1171</v>
          </cell>
          <cell r="AB490">
            <v>102</v>
          </cell>
          <cell r="AC490">
            <v>103</v>
          </cell>
          <cell r="AD490">
            <v>1182</v>
          </cell>
          <cell r="AE490">
            <v>1183</v>
          </cell>
          <cell r="AF490">
            <v>112</v>
          </cell>
          <cell r="AG490">
            <v>2122</v>
          </cell>
          <cell r="AH490">
            <v>2123</v>
          </cell>
          <cell r="AI490">
            <v>2562</v>
          </cell>
          <cell r="AJ490">
            <v>2563</v>
          </cell>
          <cell r="AK490">
            <v>3021</v>
          </cell>
          <cell r="AL490">
            <v>3022</v>
          </cell>
          <cell r="AR490">
            <v>1153</v>
          </cell>
          <cell r="AS490">
            <v>2573</v>
          </cell>
          <cell r="AT490">
            <v>3023</v>
          </cell>
          <cell r="AU490">
            <v>2473</v>
          </cell>
          <cell r="AW490">
            <v>111</v>
          </cell>
          <cell r="AX490">
            <v>1182</v>
          </cell>
          <cell r="AY490">
            <v>1183</v>
          </cell>
          <cell r="AZ490">
            <v>1171</v>
          </cell>
          <cell r="BA490">
            <v>2123</v>
          </cell>
          <cell r="BB490">
            <v>2563</v>
          </cell>
        </row>
        <row r="491">
          <cell r="J491" t="str">
            <v>TRX#</v>
          </cell>
        </row>
        <row r="492">
          <cell r="J492" t="str">
            <v>FRT</v>
          </cell>
        </row>
        <row r="495">
          <cell r="B495" t="str">
            <v>FUZ116</v>
          </cell>
          <cell r="C495">
            <v>121</v>
          </cell>
          <cell r="D495">
            <v>2</v>
          </cell>
          <cell r="F495">
            <v>1163</v>
          </cell>
          <cell r="G495">
            <v>22802</v>
          </cell>
          <cell r="H495" t="str">
            <v>JINRONGDASHA3</v>
          </cell>
          <cell r="I495">
            <v>4</v>
          </cell>
          <cell r="J495">
            <v>4</v>
          </cell>
          <cell r="K495">
            <v>50</v>
          </cell>
          <cell r="L495">
            <v>79</v>
          </cell>
          <cell r="N495">
            <v>84</v>
          </cell>
          <cell r="O495">
            <v>90</v>
          </cell>
          <cell r="S495">
            <v>4</v>
          </cell>
          <cell r="U495">
            <v>1161</v>
          </cell>
          <cell r="V495">
            <v>1162</v>
          </cell>
          <cell r="W495">
            <v>2472</v>
          </cell>
          <cell r="X495">
            <v>2131</v>
          </cell>
          <cell r="Y495">
            <v>1171</v>
          </cell>
          <cell r="Z495">
            <v>102</v>
          </cell>
          <cell r="AA495">
            <v>1132</v>
          </cell>
          <cell r="AB495">
            <v>1153</v>
          </cell>
          <cell r="AC495">
            <v>103</v>
          </cell>
          <cell r="AD495">
            <v>111</v>
          </cell>
          <cell r="AE495">
            <v>2121</v>
          </cell>
          <cell r="AF495">
            <v>2122</v>
          </cell>
          <cell r="AG495">
            <v>2123</v>
          </cell>
          <cell r="AH495">
            <v>2563</v>
          </cell>
          <cell r="AI495">
            <v>3021</v>
          </cell>
          <cell r="AJ495">
            <v>3022</v>
          </cell>
          <cell r="AK495">
            <v>3023</v>
          </cell>
          <cell r="AR495">
            <v>1151</v>
          </cell>
          <cell r="AS495">
            <v>3021</v>
          </cell>
          <cell r="AT495">
            <v>2471</v>
          </cell>
          <cell r="AU495">
            <v>2571</v>
          </cell>
          <cell r="AW495">
            <v>102</v>
          </cell>
          <cell r="AX495">
            <v>1171</v>
          </cell>
          <cell r="AY495">
            <v>101</v>
          </cell>
          <cell r="AZ495">
            <v>2122</v>
          </cell>
          <cell r="BA495">
            <v>2562</v>
          </cell>
        </row>
        <row r="496">
          <cell r="J496" t="str">
            <v>TRX#</v>
          </cell>
        </row>
        <row r="497">
          <cell r="J497" t="str">
            <v>FRT</v>
          </cell>
        </row>
        <row r="500">
          <cell r="B500" t="str">
            <v>FUZ118</v>
          </cell>
          <cell r="C500">
            <v>121</v>
          </cell>
          <cell r="D500">
            <v>2</v>
          </cell>
          <cell r="F500">
            <v>1181</v>
          </cell>
          <cell r="G500">
            <v>22802</v>
          </cell>
          <cell r="H500" t="str">
            <v>LIJING1</v>
          </cell>
          <cell r="I500">
            <v>4</v>
          </cell>
          <cell r="J500">
            <v>4</v>
          </cell>
          <cell r="K500">
            <v>57</v>
          </cell>
          <cell r="L500">
            <v>75</v>
          </cell>
          <cell r="M500">
            <v>80</v>
          </cell>
          <cell r="N500">
            <v>85</v>
          </cell>
          <cell r="O500">
            <v>91</v>
          </cell>
          <cell r="S500">
            <v>5</v>
          </cell>
          <cell r="U500">
            <v>1182</v>
          </cell>
          <cell r="V500">
            <v>1183</v>
          </cell>
          <cell r="W500">
            <v>72</v>
          </cell>
          <cell r="X500">
            <v>73</v>
          </cell>
          <cell r="Y500">
            <v>283</v>
          </cell>
          <cell r="Z500">
            <v>2571</v>
          </cell>
          <cell r="AA500">
            <v>2572</v>
          </cell>
          <cell r="AB500">
            <v>282</v>
          </cell>
          <cell r="AC500">
            <v>1152</v>
          </cell>
          <cell r="AD500">
            <v>1231</v>
          </cell>
          <cell r="AE500">
            <v>2833</v>
          </cell>
          <cell r="AF500">
            <v>2401</v>
          </cell>
          <cell r="AG500">
            <v>3061</v>
          </cell>
          <cell r="AH500">
            <v>2562</v>
          </cell>
          <cell r="AI500">
            <v>2853</v>
          </cell>
          <cell r="AJ500">
            <v>3062</v>
          </cell>
          <cell r="AK500">
            <v>2123</v>
          </cell>
          <cell r="AL500">
            <v>2852</v>
          </cell>
          <cell r="AR500">
            <v>112</v>
          </cell>
          <cell r="AS500">
            <v>102</v>
          </cell>
          <cell r="AT500">
            <v>72</v>
          </cell>
          <cell r="AU500">
            <v>2562</v>
          </cell>
          <cell r="AV500">
            <v>1232</v>
          </cell>
          <cell r="AW500">
            <v>2582</v>
          </cell>
          <cell r="AY500">
            <v>2571</v>
          </cell>
          <cell r="AZ500">
            <v>283</v>
          </cell>
          <cell r="BA500">
            <v>1152</v>
          </cell>
          <cell r="BB500">
            <v>3042</v>
          </cell>
        </row>
        <row r="501">
          <cell r="J501" t="str">
            <v>TRX#</v>
          </cell>
        </row>
        <row r="502">
          <cell r="J502" t="str">
            <v>FRT</v>
          </cell>
        </row>
        <row r="505">
          <cell r="B505" t="str">
            <v>FUZ118</v>
          </cell>
          <cell r="C505">
            <v>121</v>
          </cell>
          <cell r="D505">
            <v>2</v>
          </cell>
          <cell r="F505">
            <v>1182</v>
          </cell>
          <cell r="G505">
            <v>22802</v>
          </cell>
          <cell r="H505" t="str">
            <v>LIJING2</v>
          </cell>
          <cell r="I505">
            <v>4</v>
          </cell>
          <cell r="J505">
            <v>7</v>
          </cell>
          <cell r="K505">
            <v>43</v>
          </cell>
          <cell r="L505">
            <v>69</v>
          </cell>
          <cell r="N505">
            <v>87</v>
          </cell>
          <cell r="O505">
            <v>93</v>
          </cell>
          <cell r="S505">
            <v>4</v>
          </cell>
          <cell r="U505">
            <v>1183</v>
          </cell>
          <cell r="V505">
            <v>1181</v>
          </cell>
          <cell r="W505">
            <v>1161</v>
          </cell>
          <cell r="X505">
            <v>112</v>
          </cell>
          <cell r="Y505">
            <v>1231</v>
          </cell>
          <cell r="Z505">
            <v>2571</v>
          </cell>
          <cell r="AA505">
            <v>2572</v>
          </cell>
          <cell r="AB505">
            <v>111</v>
          </cell>
          <cell r="AC505">
            <v>283</v>
          </cell>
          <cell r="AD505">
            <v>1162</v>
          </cell>
          <cell r="AE505">
            <v>2562</v>
          </cell>
          <cell r="AR505">
            <v>73</v>
          </cell>
          <cell r="AS505">
            <v>1233</v>
          </cell>
          <cell r="AT505">
            <v>2563</v>
          </cell>
          <cell r="AU505">
            <v>113</v>
          </cell>
          <cell r="AV505">
            <v>2583</v>
          </cell>
          <cell r="AX505">
            <v>2572</v>
          </cell>
          <cell r="AY505">
            <v>2573</v>
          </cell>
          <cell r="AZ505">
            <v>3042</v>
          </cell>
          <cell r="BA505">
            <v>1153</v>
          </cell>
        </row>
        <row r="506">
          <cell r="J506" t="str">
            <v>TRX#</v>
          </cell>
        </row>
        <row r="507">
          <cell r="J507" t="str">
            <v>FRT</v>
          </cell>
        </row>
        <row r="510">
          <cell r="B510" t="str">
            <v>FUZ118</v>
          </cell>
          <cell r="C510">
            <v>121</v>
          </cell>
          <cell r="D510">
            <v>2</v>
          </cell>
          <cell r="F510">
            <v>1183</v>
          </cell>
          <cell r="G510">
            <v>22802</v>
          </cell>
          <cell r="H510" t="str">
            <v>LIJING3</v>
          </cell>
          <cell r="I510">
            <v>5</v>
          </cell>
          <cell r="J510">
            <v>0</v>
          </cell>
          <cell r="K510">
            <v>59</v>
          </cell>
          <cell r="L510">
            <v>78</v>
          </cell>
          <cell r="N510">
            <v>83</v>
          </cell>
          <cell r="O510">
            <v>89</v>
          </cell>
          <cell r="S510">
            <v>4</v>
          </cell>
          <cell r="U510">
            <v>1181</v>
          </cell>
          <cell r="V510">
            <v>1182</v>
          </cell>
          <cell r="W510">
            <v>1161</v>
          </cell>
          <cell r="X510">
            <v>1152</v>
          </cell>
          <cell r="Y510">
            <v>1153</v>
          </cell>
          <cell r="Z510">
            <v>1162</v>
          </cell>
          <cell r="AA510">
            <v>73</v>
          </cell>
          <cell r="AB510">
            <v>111</v>
          </cell>
          <cell r="AC510">
            <v>2122</v>
          </cell>
          <cell r="AD510">
            <v>2563</v>
          </cell>
          <cell r="AR510">
            <v>111</v>
          </cell>
          <cell r="AS510">
            <v>1231</v>
          </cell>
          <cell r="AT510">
            <v>1171</v>
          </cell>
          <cell r="AU510">
            <v>2561</v>
          </cell>
          <cell r="AV510">
            <v>2121</v>
          </cell>
          <cell r="AW510">
            <v>2581</v>
          </cell>
          <cell r="AY510">
            <v>283</v>
          </cell>
          <cell r="AZ510">
            <v>2571</v>
          </cell>
          <cell r="BA510">
            <v>3041</v>
          </cell>
          <cell r="BB510">
            <v>1151</v>
          </cell>
        </row>
        <row r="511">
          <cell r="J511" t="str">
            <v>TRX#</v>
          </cell>
        </row>
        <row r="512">
          <cell r="J512" t="str">
            <v>FRT</v>
          </cell>
        </row>
        <row r="515">
          <cell r="B515" t="str">
            <v>FUZ124</v>
          </cell>
          <cell r="C515">
            <v>121</v>
          </cell>
          <cell r="D515">
            <v>2</v>
          </cell>
          <cell r="F515">
            <v>1241</v>
          </cell>
          <cell r="G515">
            <v>22802</v>
          </cell>
          <cell r="H515" t="str">
            <v>QINGCHEN1</v>
          </cell>
          <cell r="I515">
            <v>4</v>
          </cell>
          <cell r="J515">
            <v>5</v>
          </cell>
          <cell r="K515">
            <v>56</v>
          </cell>
          <cell r="L515">
            <v>77</v>
          </cell>
          <cell r="N515">
            <v>84</v>
          </cell>
          <cell r="O515">
            <v>90</v>
          </cell>
          <cell r="S515">
            <v>4</v>
          </cell>
          <cell r="U515">
            <v>1242</v>
          </cell>
          <cell r="V515">
            <v>1243</v>
          </cell>
          <cell r="W515">
            <v>112</v>
          </cell>
          <cell r="X515">
            <v>113</v>
          </cell>
          <cell r="Y515">
            <v>1233</v>
          </cell>
          <cell r="Z515">
            <v>2573</v>
          </cell>
          <cell r="AA515">
            <v>1222</v>
          </cell>
          <cell r="AB515">
            <v>2611</v>
          </cell>
          <cell r="AC515">
            <v>9041</v>
          </cell>
          <cell r="AD515">
            <v>2601</v>
          </cell>
          <cell r="AR515">
            <v>11</v>
          </cell>
          <cell r="AS515">
            <v>81</v>
          </cell>
          <cell r="AT515">
            <v>2571</v>
          </cell>
          <cell r="AV515">
            <v>2601</v>
          </cell>
          <cell r="AW515">
            <v>1231</v>
          </cell>
          <cell r="AX515">
            <v>2611</v>
          </cell>
          <cell r="AY515">
            <v>2612</v>
          </cell>
          <cell r="AZ515">
            <v>3051</v>
          </cell>
          <cell r="BA515">
            <v>1172</v>
          </cell>
        </row>
        <row r="516">
          <cell r="J516" t="str">
            <v>TRX#</v>
          </cell>
        </row>
        <row r="517">
          <cell r="J517" t="str">
            <v>FRT</v>
          </cell>
        </row>
        <row r="520">
          <cell r="B520" t="str">
            <v>FUZ124</v>
          </cell>
          <cell r="C520">
            <v>121</v>
          </cell>
          <cell r="D520">
            <v>2</v>
          </cell>
          <cell r="F520">
            <v>1242</v>
          </cell>
          <cell r="G520">
            <v>22802</v>
          </cell>
          <cell r="H520" t="str">
            <v>QINGCHEN2</v>
          </cell>
          <cell r="I520">
            <v>7</v>
          </cell>
          <cell r="J520">
            <v>3</v>
          </cell>
          <cell r="K520">
            <v>51</v>
          </cell>
          <cell r="L520">
            <v>70</v>
          </cell>
          <cell r="N520">
            <v>86</v>
          </cell>
          <cell r="O520">
            <v>92</v>
          </cell>
          <cell r="S520">
            <v>4</v>
          </cell>
          <cell r="U520">
            <v>1243</v>
          </cell>
          <cell r="V520">
            <v>1241</v>
          </cell>
          <cell r="W520">
            <v>2573</v>
          </cell>
          <cell r="X520">
            <v>1233</v>
          </cell>
          <cell r="Y520">
            <v>2601</v>
          </cell>
          <cell r="Z520">
            <v>3051</v>
          </cell>
          <cell r="AA520">
            <v>81</v>
          </cell>
          <cell r="AB520">
            <v>2603</v>
          </cell>
          <cell r="AC520">
            <v>2261</v>
          </cell>
          <cell r="AR520">
            <v>82</v>
          </cell>
          <cell r="AS520">
            <v>1222</v>
          </cell>
          <cell r="AT520">
            <v>2572</v>
          </cell>
          <cell r="AV520">
            <v>1233</v>
          </cell>
          <cell r="AW520">
            <v>3063</v>
          </cell>
          <cell r="AX520">
            <v>2603</v>
          </cell>
          <cell r="AY520">
            <v>2612</v>
          </cell>
          <cell r="AZ520">
            <v>112</v>
          </cell>
        </row>
        <row r="521">
          <cell r="J521" t="str">
            <v>TRX#</v>
          </cell>
        </row>
        <row r="522">
          <cell r="J522" t="str">
            <v>FRT</v>
          </cell>
        </row>
        <row r="525">
          <cell r="B525" t="str">
            <v>FUZ124</v>
          </cell>
          <cell r="C525">
            <v>121</v>
          </cell>
          <cell r="D525">
            <v>2</v>
          </cell>
          <cell r="F525">
            <v>1243</v>
          </cell>
          <cell r="G525">
            <v>22802</v>
          </cell>
          <cell r="H525" t="str">
            <v>QINGCHEN3</v>
          </cell>
          <cell r="I525">
            <v>7</v>
          </cell>
          <cell r="J525">
            <v>4</v>
          </cell>
          <cell r="K525">
            <v>45</v>
          </cell>
          <cell r="L525">
            <v>63</v>
          </cell>
          <cell r="N525">
            <v>88</v>
          </cell>
          <cell r="O525">
            <v>94</v>
          </cell>
          <cell r="S525">
            <v>4</v>
          </cell>
          <cell r="U525">
            <v>1241</v>
          </cell>
          <cell r="V525">
            <v>1242</v>
          </cell>
          <cell r="W525">
            <v>2603</v>
          </cell>
          <cell r="X525">
            <v>3051</v>
          </cell>
          <cell r="Y525">
            <v>81</v>
          </cell>
          <cell r="Z525">
            <v>82</v>
          </cell>
          <cell r="AA525">
            <v>2611</v>
          </cell>
          <cell r="AB525">
            <v>2612</v>
          </cell>
          <cell r="AC525">
            <v>1222</v>
          </cell>
          <cell r="AD525">
            <v>113</v>
          </cell>
          <cell r="AE525">
            <v>9041</v>
          </cell>
          <cell r="AF525">
            <v>3052</v>
          </cell>
          <cell r="AG525">
            <v>9121</v>
          </cell>
          <cell r="AH525">
            <v>2631</v>
          </cell>
          <cell r="AI525">
            <v>9101</v>
          </cell>
          <cell r="AJ525">
            <v>9111</v>
          </cell>
          <cell r="AR525">
            <v>2573</v>
          </cell>
          <cell r="AS525">
            <v>13</v>
          </cell>
          <cell r="AT525">
            <v>1223</v>
          </cell>
          <cell r="AU525">
            <v>282</v>
          </cell>
          <cell r="AW525">
            <v>2603</v>
          </cell>
          <cell r="AX525">
            <v>3051</v>
          </cell>
          <cell r="AY525">
            <v>2611</v>
          </cell>
          <cell r="AZ525">
            <v>1233</v>
          </cell>
          <cell r="BA525">
            <v>2263</v>
          </cell>
        </row>
        <row r="526">
          <cell r="J526" t="str">
            <v>TRX#</v>
          </cell>
        </row>
        <row r="527">
          <cell r="J527" t="str">
            <v>FRT</v>
          </cell>
        </row>
        <row r="530">
          <cell r="B530" t="str">
            <v>FUZ256</v>
          </cell>
          <cell r="C530">
            <v>121</v>
          </cell>
          <cell r="D530">
            <v>2</v>
          </cell>
          <cell r="F530">
            <v>2561</v>
          </cell>
          <cell r="G530">
            <v>22802</v>
          </cell>
          <cell r="H530" t="str">
            <v>FRSUOLIAONAN1</v>
          </cell>
          <cell r="I530">
            <v>5</v>
          </cell>
          <cell r="J530">
            <v>4</v>
          </cell>
          <cell r="K530">
            <v>55</v>
          </cell>
          <cell r="L530">
            <v>79</v>
          </cell>
          <cell r="N530">
            <v>83</v>
          </cell>
          <cell r="O530">
            <v>89</v>
          </cell>
          <cell r="S530">
            <v>4</v>
          </cell>
          <cell r="U530">
            <v>2562</v>
          </cell>
          <cell r="V530">
            <v>2563</v>
          </cell>
          <cell r="W530">
            <v>1161</v>
          </cell>
          <cell r="X530">
            <v>2121</v>
          </cell>
          <cell r="Y530">
            <v>2122</v>
          </cell>
          <cell r="Z530">
            <v>1133</v>
          </cell>
          <cell r="AA530">
            <v>1132</v>
          </cell>
          <cell r="AB530">
            <v>73</v>
          </cell>
          <cell r="AC530">
            <v>1151</v>
          </cell>
          <cell r="AD530">
            <v>1152</v>
          </cell>
          <cell r="AE530">
            <v>1153</v>
          </cell>
          <cell r="AF530">
            <v>2063</v>
          </cell>
          <cell r="AG530">
            <v>2853</v>
          </cell>
          <cell r="AR530">
            <v>1133</v>
          </cell>
          <cell r="AS530">
            <v>71</v>
          </cell>
          <cell r="AT530">
            <v>1183</v>
          </cell>
          <cell r="AU530">
            <v>111</v>
          </cell>
          <cell r="AV530">
            <v>2121</v>
          </cell>
          <cell r="AW530" t="str">
            <v/>
          </cell>
          <cell r="AX530">
            <v>283</v>
          </cell>
          <cell r="AY530">
            <v>1163</v>
          </cell>
          <cell r="AZ530">
            <v>1151</v>
          </cell>
          <cell r="BA530">
            <v>1153</v>
          </cell>
          <cell r="BB530">
            <v>33</v>
          </cell>
        </row>
        <row r="531">
          <cell r="J531" t="str">
            <v>TRX#</v>
          </cell>
        </row>
        <row r="532">
          <cell r="J532" t="str">
            <v>FRT</v>
          </cell>
        </row>
        <row r="535">
          <cell r="B535" t="str">
            <v>FUZ256</v>
          </cell>
          <cell r="C535">
            <v>121</v>
          </cell>
          <cell r="D535">
            <v>2</v>
          </cell>
          <cell r="F535">
            <v>2562</v>
          </cell>
          <cell r="G535">
            <v>22802</v>
          </cell>
          <cell r="H535" t="str">
            <v>FRSUOLIAONAN2</v>
          </cell>
          <cell r="I535">
            <v>6</v>
          </cell>
          <cell r="J535">
            <v>6</v>
          </cell>
          <cell r="K535">
            <v>51</v>
          </cell>
          <cell r="L535">
            <v>76</v>
          </cell>
          <cell r="N535">
            <v>85</v>
          </cell>
          <cell r="O535">
            <v>91</v>
          </cell>
          <cell r="S535">
            <v>4</v>
          </cell>
          <cell r="U535">
            <v>2561</v>
          </cell>
          <cell r="V535">
            <v>2563</v>
          </cell>
          <cell r="W535">
            <v>1152</v>
          </cell>
          <cell r="X535">
            <v>73</v>
          </cell>
          <cell r="Y535">
            <v>72</v>
          </cell>
          <cell r="Z535">
            <v>1181</v>
          </cell>
          <cell r="AA535">
            <v>1182</v>
          </cell>
          <cell r="AB535">
            <v>2122</v>
          </cell>
          <cell r="AC535">
            <v>1161</v>
          </cell>
          <cell r="AD535">
            <v>1162</v>
          </cell>
          <cell r="AE535">
            <v>2853</v>
          </cell>
          <cell r="AF535">
            <v>2571</v>
          </cell>
          <cell r="AG535">
            <v>111</v>
          </cell>
          <cell r="AH535">
            <v>2123</v>
          </cell>
          <cell r="AR535">
            <v>2122</v>
          </cell>
          <cell r="AS535">
            <v>72</v>
          </cell>
          <cell r="AT535">
            <v>1181</v>
          </cell>
          <cell r="AU535">
            <v>112</v>
          </cell>
          <cell r="AV535">
            <v>102</v>
          </cell>
          <cell r="AW535" t="str">
            <v/>
          </cell>
          <cell r="AX535">
            <v>1152</v>
          </cell>
          <cell r="AY535">
            <v>1161</v>
          </cell>
          <cell r="AZ535">
            <v>2571</v>
          </cell>
          <cell r="BA535">
            <v>2572</v>
          </cell>
          <cell r="BB535">
            <v>283</v>
          </cell>
        </row>
        <row r="536">
          <cell r="J536" t="str">
            <v>TRX#</v>
          </cell>
        </row>
        <row r="537">
          <cell r="J537" t="str">
            <v>FRT</v>
          </cell>
        </row>
        <row r="540">
          <cell r="B540" t="str">
            <v>FUZ256</v>
          </cell>
          <cell r="C540">
            <v>121</v>
          </cell>
          <cell r="D540">
            <v>2</v>
          </cell>
          <cell r="F540">
            <v>2563</v>
          </cell>
          <cell r="G540">
            <v>22802</v>
          </cell>
          <cell r="H540" t="str">
            <v>FRSUOLIAONAN3</v>
          </cell>
          <cell r="I540">
            <v>7</v>
          </cell>
          <cell r="J540">
            <v>5</v>
          </cell>
          <cell r="K540">
            <v>49</v>
          </cell>
          <cell r="L540">
            <v>72</v>
          </cell>
          <cell r="N540">
            <v>87</v>
          </cell>
          <cell r="O540">
            <v>93</v>
          </cell>
          <cell r="S540">
            <v>4</v>
          </cell>
          <cell r="U540">
            <v>2561</v>
          </cell>
          <cell r="V540">
            <v>2562</v>
          </cell>
          <cell r="W540">
            <v>1153</v>
          </cell>
          <cell r="X540">
            <v>1161</v>
          </cell>
          <cell r="Y540">
            <v>1162</v>
          </cell>
          <cell r="Z540">
            <v>1163</v>
          </cell>
          <cell r="AA540">
            <v>2122</v>
          </cell>
          <cell r="AB540">
            <v>102</v>
          </cell>
          <cell r="AC540">
            <v>1183</v>
          </cell>
          <cell r="AD540">
            <v>1132</v>
          </cell>
          <cell r="AE540">
            <v>111</v>
          </cell>
          <cell r="AF540">
            <v>2121</v>
          </cell>
          <cell r="AR540">
            <v>2123</v>
          </cell>
          <cell r="AS540">
            <v>113</v>
          </cell>
          <cell r="AT540">
            <v>1182</v>
          </cell>
          <cell r="AU540">
            <v>73</v>
          </cell>
          <cell r="AV540">
            <v>1132</v>
          </cell>
          <cell r="AW540" t="str">
            <v/>
          </cell>
          <cell r="AX540">
            <v>1161</v>
          </cell>
          <cell r="AY540">
            <v>1162</v>
          </cell>
          <cell r="AZ540">
            <v>1153</v>
          </cell>
          <cell r="BA540">
            <v>1152</v>
          </cell>
          <cell r="BB540">
            <v>3043</v>
          </cell>
        </row>
        <row r="541">
          <cell r="J541" t="str">
            <v>TRX#</v>
          </cell>
        </row>
        <row r="542">
          <cell r="J542" t="str">
            <v>FRT</v>
          </cell>
        </row>
        <row r="545">
          <cell r="B545" t="str">
            <v>FUZ257</v>
          </cell>
          <cell r="C545">
            <v>121</v>
          </cell>
          <cell r="D545">
            <v>2</v>
          </cell>
          <cell r="F545">
            <v>2571</v>
          </cell>
          <cell r="G545">
            <v>22802</v>
          </cell>
          <cell r="H545" t="str">
            <v>HAISHANBINGUAN1</v>
          </cell>
          <cell r="I545">
            <v>4</v>
          </cell>
          <cell r="J545">
            <v>6</v>
          </cell>
          <cell r="K545">
            <v>50</v>
          </cell>
          <cell r="L545">
            <v>79</v>
          </cell>
          <cell r="N545">
            <v>84</v>
          </cell>
          <cell r="O545">
            <v>90</v>
          </cell>
          <cell r="S545">
            <v>4</v>
          </cell>
          <cell r="U545">
            <v>2572</v>
          </cell>
          <cell r="V545">
            <v>2573</v>
          </cell>
          <cell r="W545">
            <v>1161</v>
          </cell>
          <cell r="X545">
            <v>1162</v>
          </cell>
          <cell r="Y545">
            <v>111</v>
          </cell>
          <cell r="Z545">
            <v>112</v>
          </cell>
          <cell r="AA545">
            <v>1181</v>
          </cell>
          <cell r="AB545">
            <v>1182</v>
          </cell>
          <cell r="AC545">
            <v>282</v>
          </cell>
          <cell r="AD545">
            <v>283</v>
          </cell>
          <cell r="AE545">
            <v>2562</v>
          </cell>
          <cell r="AR545">
            <v>1241</v>
          </cell>
          <cell r="AS545">
            <v>1221</v>
          </cell>
          <cell r="AT545">
            <v>283</v>
          </cell>
          <cell r="AU545">
            <v>11</v>
          </cell>
          <cell r="AV545">
            <v>3021</v>
          </cell>
          <cell r="AW545">
            <v>1163</v>
          </cell>
          <cell r="AY545">
            <v>1181</v>
          </cell>
          <cell r="AZ545">
            <v>1231</v>
          </cell>
          <cell r="BA545">
            <v>111</v>
          </cell>
          <cell r="BB545">
            <v>112</v>
          </cell>
        </row>
        <row r="546">
          <cell r="J546" t="str">
            <v>TRX#</v>
          </cell>
        </row>
        <row r="547">
          <cell r="J547" t="str">
            <v>FRT</v>
          </cell>
        </row>
        <row r="550">
          <cell r="B550" t="str">
            <v>FUZ257</v>
          </cell>
          <cell r="C550">
            <v>121</v>
          </cell>
          <cell r="D550">
            <v>2</v>
          </cell>
          <cell r="F550">
            <v>2572</v>
          </cell>
          <cell r="G550">
            <v>22802</v>
          </cell>
          <cell r="H550" t="str">
            <v>HAISHANBINGUAN2</v>
          </cell>
          <cell r="I550">
            <v>4</v>
          </cell>
          <cell r="J550">
            <v>5</v>
          </cell>
          <cell r="K550">
            <v>55</v>
          </cell>
          <cell r="L550">
            <v>74</v>
          </cell>
          <cell r="N550">
            <v>86</v>
          </cell>
          <cell r="O550">
            <v>92</v>
          </cell>
          <cell r="S550">
            <v>4</v>
          </cell>
          <cell r="U550">
            <v>2573</v>
          </cell>
          <cell r="V550">
            <v>2571</v>
          </cell>
          <cell r="W550">
            <v>1182</v>
          </cell>
          <cell r="X550">
            <v>282</v>
          </cell>
          <cell r="Y550">
            <v>283</v>
          </cell>
          <cell r="Z550">
            <v>1231</v>
          </cell>
          <cell r="AA550">
            <v>1233</v>
          </cell>
          <cell r="AB550">
            <v>1181</v>
          </cell>
          <cell r="AR550">
            <v>281</v>
          </cell>
          <cell r="AS550">
            <v>1161</v>
          </cell>
          <cell r="AT550">
            <v>1242</v>
          </cell>
          <cell r="AU550">
            <v>12</v>
          </cell>
          <cell r="AV550">
            <v>3022</v>
          </cell>
          <cell r="AW550">
            <v>1161</v>
          </cell>
          <cell r="AY550">
            <v>1232</v>
          </cell>
          <cell r="AZ550">
            <v>1233</v>
          </cell>
          <cell r="BA550">
            <v>1182</v>
          </cell>
          <cell r="BB550">
            <v>112</v>
          </cell>
        </row>
        <row r="551">
          <cell r="J551" t="str">
            <v>TRX#</v>
          </cell>
        </row>
        <row r="552">
          <cell r="J552" t="str">
            <v>FRT</v>
          </cell>
        </row>
        <row r="555">
          <cell r="B555" t="str">
            <v>FUZ257</v>
          </cell>
          <cell r="C555">
            <v>121</v>
          </cell>
          <cell r="D555">
            <v>2</v>
          </cell>
          <cell r="F555">
            <v>2573</v>
          </cell>
          <cell r="G555">
            <v>22802</v>
          </cell>
          <cell r="H555" t="str">
            <v>HAISHANBINGUAN3</v>
          </cell>
          <cell r="I555">
            <v>5</v>
          </cell>
          <cell r="J555">
            <v>1</v>
          </cell>
          <cell r="K555">
            <v>59</v>
          </cell>
          <cell r="L555">
            <v>68</v>
          </cell>
          <cell r="N555">
            <v>88</v>
          </cell>
          <cell r="O555">
            <v>94</v>
          </cell>
          <cell r="S555">
            <v>4</v>
          </cell>
          <cell r="U555">
            <v>2571</v>
          </cell>
          <cell r="V555">
            <v>2572</v>
          </cell>
          <cell r="W555">
            <v>111</v>
          </cell>
          <cell r="X555">
            <v>112</v>
          </cell>
          <cell r="Y555">
            <v>1241</v>
          </cell>
          <cell r="Z555">
            <v>1242</v>
          </cell>
          <cell r="AA555">
            <v>1231</v>
          </cell>
          <cell r="AB555">
            <v>1233</v>
          </cell>
          <cell r="AC555">
            <v>2601</v>
          </cell>
          <cell r="AR555">
            <v>3023</v>
          </cell>
          <cell r="AS555">
            <v>1162</v>
          </cell>
          <cell r="AT555">
            <v>1153</v>
          </cell>
          <cell r="AU555">
            <v>1162</v>
          </cell>
          <cell r="AV555">
            <v>282</v>
          </cell>
          <cell r="AX555">
            <v>1231</v>
          </cell>
          <cell r="AY555">
            <v>1233</v>
          </cell>
          <cell r="AZ555">
            <v>2601</v>
          </cell>
          <cell r="BA555">
            <v>113</v>
          </cell>
          <cell r="BB555">
            <v>1182</v>
          </cell>
        </row>
        <row r="556">
          <cell r="J556" t="str">
            <v>TRX#</v>
          </cell>
        </row>
        <row r="557">
          <cell r="J557" t="str">
            <v>FRT</v>
          </cell>
        </row>
        <row r="560">
          <cell r="B560" t="str">
            <v>FUZ302</v>
          </cell>
          <cell r="C560">
            <v>121</v>
          </cell>
          <cell r="D560">
            <v>2</v>
          </cell>
          <cell r="F560">
            <v>3021</v>
          </cell>
          <cell r="G560">
            <v>22802</v>
          </cell>
          <cell r="H560" t="str">
            <v>YINGJI1</v>
          </cell>
          <cell r="I560">
            <v>7</v>
          </cell>
          <cell r="J560">
            <v>4</v>
          </cell>
          <cell r="K560">
            <v>44</v>
          </cell>
          <cell r="L560">
            <v>71</v>
          </cell>
          <cell r="M560">
            <v>73</v>
          </cell>
          <cell r="N560">
            <v>84</v>
          </cell>
          <cell r="O560">
            <v>90</v>
          </cell>
          <cell r="S560">
            <v>5</v>
          </cell>
          <cell r="U560">
            <v>3022</v>
          </cell>
          <cell r="V560">
            <v>3023</v>
          </cell>
          <cell r="W560">
            <v>1161</v>
          </cell>
          <cell r="X560">
            <v>1162</v>
          </cell>
          <cell r="Y560">
            <v>1163</v>
          </cell>
          <cell r="Z560">
            <v>2122</v>
          </cell>
          <cell r="AA560">
            <v>2123</v>
          </cell>
          <cell r="AB560">
            <v>101</v>
          </cell>
          <cell r="AC560">
            <v>102</v>
          </cell>
          <cell r="AD560">
            <v>111</v>
          </cell>
          <cell r="AE560">
            <v>1171</v>
          </cell>
          <cell r="AF560">
            <v>2131</v>
          </cell>
          <cell r="AG560">
            <v>103</v>
          </cell>
          <cell r="AR560">
            <v>1161</v>
          </cell>
          <cell r="AS560">
            <v>2571</v>
          </cell>
          <cell r="AT560">
            <v>1221</v>
          </cell>
          <cell r="AU560">
            <v>2131</v>
          </cell>
          <cell r="AV560">
            <v>2471</v>
          </cell>
          <cell r="AW560">
            <v>2491</v>
          </cell>
          <cell r="AY560">
            <v>1171</v>
          </cell>
          <cell r="AZ560">
            <v>111</v>
          </cell>
          <cell r="BA560">
            <v>102</v>
          </cell>
          <cell r="BB560">
            <v>2122</v>
          </cell>
        </row>
        <row r="561">
          <cell r="J561" t="str">
            <v>TRX#</v>
          </cell>
        </row>
        <row r="562">
          <cell r="J562" t="str">
            <v>FRT</v>
          </cell>
        </row>
        <row r="565">
          <cell r="B565" t="str">
            <v>FUZ302</v>
          </cell>
          <cell r="C565">
            <v>121</v>
          </cell>
          <cell r="D565">
            <v>2</v>
          </cell>
          <cell r="F565">
            <v>3022</v>
          </cell>
          <cell r="G565">
            <v>22802</v>
          </cell>
          <cell r="H565" t="str">
            <v>YINGJI2</v>
          </cell>
          <cell r="I565">
            <v>7</v>
          </cell>
          <cell r="J565">
            <v>6</v>
          </cell>
          <cell r="K565">
            <v>55</v>
          </cell>
          <cell r="L565">
            <v>78</v>
          </cell>
          <cell r="M565">
            <v>64</v>
          </cell>
          <cell r="N565">
            <v>86</v>
          </cell>
          <cell r="O565">
            <v>92</v>
          </cell>
          <cell r="S565">
            <v>5</v>
          </cell>
          <cell r="U565">
            <v>3021</v>
          </cell>
          <cell r="V565">
            <v>3023</v>
          </cell>
          <cell r="W565">
            <v>1162</v>
          </cell>
          <cell r="X565">
            <v>1163</v>
          </cell>
          <cell r="Y565">
            <v>111</v>
          </cell>
          <cell r="Z565">
            <v>113</v>
          </cell>
          <cell r="AA565">
            <v>1171</v>
          </cell>
          <cell r="AB565">
            <v>1172</v>
          </cell>
          <cell r="AC565">
            <v>1173</v>
          </cell>
          <cell r="AD565">
            <v>2131</v>
          </cell>
          <cell r="AE565">
            <v>2132</v>
          </cell>
          <cell r="AF565">
            <v>102</v>
          </cell>
          <cell r="AG565">
            <v>103</v>
          </cell>
          <cell r="AR565">
            <v>1162</v>
          </cell>
          <cell r="AS565">
            <v>2572</v>
          </cell>
          <cell r="AT565">
            <v>1222</v>
          </cell>
          <cell r="AU565">
            <v>2132</v>
          </cell>
          <cell r="AV565">
            <v>2472</v>
          </cell>
          <cell r="AW565">
            <v>2492</v>
          </cell>
          <cell r="AY565">
            <v>102</v>
          </cell>
          <cell r="AZ565">
            <v>2122</v>
          </cell>
          <cell r="BA565">
            <v>113</v>
          </cell>
          <cell r="BB565">
            <v>1172</v>
          </cell>
        </row>
        <row r="566">
          <cell r="J566" t="str">
            <v>TRX#</v>
          </cell>
        </row>
        <row r="567">
          <cell r="J567" t="str">
            <v>FRT</v>
          </cell>
        </row>
        <row r="570">
          <cell r="B570" t="str">
            <v>FUZ302</v>
          </cell>
          <cell r="C570">
            <v>121</v>
          </cell>
          <cell r="D570">
            <v>2</v>
          </cell>
          <cell r="F570">
            <v>3023</v>
          </cell>
          <cell r="G570">
            <v>22802</v>
          </cell>
          <cell r="H570" t="str">
            <v>YINGJI3</v>
          </cell>
          <cell r="I570">
            <v>4</v>
          </cell>
          <cell r="J570">
            <v>0</v>
          </cell>
          <cell r="K570">
            <v>59</v>
          </cell>
          <cell r="L570">
            <v>67</v>
          </cell>
          <cell r="M570">
            <v>61</v>
          </cell>
          <cell r="N570">
            <v>88</v>
          </cell>
          <cell r="O570">
            <v>94</v>
          </cell>
          <cell r="S570">
            <v>5</v>
          </cell>
          <cell r="U570">
            <v>3021</v>
          </cell>
          <cell r="V570">
            <v>3022</v>
          </cell>
          <cell r="W570">
            <v>101</v>
          </cell>
          <cell r="X570">
            <v>102</v>
          </cell>
          <cell r="Y570">
            <v>103</v>
          </cell>
          <cell r="Z570">
            <v>2131</v>
          </cell>
          <cell r="AA570">
            <v>1171</v>
          </cell>
          <cell r="AB570">
            <v>1173</v>
          </cell>
          <cell r="AC570">
            <v>1163</v>
          </cell>
          <cell r="AD570">
            <v>2123</v>
          </cell>
          <cell r="AE570">
            <v>2111</v>
          </cell>
          <cell r="AR570">
            <v>1163</v>
          </cell>
          <cell r="AS570">
            <v>2573</v>
          </cell>
          <cell r="AT570">
            <v>1223</v>
          </cell>
          <cell r="AU570">
            <v>2133</v>
          </cell>
          <cell r="AV570">
            <v>2473</v>
          </cell>
          <cell r="AW570">
            <v>2493</v>
          </cell>
          <cell r="AY570">
            <v>111</v>
          </cell>
          <cell r="AZ570">
            <v>1171</v>
          </cell>
          <cell r="BA570">
            <v>103</v>
          </cell>
          <cell r="BB570">
            <v>2123</v>
          </cell>
        </row>
        <row r="571">
          <cell r="J571" t="str">
            <v>TRX#</v>
          </cell>
        </row>
        <row r="572">
          <cell r="J572" t="str">
            <v>FRT</v>
          </cell>
        </row>
        <row r="575">
          <cell r="B575" t="str">
            <v>FUZ904</v>
          </cell>
          <cell r="C575">
            <v>121</v>
          </cell>
          <cell r="D575">
            <v>2</v>
          </cell>
          <cell r="F575">
            <v>9041</v>
          </cell>
          <cell r="G575">
            <v>22802</v>
          </cell>
          <cell r="H575" t="str">
            <v>MZPRIME</v>
          </cell>
          <cell r="I575">
            <v>5</v>
          </cell>
          <cell r="J575">
            <v>0</v>
          </cell>
          <cell r="K575">
            <v>46</v>
          </cell>
          <cell r="S575">
            <v>1</v>
          </cell>
          <cell r="U575">
            <v>112</v>
          </cell>
          <cell r="V575">
            <v>1222</v>
          </cell>
          <cell r="W575">
            <v>1241</v>
          </cell>
          <cell r="X575">
            <v>1243</v>
          </cell>
          <cell r="Y575">
            <v>1221</v>
          </cell>
          <cell r="Z575">
            <v>113</v>
          </cell>
        </row>
        <row r="576">
          <cell r="J576" t="str">
            <v>TRX#</v>
          </cell>
        </row>
        <row r="577">
          <cell r="J577" t="str">
            <v>FRT</v>
          </cell>
        </row>
        <row r="580">
          <cell r="B580" t="str">
            <v>ALL</v>
          </cell>
        </row>
        <row r="581">
          <cell r="B581" t="str">
            <v>SITE:</v>
          </cell>
          <cell r="C581" t="str">
            <v>BCF</v>
          </cell>
          <cell r="D581" t="str">
            <v>BTS</v>
          </cell>
          <cell r="E581" t="str">
            <v>TYP</v>
          </cell>
          <cell r="F581" t="str">
            <v>CI</v>
          </cell>
          <cell r="G581" t="str">
            <v>LAC</v>
          </cell>
          <cell r="H581" t="str">
            <v>CELL NAME</v>
          </cell>
          <cell r="I581" t="str">
            <v>NCC</v>
          </cell>
          <cell r="J581" t="str">
            <v>BCC</v>
          </cell>
          <cell r="K581" t="str">
            <v>BCCH</v>
          </cell>
          <cell r="L581" t="str">
            <v>2nd</v>
          </cell>
          <cell r="M581" t="str">
            <v>3rd</v>
          </cell>
          <cell r="N581" t="str">
            <v>4th</v>
          </cell>
          <cell r="O581" t="str">
            <v>5th</v>
          </cell>
          <cell r="P581" t="str">
            <v>BCH</v>
          </cell>
          <cell r="Q581" t="str">
            <v>AG</v>
          </cell>
          <cell r="R581" t="str">
            <v>SD</v>
          </cell>
          <cell r="S581" t="str">
            <v>TRX</v>
          </cell>
          <cell r="T581" t="str">
            <v>ET</v>
          </cell>
          <cell r="W581" t="str">
            <v>Neighbor cell</v>
          </cell>
          <cell r="AR581" t="str">
            <v>IUO Reference Cells (Pool)  &lt;&lt;CoCh - AdjCh&gt;&gt;</v>
          </cell>
        </row>
        <row r="582">
          <cell r="G582" t="str">
            <v>(Dec)</v>
          </cell>
          <cell r="K582" t="str">
            <v>TRX</v>
          </cell>
          <cell r="L582" t="str">
            <v>TRX</v>
          </cell>
          <cell r="M582" t="str">
            <v>TRX</v>
          </cell>
          <cell r="N582" t="str">
            <v>TRX</v>
          </cell>
          <cell r="O582" t="str">
            <v>TRX</v>
          </cell>
          <cell r="P582" t="str">
            <v>CFC</v>
          </cell>
          <cell r="Q582" t="str">
            <v>CH</v>
          </cell>
          <cell r="R582" t="str">
            <v>CH</v>
          </cell>
          <cell r="S582" t="str">
            <v>Num</v>
          </cell>
          <cell r="T582" t="str">
            <v>Num</v>
          </cell>
          <cell r="U582">
            <v>1</v>
          </cell>
          <cell r="V582">
            <v>2</v>
          </cell>
          <cell r="W582">
            <v>3</v>
          </cell>
          <cell r="X582">
            <v>4</v>
          </cell>
          <cell r="Y582">
            <v>5</v>
          </cell>
          <cell r="Z582">
            <v>6</v>
          </cell>
          <cell r="AA582">
            <v>7</v>
          </cell>
          <cell r="AB582">
            <v>8</v>
          </cell>
          <cell r="AC582">
            <v>9</v>
          </cell>
          <cell r="AD582">
            <v>10</v>
          </cell>
          <cell r="AE582">
            <v>11</v>
          </cell>
          <cell r="AF582">
            <v>12</v>
          </cell>
          <cell r="AG582">
            <v>13</v>
          </cell>
          <cell r="AH582">
            <v>14</v>
          </cell>
          <cell r="AI582">
            <v>15</v>
          </cell>
          <cell r="AJ582">
            <v>16</v>
          </cell>
          <cell r="AK582">
            <v>17</v>
          </cell>
          <cell r="AL582">
            <v>18</v>
          </cell>
          <cell r="AM582">
            <v>19</v>
          </cell>
          <cell r="AN582">
            <v>20</v>
          </cell>
          <cell r="AO582">
            <v>21</v>
          </cell>
          <cell r="AP582">
            <v>22</v>
          </cell>
          <cell r="AQ582">
            <v>23</v>
          </cell>
          <cell r="AR582">
            <v>1</v>
          </cell>
          <cell r="AS582">
            <v>2</v>
          </cell>
          <cell r="AT582">
            <v>3</v>
          </cell>
          <cell r="AU582">
            <v>4</v>
          </cell>
          <cell r="AV582">
            <v>5</v>
          </cell>
          <cell r="AW582">
            <v>6</v>
          </cell>
          <cell r="AX582">
            <v>7</v>
          </cell>
          <cell r="AY582">
            <v>8</v>
          </cell>
          <cell r="AZ582">
            <v>9</v>
          </cell>
          <cell r="BA582">
            <v>10</v>
          </cell>
          <cell r="BB582">
            <v>11</v>
          </cell>
        </row>
        <row r="583">
          <cell r="B583" t="str">
            <v>BSC122</v>
          </cell>
        </row>
        <row r="584">
          <cell r="B584" t="str">
            <v>FUZ001</v>
          </cell>
          <cell r="C584">
            <v>122</v>
          </cell>
          <cell r="D584">
            <v>2</v>
          </cell>
          <cell r="F584">
            <v>11</v>
          </cell>
          <cell r="G584">
            <v>22802</v>
          </cell>
          <cell r="H584" t="str">
            <v>PTHOTEL1</v>
          </cell>
          <cell r="I584">
            <v>6</v>
          </cell>
          <cell r="J584">
            <v>1</v>
          </cell>
          <cell r="K584">
            <v>49</v>
          </cell>
          <cell r="L584">
            <v>66</v>
          </cell>
          <cell r="N584">
            <v>84</v>
          </cell>
          <cell r="O584">
            <v>90</v>
          </cell>
          <cell r="S584">
            <v>4</v>
          </cell>
          <cell r="U584">
            <v>12</v>
          </cell>
          <cell r="V584">
            <v>13</v>
          </cell>
          <cell r="W584">
            <v>2602</v>
          </cell>
          <cell r="X584">
            <v>1232</v>
          </cell>
          <cell r="Y584">
            <v>1233</v>
          </cell>
          <cell r="Z584">
            <v>3061</v>
          </cell>
          <cell r="AA584">
            <v>9011</v>
          </cell>
          <cell r="AB584">
            <v>9021</v>
          </cell>
          <cell r="AC584">
            <v>2601</v>
          </cell>
          <cell r="AD584">
            <v>2603</v>
          </cell>
          <cell r="AE584">
            <v>3051</v>
          </cell>
          <cell r="AF584">
            <v>2261</v>
          </cell>
          <cell r="AG584">
            <v>3063</v>
          </cell>
          <cell r="AR584">
            <v>3061</v>
          </cell>
          <cell r="AS584">
            <v>2251</v>
          </cell>
          <cell r="AT584">
            <v>2241</v>
          </cell>
          <cell r="AU584">
            <v>1241</v>
          </cell>
          <cell r="AV584">
            <v>81</v>
          </cell>
          <cell r="AX584">
            <v>2601</v>
          </cell>
          <cell r="AY584">
            <v>2602</v>
          </cell>
          <cell r="AZ584">
            <v>1232</v>
          </cell>
          <cell r="BA584">
            <v>2261</v>
          </cell>
        </row>
        <row r="585">
          <cell r="J585" t="str">
            <v>TRX#</v>
          </cell>
        </row>
        <row r="586">
          <cell r="J586" t="str">
            <v>FRT</v>
          </cell>
        </row>
        <row r="589">
          <cell r="B589" t="str">
            <v>FUZ001</v>
          </cell>
          <cell r="C589">
            <v>122</v>
          </cell>
          <cell r="D589">
            <v>2</v>
          </cell>
          <cell r="F589">
            <v>12</v>
          </cell>
          <cell r="G589">
            <v>22802</v>
          </cell>
          <cell r="H589" t="str">
            <v>PTHOTEL2</v>
          </cell>
          <cell r="I589">
            <v>6</v>
          </cell>
          <cell r="J589">
            <v>5</v>
          </cell>
          <cell r="K589">
            <v>56</v>
          </cell>
          <cell r="L589">
            <v>60</v>
          </cell>
          <cell r="N589">
            <v>86</v>
          </cell>
          <cell r="O589">
            <v>92</v>
          </cell>
          <cell r="S589">
            <v>4</v>
          </cell>
          <cell r="U589">
            <v>13</v>
          </cell>
          <cell r="V589">
            <v>11</v>
          </cell>
          <cell r="W589">
            <v>1232</v>
          </cell>
          <cell r="X589">
            <v>3061</v>
          </cell>
          <cell r="Y589">
            <v>3063</v>
          </cell>
          <cell r="Z589">
            <v>2621</v>
          </cell>
          <cell r="AA589">
            <v>2623</v>
          </cell>
          <cell r="AB589">
            <v>1271</v>
          </cell>
          <cell r="AC589">
            <v>1273</v>
          </cell>
          <cell r="AD589">
            <v>2261</v>
          </cell>
          <cell r="AE589">
            <v>2262</v>
          </cell>
          <cell r="AF589">
            <v>9011</v>
          </cell>
          <cell r="AG589">
            <v>9021</v>
          </cell>
          <cell r="AR589">
            <v>2262</v>
          </cell>
          <cell r="AS589">
            <v>82</v>
          </cell>
          <cell r="AT589">
            <v>2602</v>
          </cell>
          <cell r="AV589">
            <v>1232</v>
          </cell>
          <cell r="AW589">
            <v>1233</v>
          </cell>
          <cell r="AX589">
            <v>3063</v>
          </cell>
          <cell r="AY589">
            <v>2612</v>
          </cell>
          <cell r="AZ589">
            <v>1273</v>
          </cell>
        </row>
        <row r="590">
          <cell r="J590" t="str">
            <v>TRX#</v>
          </cell>
        </row>
        <row r="591">
          <cell r="J591" t="str">
            <v>FRT</v>
          </cell>
        </row>
        <row r="594">
          <cell r="B594" t="str">
            <v>FUZ001</v>
          </cell>
          <cell r="C594">
            <v>122</v>
          </cell>
          <cell r="D594">
            <v>2</v>
          </cell>
          <cell r="F594">
            <v>13</v>
          </cell>
          <cell r="G594">
            <v>22802</v>
          </cell>
          <cell r="H594" t="str">
            <v>PTHOTEL3</v>
          </cell>
          <cell r="I594">
            <v>5</v>
          </cell>
          <cell r="J594">
            <v>1</v>
          </cell>
          <cell r="K594">
            <v>52</v>
          </cell>
          <cell r="L594">
            <v>68</v>
          </cell>
          <cell r="N594">
            <v>88</v>
          </cell>
          <cell r="O594">
            <v>94</v>
          </cell>
          <cell r="S594">
            <v>4</v>
          </cell>
          <cell r="U594">
            <v>11</v>
          </cell>
          <cell r="V594">
            <v>12</v>
          </cell>
          <cell r="W594">
            <v>1271</v>
          </cell>
          <cell r="X594">
            <v>1273</v>
          </cell>
          <cell r="Y594">
            <v>2261</v>
          </cell>
          <cell r="Z594">
            <v>2262</v>
          </cell>
          <cell r="AA594">
            <v>3051</v>
          </cell>
          <cell r="AB594">
            <v>3052</v>
          </cell>
          <cell r="AC594">
            <v>82</v>
          </cell>
          <cell r="AD594">
            <v>2612</v>
          </cell>
          <cell r="AE594">
            <v>2602</v>
          </cell>
          <cell r="AF594">
            <v>2603</v>
          </cell>
          <cell r="AG594">
            <v>2623</v>
          </cell>
          <cell r="AH594">
            <v>9011</v>
          </cell>
          <cell r="AI594">
            <v>9021</v>
          </cell>
          <cell r="AJ594">
            <v>2263</v>
          </cell>
          <cell r="AK594">
            <v>2631</v>
          </cell>
          <cell r="AR594">
            <v>2623</v>
          </cell>
          <cell r="AS594">
            <v>1243</v>
          </cell>
          <cell r="AT594">
            <v>2573</v>
          </cell>
          <cell r="AV594">
            <v>1283</v>
          </cell>
          <cell r="AW594">
            <v>2603</v>
          </cell>
          <cell r="AX594">
            <v>2261</v>
          </cell>
          <cell r="AY594">
            <v>2263</v>
          </cell>
          <cell r="AZ594">
            <v>3051</v>
          </cell>
        </row>
        <row r="595">
          <cell r="J595" t="str">
            <v>TRX#</v>
          </cell>
        </row>
        <row r="596">
          <cell r="J596" t="str">
            <v>FRT</v>
          </cell>
        </row>
        <row r="599">
          <cell r="B599" t="str">
            <v>FUZ123</v>
          </cell>
          <cell r="C599">
            <v>122</v>
          </cell>
          <cell r="D599">
            <v>2</v>
          </cell>
          <cell r="F599">
            <v>1231</v>
          </cell>
          <cell r="G599">
            <v>22802</v>
          </cell>
          <cell r="H599" t="str">
            <v>WENQUAN1</v>
          </cell>
          <cell r="I599">
            <v>5</v>
          </cell>
          <cell r="J599">
            <v>2</v>
          </cell>
          <cell r="K599">
            <v>52</v>
          </cell>
          <cell r="L599">
            <v>65</v>
          </cell>
          <cell r="N599">
            <v>83</v>
          </cell>
          <cell r="O599">
            <v>89</v>
          </cell>
          <cell r="S599">
            <v>4</v>
          </cell>
          <cell r="U599">
            <v>1232</v>
          </cell>
          <cell r="V599">
            <v>1233</v>
          </cell>
          <cell r="W599">
            <v>1182</v>
          </cell>
          <cell r="X599">
            <v>2572</v>
          </cell>
          <cell r="Y599">
            <v>2573</v>
          </cell>
          <cell r="Z599">
            <v>1181</v>
          </cell>
          <cell r="AA599">
            <v>282</v>
          </cell>
          <cell r="AB599">
            <v>283</v>
          </cell>
          <cell r="AC599">
            <v>3061</v>
          </cell>
          <cell r="AD599">
            <v>3063</v>
          </cell>
          <cell r="AR599">
            <v>1183</v>
          </cell>
          <cell r="AS599">
            <v>3061</v>
          </cell>
          <cell r="AT599">
            <v>2601</v>
          </cell>
          <cell r="AU599">
            <v>111</v>
          </cell>
          <cell r="AV599">
            <v>2581</v>
          </cell>
          <cell r="AX599">
            <v>2573</v>
          </cell>
          <cell r="AY599">
            <v>282</v>
          </cell>
          <cell r="AZ599">
            <v>11</v>
          </cell>
          <cell r="BA599">
            <v>1241</v>
          </cell>
        </row>
        <row r="600">
          <cell r="J600" t="str">
            <v>TRX#</v>
          </cell>
        </row>
        <row r="601">
          <cell r="J601" t="str">
            <v>FRT</v>
          </cell>
        </row>
        <row r="604">
          <cell r="B604" t="str">
            <v>FUZ123</v>
          </cell>
          <cell r="C604">
            <v>122</v>
          </cell>
          <cell r="D604">
            <v>2</v>
          </cell>
          <cell r="F604">
            <v>1232</v>
          </cell>
          <cell r="G604">
            <v>22802</v>
          </cell>
          <cell r="H604" t="str">
            <v>WENQUAN2</v>
          </cell>
          <cell r="I604">
            <v>4</v>
          </cell>
          <cell r="J604">
            <v>5</v>
          </cell>
          <cell r="K604">
            <v>57</v>
          </cell>
          <cell r="L604">
            <v>62</v>
          </cell>
          <cell r="N604">
            <v>85</v>
          </cell>
          <cell r="O604">
            <v>91</v>
          </cell>
          <cell r="S604">
            <v>4</v>
          </cell>
          <cell r="U604">
            <v>1233</v>
          </cell>
          <cell r="V604">
            <v>1231</v>
          </cell>
          <cell r="W604">
            <v>11</v>
          </cell>
          <cell r="X604">
            <v>12</v>
          </cell>
          <cell r="Y604">
            <v>3061</v>
          </cell>
          <cell r="Z604">
            <v>3063</v>
          </cell>
          <cell r="AA604">
            <v>2602</v>
          </cell>
          <cell r="AB604">
            <v>2601</v>
          </cell>
          <cell r="AC604">
            <v>282</v>
          </cell>
          <cell r="AD604">
            <v>283</v>
          </cell>
          <cell r="AR604">
            <v>112</v>
          </cell>
          <cell r="AS604">
            <v>283</v>
          </cell>
          <cell r="AT604">
            <v>2602</v>
          </cell>
          <cell r="AU604">
            <v>2612</v>
          </cell>
          <cell r="AV604">
            <v>2582</v>
          </cell>
          <cell r="AX604">
            <v>12</v>
          </cell>
          <cell r="AY604">
            <v>11</v>
          </cell>
          <cell r="AZ604">
            <v>2572</v>
          </cell>
          <cell r="BA604">
            <v>1242</v>
          </cell>
          <cell r="BB604">
            <v>2621</v>
          </cell>
        </row>
        <row r="605">
          <cell r="J605" t="str">
            <v>TRX#</v>
          </cell>
        </row>
        <row r="606">
          <cell r="J606" t="str">
            <v>FRT</v>
          </cell>
        </row>
        <row r="609">
          <cell r="B609" t="str">
            <v>FUZ123</v>
          </cell>
          <cell r="C609">
            <v>122</v>
          </cell>
          <cell r="D609">
            <v>2</v>
          </cell>
          <cell r="F609">
            <v>1233</v>
          </cell>
          <cell r="G609">
            <v>22802</v>
          </cell>
          <cell r="H609" t="str">
            <v>WENQUAN3</v>
          </cell>
          <cell r="I609">
            <v>4</v>
          </cell>
          <cell r="J609">
            <v>4</v>
          </cell>
          <cell r="K609">
            <v>44</v>
          </cell>
          <cell r="L609">
            <v>71</v>
          </cell>
          <cell r="N609">
            <v>87</v>
          </cell>
          <cell r="O609">
            <v>93</v>
          </cell>
          <cell r="S609">
            <v>4</v>
          </cell>
          <cell r="U609">
            <v>1231</v>
          </cell>
          <cell r="V609">
            <v>1232</v>
          </cell>
          <cell r="W609">
            <v>11</v>
          </cell>
          <cell r="X609">
            <v>1241</v>
          </cell>
          <cell r="Y609">
            <v>2601</v>
          </cell>
          <cell r="Z609">
            <v>2602</v>
          </cell>
          <cell r="AA609">
            <v>1242</v>
          </cell>
          <cell r="AB609">
            <v>2572</v>
          </cell>
          <cell r="AC609">
            <v>2573</v>
          </cell>
          <cell r="AD609">
            <v>3061</v>
          </cell>
          <cell r="AE609">
            <v>3063</v>
          </cell>
          <cell r="AF609">
            <v>112</v>
          </cell>
          <cell r="AR609">
            <v>3063</v>
          </cell>
          <cell r="AS609">
            <v>1182</v>
          </cell>
          <cell r="AT609">
            <v>113</v>
          </cell>
          <cell r="AU609">
            <v>2603</v>
          </cell>
          <cell r="AV609">
            <v>2583</v>
          </cell>
          <cell r="AX609">
            <v>2573</v>
          </cell>
          <cell r="AY609">
            <v>282</v>
          </cell>
          <cell r="AZ609">
            <v>1242</v>
          </cell>
          <cell r="BA609">
            <v>1222</v>
          </cell>
        </row>
        <row r="610">
          <cell r="J610" t="str">
            <v>TRX#</v>
          </cell>
        </row>
        <row r="611">
          <cell r="J611" t="str">
            <v>FRT</v>
          </cell>
        </row>
        <row r="614">
          <cell r="B614" t="str">
            <v>FUZ260</v>
          </cell>
          <cell r="C614">
            <v>122</v>
          </cell>
          <cell r="D614">
            <v>2</v>
          </cell>
          <cell r="F614">
            <v>2601</v>
          </cell>
          <cell r="G614">
            <v>22802</v>
          </cell>
          <cell r="H614" t="str">
            <v>TIANMADASHA1</v>
          </cell>
          <cell r="I614">
            <v>5</v>
          </cell>
          <cell r="J614">
            <v>0</v>
          </cell>
          <cell r="K614">
            <v>54</v>
          </cell>
          <cell r="L614">
            <v>72</v>
          </cell>
          <cell r="M614">
            <v>65</v>
          </cell>
          <cell r="N614">
            <v>83</v>
          </cell>
          <cell r="O614">
            <v>89</v>
          </cell>
          <cell r="S614">
            <v>5</v>
          </cell>
          <cell r="U614">
            <v>2602</v>
          </cell>
          <cell r="V614">
            <v>2603</v>
          </cell>
          <cell r="W614">
            <v>1242</v>
          </cell>
          <cell r="X614">
            <v>1233</v>
          </cell>
          <cell r="Y614">
            <v>1232</v>
          </cell>
          <cell r="Z614">
            <v>2261</v>
          </cell>
          <cell r="AA614">
            <v>11</v>
          </cell>
          <cell r="AB614">
            <v>1241</v>
          </cell>
          <cell r="AC614">
            <v>112</v>
          </cell>
          <cell r="AD614">
            <v>2573</v>
          </cell>
          <cell r="AR614">
            <v>3051</v>
          </cell>
          <cell r="AS614">
            <v>3061</v>
          </cell>
          <cell r="AT614">
            <v>1271</v>
          </cell>
          <cell r="AU614">
            <v>1231</v>
          </cell>
          <cell r="AV614">
            <v>2611</v>
          </cell>
          <cell r="AX614">
            <v>1241</v>
          </cell>
          <cell r="AY614">
            <v>2573</v>
          </cell>
          <cell r="AZ614">
            <v>2621</v>
          </cell>
          <cell r="BA614">
            <v>81</v>
          </cell>
          <cell r="BB614">
            <v>11</v>
          </cell>
        </row>
        <row r="615">
          <cell r="J615" t="str">
            <v>TRX#</v>
          </cell>
        </row>
        <row r="616">
          <cell r="J616" t="str">
            <v>FRT</v>
          </cell>
        </row>
        <row r="619">
          <cell r="B619" t="str">
            <v>FUZ260</v>
          </cell>
          <cell r="C619">
            <v>122</v>
          </cell>
          <cell r="D619">
            <v>2</v>
          </cell>
          <cell r="F619">
            <v>2602</v>
          </cell>
          <cell r="G619">
            <v>22802</v>
          </cell>
          <cell r="H619" t="str">
            <v>TIANMADASHA2</v>
          </cell>
          <cell r="I619">
            <v>6</v>
          </cell>
          <cell r="J619">
            <v>0</v>
          </cell>
          <cell r="K619">
            <v>46</v>
          </cell>
          <cell r="L619">
            <v>75</v>
          </cell>
          <cell r="M619">
            <v>63</v>
          </cell>
          <cell r="N619">
            <v>85</v>
          </cell>
          <cell r="O619">
            <v>91</v>
          </cell>
          <cell r="S619">
            <v>5</v>
          </cell>
          <cell r="U619">
            <v>2603</v>
          </cell>
          <cell r="V619">
            <v>2601</v>
          </cell>
          <cell r="W619">
            <v>11</v>
          </cell>
          <cell r="X619">
            <v>13</v>
          </cell>
          <cell r="Y619">
            <v>1232</v>
          </cell>
          <cell r="Z619">
            <v>1233</v>
          </cell>
          <cell r="AA619">
            <v>3061</v>
          </cell>
          <cell r="AB619">
            <v>3063</v>
          </cell>
          <cell r="AC619">
            <v>3051</v>
          </cell>
          <cell r="AR619">
            <v>1232</v>
          </cell>
          <cell r="AS619">
            <v>2612</v>
          </cell>
          <cell r="AT619">
            <v>3052</v>
          </cell>
          <cell r="AU619">
            <v>2262</v>
          </cell>
          <cell r="AV619">
            <v>112</v>
          </cell>
          <cell r="AW619">
            <v>3062</v>
          </cell>
          <cell r="AY619">
            <v>11</v>
          </cell>
          <cell r="AZ619">
            <v>2572</v>
          </cell>
          <cell r="BA619">
            <v>1242</v>
          </cell>
          <cell r="BB619">
            <v>82</v>
          </cell>
        </row>
        <row r="620">
          <cell r="J620" t="str">
            <v>TRX#</v>
          </cell>
        </row>
        <row r="621">
          <cell r="J621" t="str">
            <v>FRT</v>
          </cell>
        </row>
        <row r="624">
          <cell r="B624" t="str">
            <v>FUZ260</v>
          </cell>
          <cell r="C624">
            <v>122</v>
          </cell>
          <cell r="D624">
            <v>2</v>
          </cell>
          <cell r="F624">
            <v>2603</v>
          </cell>
          <cell r="G624">
            <v>22802</v>
          </cell>
          <cell r="H624" t="str">
            <v>TIANMADASHA3</v>
          </cell>
          <cell r="I624">
            <v>4</v>
          </cell>
          <cell r="J624">
            <v>6</v>
          </cell>
          <cell r="K624">
            <v>57</v>
          </cell>
          <cell r="L624">
            <v>60</v>
          </cell>
          <cell r="M624">
            <v>80</v>
          </cell>
          <cell r="N624">
            <v>87</v>
          </cell>
          <cell r="O624">
            <v>93</v>
          </cell>
          <cell r="S624">
            <v>5</v>
          </cell>
          <cell r="U624">
            <v>2601</v>
          </cell>
          <cell r="V624">
            <v>2602</v>
          </cell>
          <cell r="W624">
            <v>13</v>
          </cell>
          <cell r="X624">
            <v>1243</v>
          </cell>
          <cell r="Y624">
            <v>3051</v>
          </cell>
          <cell r="Z624">
            <v>81</v>
          </cell>
          <cell r="AA624">
            <v>82</v>
          </cell>
          <cell r="AB624">
            <v>2612</v>
          </cell>
          <cell r="AC624">
            <v>1242</v>
          </cell>
          <cell r="AD624">
            <v>3052</v>
          </cell>
          <cell r="AE624">
            <v>2261</v>
          </cell>
          <cell r="AF624">
            <v>11</v>
          </cell>
          <cell r="AG624">
            <v>2631</v>
          </cell>
          <cell r="AH624">
            <v>9111</v>
          </cell>
          <cell r="AI624">
            <v>9121</v>
          </cell>
          <cell r="AR624">
            <v>1233</v>
          </cell>
          <cell r="AS624">
            <v>113</v>
          </cell>
          <cell r="AT624">
            <v>3053</v>
          </cell>
          <cell r="AU624">
            <v>2613</v>
          </cell>
          <cell r="AV624">
            <v>3063</v>
          </cell>
          <cell r="AW624">
            <v>2263</v>
          </cell>
          <cell r="AY624">
            <v>1242</v>
          </cell>
          <cell r="AZ624">
            <v>1243</v>
          </cell>
          <cell r="BA624">
            <v>82</v>
          </cell>
          <cell r="BB624">
            <v>13</v>
          </cell>
        </row>
        <row r="625">
          <cell r="J625" t="str">
            <v>TRX#</v>
          </cell>
        </row>
        <row r="626">
          <cell r="J626" t="str">
            <v>FRT</v>
          </cell>
        </row>
        <row r="629">
          <cell r="B629" t="str">
            <v>FUZ262</v>
          </cell>
          <cell r="C629">
            <v>122</v>
          </cell>
          <cell r="D629">
            <v>2</v>
          </cell>
          <cell r="F629">
            <v>2621</v>
          </cell>
          <cell r="G629">
            <v>22802</v>
          </cell>
          <cell r="H629" t="str">
            <v>QIONGHEXINCUN1</v>
          </cell>
          <cell r="I629">
            <v>4</v>
          </cell>
          <cell r="J629">
            <v>5</v>
          </cell>
          <cell r="K629">
            <v>48</v>
          </cell>
          <cell r="L629">
            <v>74</v>
          </cell>
          <cell r="N629">
            <v>84</v>
          </cell>
          <cell r="O629">
            <v>90</v>
          </cell>
          <cell r="S629">
            <v>4</v>
          </cell>
          <cell r="U629">
            <v>2622</v>
          </cell>
          <cell r="V629">
            <v>2623</v>
          </cell>
          <cell r="W629">
            <v>12</v>
          </cell>
          <cell r="X629">
            <v>3062</v>
          </cell>
          <cell r="Y629">
            <v>3063</v>
          </cell>
          <cell r="Z629">
            <v>293</v>
          </cell>
          <cell r="AA629">
            <v>282</v>
          </cell>
          <cell r="AB629">
            <v>291</v>
          </cell>
          <cell r="AC629">
            <v>3061</v>
          </cell>
          <cell r="AR629">
            <v>2251</v>
          </cell>
          <cell r="AS629">
            <v>1271</v>
          </cell>
          <cell r="AT629">
            <v>2271</v>
          </cell>
          <cell r="AU629">
            <v>301</v>
          </cell>
          <cell r="AV629">
            <v>2871</v>
          </cell>
          <cell r="AX629">
            <v>291</v>
          </cell>
          <cell r="AY629">
            <v>3062</v>
          </cell>
          <cell r="AZ629">
            <v>2861</v>
          </cell>
        </row>
        <row r="630">
          <cell r="J630" t="str">
            <v>TRX#</v>
          </cell>
        </row>
        <row r="631">
          <cell r="J631" t="str">
            <v>FRT</v>
          </cell>
        </row>
        <row r="634">
          <cell r="B634" t="str">
            <v>FUZ262</v>
          </cell>
          <cell r="C634">
            <v>122</v>
          </cell>
          <cell r="D634">
            <v>2</v>
          </cell>
          <cell r="F634">
            <v>2622</v>
          </cell>
          <cell r="G634">
            <v>22802</v>
          </cell>
          <cell r="H634" t="str">
            <v>QIONGHEXINCUN2</v>
          </cell>
          <cell r="I634">
            <v>4</v>
          </cell>
          <cell r="J634">
            <v>2</v>
          </cell>
          <cell r="K634">
            <v>46</v>
          </cell>
          <cell r="L634">
            <v>72</v>
          </cell>
          <cell r="N634">
            <v>86</v>
          </cell>
          <cell r="O634">
            <v>92</v>
          </cell>
          <cell r="S634">
            <v>4</v>
          </cell>
          <cell r="U634">
            <v>2623</v>
          </cell>
          <cell r="V634">
            <v>2621</v>
          </cell>
          <cell r="W634">
            <v>3063</v>
          </cell>
          <cell r="X634">
            <v>292</v>
          </cell>
          <cell r="Y634">
            <v>1271</v>
          </cell>
          <cell r="Z634">
            <v>1272</v>
          </cell>
          <cell r="AA634">
            <v>2861</v>
          </cell>
          <cell r="AB634">
            <v>2873</v>
          </cell>
          <cell r="AC634">
            <v>2871</v>
          </cell>
          <cell r="AD634">
            <v>2321</v>
          </cell>
          <cell r="AE634">
            <v>2323</v>
          </cell>
          <cell r="AF634">
            <v>293</v>
          </cell>
          <cell r="AG634">
            <v>291</v>
          </cell>
          <cell r="AH634">
            <v>3062</v>
          </cell>
          <cell r="AR634">
            <v>2272</v>
          </cell>
          <cell r="AS634">
            <v>2252</v>
          </cell>
          <cell r="AT634">
            <v>12</v>
          </cell>
          <cell r="AU634">
            <v>281</v>
          </cell>
          <cell r="AV634">
            <v>1192</v>
          </cell>
          <cell r="AX634">
            <v>293</v>
          </cell>
          <cell r="AY634">
            <v>1273</v>
          </cell>
          <cell r="AZ634">
            <v>3062</v>
          </cell>
          <cell r="BA634">
            <v>2262</v>
          </cell>
          <cell r="BB634">
            <v>292</v>
          </cell>
        </row>
        <row r="635">
          <cell r="J635" t="str">
            <v>TRX#</v>
          </cell>
        </row>
        <row r="636">
          <cell r="J636" t="str">
            <v>FRT</v>
          </cell>
        </row>
        <row r="639">
          <cell r="B639" t="str">
            <v>FUZ262</v>
          </cell>
          <cell r="C639">
            <v>122</v>
          </cell>
          <cell r="D639">
            <v>2</v>
          </cell>
          <cell r="F639">
            <v>2623</v>
          </cell>
          <cell r="G639">
            <v>22802</v>
          </cell>
          <cell r="H639" t="str">
            <v>QIONGHEXINCUN3</v>
          </cell>
          <cell r="I639">
            <v>4</v>
          </cell>
          <cell r="J639">
            <v>5</v>
          </cell>
          <cell r="K639">
            <v>44</v>
          </cell>
          <cell r="L639">
            <v>77</v>
          </cell>
          <cell r="N639">
            <v>88</v>
          </cell>
          <cell r="O639">
            <v>94</v>
          </cell>
          <cell r="S639">
            <v>4</v>
          </cell>
          <cell r="U639">
            <v>2621</v>
          </cell>
          <cell r="V639">
            <v>2622</v>
          </cell>
          <cell r="W639">
            <v>12</v>
          </cell>
          <cell r="X639">
            <v>3062</v>
          </cell>
          <cell r="Y639">
            <v>3063</v>
          </cell>
          <cell r="Z639">
            <v>13</v>
          </cell>
          <cell r="AA639">
            <v>2261</v>
          </cell>
          <cell r="AB639">
            <v>2262</v>
          </cell>
          <cell r="AC639">
            <v>2251</v>
          </cell>
          <cell r="AD639">
            <v>2252</v>
          </cell>
          <cell r="AE639">
            <v>1271</v>
          </cell>
          <cell r="AF639">
            <v>2861</v>
          </cell>
          <cell r="AG639">
            <v>9061</v>
          </cell>
          <cell r="AR639">
            <v>282</v>
          </cell>
          <cell r="AS639">
            <v>303</v>
          </cell>
          <cell r="AT639">
            <v>2873</v>
          </cell>
          <cell r="AU639">
            <v>1193</v>
          </cell>
          <cell r="AW639">
            <v>1271</v>
          </cell>
          <cell r="AX639">
            <v>2261</v>
          </cell>
          <cell r="AY639">
            <v>3063</v>
          </cell>
          <cell r="AZ639">
            <v>121</v>
          </cell>
          <cell r="BA639">
            <v>293</v>
          </cell>
          <cell r="BB639">
            <v>1273</v>
          </cell>
        </row>
        <row r="640">
          <cell r="J640" t="str">
            <v>TRX#</v>
          </cell>
        </row>
        <row r="641">
          <cell r="J641" t="str">
            <v>FRT</v>
          </cell>
        </row>
        <row r="644">
          <cell r="B644" t="str">
            <v>FUZ306</v>
          </cell>
          <cell r="C644">
            <v>122</v>
          </cell>
          <cell r="D644">
            <v>2</v>
          </cell>
          <cell r="F644">
            <v>3061</v>
          </cell>
          <cell r="G644">
            <v>22802</v>
          </cell>
          <cell r="H644" t="str">
            <v>DONGDALUZHONG1</v>
          </cell>
          <cell r="I644">
            <v>4</v>
          </cell>
          <cell r="J644">
            <v>6</v>
          </cell>
          <cell r="K644">
            <v>55</v>
          </cell>
          <cell r="L644">
            <v>68</v>
          </cell>
          <cell r="M644">
            <v>78</v>
          </cell>
          <cell r="N644">
            <v>83</v>
          </cell>
          <cell r="O644">
            <v>89</v>
          </cell>
          <cell r="S644">
            <v>5</v>
          </cell>
          <cell r="U644">
            <v>3062</v>
          </cell>
          <cell r="V644">
            <v>3063</v>
          </cell>
          <cell r="W644">
            <v>11</v>
          </cell>
          <cell r="X644">
            <v>12</v>
          </cell>
          <cell r="Y644">
            <v>2602</v>
          </cell>
          <cell r="Z644">
            <v>1232</v>
          </cell>
          <cell r="AA644">
            <v>281</v>
          </cell>
          <cell r="AB644">
            <v>282</v>
          </cell>
          <cell r="AC644">
            <v>2403</v>
          </cell>
          <cell r="AD644">
            <v>291</v>
          </cell>
          <cell r="AE644">
            <v>283</v>
          </cell>
          <cell r="AF644">
            <v>1181</v>
          </cell>
          <cell r="AG644">
            <v>1231</v>
          </cell>
          <cell r="AH644">
            <v>2621</v>
          </cell>
          <cell r="AI644">
            <v>1233</v>
          </cell>
          <cell r="AR644">
            <v>2601</v>
          </cell>
          <cell r="AS644">
            <v>291</v>
          </cell>
          <cell r="AT644">
            <v>1271</v>
          </cell>
          <cell r="AU644">
            <v>2581</v>
          </cell>
          <cell r="AW644">
            <v>282</v>
          </cell>
          <cell r="AX644">
            <v>283</v>
          </cell>
          <cell r="AY644">
            <v>11</v>
          </cell>
          <cell r="AZ644">
            <v>2621</v>
          </cell>
          <cell r="BA644">
            <v>1193</v>
          </cell>
        </row>
        <row r="645">
          <cell r="J645" t="str">
            <v>TRX#</v>
          </cell>
        </row>
        <row r="646">
          <cell r="J646" t="str">
            <v>FRT</v>
          </cell>
        </row>
        <row r="649">
          <cell r="B649" t="str">
            <v>FUZ306</v>
          </cell>
          <cell r="C649">
            <v>122</v>
          </cell>
          <cell r="D649">
            <v>2</v>
          </cell>
          <cell r="F649">
            <v>3062</v>
          </cell>
          <cell r="G649">
            <v>22802</v>
          </cell>
          <cell r="H649" t="str">
            <v>DONGDALUZHONG2</v>
          </cell>
          <cell r="I649">
            <v>7</v>
          </cell>
          <cell r="J649">
            <v>2</v>
          </cell>
          <cell r="K649">
            <v>53</v>
          </cell>
          <cell r="L649">
            <v>76</v>
          </cell>
          <cell r="N649">
            <v>85</v>
          </cell>
          <cell r="O649">
            <v>91</v>
          </cell>
          <cell r="S649">
            <v>4</v>
          </cell>
          <cell r="U649">
            <v>3063</v>
          </cell>
          <cell r="V649">
            <v>3061</v>
          </cell>
          <cell r="W649">
            <v>2403</v>
          </cell>
          <cell r="X649">
            <v>291</v>
          </cell>
          <cell r="Y649">
            <v>293</v>
          </cell>
          <cell r="Z649">
            <v>2621</v>
          </cell>
          <cell r="AA649">
            <v>2623</v>
          </cell>
          <cell r="AB649">
            <v>282</v>
          </cell>
          <cell r="AC649">
            <v>1181</v>
          </cell>
          <cell r="AD649">
            <v>2402</v>
          </cell>
          <cell r="AE649">
            <v>2622</v>
          </cell>
          <cell r="AR649">
            <v>1232</v>
          </cell>
          <cell r="AS649">
            <v>2602</v>
          </cell>
          <cell r="AT649">
            <v>2622</v>
          </cell>
          <cell r="AU649">
            <v>292</v>
          </cell>
          <cell r="AV649">
            <v>2582</v>
          </cell>
          <cell r="AX649">
            <v>2621</v>
          </cell>
          <cell r="AY649">
            <v>12</v>
          </cell>
          <cell r="AZ649">
            <v>281</v>
          </cell>
          <cell r="BA649">
            <v>1242</v>
          </cell>
        </row>
        <row r="650">
          <cell r="J650" t="str">
            <v>TRX#</v>
          </cell>
        </row>
        <row r="651">
          <cell r="J651" t="str">
            <v>FRT</v>
          </cell>
        </row>
        <row r="654">
          <cell r="B654" t="str">
            <v>FUZ306</v>
          </cell>
          <cell r="C654">
            <v>122</v>
          </cell>
          <cell r="D654">
            <v>2</v>
          </cell>
          <cell r="F654">
            <v>3063</v>
          </cell>
          <cell r="G654">
            <v>22802</v>
          </cell>
          <cell r="H654" t="str">
            <v>DONGDALUZHONG3</v>
          </cell>
          <cell r="I654">
            <v>5</v>
          </cell>
          <cell r="J654">
            <v>2</v>
          </cell>
          <cell r="K654">
            <v>59</v>
          </cell>
          <cell r="L654">
            <v>64</v>
          </cell>
          <cell r="N654">
            <v>87</v>
          </cell>
          <cell r="O654">
            <v>93</v>
          </cell>
          <cell r="S654">
            <v>4</v>
          </cell>
          <cell r="U654">
            <v>3061</v>
          </cell>
          <cell r="V654">
            <v>3062</v>
          </cell>
          <cell r="W654">
            <v>12</v>
          </cell>
          <cell r="X654">
            <v>2602</v>
          </cell>
          <cell r="Y654">
            <v>2621</v>
          </cell>
          <cell r="Z654">
            <v>2622</v>
          </cell>
          <cell r="AA654">
            <v>2261</v>
          </cell>
          <cell r="AB654">
            <v>2262</v>
          </cell>
          <cell r="AC654">
            <v>1232</v>
          </cell>
          <cell r="AD654">
            <v>11</v>
          </cell>
          <cell r="AE654">
            <v>2623</v>
          </cell>
          <cell r="AF654">
            <v>1231</v>
          </cell>
          <cell r="AG654">
            <v>1273</v>
          </cell>
          <cell r="AH654">
            <v>1233</v>
          </cell>
          <cell r="AR654">
            <v>293</v>
          </cell>
          <cell r="AS654">
            <v>1273</v>
          </cell>
          <cell r="AT654">
            <v>1233</v>
          </cell>
          <cell r="AU654">
            <v>2583</v>
          </cell>
          <cell r="AW654">
            <v>12</v>
          </cell>
          <cell r="AX654">
            <v>2623</v>
          </cell>
          <cell r="AY654">
            <v>2622</v>
          </cell>
          <cell r="AZ654">
            <v>2572</v>
          </cell>
          <cell r="BA654">
            <v>2583</v>
          </cell>
          <cell r="BB654">
            <v>2873</v>
          </cell>
        </row>
        <row r="655">
          <cell r="J655" t="str">
            <v>TRX#</v>
          </cell>
        </row>
        <row r="656">
          <cell r="J656" t="str">
            <v>FRT</v>
          </cell>
        </row>
        <row r="659">
          <cell r="B659" t="str">
            <v>FUZ901</v>
          </cell>
          <cell r="C659">
            <v>122</v>
          </cell>
          <cell r="D659">
            <v>2</v>
          </cell>
          <cell r="F659">
            <v>9011</v>
          </cell>
          <cell r="G659">
            <v>22802</v>
          </cell>
          <cell r="H659" t="str">
            <v>GYOMNI</v>
          </cell>
          <cell r="I659">
            <v>4</v>
          </cell>
          <cell r="J659">
            <v>6</v>
          </cell>
          <cell r="K659">
            <v>54</v>
          </cell>
          <cell r="L659">
            <v>62</v>
          </cell>
          <cell r="S659">
            <v>2</v>
          </cell>
          <cell r="U659">
            <v>9021</v>
          </cell>
          <cell r="V659">
            <v>11</v>
          </cell>
          <cell r="W659">
            <v>12</v>
          </cell>
          <cell r="X659">
            <v>13</v>
          </cell>
        </row>
        <row r="660">
          <cell r="J660" t="str">
            <v>TRX#</v>
          </cell>
        </row>
        <row r="661">
          <cell r="J661" t="str">
            <v>FRT</v>
          </cell>
        </row>
        <row r="664">
          <cell r="B664" t="str">
            <v>FUZ902</v>
          </cell>
          <cell r="C664">
            <v>122</v>
          </cell>
          <cell r="D664">
            <v>2</v>
          </cell>
          <cell r="F664">
            <v>9021</v>
          </cell>
          <cell r="G664">
            <v>22802</v>
          </cell>
          <cell r="H664" t="str">
            <v xml:space="preserve">GYPRIME </v>
          </cell>
          <cell r="I664">
            <v>4</v>
          </cell>
          <cell r="J664">
            <v>7</v>
          </cell>
          <cell r="K664">
            <v>55</v>
          </cell>
          <cell r="S664">
            <v>1</v>
          </cell>
          <cell r="U664">
            <v>9011</v>
          </cell>
          <cell r="V664">
            <v>11</v>
          </cell>
          <cell r="W664">
            <v>12</v>
          </cell>
          <cell r="X664">
            <v>13</v>
          </cell>
        </row>
        <row r="665">
          <cell r="J665" t="str">
            <v>TRX#</v>
          </cell>
        </row>
        <row r="666">
          <cell r="J666" t="str">
            <v>FRT</v>
          </cell>
        </row>
        <row r="669">
          <cell r="B669" t="str">
            <v>ALL</v>
          </cell>
        </row>
        <row r="670">
          <cell r="B670" t="str">
            <v>SITE:</v>
          </cell>
          <cell r="C670" t="str">
            <v>BCF</v>
          </cell>
          <cell r="D670" t="str">
            <v>BTS</v>
          </cell>
          <cell r="E670" t="str">
            <v>TYP</v>
          </cell>
          <cell r="F670" t="str">
            <v>CI</v>
          </cell>
          <cell r="G670" t="str">
            <v>LAC</v>
          </cell>
          <cell r="H670" t="str">
            <v>CELL NAME</v>
          </cell>
          <cell r="I670" t="str">
            <v>NCC</v>
          </cell>
          <cell r="J670" t="str">
            <v>BCC</v>
          </cell>
          <cell r="K670" t="str">
            <v>BCCH</v>
          </cell>
          <cell r="L670" t="str">
            <v>2nd</v>
          </cell>
          <cell r="M670" t="str">
            <v>3rd</v>
          </cell>
          <cell r="N670" t="str">
            <v>4th</v>
          </cell>
          <cell r="O670" t="str">
            <v>5th</v>
          </cell>
          <cell r="P670" t="str">
            <v>BCH</v>
          </cell>
          <cell r="Q670" t="str">
            <v>AG</v>
          </cell>
          <cell r="R670" t="str">
            <v>SD</v>
          </cell>
          <cell r="S670" t="str">
            <v>TRX</v>
          </cell>
          <cell r="T670" t="str">
            <v>ET</v>
          </cell>
          <cell r="W670" t="str">
            <v>Neighbor cell</v>
          </cell>
          <cell r="AR670" t="str">
            <v>IUO Reference Cells (Pool)  &lt;&lt;CoCh - AdjCh&gt;&gt;</v>
          </cell>
        </row>
        <row r="671">
          <cell r="G671" t="str">
            <v>(Dec)</v>
          </cell>
          <cell r="K671" t="str">
            <v>TRX</v>
          </cell>
          <cell r="L671" t="str">
            <v>TRX</v>
          </cell>
          <cell r="M671" t="str">
            <v>TRX</v>
          </cell>
          <cell r="N671" t="str">
            <v>TRX</v>
          </cell>
          <cell r="O671" t="str">
            <v>TRX</v>
          </cell>
          <cell r="P671" t="str">
            <v>CFC</v>
          </cell>
          <cell r="Q671" t="str">
            <v>CH</v>
          </cell>
          <cell r="R671" t="str">
            <v>CH</v>
          </cell>
          <cell r="S671" t="str">
            <v>Num</v>
          </cell>
          <cell r="T671" t="str">
            <v>Num</v>
          </cell>
          <cell r="U671">
            <v>1</v>
          </cell>
          <cell r="V671">
            <v>2</v>
          </cell>
          <cell r="W671">
            <v>3</v>
          </cell>
          <cell r="X671">
            <v>4</v>
          </cell>
          <cell r="Y671">
            <v>5</v>
          </cell>
          <cell r="Z671">
            <v>6</v>
          </cell>
          <cell r="AA671">
            <v>7</v>
          </cell>
          <cell r="AB671">
            <v>8</v>
          </cell>
          <cell r="AC671">
            <v>9</v>
          </cell>
          <cell r="AD671">
            <v>10</v>
          </cell>
          <cell r="AE671">
            <v>11</v>
          </cell>
          <cell r="AF671">
            <v>12</v>
          </cell>
          <cell r="AG671">
            <v>13</v>
          </cell>
          <cell r="AH671">
            <v>14</v>
          </cell>
          <cell r="AI671">
            <v>15</v>
          </cell>
          <cell r="AJ671">
            <v>16</v>
          </cell>
          <cell r="AK671">
            <v>17</v>
          </cell>
          <cell r="AL671">
            <v>18</v>
          </cell>
          <cell r="AM671">
            <v>19</v>
          </cell>
          <cell r="AN671">
            <v>20</v>
          </cell>
          <cell r="AO671">
            <v>21</v>
          </cell>
          <cell r="AP671">
            <v>22</v>
          </cell>
          <cell r="AQ671">
            <v>23</v>
          </cell>
          <cell r="AR671">
            <v>1</v>
          </cell>
          <cell r="AS671">
            <v>2</v>
          </cell>
          <cell r="AT671">
            <v>3</v>
          </cell>
          <cell r="AU671">
            <v>4</v>
          </cell>
          <cell r="AV671">
            <v>5</v>
          </cell>
          <cell r="AW671">
            <v>6</v>
          </cell>
          <cell r="AX671">
            <v>7</v>
          </cell>
          <cell r="AY671">
            <v>8</v>
          </cell>
          <cell r="AZ671">
            <v>9</v>
          </cell>
          <cell r="BA671">
            <v>10</v>
          </cell>
          <cell r="BB671">
            <v>11</v>
          </cell>
        </row>
        <row r="672">
          <cell r="B672" t="str">
            <v>BSC123</v>
          </cell>
        </row>
        <row r="673">
          <cell r="B673" t="str">
            <v>FUZ012</v>
          </cell>
          <cell r="C673">
            <v>123</v>
          </cell>
          <cell r="D673">
            <v>2</v>
          </cell>
          <cell r="F673">
            <v>121</v>
          </cell>
          <cell r="G673">
            <v>22803</v>
          </cell>
          <cell r="H673" t="str">
            <v>PTT1</v>
          </cell>
          <cell r="I673">
            <v>5</v>
          </cell>
          <cell r="J673">
            <v>1</v>
          </cell>
          <cell r="K673">
            <v>43</v>
          </cell>
          <cell r="L673">
            <v>78</v>
          </cell>
          <cell r="M673">
            <v>72</v>
          </cell>
          <cell r="N673">
            <v>83</v>
          </cell>
          <cell r="O673">
            <v>89</v>
          </cell>
          <cell r="S673">
            <v>5</v>
          </cell>
          <cell r="U673">
            <v>122</v>
          </cell>
          <cell r="V673">
            <v>123</v>
          </cell>
          <cell r="W673">
            <v>1273</v>
          </cell>
          <cell r="X673">
            <v>1261</v>
          </cell>
          <cell r="Y673">
            <v>1262</v>
          </cell>
          <cell r="Z673">
            <v>2252</v>
          </cell>
          <cell r="AA673">
            <v>2253</v>
          </cell>
          <cell r="AB673">
            <v>2273</v>
          </cell>
          <cell r="AC673">
            <v>2271</v>
          </cell>
          <cell r="AD673">
            <v>9031</v>
          </cell>
          <cell r="AE673">
            <v>1272</v>
          </cell>
          <cell r="AF673">
            <v>2251</v>
          </cell>
          <cell r="AG673">
            <v>2873</v>
          </cell>
          <cell r="AH673">
            <v>2863</v>
          </cell>
          <cell r="AI673">
            <v>9081</v>
          </cell>
          <cell r="AJ673">
            <v>9082</v>
          </cell>
          <cell r="AK673">
            <v>9083</v>
          </cell>
          <cell r="AL673">
            <v>2641</v>
          </cell>
          <cell r="AM673">
            <v>2642</v>
          </cell>
          <cell r="AR673">
            <v>1261</v>
          </cell>
          <cell r="AS673">
            <v>1271</v>
          </cell>
          <cell r="AT673">
            <v>2301</v>
          </cell>
          <cell r="AU673">
            <v>341</v>
          </cell>
          <cell r="AV673">
            <v>2291</v>
          </cell>
          <cell r="AX673">
            <v>2253</v>
          </cell>
          <cell r="AY673">
            <v>2271</v>
          </cell>
          <cell r="AZ673">
            <v>2273</v>
          </cell>
          <cell r="BA673">
            <v>1291</v>
          </cell>
          <cell r="BB673">
            <v>2641</v>
          </cell>
        </row>
        <row r="674">
          <cell r="J674" t="str">
            <v>TRX#</v>
          </cell>
        </row>
        <row r="675">
          <cell r="J675" t="str">
            <v>FRT</v>
          </cell>
        </row>
        <row r="678">
          <cell r="B678" t="str">
            <v>FUZ012</v>
          </cell>
          <cell r="C678">
            <v>123</v>
          </cell>
          <cell r="D678">
            <v>2</v>
          </cell>
          <cell r="F678">
            <v>122</v>
          </cell>
          <cell r="G678">
            <v>22803</v>
          </cell>
          <cell r="H678" t="str">
            <v>PTT2</v>
          </cell>
          <cell r="I678">
            <v>4</v>
          </cell>
          <cell r="J678">
            <v>4</v>
          </cell>
          <cell r="K678">
            <v>9</v>
          </cell>
          <cell r="L678">
            <v>63</v>
          </cell>
          <cell r="M678">
            <v>68</v>
          </cell>
          <cell r="N678">
            <v>85</v>
          </cell>
          <cell r="O678">
            <v>91</v>
          </cell>
          <cell r="S678">
            <v>6</v>
          </cell>
          <cell r="U678">
            <v>123</v>
          </cell>
          <cell r="V678">
            <v>121</v>
          </cell>
          <cell r="W678">
            <v>2273</v>
          </cell>
          <cell r="X678">
            <v>303</v>
          </cell>
          <cell r="Y678">
            <v>341</v>
          </cell>
          <cell r="Z678">
            <v>1291</v>
          </cell>
          <cell r="AA678">
            <v>1292</v>
          </cell>
          <cell r="AB678">
            <v>343</v>
          </cell>
          <cell r="AC678">
            <v>9031</v>
          </cell>
          <cell r="AD678">
            <v>2271</v>
          </cell>
          <cell r="AE678">
            <v>301</v>
          </cell>
          <cell r="AF678">
            <v>2272</v>
          </cell>
          <cell r="AG678">
            <v>2661</v>
          </cell>
          <cell r="AH678">
            <v>9051</v>
          </cell>
          <cell r="AI678">
            <v>9081</v>
          </cell>
          <cell r="AJ678">
            <v>9082</v>
          </cell>
          <cell r="AK678">
            <v>9083</v>
          </cell>
          <cell r="AL678">
            <v>261</v>
          </cell>
          <cell r="AM678">
            <v>262</v>
          </cell>
          <cell r="AN678">
            <v>2642</v>
          </cell>
          <cell r="AR678">
            <v>2262</v>
          </cell>
          <cell r="AS678">
            <v>1262</v>
          </cell>
          <cell r="AT678">
            <v>2862</v>
          </cell>
          <cell r="AU678">
            <v>2302</v>
          </cell>
          <cell r="AV678">
            <v>342</v>
          </cell>
          <cell r="AX678">
            <v>2252</v>
          </cell>
          <cell r="AY678">
            <v>2273</v>
          </cell>
          <cell r="AZ678">
            <v>2642</v>
          </cell>
          <cell r="BA678">
            <v>1291</v>
          </cell>
          <cell r="BB678">
            <v>1292</v>
          </cell>
        </row>
        <row r="679">
          <cell r="J679" t="str">
            <v>TRX#</v>
          </cell>
        </row>
        <row r="680">
          <cell r="J680" t="str">
            <v>FRT</v>
          </cell>
        </row>
        <row r="683">
          <cell r="B683" t="str">
            <v>FUZ012</v>
          </cell>
          <cell r="C683">
            <v>123</v>
          </cell>
          <cell r="D683">
            <v>2</v>
          </cell>
          <cell r="F683">
            <v>123</v>
          </cell>
          <cell r="G683">
            <v>22803</v>
          </cell>
          <cell r="H683" t="str">
            <v>PTT3</v>
          </cell>
          <cell r="I683">
            <v>4</v>
          </cell>
          <cell r="J683">
            <v>7</v>
          </cell>
          <cell r="K683">
            <v>57</v>
          </cell>
          <cell r="L683">
            <v>60</v>
          </cell>
          <cell r="M683">
            <v>65</v>
          </cell>
          <cell r="N683">
            <v>87</v>
          </cell>
          <cell r="O683">
            <v>93</v>
          </cell>
          <cell r="S683">
            <v>6</v>
          </cell>
          <cell r="U683">
            <v>121</v>
          </cell>
          <cell r="V683">
            <v>122</v>
          </cell>
          <cell r="W683">
            <v>341</v>
          </cell>
          <cell r="X683">
            <v>1292</v>
          </cell>
          <cell r="Y683">
            <v>1291</v>
          </cell>
          <cell r="Z683">
            <v>1261</v>
          </cell>
          <cell r="AA683">
            <v>1262</v>
          </cell>
          <cell r="AB683">
            <v>343</v>
          </cell>
          <cell r="AC683">
            <v>2253</v>
          </cell>
          <cell r="AD683">
            <v>9031</v>
          </cell>
          <cell r="AE683">
            <v>2252</v>
          </cell>
          <cell r="AF683">
            <v>9051</v>
          </cell>
          <cell r="AG683">
            <v>9071</v>
          </cell>
          <cell r="AH683">
            <v>262</v>
          </cell>
          <cell r="AI683">
            <v>9081</v>
          </cell>
          <cell r="AJ683">
            <v>9082</v>
          </cell>
          <cell r="AK683">
            <v>9083</v>
          </cell>
          <cell r="AL683">
            <v>2271</v>
          </cell>
          <cell r="AM683">
            <v>2641</v>
          </cell>
          <cell r="AN683">
            <v>2642</v>
          </cell>
          <cell r="AR683">
            <v>3053</v>
          </cell>
          <cell r="AS683">
            <v>2253</v>
          </cell>
          <cell r="AT683">
            <v>2233</v>
          </cell>
          <cell r="AU683">
            <v>343</v>
          </cell>
          <cell r="AV683">
            <v>303</v>
          </cell>
          <cell r="AX683">
            <v>2252</v>
          </cell>
          <cell r="AY683">
            <v>2642</v>
          </cell>
          <cell r="AZ683">
            <v>2273</v>
          </cell>
          <cell r="BA683">
            <v>1293</v>
          </cell>
          <cell r="BB683">
            <v>2643</v>
          </cell>
        </row>
        <row r="684">
          <cell r="J684" t="str">
            <v>TRX#</v>
          </cell>
        </row>
        <row r="685">
          <cell r="J685" t="str">
            <v>FRT</v>
          </cell>
        </row>
        <row r="688">
          <cell r="B688" t="str">
            <v>FUZ030</v>
          </cell>
          <cell r="C688">
            <v>123</v>
          </cell>
          <cell r="D688">
            <v>2</v>
          </cell>
          <cell r="F688">
            <v>301</v>
          </cell>
          <cell r="G688">
            <v>22803</v>
          </cell>
          <cell r="H688" t="str">
            <v>DONGGUANGHY1</v>
          </cell>
          <cell r="I688">
            <v>5</v>
          </cell>
          <cell r="J688">
            <v>2</v>
          </cell>
          <cell r="K688">
            <v>43</v>
          </cell>
          <cell r="L688">
            <v>75</v>
          </cell>
          <cell r="N688">
            <v>84</v>
          </cell>
          <cell r="O688">
            <v>90</v>
          </cell>
          <cell r="S688">
            <v>4</v>
          </cell>
          <cell r="U688">
            <v>302</v>
          </cell>
          <cell r="V688">
            <v>303</v>
          </cell>
          <cell r="W688">
            <v>63</v>
          </cell>
          <cell r="X688">
            <v>2872</v>
          </cell>
          <cell r="Y688">
            <v>2861</v>
          </cell>
          <cell r="Z688">
            <v>2862</v>
          </cell>
          <cell r="AA688">
            <v>2873</v>
          </cell>
          <cell r="AB688">
            <v>2272</v>
          </cell>
          <cell r="AC688">
            <v>2271</v>
          </cell>
          <cell r="AD688">
            <v>2331</v>
          </cell>
          <cell r="AE688">
            <v>122</v>
          </cell>
          <cell r="AR688">
            <v>2271</v>
          </cell>
          <cell r="AS688">
            <v>51</v>
          </cell>
          <cell r="AT688">
            <v>1301</v>
          </cell>
          <cell r="AV688">
            <v>2861</v>
          </cell>
          <cell r="AW688">
            <v>2862</v>
          </cell>
          <cell r="AX688">
            <v>122</v>
          </cell>
          <cell r="AY688">
            <v>341</v>
          </cell>
          <cell r="AZ688">
            <v>2331</v>
          </cell>
          <cell r="BA688">
            <v>2322</v>
          </cell>
        </row>
        <row r="689">
          <cell r="J689" t="str">
            <v>TRX#</v>
          </cell>
        </row>
        <row r="690">
          <cell r="J690" t="str">
            <v>FRT</v>
          </cell>
        </row>
        <row r="693">
          <cell r="B693" t="str">
            <v>FUZ030</v>
          </cell>
          <cell r="C693">
            <v>123</v>
          </cell>
          <cell r="D693">
            <v>2</v>
          </cell>
          <cell r="F693">
            <v>302</v>
          </cell>
          <cell r="G693">
            <v>22803</v>
          </cell>
          <cell r="H693" t="str">
            <v>DONGGUANGHY2</v>
          </cell>
          <cell r="I693">
            <v>4</v>
          </cell>
          <cell r="J693">
            <v>3</v>
          </cell>
          <cell r="K693">
            <v>53</v>
          </cell>
          <cell r="L693">
            <v>69</v>
          </cell>
          <cell r="N693">
            <v>86</v>
          </cell>
          <cell r="O693">
            <v>92</v>
          </cell>
          <cell r="S693">
            <v>4</v>
          </cell>
          <cell r="U693">
            <v>303</v>
          </cell>
          <cell r="V693">
            <v>301</v>
          </cell>
          <cell r="W693">
            <v>63</v>
          </cell>
          <cell r="X693">
            <v>2872</v>
          </cell>
          <cell r="Y693">
            <v>2873</v>
          </cell>
          <cell r="Z693">
            <v>2331</v>
          </cell>
          <cell r="AA693">
            <v>2333</v>
          </cell>
          <cell r="AB693">
            <v>2701</v>
          </cell>
          <cell r="AC693">
            <v>51</v>
          </cell>
          <cell r="AD693">
            <v>341</v>
          </cell>
          <cell r="AE693">
            <v>342</v>
          </cell>
          <cell r="AF693">
            <v>2703</v>
          </cell>
          <cell r="AG693">
            <v>2661</v>
          </cell>
          <cell r="AH693">
            <v>2662</v>
          </cell>
          <cell r="AI693">
            <v>3101</v>
          </cell>
          <cell r="AJ693">
            <v>3103</v>
          </cell>
          <cell r="AR693">
            <v>2872</v>
          </cell>
          <cell r="AS693">
            <v>1292</v>
          </cell>
          <cell r="AT693">
            <v>342</v>
          </cell>
          <cell r="AV693">
            <v>2862</v>
          </cell>
          <cell r="AW693">
            <v>2322</v>
          </cell>
          <cell r="AX693">
            <v>2323</v>
          </cell>
          <cell r="AY693">
            <v>2333</v>
          </cell>
        </row>
        <row r="694">
          <cell r="J694" t="str">
            <v>TRX#</v>
          </cell>
        </row>
        <row r="695">
          <cell r="J695" t="str">
            <v>FRT</v>
          </cell>
        </row>
        <row r="698">
          <cell r="B698" t="str">
            <v>FUZ030</v>
          </cell>
          <cell r="C698">
            <v>123</v>
          </cell>
          <cell r="D698">
            <v>2</v>
          </cell>
          <cell r="F698">
            <v>303</v>
          </cell>
          <cell r="G698">
            <v>22803</v>
          </cell>
          <cell r="H698" t="str">
            <v>DONGGUANGHY3</v>
          </cell>
          <cell r="I698">
            <v>6</v>
          </cell>
          <cell r="J698">
            <v>7</v>
          </cell>
          <cell r="K698">
            <v>58</v>
          </cell>
          <cell r="L698">
            <v>78</v>
          </cell>
          <cell r="N698">
            <v>88</v>
          </cell>
          <cell r="O698">
            <v>94</v>
          </cell>
          <cell r="S698">
            <v>4</v>
          </cell>
          <cell r="U698">
            <v>301</v>
          </cell>
          <cell r="V698">
            <v>302</v>
          </cell>
          <cell r="W698">
            <v>2862</v>
          </cell>
          <cell r="X698">
            <v>2863</v>
          </cell>
          <cell r="Y698">
            <v>2272</v>
          </cell>
          <cell r="Z698">
            <v>122</v>
          </cell>
          <cell r="AA698">
            <v>1291</v>
          </cell>
          <cell r="AB698">
            <v>1292</v>
          </cell>
          <cell r="AC698">
            <v>341</v>
          </cell>
          <cell r="AD698">
            <v>342</v>
          </cell>
          <cell r="AE698">
            <v>51</v>
          </cell>
          <cell r="AF698">
            <v>2701</v>
          </cell>
          <cell r="AG698">
            <v>2333</v>
          </cell>
          <cell r="AH698">
            <v>2273</v>
          </cell>
          <cell r="AI698">
            <v>2591</v>
          </cell>
          <cell r="AJ698">
            <v>2703</v>
          </cell>
          <cell r="AK698">
            <v>9031</v>
          </cell>
          <cell r="AL698">
            <v>2661</v>
          </cell>
          <cell r="AM698">
            <v>2662</v>
          </cell>
          <cell r="AR698">
            <v>2273</v>
          </cell>
          <cell r="AS698">
            <v>2873</v>
          </cell>
          <cell r="AT698">
            <v>63</v>
          </cell>
          <cell r="AU698">
            <v>53</v>
          </cell>
          <cell r="AW698">
            <v>2863</v>
          </cell>
          <cell r="AX698">
            <v>341</v>
          </cell>
          <cell r="AY698">
            <v>2701</v>
          </cell>
          <cell r="AZ698">
            <v>2703</v>
          </cell>
          <cell r="BA698">
            <v>2333</v>
          </cell>
        </row>
        <row r="699">
          <cell r="J699" t="str">
            <v>TRX#</v>
          </cell>
        </row>
        <row r="700">
          <cell r="J700" t="str">
            <v>FRT</v>
          </cell>
        </row>
        <row r="703">
          <cell r="B703" t="str">
            <v>FUZ127</v>
          </cell>
          <cell r="C703">
            <v>123</v>
          </cell>
          <cell r="D703">
            <v>2</v>
          </cell>
          <cell r="F703">
            <v>1271</v>
          </cell>
          <cell r="G703">
            <v>22803</v>
          </cell>
          <cell r="H703" t="str">
            <v>JINANQUWEI1</v>
          </cell>
          <cell r="I703">
            <v>5</v>
          </cell>
          <cell r="J703">
            <v>5</v>
          </cell>
          <cell r="K703">
            <v>58</v>
          </cell>
          <cell r="L703">
            <v>61</v>
          </cell>
          <cell r="N703">
            <v>83</v>
          </cell>
          <cell r="O703">
            <v>89</v>
          </cell>
          <cell r="S703">
            <v>4</v>
          </cell>
          <cell r="U703">
            <v>1272</v>
          </cell>
          <cell r="V703">
            <v>1273</v>
          </cell>
          <cell r="W703">
            <v>12</v>
          </cell>
          <cell r="X703">
            <v>13</v>
          </cell>
          <cell r="Y703">
            <v>2622</v>
          </cell>
          <cell r="Z703">
            <v>2623</v>
          </cell>
          <cell r="AA703">
            <v>2262</v>
          </cell>
          <cell r="AB703">
            <v>293</v>
          </cell>
          <cell r="AC703">
            <v>2323</v>
          </cell>
          <cell r="AD703">
            <v>2261</v>
          </cell>
          <cell r="AE703">
            <v>9061</v>
          </cell>
          <cell r="AF703">
            <v>291</v>
          </cell>
          <cell r="AG703">
            <v>292</v>
          </cell>
          <cell r="AH703">
            <v>2251</v>
          </cell>
          <cell r="AR703">
            <v>2861</v>
          </cell>
          <cell r="AS703">
            <v>121</v>
          </cell>
          <cell r="AT703">
            <v>2261</v>
          </cell>
          <cell r="AU703">
            <v>3061</v>
          </cell>
          <cell r="AW703">
            <v>2271</v>
          </cell>
          <cell r="AX703">
            <v>2251</v>
          </cell>
          <cell r="AY703">
            <v>2621</v>
          </cell>
        </row>
        <row r="704">
          <cell r="J704" t="str">
            <v>TRX#</v>
          </cell>
        </row>
        <row r="705">
          <cell r="J705" t="str">
            <v>FRT</v>
          </cell>
        </row>
        <row r="708">
          <cell r="B708" t="str">
            <v>FUZ127</v>
          </cell>
          <cell r="C708">
            <v>123</v>
          </cell>
          <cell r="D708">
            <v>2</v>
          </cell>
          <cell r="F708">
            <v>1272</v>
          </cell>
          <cell r="G708">
            <v>22803</v>
          </cell>
          <cell r="H708" t="str">
            <v>JINANQUWEI2</v>
          </cell>
          <cell r="I708">
            <v>4</v>
          </cell>
          <cell r="J708">
            <v>4</v>
          </cell>
          <cell r="K708">
            <v>53</v>
          </cell>
          <cell r="L708">
            <v>76</v>
          </cell>
          <cell r="N708">
            <v>85</v>
          </cell>
          <cell r="O708">
            <v>91</v>
          </cell>
          <cell r="S708">
            <v>4</v>
          </cell>
          <cell r="U708">
            <v>1273</v>
          </cell>
          <cell r="V708">
            <v>1271</v>
          </cell>
          <cell r="W708">
            <v>293</v>
          </cell>
          <cell r="X708">
            <v>2323</v>
          </cell>
          <cell r="Y708">
            <v>292</v>
          </cell>
          <cell r="Z708">
            <v>2861</v>
          </cell>
          <cell r="AA708">
            <v>2863</v>
          </cell>
          <cell r="AB708">
            <v>2271</v>
          </cell>
          <cell r="AC708">
            <v>2622</v>
          </cell>
          <cell r="AD708">
            <v>9061</v>
          </cell>
          <cell r="AE708">
            <v>9031</v>
          </cell>
          <cell r="AF708">
            <v>121</v>
          </cell>
          <cell r="AG708">
            <v>2661</v>
          </cell>
          <cell r="AR708">
            <v>2252</v>
          </cell>
          <cell r="AS708">
            <v>292</v>
          </cell>
          <cell r="AT708">
            <v>2862</v>
          </cell>
          <cell r="AV708">
            <v>2622</v>
          </cell>
          <cell r="AW708">
            <v>301</v>
          </cell>
          <cell r="AX708">
            <v>2271</v>
          </cell>
          <cell r="AY708">
            <v>2272</v>
          </cell>
          <cell r="AZ708">
            <v>2252</v>
          </cell>
          <cell r="BA708">
            <v>12</v>
          </cell>
        </row>
        <row r="709">
          <cell r="J709" t="str">
            <v>TRX#</v>
          </cell>
        </row>
        <row r="710">
          <cell r="J710" t="str">
            <v>FRT</v>
          </cell>
        </row>
        <row r="713">
          <cell r="B713" t="str">
            <v>FUZ127</v>
          </cell>
          <cell r="C713">
            <v>123</v>
          </cell>
          <cell r="D713">
            <v>2</v>
          </cell>
          <cell r="F713">
            <v>1273</v>
          </cell>
          <cell r="G713">
            <v>22803</v>
          </cell>
          <cell r="H713" t="str">
            <v>JINANQUWEI3</v>
          </cell>
          <cell r="I713">
            <v>4</v>
          </cell>
          <cell r="J713">
            <v>7</v>
          </cell>
          <cell r="K713">
            <v>47</v>
          </cell>
          <cell r="L713">
            <v>79</v>
          </cell>
          <cell r="N713">
            <v>87</v>
          </cell>
          <cell r="O713">
            <v>93</v>
          </cell>
          <cell r="S713">
            <v>4</v>
          </cell>
          <cell r="U713">
            <v>1271</v>
          </cell>
          <cell r="V713">
            <v>1272</v>
          </cell>
          <cell r="W713">
            <v>12</v>
          </cell>
          <cell r="X713">
            <v>13</v>
          </cell>
          <cell r="Y713">
            <v>2262</v>
          </cell>
          <cell r="Z713">
            <v>2252</v>
          </cell>
          <cell r="AA713">
            <v>121</v>
          </cell>
          <cell r="AB713">
            <v>2271</v>
          </cell>
          <cell r="AC713">
            <v>2863</v>
          </cell>
          <cell r="AD713">
            <v>2251</v>
          </cell>
          <cell r="AE713">
            <v>9061</v>
          </cell>
          <cell r="AF713">
            <v>3063</v>
          </cell>
          <cell r="AR713">
            <v>293</v>
          </cell>
          <cell r="AS713">
            <v>3063</v>
          </cell>
          <cell r="AT713">
            <v>2863</v>
          </cell>
          <cell r="AU713">
            <v>2323</v>
          </cell>
          <cell r="AV713">
            <v>2263</v>
          </cell>
          <cell r="AX713">
            <v>2623</v>
          </cell>
          <cell r="AY713">
            <v>2252</v>
          </cell>
          <cell r="AZ713">
            <v>12</v>
          </cell>
        </row>
        <row r="714">
          <cell r="J714" t="str">
            <v>TRX#</v>
          </cell>
        </row>
        <row r="715">
          <cell r="J715" t="str">
            <v>FRT</v>
          </cell>
        </row>
        <row r="718">
          <cell r="B718" t="str">
            <v>FUZ225</v>
          </cell>
          <cell r="C718">
            <v>123</v>
          </cell>
          <cell r="D718">
            <v>2</v>
          </cell>
          <cell r="F718">
            <v>2251</v>
          </cell>
          <cell r="G718">
            <v>22803</v>
          </cell>
          <cell r="H718" t="str">
            <v>YOUYISHANGCHANG1</v>
          </cell>
          <cell r="I718">
            <v>4</v>
          </cell>
          <cell r="J718">
            <v>5</v>
          </cell>
          <cell r="K718">
            <v>45</v>
          </cell>
          <cell r="L718">
            <v>63</v>
          </cell>
          <cell r="N718">
            <v>84</v>
          </cell>
          <cell r="O718">
            <v>90</v>
          </cell>
          <cell r="S718">
            <v>4</v>
          </cell>
          <cell r="U718">
            <v>2252</v>
          </cell>
          <cell r="V718">
            <v>2253</v>
          </cell>
          <cell r="W718">
            <v>2623</v>
          </cell>
          <cell r="X718">
            <v>3052</v>
          </cell>
          <cell r="Y718">
            <v>1273</v>
          </cell>
          <cell r="Z718">
            <v>2262</v>
          </cell>
          <cell r="AA718">
            <v>2263</v>
          </cell>
          <cell r="AB718">
            <v>9051</v>
          </cell>
          <cell r="AC718">
            <v>121</v>
          </cell>
          <cell r="AD718">
            <v>1271</v>
          </cell>
          <cell r="AE718">
            <v>2261</v>
          </cell>
          <cell r="AF718">
            <v>2632</v>
          </cell>
          <cell r="AR718">
            <v>2271</v>
          </cell>
          <cell r="AS718">
            <v>1291</v>
          </cell>
          <cell r="AT718">
            <v>261</v>
          </cell>
          <cell r="AU718">
            <v>2241</v>
          </cell>
          <cell r="AV718">
            <v>2641</v>
          </cell>
          <cell r="AX718">
            <v>2262</v>
          </cell>
          <cell r="AY718">
            <v>3052</v>
          </cell>
          <cell r="AZ718">
            <v>1261</v>
          </cell>
          <cell r="BA718">
            <v>121</v>
          </cell>
          <cell r="BB718">
            <v>2261</v>
          </cell>
        </row>
        <row r="719">
          <cell r="J719" t="str">
            <v>TRX#</v>
          </cell>
        </row>
        <row r="720">
          <cell r="J720" t="str">
            <v>FRT</v>
          </cell>
        </row>
        <row r="723">
          <cell r="B723" t="str">
            <v>FUZ225</v>
          </cell>
          <cell r="C723">
            <v>123</v>
          </cell>
          <cell r="D723">
            <v>2</v>
          </cell>
          <cell r="F723">
            <v>2252</v>
          </cell>
          <cell r="G723">
            <v>22803</v>
          </cell>
          <cell r="H723" t="str">
            <v>YOUYISHANGCHANG2</v>
          </cell>
          <cell r="I723">
            <v>5</v>
          </cell>
          <cell r="J723">
            <v>0</v>
          </cell>
          <cell r="K723">
            <v>50</v>
          </cell>
          <cell r="L723">
            <v>70</v>
          </cell>
          <cell r="N723">
            <v>86</v>
          </cell>
          <cell r="O723">
            <v>92</v>
          </cell>
          <cell r="S723">
            <v>4</v>
          </cell>
          <cell r="U723">
            <v>2253</v>
          </cell>
          <cell r="V723">
            <v>2251</v>
          </cell>
          <cell r="W723">
            <v>2623</v>
          </cell>
          <cell r="X723">
            <v>2863</v>
          </cell>
          <cell r="Y723">
            <v>1273</v>
          </cell>
          <cell r="Z723">
            <v>121</v>
          </cell>
          <cell r="AA723">
            <v>1261</v>
          </cell>
          <cell r="AB723">
            <v>1262</v>
          </cell>
          <cell r="AC723">
            <v>2262</v>
          </cell>
          <cell r="AD723">
            <v>2271</v>
          </cell>
          <cell r="AE723">
            <v>2273</v>
          </cell>
          <cell r="AF723">
            <v>9031</v>
          </cell>
          <cell r="AG723">
            <v>123</v>
          </cell>
          <cell r="AH723">
            <v>2632</v>
          </cell>
          <cell r="AI723">
            <v>9081</v>
          </cell>
          <cell r="AJ723">
            <v>9082</v>
          </cell>
          <cell r="AK723">
            <v>9083</v>
          </cell>
          <cell r="AL723">
            <v>2641</v>
          </cell>
          <cell r="AR723">
            <v>82</v>
          </cell>
          <cell r="AS723">
            <v>2242</v>
          </cell>
          <cell r="AT723">
            <v>262</v>
          </cell>
          <cell r="AU723">
            <v>2603</v>
          </cell>
          <cell r="AV723">
            <v>12</v>
          </cell>
          <cell r="AW723">
            <v>2642</v>
          </cell>
          <cell r="AX723">
            <v>2272</v>
          </cell>
          <cell r="AZ723">
            <v>2262</v>
          </cell>
          <cell r="BA723">
            <v>3052</v>
          </cell>
        </row>
        <row r="724">
          <cell r="J724" t="str">
            <v>TRX#</v>
          </cell>
        </row>
        <row r="725">
          <cell r="J725" t="str">
            <v>FRT</v>
          </cell>
        </row>
        <row r="728">
          <cell r="B728" t="str">
            <v>FUZ225</v>
          </cell>
          <cell r="C728">
            <v>123</v>
          </cell>
          <cell r="D728">
            <v>2</v>
          </cell>
          <cell r="F728">
            <v>2253</v>
          </cell>
          <cell r="G728">
            <v>22803</v>
          </cell>
          <cell r="H728" t="str">
            <v>YOUYISHANGCHANG3</v>
          </cell>
          <cell r="I728">
            <v>4</v>
          </cell>
          <cell r="J728">
            <v>7</v>
          </cell>
          <cell r="K728">
            <v>48</v>
          </cell>
          <cell r="L728">
            <v>66</v>
          </cell>
          <cell r="N728">
            <v>88</v>
          </cell>
          <cell r="O728">
            <v>94</v>
          </cell>
          <cell r="S728">
            <v>4</v>
          </cell>
          <cell r="U728">
            <v>2251</v>
          </cell>
          <cell r="V728">
            <v>2252</v>
          </cell>
          <cell r="W728">
            <v>3052</v>
          </cell>
          <cell r="X728">
            <v>3053</v>
          </cell>
          <cell r="Y728">
            <v>2263</v>
          </cell>
          <cell r="Z728">
            <v>1261</v>
          </cell>
          <cell r="AA728">
            <v>121</v>
          </cell>
          <cell r="AB728">
            <v>123</v>
          </cell>
          <cell r="AC728">
            <v>2242</v>
          </cell>
          <cell r="AD728">
            <v>1262</v>
          </cell>
          <cell r="AE728">
            <v>2632</v>
          </cell>
          <cell r="AF728">
            <v>2211</v>
          </cell>
          <cell r="AG728">
            <v>2641</v>
          </cell>
          <cell r="AR728">
            <v>2273</v>
          </cell>
          <cell r="AS728">
            <v>2623</v>
          </cell>
          <cell r="AT728">
            <v>13</v>
          </cell>
          <cell r="AU728">
            <v>2643</v>
          </cell>
          <cell r="AV728">
            <v>2243</v>
          </cell>
          <cell r="AW728">
            <v>83</v>
          </cell>
          <cell r="AY728">
            <v>1261</v>
          </cell>
          <cell r="AZ728">
            <v>121</v>
          </cell>
          <cell r="BA728">
            <v>2263</v>
          </cell>
          <cell r="BB728">
            <v>123</v>
          </cell>
        </row>
        <row r="729">
          <cell r="J729" t="str">
            <v>TRX#</v>
          </cell>
        </row>
        <row r="730">
          <cell r="J730" t="str">
            <v>FRT</v>
          </cell>
        </row>
        <row r="733">
          <cell r="B733" t="str">
            <v>FUZ226</v>
          </cell>
          <cell r="C733">
            <v>123</v>
          </cell>
          <cell r="D733">
            <v>2</v>
          </cell>
          <cell r="F733">
            <v>2261</v>
          </cell>
          <cell r="G733">
            <v>22803</v>
          </cell>
          <cell r="H733" t="str">
            <v>YINHEDASHA1</v>
          </cell>
          <cell r="I733">
            <v>5</v>
          </cell>
          <cell r="J733">
            <v>4</v>
          </cell>
          <cell r="K733">
            <v>43</v>
          </cell>
          <cell r="L733">
            <v>71</v>
          </cell>
          <cell r="N733">
            <v>83</v>
          </cell>
          <cell r="O733">
            <v>89</v>
          </cell>
          <cell r="S733">
            <v>4</v>
          </cell>
          <cell r="U733">
            <v>2262</v>
          </cell>
          <cell r="V733">
            <v>2263</v>
          </cell>
          <cell r="W733">
            <v>12</v>
          </cell>
          <cell r="X733">
            <v>13</v>
          </cell>
          <cell r="Y733">
            <v>2623</v>
          </cell>
          <cell r="Z733">
            <v>3051</v>
          </cell>
          <cell r="AA733">
            <v>3052</v>
          </cell>
          <cell r="AB733">
            <v>3063</v>
          </cell>
          <cell r="AC733">
            <v>1271</v>
          </cell>
          <cell r="AD733">
            <v>11</v>
          </cell>
          <cell r="AE733">
            <v>1242</v>
          </cell>
          <cell r="AF733">
            <v>2251</v>
          </cell>
          <cell r="AG733">
            <v>2603</v>
          </cell>
          <cell r="AH733">
            <v>2601</v>
          </cell>
          <cell r="AR733">
            <v>1271</v>
          </cell>
          <cell r="AS733">
            <v>1261</v>
          </cell>
          <cell r="AT733">
            <v>2252</v>
          </cell>
          <cell r="AU733">
            <v>3051</v>
          </cell>
          <cell r="AV733">
            <v>3061</v>
          </cell>
          <cell r="AW733">
            <v>2631</v>
          </cell>
          <cell r="AY733">
            <v>2623</v>
          </cell>
          <cell r="AZ733">
            <v>13</v>
          </cell>
          <cell r="BA733">
            <v>2251</v>
          </cell>
          <cell r="BB733">
            <v>2271</v>
          </cell>
        </row>
        <row r="734">
          <cell r="J734" t="str">
            <v>TRX#</v>
          </cell>
        </row>
        <row r="735">
          <cell r="J735" t="str">
            <v>FRT</v>
          </cell>
        </row>
        <row r="738">
          <cell r="B738" t="str">
            <v>FUZ226</v>
          </cell>
          <cell r="C738">
            <v>123</v>
          </cell>
          <cell r="D738">
            <v>2</v>
          </cell>
          <cell r="F738">
            <v>2262</v>
          </cell>
          <cell r="G738">
            <v>22803</v>
          </cell>
          <cell r="H738" t="str">
            <v>YINHEDASHA2</v>
          </cell>
          <cell r="I738">
            <v>4</v>
          </cell>
          <cell r="J738">
            <v>5</v>
          </cell>
          <cell r="K738">
            <v>53</v>
          </cell>
          <cell r="L738">
            <v>75</v>
          </cell>
          <cell r="N738">
            <v>85</v>
          </cell>
          <cell r="O738">
            <v>91</v>
          </cell>
          <cell r="S738">
            <v>4</v>
          </cell>
          <cell r="U738">
            <v>2263</v>
          </cell>
          <cell r="V738">
            <v>2261</v>
          </cell>
          <cell r="W738">
            <v>12</v>
          </cell>
          <cell r="X738">
            <v>13</v>
          </cell>
          <cell r="Y738">
            <v>1271</v>
          </cell>
          <cell r="Z738">
            <v>1273</v>
          </cell>
          <cell r="AA738">
            <v>2623</v>
          </cell>
          <cell r="AB738">
            <v>3063</v>
          </cell>
          <cell r="AC738">
            <v>2251</v>
          </cell>
          <cell r="AD738">
            <v>2252</v>
          </cell>
          <cell r="AE738">
            <v>1261</v>
          </cell>
          <cell r="AF738">
            <v>9051</v>
          </cell>
          <cell r="AG738">
            <v>2271</v>
          </cell>
          <cell r="AH738">
            <v>2272</v>
          </cell>
          <cell r="AI738">
            <v>9081</v>
          </cell>
          <cell r="AJ738">
            <v>9082</v>
          </cell>
          <cell r="AK738">
            <v>9083</v>
          </cell>
          <cell r="AR738">
            <v>3052</v>
          </cell>
          <cell r="AS738">
            <v>1262</v>
          </cell>
          <cell r="AT738">
            <v>1272</v>
          </cell>
          <cell r="AU738">
            <v>2632</v>
          </cell>
          <cell r="AW738">
            <v>12</v>
          </cell>
          <cell r="AX738">
            <v>2251</v>
          </cell>
          <cell r="AY738">
            <v>2252</v>
          </cell>
          <cell r="AZ738">
            <v>2271</v>
          </cell>
        </row>
        <row r="739">
          <cell r="J739" t="str">
            <v>TRX#</v>
          </cell>
        </row>
        <row r="740">
          <cell r="J740" t="str">
            <v>FRT</v>
          </cell>
        </row>
        <row r="743">
          <cell r="B743" t="str">
            <v>FUZ226</v>
          </cell>
          <cell r="C743">
            <v>123</v>
          </cell>
          <cell r="D743">
            <v>2</v>
          </cell>
          <cell r="F743">
            <v>2263</v>
          </cell>
          <cell r="G743">
            <v>22803</v>
          </cell>
          <cell r="H743" t="str">
            <v>YINHEDASHA3</v>
          </cell>
          <cell r="I743">
            <v>5</v>
          </cell>
          <cell r="J743">
            <v>4</v>
          </cell>
          <cell r="K743">
            <v>46</v>
          </cell>
          <cell r="L743">
            <v>78</v>
          </cell>
          <cell r="N743">
            <v>87</v>
          </cell>
          <cell r="O743">
            <v>93</v>
          </cell>
          <cell r="S743">
            <v>4</v>
          </cell>
          <cell r="U743">
            <v>2261</v>
          </cell>
          <cell r="V743">
            <v>2262</v>
          </cell>
          <cell r="W743">
            <v>3052</v>
          </cell>
          <cell r="X743">
            <v>3053</v>
          </cell>
          <cell r="Y743">
            <v>2241</v>
          </cell>
          <cell r="Z743">
            <v>2242</v>
          </cell>
          <cell r="AA743">
            <v>1261</v>
          </cell>
          <cell r="AB743">
            <v>2251</v>
          </cell>
          <cell r="AC743">
            <v>2253</v>
          </cell>
          <cell r="AD743">
            <v>1263</v>
          </cell>
          <cell r="AE743">
            <v>9051</v>
          </cell>
          <cell r="AF743">
            <v>13</v>
          </cell>
          <cell r="AG743">
            <v>3051</v>
          </cell>
          <cell r="AH743">
            <v>2632</v>
          </cell>
          <cell r="AR743">
            <v>1273</v>
          </cell>
          <cell r="AS743">
            <v>3063</v>
          </cell>
          <cell r="AT743">
            <v>1263</v>
          </cell>
          <cell r="AU743">
            <v>3053</v>
          </cell>
          <cell r="AV743">
            <v>2603</v>
          </cell>
          <cell r="AW743">
            <v>2633</v>
          </cell>
          <cell r="AY743">
            <v>2253</v>
          </cell>
          <cell r="AZ743">
            <v>2623</v>
          </cell>
          <cell r="BA743">
            <v>13</v>
          </cell>
          <cell r="BB743">
            <v>82</v>
          </cell>
        </row>
        <row r="744">
          <cell r="J744" t="str">
            <v>TRX#</v>
          </cell>
        </row>
        <row r="745">
          <cell r="J745" t="str">
            <v>FRT</v>
          </cell>
        </row>
        <row r="748">
          <cell r="B748" t="str">
            <v>FUZ227</v>
          </cell>
          <cell r="C748">
            <v>123</v>
          </cell>
          <cell r="D748">
            <v>2</v>
          </cell>
          <cell r="F748">
            <v>2271</v>
          </cell>
          <cell r="G748">
            <v>22803</v>
          </cell>
          <cell r="H748" t="str">
            <v>MINDUDASHA1</v>
          </cell>
          <cell r="I748">
            <v>4</v>
          </cell>
          <cell r="J748">
            <v>6</v>
          </cell>
          <cell r="K748">
            <v>56</v>
          </cell>
          <cell r="L748">
            <v>64</v>
          </cell>
          <cell r="N748">
            <v>84</v>
          </cell>
          <cell r="O748">
            <v>90</v>
          </cell>
          <cell r="S748">
            <v>4</v>
          </cell>
          <cell r="U748">
            <v>2272</v>
          </cell>
          <cell r="V748">
            <v>2273</v>
          </cell>
          <cell r="W748">
            <v>2862</v>
          </cell>
          <cell r="X748">
            <v>2863</v>
          </cell>
          <cell r="Y748">
            <v>1272</v>
          </cell>
          <cell r="Z748">
            <v>1273</v>
          </cell>
          <cell r="AA748">
            <v>2252</v>
          </cell>
          <cell r="AB748">
            <v>1261</v>
          </cell>
          <cell r="AC748">
            <v>1262</v>
          </cell>
          <cell r="AD748">
            <v>121</v>
          </cell>
          <cell r="AE748">
            <v>301</v>
          </cell>
          <cell r="AF748">
            <v>122</v>
          </cell>
          <cell r="AG748">
            <v>2262</v>
          </cell>
          <cell r="AH748">
            <v>9081</v>
          </cell>
          <cell r="AI748">
            <v>9082</v>
          </cell>
          <cell r="AJ748">
            <v>9083</v>
          </cell>
          <cell r="AK748">
            <v>123</v>
          </cell>
          <cell r="AL748">
            <v>2641</v>
          </cell>
          <cell r="AR748">
            <v>301</v>
          </cell>
          <cell r="AS748">
            <v>2251</v>
          </cell>
          <cell r="AT748">
            <v>1291</v>
          </cell>
          <cell r="AU748">
            <v>2621</v>
          </cell>
          <cell r="AV748">
            <v>2641</v>
          </cell>
          <cell r="AX748">
            <v>1272</v>
          </cell>
          <cell r="AY748">
            <v>2862</v>
          </cell>
          <cell r="AZ748">
            <v>2861</v>
          </cell>
          <cell r="BA748">
            <v>121</v>
          </cell>
          <cell r="BB748">
            <v>122</v>
          </cell>
        </row>
        <row r="749">
          <cell r="J749" t="str">
            <v>TRX#</v>
          </cell>
        </row>
        <row r="750">
          <cell r="J750" t="str">
            <v>FRT</v>
          </cell>
        </row>
        <row r="753">
          <cell r="B753" t="str">
            <v>FUZ227</v>
          </cell>
          <cell r="C753">
            <v>123</v>
          </cell>
          <cell r="D753">
            <v>2</v>
          </cell>
          <cell r="F753">
            <v>2272</v>
          </cell>
          <cell r="G753">
            <v>22803</v>
          </cell>
          <cell r="H753" t="str">
            <v>MINDUDASHA2</v>
          </cell>
          <cell r="I753">
            <v>5</v>
          </cell>
          <cell r="J753">
            <v>0</v>
          </cell>
          <cell r="K753">
            <v>48</v>
          </cell>
          <cell r="L753">
            <v>66</v>
          </cell>
          <cell r="N753">
            <v>86</v>
          </cell>
          <cell r="O753">
            <v>92</v>
          </cell>
          <cell r="S753">
            <v>4</v>
          </cell>
          <cell r="U753">
            <v>2273</v>
          </cell>
          <cell r="V753">
            <v>2271</v>
          </cell>
          <cell r="W753">
            <v>2862</v>
          </cell>
          <cell r="X753">
            <v>2863</v>
          </cell>
          <cell r="Y753">
            <v>301</v>
          </cell>
          <cell r="Z753">
            <v>303</v>
          </cell>
          <cell r="AA753">
            <v>341</v>
          </cell>
          <cell r="AB753">
            <v>2701</v>
          </cell>
          <cell r="AC753">
            <v>2703</v>
          </cell>
          <cell r="AD753">
            <v>2262</v>
          </cell>
          <cell r="AE753">
            <v>122</v>
          </cell>
          <cell r="AF753">
            <v>2661</v>
          </cell>
          <cell r="AR753">
            <v>302</v>
          </cell>
          <cell r="AS753">
            <v>2252</v>
          </cell>
          <cell r="AT753">
            <v>1292</v>
          </cell>
          <cell r="AU753">
            <v>2622</v>
          </cell>
          <cell r="AV753">
            <v>2872</v>
          </cell>
          <cell r="AW753">
            <v>2642</v>
          </cell>
          <cell r="AY753">
            <v>1272</v>
          </cell>
          <cell r="AZ753">
            <v>2862</v>
          </cell>
          <cell r="BA753">
            <v>2863</v>
          </cell>
          <cell r="BB753">
            <v>122</v>
          </cell>
        </row>
        <row r="754">
          <cell r="J754" t="str">
            <v>TRX#</v>
          </cell>
        </row>
        <row r="755">
          <cell r="J755" t="str">
            <v>FRT</v>
          </cell>
        </row>
        <row r="758">
          <cell r="B758" t="str">
            <v>FUZ227</v>
          </cell>
          <cell r="C758">
            <v>123</v>
          </cell>
          <cell r="D758">
            <v>2</v>
          </cell>
          <cell r="F758">
            <v>2273</v>
          </cell>
          <cell r="G758">
            <v>22803</v>
          </cell>
          <cell r="H758" t="str">
            <v>MINDUDASHA3</v>
          </cell>
          <cell r="I758">
            <v>5</v>
          </cell>
          <cell r="J758">
            <v>3</v>
          </cell>
          <cell r="K758">
            <v>59</v>
          </cell>
          <cell r="L758">
            <v>81</v>
          </cell>
          <cell r="N758">
            <v>88</v>
          </cell>
          <cell r="O758">
            <v>94</v>
          </cell>
          <cell r="S758">
            <v>4</v>
          </cell>
          <cell r="U758">
            <v>2271</v>
          </cell>
          <cell r="V758">
            <v>2272</v>
          </cell>
          <cell r="W758">
            <v>2252</v>
          </cell>
          <cell r="X758">
            <v>121</v>
          </cell>
          <cell r="Y758">
            <v>122</v>
          </cell>
          <cell r="Z758">
            <v>1291</v>
          </cell>
          <cell r="AA758">
            <v>1292</v>
          </cell>
          <cell r="AB758">
            <v>341</v>
          </cell>
          <cell r="AC758">
            <v>2701</v>
          </cell>
          <cell r="AD758">
            <v>2703</v>
          </cell>
          <cell r="AE758">
            <v>303</v>
          </cell>
          <cell r="AF758">
            <v>9031</v>
          </cell>
          <cell r="AG758">
            <v>9081</v>
          </cell>
          <cell r="AH758">
            <v>9082</v>
          </cell>
          <cell r="AI758">
            <v>9083</v>
          </cell>
          <cell r="AJ758">
            <v>2641</v>
          </cell>
          <cell r="AK758">
            <v>2642</v>
          </cell>
          <cell r="AR758">
            <v>303</v>
          </cell>
          <cell r="AS758">
            <v>2253</v>
          </cell>
          <cell r="AT758">
            <v>2873</v>
          </cell>
          <cell r="AU758">
            <v>2623</v>
          </cell>
          <cell r="AV758">
            <v>1293</v>
          </cell>
          <cell r="AW758">
            <v>2643</v>
          </cell>
          <cell r="AY758">
            <v>121</v>
          </cell>
          <cell r="AZ758">
            <v>2863</v>
          </cell>
          <cell r="BA758">
            <v>1273</v>
          </cell>
          <cell r="BB758">
            <v>2333</v>
          </cell>
        </row>
        <row r="759">
          <cell r="J759" t="str">
            <v>TRX#</v>
          </cell>
        </row>
        <row r="760">
          <cell r="J760" t="str">
            <v>FRT</v>
          </cell>
        </row>
        <row r="763">
          <cell r="B763" t="str">
            <v>FUZ264</v>
          </cell>
          <cell r="C763">
            <v>123</v>
          </cell>
          <cell r="D763">
            <v>2</v>
          </cell>
          <cell r="F763">
            <v>2641</v>
          </cell>
          <cell r="G763">
            <v>22803</v>
          </cell>
          <cell r="H763" t="str">
            <v>KDZHJCHANG1</v>
          </cell>
          <cell r="I763">
            <v>4</v>
          </cell>
          <cell r="J763">
            <v>6</v>
          </cell>
          <cell r="K763">
            <v>49</v>
          </cell>
          <cell r="L763">
            <v>67</v>
          </cell>
          <cell r="N763">
            <v>84</v>
          </cell>
          <cell r="O763">
            <v>90</v>
          </cell>
          <cell r="S763">
            <v>4</v>
          </cell>
          <cell r="U763">
            <v>2642</v>
          </cell>
          <cell r="V763">
            <v>2643</v>
          </cell>
          <cell r="W763">
            <v>1261</v>
          </cell>
          <cell r="X763">
            <v>1262</v>
          </cell>
          <cell r="Y763">
            <v>1263</v>
          </cell>
          <cell r="Z763">
            <v>121</v>
          </cell>
          <cell r="AA763">
            <v>123</v>
          </cell>
          <cell r="AB763">
            <v>2271</v>
          </cell>
          <cell r="AC763">
            <v>2273</v>
          </cell>
          <cell r="AD763">
            <v>2252</v>
          </cell>
          <cell r="AE763">
            <v>2253</v>
          </cell>
          <cell r="AF763">
            <v>1291</v>
          </cell>
          <cell r="AG763">
            <v>2212</v>
          </cell>
          <cell r="AH763">
            <v>2211</v>
          </cell>
          <cell r="AI763">
            <v>2242</v>
          </cell>
          <cell r="AR763">
            <v>261</v>
          </cell>
          <cell r="AS763">
            <v>1291</v>
          </cell>
          <cell r="AT763">
            <v>2271</v>
          </cell>
          <cell r="AU763">
            <v>2251</v>
          </cell>
          <cell r="AV763">
            <v>2241</v>
          </cell>
          <cell r="AX763">
            <v>1262</v>
          </cell>
          <cell r="AY763">
            <v>2211</v>
          </cell>
          <cell r="AZ763">
            <v>2212</v>
          </cell>
          <cell r="BA763">
            <v>2231</v>
          </cell>
          <cell r="BB763">
            <v>121</v>
          </cell>
        </row>
        <row r="764">
          <cell r="J764" t="str">
            <v>TRX#</v>
          </cell>
        </row>
        <row r="765">
          <cell r="J765" t="str">
            <v>FRT</v>
          </cell>
        </row>
        <row r="768">
          <cell r="B768" t="str">
            <v>FUZ264</v>
          </cell>
          <cell r="C768">
            <v>123</v>
          </cell>
          <cell r="D768">
            <v>2</v>
          </cell>
          <cell r="F768">
            <v>2642</v>
          </cell>
          <cell r="G768">
            <v>22803</v>
          </cell>
          <cell r="H768" t="str">
            <v>KDZHJCHANG2</v>
          </cell>
          <cell r="I768">
            <v>7</v>
          </cell>
          <cell r="J768">
            <v>3</v>
          </cell>
          <cell r="K768">
            <v>53</v>
          </cell>
          <cell r="L768">
            <v>74</v>
          </cell>
          <cell r="N768">
            <v>86</v>
          </cell>
          <cell r="O768">
            <v>92</v>
          </cell>
          <cell r="S768">
            <v>4</v>
          </cell>
          <cell r="U768">
            <v>2641</v>
          </cell>
          <cell r="V768">
            <v>2643</v>
          </cell>
          <cell r="W768">
            <v>1262</v>
          </cell>
          <cell r="X768">
            <v>1261</v>
          </cell>
          <cell r="Y768">
            <v>121</v>
          </cell>
          <cell r="Z768">
            <v>122</v>
          </cell>
          <cell r="AA768">
            <v>123</v>
          </cell>
          <cell r="AB768">
            <v>1291</v>
          </cell>
          <cell r="AC768">
            <v>1292</v>
          </cell>
          <cell r="AD768">
            <v>1293</v>
          </cell>
          <cell r="AE768">
            <v>131</v>
          </cell>
          <cell r="AF768">
            <v>2301</v>
          </cell>
          <cell r="AG768">
            <v>2302</v>
          </cell>
          <cell r="AH768">
            <v>2273</v>
          </cell>
          <cell r="AR768">
            <v>2242</v>
          </cell>
          <cell r="AS768">
            <v>262</v>
          </cell>
          <cell r="AT768">
            <v>1292</v>
          </cell>
          <cell r="AU768">
            <v>2272</v>
          </cell>
          <cell r="AV768">
            <v>2252</v>
          </cell>
          <cell r="AX768">
            <v>1262</v>
          </cell>
          <cell r="AY768">
            <v>123</v>
          </cell>
          <cell r="AZ768">
            <v>2232</v>
          </cell>
          <cell r="BA768">
            <v>2233</v>
          </cell>
          <cell r="BB768">
            <v>2212</v>
          </cell>
        </row>
        <row r="769">
          <cell r="J769" t="str">
            <v>TRX#</v>
          </cell>
        </row>
        <row r="770">
          <cell r="J770" t="str">
            <v>FRT</v>
          </cell>
        </row>
        <row r="773">
          <cell r="B773" t="str">
            <v>FUZ264</v>
          </cell>
          <cell r="C773">
            <v>123</v>
          </cell>
          <cell r="D773">
            <v>2</v>
          </cell>
          <cell r="F773">
            <v>2643</v>
          </cell>
          <cell r="G773">
            <v>22803</v>
          </cell>
          <cell r="H773" t="str">
            <v>KDZHJCHANG3</v>
          </cell>
          <cell r="I773">
            <v>7</v>
          </cell>
          <cell r="J773">
            <v>5</v>
          </cell>
          <cell r="K773">
            <v>55</v>
          </cell>
          <cell r="L773">
            <v>79</v>
          </cell>
          <cell r="N773">
            <v>88</v>
          </cell>
          <cell r="O773">
            <v>94</v>
          </cell>
          <cell r="S773">
            <v>4</v>
          </cell>
          <cell r="U773">
            <v>2641</v>
          </cell>
          <cell r="V773">
            <v>2642</v>
          </cell>
          <cell r="W773">
            <v>1261</v>
          </cell>
          <cell r="X773">
            <v>1263</v>
          </cell>
          <cell r="Y773">
            <v>2212</v>
          </cell>
          <cell r="Z773">
            <v>261</v>
          </cell>
          <cell r="AA773">
            <v>262</v>
          </cell>
          <cell r="AB773">
            <v>263</v>
          </cell>
          <cell r="AC773">
            <v>1291</v>
          </cell>
          <cell r="AD773">
            <v>1293</v>
          </cell>
          <cell r="AE773">
            <v>131</v>
          </cell>
          <cell r="AF773">
            <v>2242</v>
          </cell>
          <cell r="AG773">
            <v>2211</v>
          </cell>
          <cell r="AR773">
            <v>2243</v>
          </cell>
          <cell r="AS773">
            <v>263</v>
          </cell>
          <cell r="AT773">
            <v>1293</v>
          </cell>
          <cell r="AU773">
            <v>2273</v>
          </cell>
          <cell r="AV773">
            <v>2253</v>
          </cell>
          <cell r="AX773">
            <v>1263</v>
          </cell>
          <cell r="AY773">
            <v>123</v>
          </cell>
          <cell r="AZ773">
            <v>121</v>
          </cell>
          <cell r="BA773">
            <v>2231</v>
          </cell>
          <cell r="BB773">
            <v>2211</v>
          </cell>
        </row>
        <row r="774">
          <cell r="J774" t="str">
            <v>TRX#</v>
          </cell>
        </row>
        <row r="775">
          <cell r="J775" t="str">
            <v>FRT</v>
          </cell>
        </row>
        <row r="778">
          <cell r="B778" t="str">
            <v>FUZ286</v>
          </cell>
          <cell r="C778">
            <v>123</v>
          </cell>
          <cell r="D778">
            <v>2</v>
          </cell>
          <cell r="F778">
            <v>2861</v>
          </cell>
          <cell r="G778">
            <v>22803</v>
          </cell>
          <cell r="H778" t="str">
            <v>QICHEGONGYEIGS1</v>
          </cell>
          <cell r="I778">
            <v>5</v>
          </cell>
          <cell r="J778">
            <v>1</v>
          </cell>
          <cell r="K778">
            <v>57</v>
          </cell>
          <cell r="L778">
            <v>68</v>
          </cell>
          <cell r="M778">
            <v>70</v>
          </cell>
          <cell r="N778">
            <v>83</v>
          </cell>
          <cell r="O778">
            <v>89</v>
          </cell>
          <cell r="S778">
            <v>5</v>
          </cell>
          <cell r="U778">
            <v>2862</v>
          </cell>
          <cell r="V778">
            <v>2863</v>
          </cell>
          <cell r="W778">
            <v>292</v>
          </cell>
          <cell r="X778">
            <v>293</v>
          </cell>
          <cell r="Y778">
            <v>1272</v>
          </cell>
          <cell r="Z778">
            <v>2622</v>
          </cell>
          <cell r="AA778">
            <v>2323</v>
          </cell>
          <cell r="AB778">
            <v>2873</v>
          </cell>
          <cell r="AC778">
            <v>301</v>
          </cell>
          <cell r="AD778">
            <v>2321</v>
          </cell>
          <cell r="AE778">
            <v>2623</v>
          </cell>
          <cell r="AR778">
            <v>121</v>
          </cell>
          <cell r="AS778">
            <v>2321</v>
          </cell>
          <cell r="AT778">
            <v>291</v>
          </cell>
          <cell r="AU778">
            <v>1271</v>
          </cell>
          <cell r="AW778">
            <v>2873</v>
          </cell>
          <cell r="AX778">
            <v>301</v>
          </cell>
          <cell r="AY778">
            <v>1193</v>
          </cell>
          <cell r="AZ778">
            <v>2271</v>
          </cell>
        </row>
        <row r="779">
          <cell r="J779" t="str">
            <v>TRX#</v>
          </cell>
        </row>
        <row r="780">
          <cell r="J780" t="str">
            <v>FRT</v>
          </cell>
        </row>
        <row r="783">
          <cell r="B783" t="str">
            <v>FUZ286</v>
          </cell>
          <cell r="C783">
            <v>123</v>
          </cell>
          <cell r="D783">
            <v>2</v>
          </cell>
          <cell r="F783">
            <v>2862</v>
          </cell>
          <cell r="G783">
            <v>22803</v>
          </cell>
          <cell r="H783" t="str">
            <v>QICHEGONGYEIGS2</v>
          </cell>
          <cell r="I783">
            <v>5</v>
          </cell>
          <cell r="J783">
            <v>3</v>
          </cell>
          <cell r="K783">
            <v>52</v>
          </cell>
          <cell r="L783">
            <v>81</v>
          </cell>
          <cell r="S783">
            <v>2</v>
          </cell>
          <cell r="U783">
            <v>2863</v>
          </cell>
          <cell r="V783">
            <v>2861</v>
          </cell>
          <cell r="W783">
            <v>2873</v>
          </cell>
          <cell r="X783">
            <v>301</v>
          </cell>
          <cell r="Y783">
            <v>2271</v>
          </cell>
          <cell r="Z783">
            <v>2272</v>
          </cell>
          <cell r="AA783">
            <v>303</v>
          </cell>
          <cell r="AB783">
            <v>2872</v>
          </cell>
          <cell r="AC783">
            <v>2661</v>
          </cell>
          <cell r="AR783">
            <v>1272</v>
          </cell>
          <cell r="AS783">
            <v>342</v>
          </cell>
          <cell r="AT783">
            <v>122</v>
          </cell>
          <cell r="AV783">
            <v>301</v>
          </cell>
          <cell r="AW783">
            <v>2872</v>
          </cell>
          <cell r="AX783">
            <v>2272</v>
          </cell>
          <cell r="AY783">
            <v>2271</v>
          </cell>
          <cell r="AZ783">
            <v>2252</v>
          </cell>
          <cell r="BA783">
            <v>2622</v>
          </cell>
        </row>
        <row r="784">
          <cell r="J784" t="str">
            <v>TRX#</v>
          </cell>
        </row>
        <row r="785">
          <cell r="J785" t="str">
            <v>FRT</v>
          </cell>
        </row>
        <row r="788">
          <cell r="B788" t="str">
            <v>FUZ286</v>
          </cell>
          <cell r="C788">
            <v>123</v>
          </cell>
          <cell r="D788">
            <v>2</v>
          </cell>
          <cell r="F788">
            <v>2863</v>
          </cell>
          <cell r="G788">
            <v>22803</v>
          </cell>
          <cell r="H788" t="str">
            <v>QICHEGONGYEIGS3</v>
          </cell>
          <cell r="I788">
            <v>4</v>
          </cell>
          <cell r="J788">
            <v>2</v>
          </cell>
          <cell r="K788">
            <v>44</v>
          </cell>
          <cell r="L788">
            <v>73</v>
          </cell>
          <cell r="M788">
            <v>62</v>
          </cell>
          <cell r="N788">
            <v>87</v>
          </cell>
          <cell r="O788">
            <v>93</v>
          </cell>
          <cell r="S788">
            <v>5</v>
          </cell>
          <cell r="U788">
            <v>2861</v>
          </cell>
          <cell r="V788">
            <v>2862</v>
          </cell>
          <cell r="W788">
            <v>303</v>
          </cell>
          <cell r="X788">
            <v>2271</v>
          </cell>
          <cell r="Y788">
            <v>2272</v>
          </cell>
          <cell r="Z788">
            <v>2252</v>
          </cell>
          <cell r="AA788">
            <v>1272</v>
          </cell>
          <cell r="AB788">
            <v>1273</v>
          </cell>
          <cell r="AC788">
            <v>9031</v>
          </cell>
          <cell r="AD788">
            <v>293</v>
          </cell>
          <cell r="AE788">
            <v>2873</v>
          </cell>
          <cell r="AF788">
            <v>121</v>
          </cell>
          <cell r="AR788">
            <v>1273</v>
          </cell>
          <cell r="AS788">
            <v>123</v>
          </cell>
          <cell r="AT788">
            <v>293</v>
          </cell>
          <cell r="AU788">
            <v>2323</v>
          </cell>
          <cell r="AW788">
            <v>2252</v>
          </cell>
          <cell r="AX788">
            <v>2272</v>
          </cell>
          <cell r="AY788">
            <v>303</v>
          </cell>
          <cell r="AZ788">
            <v>2873</v>
          </cell>
        </row>
        <row r="789">
          <cell r="J789" t="str">
            <v>TRX#</v>
          </cell>
        </row>
        <row r="790">
          <cell r="J790" t="str">
            <v>FRT</v>
          </cell>
        </row>
        <row r="793">
          <cell r="B793" t="str">
            <v>FUZ903</v>
          </cell>
          <cell r="C793">
            <v>123</v>
          </cell>
          <cell r="D793">
            <v>2</v>
          </cell>
          <cell r="F793">
            <v>9031</v>
          </cell>
          <cell r="G793">
            <v>22803</v>
          </cell>
          <cell r="H793" t="str">
            <v>FPTAINDOOR</v>
          </cell>
          <cell r="I793">
            <v>4</v>
          </cell>
          <cell r="J793">
            <v>0</v>
          </cell>
          <cell r="K793">
            <v>42</v>
          </cell>
          <cell r="L793">
            <v>95</v>
          </cell>
          <cell r="S793">
            <v>2</v>
          </cell>
          <cell r="U793">
            <v>122</v>
          </cell>
          <cell r="V793">
            <v>341</v>
          </cell>
          <cell r="W793">
            <v>121</v>
          </cell>
          <cell r="X793">
            <v>2863</v>
          </cell>
          <cell r="Y793">
            <v>2873</v>
          </cell>
          <cell r="Z793">
            <v>2252</v>
          </cell>
          <cell r="AA793">
            <v>2333</v>
          </cell>
          <cell r="AB793">
            <v>1272</v>
          </cell>
          <cell r="AC793">
            <v>123</v>
          </cell>
          <cell r="AD793">
            <v>303</v>
          </cell>
          <cell r="AE793">
            <v>262</v>
          </cell>
          <cell r="AF793">
            <v>2273</v>
          </cell>
        </row>
        <row r="794">
          <cell r="J794" t="str">
            <v>TRX#</v>
          </cell>
        </row>
        <row r="795">
          <cell r="J795" t="str">
            <v>FRT</v>
          </cell>
        </row>
        <row r="798">
          <cell r="B798" t="str">
            <v>FUZ905</v>
          </cell>
          <cell r="C798">
            <v>123</v>
          </cell>
          <cell r="D798">
            <v>2</v>
          </cell>
          <cell r="F798">
            <v>9051</v>
          </cell>
          <cell r="G798">
            <v>22803</v>
          </cell>
          <cell r="H798" t="str">
            <v xml:space="preserve"> PTTPRIME</v>
          </cell>
          <cell r="I798">
            <v>5</v>
          </cell>
          <cell r="J798">
            <v>1</v>
          </cell>
          <cell r="K798">
            <v>48</v>
          </cell>
          <cell r="S798">
            <v>1</v>
          </cell>
          <cell r="U798">
            <v>122</v>
          </cell>
          <cell r="V798">
            <v>123</v>
          </cell>
          <cell r="W798">
            <v>2251</v>
          </cell>
          <cell r="X798">
            <v>2262</v>
          </cell>
          <cell r="Y798">
            <v>2263</v>
          </cell>
          <cell r="Z798">
            <v>9081</v>
          </cell>
          <cell r="AA798">
            <v>9082</v>
          </cell>
        </row>
        <row r="799">
          <cell r="J799" t="str">
            <v>TRX#</v>
          </cell>
        </row>
        <row r="800">
          <cell r="J800" t="str">
            <v>FRT</v>
          </cell>
        </row>
        <row r="803">
          <cell r="B803" t="str">
            <v>FUZ906</v>
          </cell>
          <cell r="C803">
            <v>123</v>
          </cell>
          <cell r="D803">
            <v>2</v>
          </cell>
          <cell r="F803">
            <v>9061</v>
          </cell>
          <cell r="G803">
            <v>22803</v>
          </cell>
          <cell r="H803" t="str">
            <v>HUARUNPRIME</v>
          </cell>
          <cell r="I803">
            <v>5</v>
          </cell>
          <cell r="J803">
            <v>1</v>
          </cell>
          <cell r="K803">
            <v>54</v>
          </cell>
          <cell r="S803">
            <v>1</v>
          </cell>
          <cell r="U803">
            <v>1271</v>
          </cell>
          <cell r="V803">
            <v>1273</v>
          </cell>
          <cell r="W803">
            <v>1272</v>
          </cell>
          <cell r="X803">
            <v>2623</v>
          </cell>
          <cell r="Y803">
            <v>9091</v>
          </cell>
        </row>
        <row r="804">
          <cell r="J804" t="str">
            <v>TRX#</v>
          </cell>
        </row>
        <row r="805">
          <cell r="J805" t="str">
            <v>FRT</v>
          </cell>
        </row>
        <row r="808">
          <cell r="B808" t="str">
            <v>FUZ908</v>
          </cell>
          <cell r="C808">
            <v>123</v>
          </cell>
          <cell r="D808">
            <v>2</v>
          </cell>
          <cell r="F808">
            <v>9081</v>
          </cell>
          <cell r="G808">
            <v>22803</v>
          </cell>
          <cell r="H808" t="str">
            <v>PTTINDOOR1</v>
          </cell>
          <cell r="I808">
            <v>7</v>
          </cell>
          <cell r="J808">
            <v>0</v>
          </cell>
          <cell r="K808">
            <v>52</v>
          </cell>
          <cell r="L808">
            <v>95</v>
          </cell>
          <cell r="S808">
            <v>2</v>
          </cell>
          <cell r="U808">
            <v>9082</v>
          </cell>
          <cell r="V808">
            <v>9083</v>
          </cell>
          <cell r="W808">
            <v>121</v>
          </cell>
          <cell r="X808">
            <v>122</v>
          </cell>
          <cell r="Y808">
            <v>123</v>
          </cell>
          <cell r="Z808">
            <v>2271</v>
          </cell>
          <cell r="AA808">
            <v>2273</v>
          </cell>
          <cell r="AB808">
            <v>341</v>
          </cell>
          <cell r="AC808">
            <v>343</v>
          </cell>
          <cell r="AD808">
            <v>1291</v>
          </cell>
          <cell r="AE808">
            <v>1292</v>
          </cell>
          <cell r="AF808">
            <v>2252</v>
          </cell>
          <cell r="AG808">
            <v>1262</v>
          </cell>
          <cell r="AH808">
            <v>2262</v>
          </cell>
          <cell r="AI808">
            <v>9051</v>
          </cell>
        </row>
        <row r="809">
          <cell r="J809" t="str">
            <v>TRX#</v>
          </cell>
        </row>
        <row r="810">
          <cell r="J810" t="str">
            <v>FRT</v>
          </cell>
        </row>
        <row r="813">
          <cell r="B813" t="str">
            <v>FUZ908</v>
          </cell>
          <cell r="C813">
            <v>123</v>
          </cell>
          <cell r="D813">
            <v>2</v>
          </cell>
          <cell r="F813">
            <v>9082</v>
          </cell>
          <cell r="G813">
            <v>22803</v>
          </cell>
          <cell r="H813" t="str">
            <v>PTTINDOOR2</v>
          </cell>
          <cell r="I813">
            <v>4</v>
          </cell>
          <cell r="J813">
            <v>6</v>
          </cell>
          <cell r="K813">
            <v>74</v>
          </cell>
          <cell r="S813">
            <v>1</v>
          </cell>
          <cell r="U813">
            <v>9081</v>
          </cell>
          <cell r="V813">
            <v>9083</v>
          </cell>
          <cell r="W813">
            <v>121</v>
          </cell>
          <cell r="X813">
            <v>122</v>
          </cell>
          <cell r="Y813">
            <v>123</v>
          </cell>
          <cell r="Z813">
            <v>2271</v>
          </cell>
          <cell r="AA813">
            <v>2273</v>
          </cell>
          <cell r="AB813">
            <v>341</v>
          </cell>
          <cell r="AC813">
            <v>343</v>
          </cell>
          <cell r="AD813">
            <v>1291</v>
          </cell>
          <cell r="AE813">
            <v>1292</v>
          </cell>
          <cell r="AF813">
            <v>2252</v>
          </cell>
          <cell r="AG813">
            <v>1262</v>
          </cell>
          <cell r="AH813">
            <v>2262</v>
          </cell>
          <cell r="AI813">
            <v>9051</v>
          </cell>
        </row>
        <row r="814">
          <cell r="J814" t="str">
            <v>TRX#</v>
          </cell>
        </row>
        <row r="815">
          <cell r="J815" t="str">
            <v>FRT</v>
          </cell>
        </row>
        <row r="818">
          <cell r="B818" t="str">
            <v>FUZ908</v>
          </cell>
          <cell r="C818">
            <v>123</v>
          </cell>
          <cell r="D818">
            <v>2</v>
          </cell>
          <cell r="F818">
            <v>9083</v>
          </cell>
          <cell r="G818">
            <v>22803</v>
          </cell>
          <cell r="H818" t="str">
            <v>PTTINDOOR3</v>
          </cell>
          <cell r="I818">
            <v>6</v>
          </cell>
          <cell r="J818">
            <v>1</v>
          </cell>
          <cell r="K818">
            <v>48</v>
          </cell>
          <cell r="S818">
            <v>1</v>
          </cell>
          <cell r="U818">
            <v>9081</v>
          </cell>
          <cell r="V818">
            <v>9082</v>
          </cell>
          <cell r="W818">
            <v>121</v>
          </cell>
          <cell r="X818">
            <v>122</v>
          </cell>
          <cell r="Y818">
            <v>123</v>
          </cell>
          <cell r="Z818">
            <v>2271</v>
          </cell>
          <cell r="AA818">
            <v>2273</v>
          </cell>
          <cell r="AB818">
            <v>341</v>
          </cell>
          <cell r="AC818">
            <v>343</v>
          </cell>
          <cell r="AD818">
            <v>1291</v>
          </cell>
          <cell r="AE818">
            <v>1292</v>
          </cell>
          <cell r="AF818">
            <v>2252</v>
          </cell>
          <cell r="AG818">
            <v>1262</v>
          </cell>
          <cell r="AH818">
            <v>2262</v>
          </cell>
        </row>
        <row r="819">
          <cell r="J819" t="str">
            <v>TRX#</v>
          </cell>
        </row>
        <row r="820">
          <cell r="J820" t="str">
            <v>FRT</v>
          </cell>
        </row>
        <row r="823">
          <cell r="B823" t="str">
            <v>FUZ909</v>
          </cell>
          <cell r="C823">
            <v>123</v>
          </cell>
          <cell r="D823">
            <v>2</v>
          </cell>
          <cell r="F823">
            <v>9091</v>
          </cell>
          <cell r="G823">
            <v>22803</v>
          </cell>
          <cell r="H823" t="str">
            <v>HUARUNPRIME2</v>
          </cell>
          <cell r="I823">
            <v>4</v>
          </cell>
          <cell r="J823">
            <v>2</v>
          </cell>
          <cell r="K823">
            <v>42</v>
          </cell>
          <cell r="S823">
            <v>1</v>
          </cell>
          <cell r="U823">
            <v>9061</v>
          </cell>
        </row>
        <row r="824">
          <cell r="J824" t="str">
            <v>TRX#</v>
          </cell>
        </row>
        <row r="825">
          <cell r="J825" t="str">
            <v>FRT</v>
          </cell>
        </row>
        <row r="828">
          <cell r="B828" t="str">
            <v>ALL</v>
          </cell>
        </row>
        <row r="829">
          <cell r="B829" t="str">
            <v>SITE:</v>
          </cell>
          <cell r="C829" t="str">
            <v>BCF</v>
          </cell>
          <cell r="D829" t="str">
            <v>BTS</v>
          </cell>
          <cell r="E829" t="str">
            <v>TYP</v>
          </cell>
          <cell r="F829" t="str">
            <v>CI</v>
          </cell>
          <cell r="G829" t="str">
            <v>LAC</v>
          </cell>
          <cell r="H829" t="str">
            <v>CELL NAME</v>
          </cell>
          <cell r="I829" t="str">
            <v>NCC</v>
          </cell>
          <cell r="J829" t="str">
            <v>BCC</v>
          </cell>
          <cell r="K829" t="str">
            <v>BCCH</v>
          </cell>
          <cell r="L829" t="str">
            <v>2nd</v>
          </cell>
          <cell r="M829" t="str">
            <v>3rd</v>
          </cell>
          <cell r="N829" t="str">
            <v>4th</v>
          </cell>
          <cell r="O829" t="str">
            <v>5th</v>
          </cell>
          <cell r="P829" t="str">
            <v>BCH</v>
          </cell>
          <cell r="Q829" t="str">
            <v>AG</v>
          </cell>
          <cell r="R829" t="str">
            <v>SD</v>
          </cell>
          <cell r="S829" t="str">
            <v>TRX</v>
          </cell>
          <cell r="T829" t="str">
            <v>ET</v>
          </cell>
          <cell r="W829" t="str">
            <v>Neighbor cell</v>
          </cell>
          <cell r="AR829" t="str">
            <v>IUO Reference Cells (Pool)  &lt;&lt;CoCh - AdjCh&gt;&gt;</v>
          </cell>
        </row>
        <row r="830">
          <cell r="G830" t="str">
            <v>(Dec)</v>
          </cell>
          <cell r="K830" t="str">
            <v>TRX</v>
          </cell>
          <cell r="L830" t="str">
            <v>TRX</v>
          </cell>
          <cell r="M830" t="str">
            <v>TRX</v>
          </cell>
          <cell r="N830" t="str">
            <v>TRX</v>
          </cell>
          <cell r="O830" t="str">
            <v>TRX</v>
          </cell>
          <cell r="P830" t="str">
            <v>CFC</v>
          </cell>
          <cell r="Q830" t="str">
            <v>CH</v>
          </cell>
          <cell r="R830" t="str">
            <v>CH</v>
          </cell>
          <cell r="S830" t="str">
            <v>Num</v>
          </cell>
          <cell r="T830" t="str">
            <v>Num</v>
          </cell>
          <cell r="U830">
            <v>1</v>
          </cell>
          <cell r="V830">
            <v>2</v>
          </cell>
          <cell r="W830">
            <v>3</v>
          </cell>
          <cell r="X830">
            <v>4</v>
          </cell>
          <cell r="Y830">
            <v>5</v>
          </cell>
          <cell r="Z830">
            <v>6</v>
          </cell>
          <cell r="AA830">
            <v>7</v>
          </cell>
          <cell r="AB830">
            <v>8</v>
          </cell>
          <cell r="AC830">
            <v>9</v>
          </cell>
          <cell r="AD830">
            <v>10</v>
          </cell>
          <cell r="AE830">
            <v>11</v>
          </cell>
          <cell r="AF830">
            <v>12</v>
          </cell>
          <cell r="AG830">
            <v>13</v>
          </cell>
          <cell r="AH830">
            <v>14</v>
          </cell>
          <cell r="AI830">
            <v>15</v>
          </cell>
          <cell r="AJ830">
            <v>16</v>
          </cell>
          <cell r="AK830">
            <v>17</v>
          </cell>
          <cell r="AL830">
            <v>18</v>
          </cell>
          <cell r="AM830">
            <v>19</v>
          </cell>
          <cell r="AN830">
            <v>20</v>
          </cell>
          <cell r="AO830">
            <v>21</v>
          </cell>
          <cell r="AP830">
            <v>22</v>
          </cell>
          <cell r="AQ830">
            <v>23</v>
          </cell>
          <cell r="AR830">
            <v>1</v>
          </cell>
          <cell r="AS830">
            <v>2</v>
          </cell>
          <cell r="AT830">
            <v>3</v>
          </cell>
          <cell r="AU830">
            <v>4</v>
          </cell>
          <cell r="AV830">
            <v>5</v>
          </cell>
          <cell r="AW830">
            <v>6</v>
          </cell>
          <cell r="AX830">
            <v>7</v>
          </cell>
          <cell r="AY830">
            <v>8</v>
          </cell>
          <cell r="AZ830">
            <v>9</v>
          </cell>
          <cell r="BA830">
            <v>10</v>
          </cell>
          <cell r="BB830">
            <v>11</v>
          </cell>
        </row>
        <row r="831">
          <cell r="B831" t="str">
            <v>BSC124</v>
          </cell>
        </row>
        <row r="832">
          <cell r="B832" t="str">
            <v>FUZ034</v>
          </cell>
          <cell r="C832">
            <v>124</v>
          </cell>
          <cell r="D832">
            <v>2</v>
          </cell>
          <cell r="F832">
            <v>341</v>
          </cell>
          <cell r="G832">
            <v>22803</v>
          </cell>
          <cell r="H832" t="str">
            <v>NANHUHUAYUA1</v>
          </cell>
          <cell r="I832">
            <v>5</v>
          </cell>
          <cell r="J832">
            <v>0</v>
          </cell>
          <cell r="K832">
            <v>55</v>
          </cell>
          <cell r="L832">
            <v>79</v>
          </cell>
          <cell r="N832">
            <v>83</v>
          </cell>
          <cell r="O832">
            <v>89</v>
          </cell>
          <cell r="S832">
            <v>4</v>
          </cell>
          <cell r="U832">
            <v>342</v>
          </cell>
          <cell r="V832">
            <v>343</v>
          </cell>
          <cell r="W832">
            <v>1292</v>
          </cell>
          <cell r="X832">
            <v>122</v>
          </cell>
          <cell r="Y832">
            <v>123</v>
          </cell>
          <cell r="Z832">
            <v>2272</v>
          </cell>
          <cell r="AA832">
            <v>2273</v>
          </cell>
          <cell r="AB832">
            <v>303</v>
          </cell>
          <cell r="AC832">
            <v>302</v>
          </cell>
          <cell r="AD832">
            <v>1291</v>
          </cell>
          <cell r="AE832">
            <v>2333</v>
          </cell>
          <cell r="AF832">
            <v>2591</v>
          </cell>
          <cell r="AG832">
            <v>9031</v>
          </cell>
          <cell r="AH832">
            <v>2661</v>
          </cell>
          <cell r="AI832">
            <v>2663</v>
          </cell>
          <cell r="AJ832">
            <v>9081</v>
          </cell>
          <cell r="AK832">
            <v>9082</v>
          </cell>
          <cell r="AL832">
            <v>9083</v>
          </cell>
          <cell r="AR832">
            <v>2701</v>
          </cell>
          <cell r="AS832">
            <v>2291</v>
          </cell>
          <cell r="AT832">
            <v>121</v>
          </cell>
          <cell r="AU832">
            <v>2261</v>
          </cell>
          <cell r="AW832">
            <v>1291</v>
          </cell>
          <cell r="AX832">
            <v>2591</v>
          </cell>
          <cell r="AY832">
            <v>1301</v>
          </cell>
          <cell r="AZ832">
            <v>1303</v>
          </cell>
          <cell r="BA832">
            <v>2273</v>
          </cell>
        </row>
        <row r="833">
          <cell r="J833" t="str">
            <v>TRX#</v>
          </cell>
        </row>
        <row r="834">
          <cell r="J834" t="str">
            <v>FRT</v>
          </cell>
        </row>
        <row r="837">
          <cell r="B837" t="str">
            <v>FUZ034</v>
          </cell>
          <cell r="C837">
            <v>124</v>
          </cell>
          <cell r="D837">
            <v>2</v>
          </cell>
          <cell r="F837">
            <v>342</v>
          </cell>
          <cell r="G837">
            <v>22803</v>
          </cell>
          <cell r="H837" t="str">
            <v>NANHUHUAYUA2</v>
          </cell>
          <cell r="I837">
            <v>5</v>
          </cell>
          <cell r="J837">
            <v>4</v>
          </cell>
          <cell r="K837">
            <v>49</v>
          </cell>
          <cell r="L837">
            <v>64</v>
          </cell>
          <cell r="N837">
            <v>85</v>
          </cell>
          <cell r="O837">
            <v>91</v>
          </cell>
          <cell r="S837">
            <v>4</v>
          </cell>
          <cell r="U837">
            <v>343</v>
          </cell>
          <cell r="V837">
            <v>341</v>
          </cell>
          <cell r="W837">
            <v>303</v>
          </cell>
          <cell r="X837">
            <v>2333</v>
          </cell>
          <cell r="Y837">
            <v>1301</v>
          </cell>
          <cell r="Z837">
            <v>1303</v>
          </cell>
          <cell r="AA837">
            <v>2701</v>
          </cell>
          <cell r="AB837">
            <v>2703</v>
          </cell>
          <cell r="AC837">
            <v>51</v>
          </cell>
          <cell r="AD837">
            <v>53</v>
          </cell>
          <cell r="AE837">
            <v>2591</v>
          </cell>
          <cell r="AF837">
            <v>2292</v>
          </cell>
          <cell r="AG837">
            <v>302</v>
          </cell>
          <cell r="AH837">
            <v>2291</v>
          </cell>
          <cell r="AI837">
            <v>2592</v>
          </cell>
          <cell r="AJ837">
            <v>2661</v>
          </cell>
          <cell r="AK837">
            <v>2662</v>
          </cell>
          <cell r="AL837">
            <v>2663</v>
          </cell>
          <cell r="AM837">
            <v>3103</v>
          </cell>
          <cell r="AR837">
            <v>2862</v>
          </cell>
          <cell r="AS837">
            <v>122</v>
          </cell>
          <cell r="AT837">
            <v>302</v>
          </cell>
          <cell r="AU837">
            <v>2292</v>
          </cell>
          <cell r="AV837">
            <v>2232</v>
          </cell>
          <cell r="AW837">
            <v>2262</v>
          </cell>
          <cell r="AY837">
            <v>2591</v>
          </cell>
          <cell r="AZ837">
            <v>2592</v>
          </cell>
          <cell r="BA837">
            <v>51</v>
          </cell>
          <cell r="BB837">
            <v>1301</v>
          </cell>
        </row>
        <row r="838">
          <cell r="J838" t="str">
            <v>TRX#</v>
          </cell>
        </row>
        <row r="839">
          <cell r="J839" t="str">
            <v>FRT</v>
          </cell>
        </row>
        <row r="842">
          <cell r="B842" t="str">
            <v>FUZ034</v>
          </cell>
          <cell r="C842">
            <v>124</v>
          </cell>
          <cell r="D842">
            <v>2</v>
          </cell>
          <cell r="F842">
            <v>343</v>
          </cell>
          <cell r="G842">
            <v>22803</v>
          </cell>
          <cell r="H842" t="str">
            <v>NANHUHUAYUA3</v>
          </cell>
          <cell r="I842">
            <v>5</v>
          </cell>
          <cell r="J842">
            <v>4</v>
          </cell>
          <cell r="K842">
            <v>59</v>
          </cell>
          <cell r="L842">
            <v>73</v>
          </cell>
          <cell r="N842">
            <v>87</v>
          </cell>
          <cell r="O842">
            <v>93</v>
          </cell>
          <cell r="S842">
            <v>4</v>
          </cell>
          <cell r="U842">
            <v>341</v>
          </cell>
          <cell r="V842">
            <v>342</v>
          </cell>
          <cell r="W842">
            <v>2591</v>
          </cell>
          <cell r="X842">
            <v>2291</v>
          </cell>
          <cell r="Y842">
            <v>2292</v>
          </cell>
          <cell r="Z842">
            <v>1292</v>
          </cell>
          <cell r="AA842">
            <v>122</v>
          </cell>
          <cell r="AB842">
            <v>123</v>
          </cell>
          <cell r="AC842">
            <v>51</v>
          </cell>
          <cell r="AD842">
            <v>53</v>
          </cell>
          <cell r="AE842">
            <v>2592</v>
          </cell>
          <cell r="AF842">
            <v>2663</v>
          </cell>
          <cell r="AG842">
            <v>9081</v>
          </cell>
          <cell r="AH842">
            <v>9082</v>
          </cell>
          <cell r="AI842">
            <v>9083</v>
          </cell>
          <cell r="AR842">
            <v>123</v>
          </cell>
          <cell r="AS842">
            <v>2333</v>
          </cell>
          <cell r="AT842">
            <v>2293</v>
          </cell>
          <cell r="AU842">
            <v>2263</v>
          </cell>
          <cell r="AW842">
            <v>1293</v>
          </cell>
          <cell r="AX842">
            <v>2593</v>
          </cell>
          <cell r="AY842">
            <v>53</v>
          </cell>
          <cell r="AZ842">
            <v>303</v>
          </cell>
          <cell r="BA842">
            <v>1303</v>
          </cell>
          <cell r="BB842">
            <v>132</v>
          </cell>
        </row>
        <row r="843">
          <cell r="J843" t="str">
            <v>TRX#</v>
          </cell>
        </row>
        <row r="844">
          <cell r="J844" t="str">
            <v>FRT</v>
          </cell>
        </row>
        <row r="847">
          <cell r="B847" t="str">
            <v>FUZ129</v>
          </cell>
          <cell r="C847">
            <v>124</v>
          </cell>
          <cell r="D847">
            <v>2</v>
          </cell>
          <cell r="F847">
            <v>1291</v>
          </cell>
          <cell r="G847">
            <v>22803</v>
          </cell>
          <cell r="H847" t="str">
            <v>CHATINGGONGYUAN1</v>
          </cell>
          <cell r="I847">
            <v>5</v>
          </cell>
          <cell r="J847">
            <v>3</v>
          </cell>
          <cell r="K847">
            <v>44</v>
          </cell>
          <cell r="L847">
            <v>82</v>
          </cell>
          <cell r="N847">
            <v>84</v>
          </cell>
          <cell r="O847">
            <v>90</v>
          </cell>
          <cell r="S847">
            <v>4</v>
          </cell>
          <cell r="U847">
            <v>1292</v>
          </cell>
          <cell r="V847">
            <v>1293</v>
          </cell>
          <cell r="W847">
            <v>1262</v>
          </cell>
          <cell r="X847">
            <v>122</v>
          </cell>
          <cell r="Y847">
            <v>123</v>
          </cell>
          <cell r="Z847">
            <v>2273</v>
          </cell>
          <cell r="AA847">
            <v>303</v>
          </cell>
          <cell r="AB847">
            <v>341</v>
          </cell>
          <cell r="AC847">
            <v>262</v>
          </cell>
          <cell r="AD847">
            <v>2192</v>
          </cell>
          <cell r="AE847">
            <v>261</v>
          </cell>
          <cell r="AF847">
            <v>2301</v>
          </cell>
          <cell r="AG847">
            <v>9081</v>
          </cell>
          <cell r="AH847">
            <v>9082</v>
          </cell>
          <cell r="AI847">
            <v>9083</v>
          </cell>
          <cell r="AJ847">
            <v>2641</v>
          </cell>
          <cell r="AK847">
            <v>2642</v>
          </cell>
          <cell r="AL847">
            <v>2643</v>
          </cell>
          <cell r="AR847">
            <v>2591</v>
          </cell>
          <cell r="AS847">
            <v>131</v>
          </cell>
          <cell r="AT847">
            <v>261</v>
          </cell>
          <cell r="AU847">
            <v>2271</v>
          </cell>
          <cell r="AV847">
            <v>2641</v>
          </cell>
          <cell r="AX847">
            <v>1262</v>
          </cell>
          <cell r="AY847">
            <v>122</v>
          </cell>
          <cell r="AZ847">
            <v>341</v>
          </cell>
          <cell r="BA847">
            <v>2301</v>
          </cell>
          <cell r="BB847">
            <v>2231</v>
          </cell>
        </row>
        <row r="848">
          <cell r="J848" t="str">
            <v>TRX#</v>
          </cell>
        </row>
        <row r="849">
          <cell r="J849" t="str">
            <v>FRT</v>
          </cell>
        </row>
        <row r="852">
          <cell r="B852" t="str">
            <v>FUZ129</v>
          </cell>
          <cell r="C852">
            <v>124</v>
          </cell>
          <cell r="D852">
            <v>2</v>
          </cell>
          <cell r="F852">
            <v>1292</v>
          </cell>
          <cell r="G852">
            <v>22803</v>
          </cell>
          <cell r="H852" t="str">
            <v>CHATINGGONGYUAN2</v>
          </cell>
          <cell r="I852">
            <v>5</v>
          </cell>
          <cell r="J852">
            <v>1</v>
          </cell>
          <cell r="K852">
            <v>47</v>
          </cell>
          <cell r="L852">
            <v>70</v>
          </cell>
          <cell r="M852">
            <v>62</v>
          </cell>
          <cell r="N852">
            <v>86</v>
          </cell>
          <cell r="O852">
            <v>92</v>
          </cell>
          <cell r="S852">
            <v>5</v>
          </cell>
          <cell r="U852">
            <v>1293</v>
          </cell>
          <cell r="V852">
            <v>1291</v>
          </cell>
          <cell r="W852">
            <v>122</v>
          </cell>
          <cell r="X852">
            <v>123</v>
          </cell>
          <cell r="Y852">
            <v>2273</v>
          </cell>
          <cell r="Z852">
            <v>303</v>
          </cell>
          <cell r="AA852">
            <v>341</v>
          </cell>
          <cell r="AB852">
            <v>343</v>
          </cell>
          <cell r="AC852">
            <v>2291</v>
          </cell>
          <cell r="AD852">
            <v>2293</v>
          </cell>
          <cell r="AE852">
            <v>131</v>
          </cell>
          <cell r="AF852">
            <v>2301</v>
          </cell>
          <cell r="AG852">
            <v>9081</v>
          </cell>
          <cell r="AH852">
            <v>9082</v>
          </cell>
          <cell r="AI852">
            <v>9083</v>
          </cell>
          <cell r="AJ852">
            <v>2642</v>
          </cell>
          <cell r="AR852">
            <v>262</v>
          </cell>
          <cell r="AS852">
            <v>3072</v>
          </cell>
          <cell r="AT852">
            <v>132</v>
          </cell>
          <cell r="AU852">
            <v>2642</v>
          </cell>
          <cell r="AV852">
            <v>2272</v>
          </cell>
          <cell r="AX852">
            <v>343</v>
          </cell>
          <cell r="AY852">
            <v>2292</v>
          </cell>
          <cell r="AZ852">
            <v>342</v>
          </cell>
          <cell r="BA852">
            <v>2293</v>
          </cell>
          <cell r="BB852">
            <v>2302</v>
          </cell>
        </row>
        <row r="853">
          <cell r="J853" t="str">
            <v>TRX#</v>
          </cell>
        </row>
        <row r="854">
          <cell r="J854" t="str">
            <v>FRT</v>
          </cell>
        </row>
        <row r="857">
          <cell r="B857" t="str">
            <v>FUZ129</v>
          </cell>
          <cell r="C857">
            <v>124</v>
          </cell>
          <cell r="D857">
            <v>2</v>
          </cell>
          <cell r="F857">
            <v>1293</v>
          </cell>
          <cell r="G857">
            <v>22803</v>
          </cell>
          <cell r="H857" t="str">
            <v>CHATINGGONGYUAN3</v>
          </cell>
          <cell r="I857">
            <v>5</v>
          </cell>
          <cell r="J857">
            <v>4</v>
          </cell>
          <cell r="K857">
            <v>52</v>
          </cell>
          <cell r="L857">
            <v>64</v>
          </cell>
          <cell r="N857">
            <v>88</v>
          </cell>
          <cell r="O857">
            <v>94</v>
          </cell>
          <cell r="S857">
            <v>4</v>
          </cell>
          <cell r="U857">
            <v>1291</v>
          </cell>
          <cell r="V857">
            <v>1292</v>
          </cell>
          <cell r="W857">
            <v>2291</v>
          </cell>
          <cell r="X857">
            <v>2293</v>
          </cell>
          <cell r="Y857">
            <v>131</v>
          </cell>
          <cell r="Z857">
            <v>132</v>
          </cell>
          <cell r="AA857">
            <v>2301</v>
          </cell>
          <cell r="AB857">
            <v>262</v>
          </cell>
          <cell r="AC857">
            <v>2192</v>
          </cell>
          <cell r="AD857">
            <v>261</v>
          </cell>
          <cell r="AE857">
            <v>2242</v>
          </cell>
          <cell r="AF857">
            <v>2241</v>
          </cell>
          <cell r="AG857">
            <v>2642</v>
          </cell>
          <cell r="AH857">
            <v>2643</v>
          </cell>
          <cell r="AR857">
            <v>2273</v>
          </cell>
          <cell r="AS857">
            <v>303</v>
          </cell>
          <cell r="AT857">
            <v>2593</v>
          </cell>
          <cell r="AU857">
            <v>133</v>
          </cell>
          <cell r="AV857">
            <v>2643</v>
          </cell>
          <cell r="AW857">
            <v>263</v>
          </cell>
          <cell r="AY857">
            <v>2291</v>
          </cell>
          <cell r="AZ857">
            <v>2301</v>
          </cell>
          <cell r="BA857">
            <v>343</v>
          </cell>
          <cell r="BB857">
            <v>123</v>
          </cell>
        </row>
        <row r="858">
          <cell r="J858" t="str">
            <v>TRX#</v>
          </cell>
        </row>
        <row r="859">
          <cell r="J859" t="str">
            <v>FRT</v>
          </cell>
        </row>
        <row r="862">
          <cell r="B862" t="str">
            <v>FUZ229</v>
          </cell>
          <cell r="C862">
            <v>124</v>
          </cell>
          <cell r="D862">
            <v>2</v>
          </cell>
          <cell r="F862">
            <v>2291</v>
          </cell>
          <cell r="G862">
            <v>22803</v>
          </cell>
          <cell r="H862" t="str">
            <v>CHANGTUQICHEZHAN1</v>
          </cell>
          <cell r="I862">
            <v>5</v>
          </cell>
          <cell r="J862">
            <v>1</v>
          </cell>
          <cell r="K862">
            <v>50</v>
          </cell>
          <cell r="L862">
            <v>72</v>
          </cell>
          <cell r="N862">
            <v>83</v>
          </cell>
          <cell r="O862">
            <v>89</v>
          </cell>
          <cell r="S862">
            <v>4</v>
          </cell>
          <cell r="U862">
            <v>2292</v>
          </cell>
          <cell r="V862">
            <v>2293</v>
          </cell>
          <cell r="W862">
            <v>2301</v>
          </cell>
          <cell r="X862">
            <v>1292</v>
          </cell>
          <cell r="Y862">
            <v>1293</v>
          </cell>
          <cell r="Z862">
            <v>343</v>
          </cell>
          <cell r="AA862">
            <v>342</v>
          </cell>
          <cell r="AB862">
            <v>2591</v>
          </cell>
          <cell r="AC862">
            <v>131</v>
          </cell>
          <cell r="AD862">
            <v>2663</v>
          </cell>
          <cell r="AR862">
            <v>341</v>
          </cell>
          <cell r="AS862">
            <v>2301</v>
          </cell>
          <cell r="AT862">
            <v>1321</v>
          </cell>
          <cell r="AU862">
            <v>2671</v>
          </cell>
          <cell r="AV862">
            <v>2661</v>
          </cell>
          <cell r="AX862">
            <v>1293</v>
          </cell>
          <cell r="AY862">
            <v>131</v>
          </cell>
          <cell r="AZ862">
            <v>2591</v>
          </cell>
          <cell r="BA862">
            <v>2221</v>
          </cell>
        </row>
        <row r="863">
          <cell r="J863" t="str">
            <v>TRX#</v>
          </cell>
        </row>
        <row r="864">
          <cell r="J864" t="str">
            <v>FRT</v>
          </cell>
        </row>
        <row r="867">
          <cell r="B867" t="str">
            <v>FUZ229</v>
          </cell>
          <cell r="C867">
            <v>124</v>
          </cell>
          <cell r="D867">
            <v>2</v>
          </cell>
          <cell r="F867">
            <v>2292</v>
          </cell>
          <cell r="G867">
            <v>22803</v>
          </cell>
          <cell r="H867" t="str">
            <v>CHANGTUQICHEZHAN2</v>
          </cell>
          <cell r="I867">
            <v>5</v>
          </cell>
          <cell r="J867">
            <v>2</v>
          </cell>
          <cell r="K867">
            <v>57</v>
          </cell>
          <cell r="L867">
            <v>66</v>
          </cell>
          <cell r="N867">
            <v>85</v>
          </cell>
          <cell r="O867">
            <v>91</v>
          </cell>
          <cell r="S867">
            <v>4</v>
          </cell>
          <cell r="U867">
            <v>2293</v>
          </cell>
          <cell r="V867">
            <v>2291</v>
          </cell>
          <cell r="W867">
            <v>343</v>
          </cell>
          <cell r="X867">
            <v>2591</v>
          </cell>
          <cell r="Y867">
            <v>2593</v>
          </cell>
          <cell r="Z867">
            <v>1321</v>
          </cell>
          <cell r="AA867">
            <v>132</v>
          </cell>
          <cell r="AB867">
            <v>2681</v>
          </cell>
          <cell r="AC867">
            <v>342</v>
          </cell>
          <cell r="AD867">
            <v>2663</v>
          </cell>
          <cell r="AR867">
            <v>342</v>
          </cell>
          <cell r="AS867">
            <v>2672</v>
          </cell>
          <cell r="AT867">
            <v>1322</v>
          </cell>
          <cell r="AU867">
            <v>2302</v>
          </cell>
          <cell r="AV867">
            <v>2662</v>
          </cell>
          <cell r="AX867">
            <v>1292</v>
          </cell>
          <cell r="AY867">
            <v>2591</v>
          </cell>
          <cell r="AZ867">
            <v>132</v>
          </cell>
          <cell r="BA867">
            <v>131</v>
          </cell>
          <cell r="BB867">
            <v>2221</v>
          </cell>
        </row>
        <row r="868">
          <cell r="J868" t="str">
            <v>TRX#</v>
          </cell>
        </row>
        <row r="869">
          <cell r="J869" t="str">
            <v>FRT</v>
          </cell>
        </row>
        <row r="872">
          <cell r="B872" t="str">
            <v>FUZ229</v>
          </cell>
          <cell r="C872">
            <v>124</v>
          </cell>
          <cell r="D872">
            <v>2</v>
          </cell>
          <cell r="F872">
            <v>2293</v>
          </cell>
          <cell r="G872">
            <v>22803</v>
          </cell>
          <cell r="H872" t="str">
            <v>CHANGTUQICHEZHAN3</v>
          </cell>
          <cell r="I872">
            <v>4</v>
          </cell>
          <cell r="J872">
            <v>7</v>
          </cell>
          <cell r="K872">
            <v>45</v>
          </cell>
          <cell r="L872">
            <v>60</v>
          </cell>
          <cell r="N872">
            <v>87</v>
          </cell>
          <cell r="O872">
            <v>93</v>
          </cell>
          <cell r="S872">
            <v>4</v>
          </cell>
          <cell r="U872">
            <v>2291</v>
          </cell>
          <cell r="V872">
            <v>2292</v>
          </cell>
          <cell r="W872">
            <v>2593</v>
          </cell>
          <cell r="X872">
            <v>1321</v>
          </cell>
          <cell r="Y872">
            <v>2221</v>
          </cell>
          <cell r="Z872">
            <v>2681</v>
          </cell>
          <cell r="AA872">
            <v>2682</v>
          </cell>
          <cell r="AB872">
            <v>131</v>
          </cell>
          <cell r="AC872">
            <v>132</v>
          </cell>
          <cell r="AD872">
            <v>2301</v>
          </cell>
          <cell r="AE872">
            <v>2302</v>
          </cell>
          <cell r="AF872">
            <v>1292</v>
          </cell>
          <cell r="AG872">
            <v>1293</v>
          </cell>
          <cell r="AH872">
            <v>1323</v>
          </cell>
          <cell r="AR872">
            <v>343</v>
          </cell>
          <cell r="AS872">
            <v>1323</v>
          </cell>
          <cell r="AT872">
            <v>2303</v>
          </cell>
          <cell r="AU872">
            <v>2683</v>
          </cell>
          <cell r="AV872">
            <v>2663</v>
          </cell>
          <cell r="AX872">
            <v>132</v>
          </cell>
          <cell r="AY872">
            <v>2222</v>
          </cell>
          <cell r="AZ872">
            <v>2593</v>
          </cell>
          <cell r="BA872">
            <v>1292</v>
          </cell>
          <cell r="BB872">
            <v>1293</v>
          </cell>
        </row>
        <row r="873">
          <cell r="J873" t="str">
            <v>TRX#</v>
          </cell>
        </row>
        <row r="874">
          <cell r="J874" t="str">
            <v>FRT</v>
          </cell>
        </row>
        <row r="877">
          <cell r="B877" t="str">
            <v>FUZ259</v>
          </cell>
          <cell r="C877">
            <v>124</v>
          </cell>
          <cell r="D877">
            <v>2</v>
          </cell>
          <cell r="F877">
            <v>2591</v>
          </cell>
          <cell r="G877">
            <v>22803</v>
          </cell>
          <cell r="H877" t="str">
            <v>SHIBAOXIANGS1</v>
          </cell>
          <cell r="I877">
            <v>5</v>
          </cell>
          <cell r="J877">
            <v>5</v>
          </cell>
          <cell r="K877">
            <v>43</v>
          </cell>
          <cell r="L877">
            <v>75</v>
          </cell>
          <cell r="M877">
            <v>82</v>
          </cell>
          <cell r="N877">
            <v>84</v>
          </cell>
          <cell r="O877">
            <v>90</v>
          </cell>
          <cell r="S877">
            <v>5</v>
          </cell>
          <cell r="U877">
            <v>2592</v>
          </cell>
          <cell r="V877">
            <v>2593</v>
          </cell>
          <cell r="W877">
            <v>2292</v>
          </cell>
          <cell r="X877">
            <v>342</v>
          </cell>
          <cell r="Y877">
            <v>343</v>
          </cell>
          <cell r="Z877">
            <v>2333</v>
          </cell>
          <cell r="AA877">
            <v>303</v>
          </cell>
          <cell r="AB877">
            <v>51</v>
          </cell>
          <cell r="AC877">
            <v>2701</v>
          </cell>
          <cell r="AD877">
            <v>2703</v>
          </cell>
          <cell r="AE877">
            <v>53</v>
          </cell>
          <cell r="AF877">
            <v>2291</v>
          </cell>
          <cell r="AG877">
            <v>341</v>
          </cell>
          <cell r="AH877">
            <v>2663</v>
          </cell>
          <cell r="AR877">
            <v>51</v>
          </cell>
          <cell r="AS877">
            <v>1321</v>
          </cell>
          <cell r="AT877">
            <v>2221</v>
          </cell>
          <cell r="AV877">
            <v>2701</v>
          </cell>
          <cell r="AW877">
            <v>342</v>
          </cell>
          <cell r="AX877">
            <v>2292</v>
          </cell>
          <cell r="AY877">
            <v>2291</v>
          </cell>
          <cell r="AZ877">
            <v>2662</v>
          </cell>
          <cell r="BA877">
            <v>2671</v>
          </cell>
        </row>
        <row r="878">
          <cell r="J878" t="str">
            <v>TRX#</v>
          </cell>
        </row>
        <row r="879">
          <cell r="J879" t="str">
            <v>FRT</v>
          </cell>
        </row>
        <row r="882">
          <cell r="B882" t="str">
            <v>FUZ259</v>
          </cell>
          <cell r="C882">
            <v>124</v>
          </cell>
          <cell r="D882">
            <v>2</v>
          </cell>
          <cell r="F882">
            <v>2592</v>
          </cell>
          <cell r="G882">
            <v>22803</v>
          </cell>
          <cell r="H882" t="str">
            <v>SHIBAOXIANGS2</v>
          </cell>
          <cell r="I882">
            <v>4</v>
          </cell>
          <cell r="J882">
            <v>6</v>
          </cell>
          <cell r="K882">
            <v>53</v>
          </cell>
          <cell r="L882">
            <v>63</v>
          </cell>
          <cell r="N882">
            <v>86</v>
          </cell>
          <cell r="O882">
            <v>92</v>
          </cell>
          <cell r="S882">
            <v>4</v>
          </cell>
          <cell r="U882">
            <v>2593</v>
          </cell>
          <cell r="V882">
            <v>2591</v>
          </cell>
          <cell r="W882">
            <v>3103</v>
          </cell>
          <cell r="X882">
            <v>2701</v>
          </cell>
          <cell r="Y882">
            <v>2703</v>
          </cell>
          <cell r="Z882">
            <v>51</v>
          </cell>
          <cell r="AA882">
            <v>53</v>
          </cell>
          <cell r="AB882">
            <v>1321</v>
          </cell>
          <cell r="AC882">
            <v>1322</v>
          </cell>
          <cell r="AD882">
            <v>3091</v>
          </cell>
          <cell r="AE882">
            <v>3093</v>
          </cell>
          <cell r="AF882">
            <v>2373</v>
          </cell>
          <cell r="AG882">
            <v>342</v>
          </cell>
          <cell r="AH882">
            <v>3092</v>
          </cell>
          <cell r="AI882">
            <v>343</v>
          </cell>
          <cell r="AJ882">
            <v>2662</v>
          </cell>
          <cell r="AK882">
            <v>2663</v>
          </cell>
          <cell r="AR882">
            <v>52</v>
          </cell>
          <cell r="AS882">
            <v>132</v>
          </cell>
          <cell r="AT882">
            <v>3092</v>
          </cell>
          <cell r="AU882">
            <v>1292</v>
          </cell>
          <cell r="AV882">
            <v>2222</v>
          </cell>
          <cell r="AX882">
            <v>2663</v>
          </cell>
          <cell r="AY882">
            <v>2703</v>
          </cell>
          <cell r="AZ882">
            <v>2672</v>
          </cell>
          <cell r="BA882">
            <v>1322</v>
          </cell>
          <cell r="BB882">
            <v>342</v>
          </cell>
        </row>
        <row r="883">
          <cell r="J883" t="str">
            <v>TRX#</v>
          </cell>
        </row>
        <row r="884">
          <cell r="J884" t="str">
            <v>FRT</v>
          </cell>
        </row>
        <row r="887">
          <cell r="B887" t="str">
            <v>FUZ259</v>
          </cell>
          <cell r="C887">
            <v>124</v>
          </cell>
          <cell r="D887">
            <v>2</v>
          </cell>
          <cell r="F887">
            <v>2593</v>
          </cell>
          <cell r="G887">
            <v>22803</v>
          </cell>
          <cell r="H887" t="str">
            <v>SHIBAOXIANGS3</v>
          </cell>
          <cell r="I887">
            <v>5</v>
          </cell>
          <cell r="J887">
            <v>1</v>
          </cell>
          <cell r="K887">
            <v>55</v>
          </cell>
          <cell r="L887">
            <v>68</v>
          </cell>
          <cell r="N887">
            <v>88</v>
          </cell>
          <cell r="O887">
            <v>94</v>
          </cell>
          <cell r="S887">
            <v>4</v>
          </cell>
          <cell r="U887">
            <v>2591</v>
          </cell>
          <cell r="V887">
            <v>2592</v>
          </cell>
          <cell r="W887">
            <v>1321</v>
          </cell>
          <cell r="X887">
            <v>1322</v>
          </cell>
          <cell r="Y887">
            <v>132</v>
          </cell>
          <cell r="Z887">
            <v>2292</v>
          </cell>
          <cell r="AA887">
            <v>2293</v>
          </cell>
          <cell r="AB887">
            <v>3091</v>
          </cell>
          <cell r="AC887">
            <v>2373</v>
          </cell>
          <cell r="AD887">
            <v>3093</v>
          </cell>
          <cell r="AE887">
            <v>2663</v>
          </cell>
          <cell r="AR887">
            <v>3093</v>
          </cell>
          <cell r="AS887">
            <v>2671</v>
          </cell>
          <cell r="AT887">
            <v>1293</v>
          </cell>
          <cell r="AV887">
            <v>1321</v>
          </cell>
          <cell r="AW887">
            <v>2673</v>
          </cell>
          <cell r="AX887">
            <v>2293</v>
          </cell>
          <cell r="AY887">
            <v>343</v>
          </cell>
          <cell r="AZ887">
            <v>2663</v>
          </cell>
          <cell r="BA887">
            <v>1323</v>
          </cell>
        </row>
        <row r="888">
          <cell r="J888" t="str">
            <v>TRX#</v>
          </cell>
        </row>
        <row r="889">
          <cell r="J889" t="str">
            <v>FRT</v>
          </cell>
        </row>
        <row r="892">
          <cell r="B892" t="str">
            <v>FUZ266</v>
          </cell>
          <cell r="C892">
            <v>124</v>
          </cell>
          <cell r="D892">
            <v>2</v>
          </cell>
          <cell r="F892">
            <v>2661</v>
          </cell>
          <cell r="G892">
            <v>22803</v>
          </cell>
          <cell r="H892" t="str">
            <v>WSSHANGSHABEI1</v>
          </cell>
          <cell r="I892">
            <v>7</v>
          </cell>
          <cell r="J892">
            <v>0</v>
          </cell>
          <cell r="K892">
            <v>74</v>
          </cell>
          <cell r="L892">
            <v>54</v>
          </cell>
          <cell r="N892">
            <v>83</v>
          </cell>
          <cell r="O892">
            <v>89</v>
          </cell>
          <cell r="S892">
            <v>4</v>
          </cell>
          <cell r="U892">
            <v>2662</v>
          </cell>
          <cell r="V892">
            <v>2663</v>
          </cell>
          <cell r="W892">
            <v>302</v>
          </cell>
          <cell r="X892">
            <v>303</v>
          </cell>
          <cell r="Y892">
            <v>2333</v>
          </cell>
          <cell r="Z892">
            <v>3103</v>
          </cell>
          <cell r="AA892">
            <v>2272</v>
          </cell>
          <cell r="AB892">
            <v>341</v>
          </cell>
          <cell r="AC892">
            <v>342</v>
          </cell>
          <cell r="AD892">
            <v>122</v>
          </cell>
          <cell r="AE892">
            <v>1272</v>
          </cell>
          <cell r="AF892">
            <v>2862</v>
          </cell>
          <cell r="AR892">
            <v>2701</v>
          </cell>
          <cell r="AS892">
            <v>2331</v>
          </cell>
          <cell r="AT892">
            <v>2671</v>
          </cell>
          <cell r="AU892">
            <v>341</v>
          </cell>
          <cell r="AV892">
            <v>2291</v>
          </cell>
          <cell r="AW892" t="str">
            <v/>
          </cell>
          <cell r="AX892">
            <v>303</v>
          </cell>
          <cell r="AY892">
            <v>3103</v>
          </cell>
          <cell r="AZ892">
            <v>51</v>
          </cell>
          <cell r="BA892">
            <v>2591</v>
          </cell>
          <cell r="BB892">
            <v>1291</v>
          </cell>
        </row>
        <row r="893">
          <cell r="J893" t="str">
            <v>TRX#</v>
          </cell>
        </row>
        <row r="894">
          <cell r="J894" t="str">
            <v>FRT</v>
          </cell>
        </row>
        <row r="897">
          <cell r="B897" t="str">
            <v>FUZ266</v>
          </cell>
          <cell r="C897">
            <v>124</v>
          </cell>
          <cell r="D897">
            <v>2</v>
          </cell>
          <cell r="F897">
            <v>2662</v>
          </cell>
          <cell r="G897">
            <v>22803</v>
          </cell>
          <cell r="H897" t="str">
            <v>WSSHANGSHABEI2</v>
          </cell>
          <cell r="I897">
            <v>7</v>
          </cell>
          <cell r="J897">
            <v>7</v>
          </cell>
          <cell r="K897">
            <v>47</v>
          </cell>
          <cell r="L897">
            <v>66</v>
          </cell>
          <cell r="M897">
            <v>68</v>
          </cell>
          <cell r="N897">
            <v>85</v>
          </cell>
          <cell r="O897">
            <v>91</v>
          </cell>
          <cell r="S897">
            <v>5</v>
          </cell>
          <cell r="U897">
            <v>2661</v>
          </cell>
          <cell r="V897">
            <v>2663</v>
          </cell>
          <cell r="W897">
            <v>342</v>
          </cell>
          <cell r="X897">
            <v>2333</v>
          </cell>
          <cell r="Y897">
            <v>302</v>
          </cell>
          <cell r="Z897">
            <v>303</v>
          </cell>
          <cell r="AA897">
            <v>3103</v>
          </cell>
          <cell r="AB897">
            <v>2703</v>
          </cell>
          <cell r="AC897">
            <v>2701</v>
          </cell>
          <cell r="AD897">
            <v>2702</v>
          </cell>
          <cell r="AE897">
            <v>51</v>
          </cell>
          <cell r="AF897">
            <v>52</v>
          </cell>
          <cell r="AG897">
            <v>1303</v>
          </cell>
          <cell r="AH897">
            <v>2592</v>
          </cell>
          <cell r="AI897">
            <v>3091</v>
          </cell>
          <cell r="AR897">
            <v>342</v>
          </cell>
          <cell r="AS897">
            <v>2332</v>
          </cell>
          <cell r="AT897">
            <v>2701</v>
          </cell>
          <cell r="AU897">
            <v>2371</v>
          </cell>
          <cell r="AV897">
            <v>2672</v>
          </cell>
          <cell r="AW897">
            <v>2292</v>
          </cell>
          <cell r="AX897" t="str">
            <v/>
          </cell>
          <cell r="AY897">
            <v>2592</v>
          </cell>
          <cell r="AZ897">
            <v>51</v>
          </cell>
          <cell r="BA897">
            <v>3102</v>
          </cell>
          <cell r="BB897">
            <v>302</v>
          </cell>
        </row>
        <row r="898">
          <cell r="J898" t="str">
            <v>TRX#</v>
          </cell>
        </row>
        <row r="899">
          <cell r="J899" t="str">
            <v>FRT</v>
          </cell>
        </row>
        <row r="902">
          <cell r="B902" t="str">
            <v>FUZ266</v>
          </cell>
          <cell r="C902">
            <v>124</v>
          </cell>
          <cell r="D902">
            <v>2</v>
          </cell>
          <cell r="F902">
            <v>2663</v>
          </cell>
          <cell r="G902">
            <v>22803</v>
          </cell>
          <cell r="H902" t="str">
            <v>WSSHANGSHABEI3</v>
          </cell>
          <cell r="I902">
            <v>6</v>
          </cell>
          <cell r="J902">
            <v>7</v>
          </cell>
          <cell r="K902">
            <v>56</v>
          </cell>
          <cell r="L902">
            <v>71</v>
          </cell>
          <cell r="M902">
            <v>77</v>
          </cell>
          <cell r="N902">
            <v>87</v>
          </cell>
          <cell r="O902">
            <v>93</v>
          </cell>
          <cell r="S902">
            <v>5</v>
          </cell>
          <cell r="U902">
            <v>2661</v>
          </cell>
          <cell r="V902">
            <v>2662</v>
          </cell>
          <cell r="W902">
            <v>342</v>
          </cell>
          <cell r="X902">
            <v>341</v>
          </cell>
          <cell r="Y902">
            <v>343</v>
          </cell>
          <cell r="Z902">
            <v>2591</v>
          </cell>
          <cell r="AA902">
            <v>2592</v>
          </cell>
          <cell r="AB902">
            <v>2593</v>
          </cell>
          <cell r="AC902">
            <v>51</v>
          </cell>
          <cell r="AD902">
            <v>53</v>
          </cell>
          <cell r="AE902">
            <v>2291</v>
          </cell>
          <cell r="AF902">
            <v>2292</v>
          </cell>
          <cell r="AG902">
            <v>3103</v>
          </cell>
          <cell r="AR902">
            <v>2333</v>
          </cell>
          <cell r="AS902">
            <v>343</v>
          </cell>
          <cell r="AT902">
            <v>2703</v>
          </cell>
          <cell r="AU902">
            <v>2673</v>
          </cell>
          <cell r="AV902">
            <v>2293</v>
          </cell>
          <cell r="AW902" t="str">
            <v/>
          </cell>
          <cell r="AX902">
            <v>1292</v>
          </cell>
          <cell r="AY902">
            <v>303</v>
          </cell>
          <cell r="AZ902">
            <v>53</v>
          </cell>
          <cell r="BA902">
            <v>2592</v>
          </cell>
          <cell r="BB902" t="str">
            <v/>
          </cell>
        </row>
        <row r="903">
          <cell r="J903" t="str">
            <v>TRX#</v>
          </cell>
        </row>
        <row r="904">
          <cell r="J904" t="str">
            <v>FRT</v>
          </cell>
        </row>
        <row r="907">
          <cell r="B907" t="str">
            <v>FUZ270</v>
          </cell>
          <cell r="C907">
            <v>124</v>
          </cell>
          <cell r="D907">
            <v>2</v>
          </cell>
          <cell r="F907">
            <v>2701</v>
          </cell>
          <cell r="G907">
            <v>22803</v>
          </cell>
          <cell r="H907" t="str">
            <v>HUANNAOSHICHANG1</v>
          </cell>
          <cell r="I907">
            <v>5</v>
          </cell>
          <cell r="J907">
            <v>3</v>
          </cell>
          <cell r="K907">
            <v>54</v>
          </cell>
          <cell r="L907">
            <v>62</v>
          </cell>
          <cell r="N907">
            <v>83</v>
          </cell>
          <cell r="O907">
            <v>89</v>
          </cell>
          <cell r="S907">
            <v>4</v>
          </cell>
          <cell r="U907">
            <v>2702</v>
          </cell>
          <cell r="V907">
            <v>2703</v>
          </cell>
          <cell r="W907">
            <v>51</v>
          </cell>
          <cell r="X907">
            <v>2592</v>
          </cell>
          <cell r="Y907">
            <v>2591</v>
          </cell>
          <cell r="Z907">
            <v>342</v>
          </cell>
          <cell r="AA907">
            <v>302</v>
          </cell>
          <cell r="AB907">
            <v>303</v>
          </cell>
          <cell r="AC907">
            <v>2332</v>
          </cell>
          <cell r="AD907">
            <v>2333</v>
          </cell>
          <cell r="AE907">
            <v>1301</v>
          </cell>
          <cell r="AF907">
            <v>1303</v>
          </cell>
          <cell r="AG907">
            <v>2272</v>
          </cell>
          <cell r="AH907">
            <v>2273</v>
          </cell>
          <cell r="AI907">
            <v>271</v>
          </cell>
          <cell r="AJ907">
            <v>2662</v>
          </cell>
          <cell r="AK907">
            <v>3101</v>
          </cell>
          <cell r="AL907">
            <v>3102</v>
          </cell>
          <cell r="AM907">
            <v>3103</v>
          </cell>
          <cell r="AR907">
            <v>2763</v>
          </cell>
          <cell r="AS907">
            <v>2373</v>
          </cell>
          <cell r="AT907">
            <v>2671</v>
          </cell>
          <cell r="AU907">
            <v>2711</v>
          </cell>
          <cell r="AV907">
            <v>2661</v>
          </cell>
          <cell r="AX907">
            <v>51</v>
          </cell>
          <cell r="AY907">
            <v>1301</v>
          </cell>
          <cell r="AZ907">
            <v>63</v>
          </cell>
          <cell r="BA907">
            <v>2591</v>
          </cell>
          <cell r="BB907">
            <v>3103</v>
          </cell>
        </row>
        <row r="908">
          <cell r="J908" t="str">
            <v>TRX#</v>
          </cell>
        </row>
        <row r="909">
          <cell r="J909" t="str">
            <v>FRT</v>
          </cell>
        </row>
        <row r="912">
          <cell r="B912" t="str">
            <v>FUZ270</v>
          </cell>
          <cell r="C912">
            <v>124</v>
          </cell>
          <cell r="D912">
            <v>2</v>
          </cell>
          <cell r="F912">
            <v>2702</v>
          </cell>
          <cell r="G912">
            <v>22803</v>
          </cell>
          <cell r="H912" t="str">
            <v>HUANNAOSHICHANG2</v>
          </cell>
          <cell r="I912">
            <v>5</v>
          </cell>
          <cell r="J912">
            <v>6</v>
          </cell>
          <cell r="K912">
            <v>43</v>
          </cell>
          <cell r="L912">
            <v>79</v>
          </cell>
          <cell r="M912">
            <v>76</v>
          </cell>
          <cell r="N912">
            <v>85</v>
          </cell>
          <cell r="O912">
            <v>91</v>
          </cell>
          <cell r="S912">
            <v>5</v>
          </cell>
          <cell r="U912">
            <v>2703</v>
          </cell>
          <cell r="V912">
            <v>2701</v>
          </cell>
          <cell r="W912">
            <v>1303</v>
          </cell>
          <cell r="X912">
            <v>271</v>
          </cell>
          <cell r="Y912">
            <v>273</v>
          </cell>
          <cell r="Z912">
            <v>1331</v>
          </cell>
          <cell r="AA912">
            <v>2371</v>
          </cell>
          <cell r="AB912">
            <v>52</v>
          </cell>
          <cell r="AC912">
            <v>51</v>
          </cell>
          <cell r="AD912">
            <v>2373</v>
          </cell>
          <cell r="AE912">
            <v>2961</v>
          </cell>
          <cell r="AF912">
            <v>2662</v>
          </cell>
          <cell r="AG912">
            <v>2713</v>
          </cell>
          <cell r="AH912">
            <v>3102</v>
          </cell>
          <cell r="AR912">
            <v>2672</v>
          </cell>
          <cell r="AS912">
            <v>2371</v>
          </cell>
          <cell r="AT912">
            <v>2332</v>
          </cell>
          <cell r="AU912">
            <v>342</v>
          </cell>
          <cell r="AV912">
            <v>2662</v>
          </cell>
          <cell r="AX912">
            <v>1331</v>
          </cell>
          <cell r="AY912">
            <v>52</v>
          </cell>
          <cell r="AZ912">
            <v>2961</v>
          </cell>
          <cell r="BA912">
            <v>271</v>
          </cell>
          <cell r="BB912">
            <v>3102</v>
          </cell>
        </row>
        <row r="913">
          <cell r="J913" t="str">
            <v>TRX#</v>
          </cell>
        </row>
        <row r="914">
          <cell r="J914" t="str">
            <v>FRT</v>
          </cell>
        </row>
        <row r="917">
          <cell r="B917" t="str">
            <v>FUZ270</v>
          </cell>
          <cell r="C917">
            <v>124</v>
          </cell>
          <cell r="D917">
            <v>2</v>
          </cell>
          <cell r="F917">
            <v>2703</v>
          </cell>
          <cell r="G917">
            <v>22803</v>
          </cell>
          <cell r="H917" t="str">
            <v>HUANNAOSHICHANG3</v>
          </cell>
          <cell r="I917">
            <v>4</v>
          </cell>
          <cell r="J917">
            <v>2</v>
          </cell>
          <cell r="K917">
            <v>51</v>
          </cell>
          <cell r="L917">
            <v>81</v>
          </cell>
          <cell r="N917">
            <v>87</v>
          </cell>
          <cell r="O917">
            <v>93</v>
          </cell>
          <cell r="S917">
            <v>4</v>
          </cell>
          <cell r="U917">
            <v>2701</v>
          </cell>
          <cell r="V917">
            <v>2702</v>
          </cell>
          <cell r="W917">
            <v>2371</v>
          </cell>
          <cell r="X917">
            <v>2373</v>
          </cell>
          <cell r="Y917">
            <v>52</v>
          </cell>
          <cell r="Z917">
            <v>51</v>
          </cell>
          <cell r="AA917">
            <v>2592</v>
          </cell>
          <cell r="AB917">
            <v>2591</v>
          </cell>
          <cell r="AC917">
            <v>342</v>
          </cell>
          <cell r="AD917">
            <v>302</v>
          </cell>
          <cell r="AE917">
            <v>303</v>
          </cell>
          <cell r="AF917">
            <v>2272</v>
          </cell>
          <cell r="AG917">
            <v>2273</v>
          </cell>
          <cell r="AH917">
            <v>2662</v>
          </cell>
          <cell r="AI917">
            <v>3103</v>
          </cell>
          <cell r="AR917">
            <v>2333</v>
          </cell>
          <cell r="AS917">
            <v>2372</v>
          </cell>
          <cell r="AT917">
            <v>2663</v>
          </cell>
          <cell r="AU917">
            <v>2673</v>
          </cell>
          <cell r="AW917">
            <v>52</v>
          </cell>
          <cell r="AX917">
            <v>303</v>
          </cell>
          <cell r="AY917">
            <v>302</v>
          </cell>
          <cell r="AZ917">
            <v>1303</v>
          </cell>
          <cell r="BA917">
            <v>273</v>
          </cell>
          <cell r="BB917">
            <v>3103</v>
          </cell>
        </row>
        <row r="918">
          <cell r="J918" t="str">
            <v>TRX#</v>
          </cell>
        </row>
        <row r="919">
          <cell r="J919" t="str">
            <v>FRT</v>
          </cell>
        </row>
        <row r="922">
          <cell r="B922" t="str">
            <v>FUZ310</v>
          </cell>
          <cell r="C922">
            <v>124</v>
          </cell>
          <cell r="D922">
            <v>2</v>
          </cell>
          <cell r="F922">
            <v>3101</v>
          </cell>
          <cell r="G922">
            <v>22803</v>
          </cell>
          <cell r="H922" t="str">
            <v>XINXIANGYUAN1</v>
          </cell>
          <cell r="I922">
            <v>7</v>
          </cell>
          <cell r="J922">
            <v>4</v>
          </cell>
          <cell r="K922">
            <v>52</v>
          </cell>
          <cell r="L922">
            <v>70</v>
          </cell>
          <cell r="N922">
            <v>84</v>
          </cell>
          <cell r="O922">
            <v>90</v>
          </cell>
          <cell r="S922">
            <v>4</v>
          </cell>
          <cell r="U922">
            <v>3102</v>
          </cell>
          <cell r="V922">
            <v>3103</v>
          </cell>
          <cell r="W922">
            <v>62</v>
          </cell>
          <cell r="X922">
            <v>63</v>
          </cell>
          <cell r="Y922">
            <v>2331</v>
          </cell>
          <cell r="Z922">
            <v>2332</v>
          </cell>
          <cell r="AA922">
            <v>2333</v>
          </cell>
          <cell r="AB922">
            <v>1301</v>
          </cell>
          <cell r="AC922">
            <v>2763</v>
          </cell>
          <cell r="AD922">
            <v>2753</v>
          </cell>
          <cell r="AE922">
            <v>2793</v>
          </cell>
          <cell r="AF922">
            <v>2743</v>
          </cell>
          <cell r="AG922">
            <v>2701</v>
          </cell>
          <cell r="AH922">
            <v>271</v>
          </cell>
          <cell r="AI922">
            <v>1282</v>
          </cell>
          <cell r="AJ922">
            <v>2872</v>
          </cell>
          <cell r="AK922">
            <v>302</v>
          </cell>
          <cell r="AR922">
            <v>51</v>
          </cell>
          <cell r="AS922">
            <v>1301</v>
          </cell>
          <cell r="AT922">
            <v>2871</v>
          </cell>
          <cell r="AU922">
            <v>61</v>
          </cell>
          <cell r="AV922" t="str">
            <v/>
          </cell>
          <cell r="AW922">
            <v>2701</v>
          </cell>
          <cell r="AX922">
            <v>2332</v>
          </cell>
          <cell r="AY922">
            <v>2661</v>
          </cell>
          <cell r="AZ922">
            <v>2662</v>
          </cell>
          <cell r="BA922">
            <v>2763</v>
          </cell>
          <cell r="BB922" t="str">
            <v/>
          </cell>
        </row>
        <row r="923">
          <cell r="J923" t="str">
            <v>TRX#</v>
          </cell>
        </row>
        <row r="924">
          <cell r="J924" t="str">
            <v>FRT</v>
          </cell>
        </row>
        <row r="927">
          <cell r="B927" t="str">
            <v>FUZ310</v>
          </cell>
          <cell r="C927">
            <v>124</v>
          </cell>
          <cell r="D927">
            <v>2</v>
          </cell>
          <cell r="F927">
            <v>3102</v>
          </cell>
          <cell r="G927">
            <v>22803</v>
          </cell>
          <cell r="H927" t="str">
            <v>XINXIANGYUAN2</v>
          </cell>
          <cell r="I927">
            <v>7</v>
          </cell>
          <cell r="J927">
            <v>1</v>
          </cell>
          <cell r="K927">
            <v>46</v>
          </cell>
          <cell r="L927">
            <v>67</v>
          </cell>
          <cell r="N927">
            <v>86</v>
          </cell>
          <cell r="O927">
            <v>92</v>
          </cell>
          <cell r="S927">
            <v>4</v>
          </cell>
          <cell r="U927">
            <v>3101</v>
          </cell>
          <cell r="V927">
            <v>3103</v>
          </cell>
          <cell r="W927">
            <v>1301</v>
          </cell>
          <cell r="X927">
            <v>1302</v>
          </cell>
          <cell r="Y927">
            <v>1303</v>
          </cell>
          <cell r="Z927">
            <v>2701</v>
          </cell>
          <cell r="AA927">
            <v>2702</v>
          </cell>
          <cell r="AB927">
            <v>271</v>
          </cell>
          <cell r="AC927">
            <v>273</v>
          </cell>
          <cell r="AD927">
            <v>2762</v>
          </cell>
          <cell r="AE927">
            <v>2763</v>
          </cell>
          <cell r="AF927">
            <v>51</v>
          </cell>
          <cell r="AG927">
            <v>52</v>
          </cell>
          <cell r="AH927">
            <v>2371</v>
          </cell>
          <cell r="AI927">
            <v>2961</v>
          </cell>
          <cell r="AJ927">
            <v>1331</v>
          </cell>
          <cell r="AK927">
            <v>2713</v>
          </cell>
          <cell r="AR927">
            <v>302</v>
          </cell>
          <cell r="AS927">
            <v>62</v>
          </cell>
          <cell r="AT927">
            <v>1302</v>
          </cell>
          <cell r="AU927">
            <v>52</v>
          </cell>
          <cell r="AV927">
            <v>2962</v>
          </cell>
          <cell r="AW927" t="str">
            <v/>
          </cell>
          <cell r="AX927">
            <v>2332</v>
          </cell>
          <cell r="AY927">
            <v>2662</v>
          </cell>
          <cell r="AZ927">
            <v>2702</v>
          </cell>
          <cell r="BA927">
            <v>2762</v>
          </cell>
          <cell r="BB927">
            <v>2333</v>
          </cell>
        </row>
        <row r="928">
          <cell r="J928" t="str">
            <v>TRX#</v>
          </cell>
        </row>
        <row r="929">
          <cell r="J929" t="str">
            <v>FRT</v>
          </cell>
        </row>
        <row r="932">
          <cell r="B932" t="str">
            <v>FUZ310</v>
          </cell>
          <cell r="C932">
            <v>124</v>
          </cell>
          <cell r="D932">
            <v>2</v>
          </cell>
          <cell r="F932">
            <v>3103</v>
          </cell>
          <cell r="G932">
            <v>22803</v>
          </cell>
          <cell r="H932" t="str">
            <v>XINXIANGYUAN3</v>
          </cell>
          <cell r="I932">
            <v>6</v>
          </cell>
          <cell r="J932">
            <v>0</v>
          </cell>
          <cell r="K932">
            <v>44</v>
          </cell>
          <cell r="L932">
            <v>75</v>
          </cell>
          <cell r="N932">
            <v>88</v>
          </cell>
          <cell r="O932">
            <v>94</v>
          </cell>
          <cell r="S932">
            <v>4</v>
          </cell>
          <cell r="U932">
            <v>3101</v>
          </cell>
          <cell r="V932">
            <v>3102</v>
          </cell>
          <cell r="W932">
            <v>2661</v>
          </cell>
          <cell r="X932">
            <v>2662</v>
          </cell>
          <cell r="Y932">
            <v>2663</v>
          </cell>
          <cell r="Z932">
            <v>2332</v>
          </cell>
          <cell r="AA932">
            <v>2333</v>
          </cell>
          <cell r="AB932">
            <v>2701</v>
          </cell>
          <cell r="AC932">
            <v>2703</v>
          </cell>
          <cell r="AD932">
            <v>51</v>
          </cell>
          <cell r="AE932">
            <v>1303</v>
          </cell>
          <cell r="AF932">
            <v>63</v>
          </cell>
          <cell r="AG932">
            <v>302</v>
          </cell>
          <cell r="AH932">
            <v>342</v>
          </cell>
          <cell r="AI932">
            <v>2592</v>
          </cell>
          <cell r="AR932">
            <v>303</v>
          </cell>
          <cell r="AS932">
            <v>63</v>
          </cell>
          <cell r="AT932">
            <v>1303</v>
          </cell>
          <cell r="AU932">
            <v>53</v>
          </cell>
          <cell r="AV932">
            <v>273</v>
          </cell>
          <cell r="AW932" t="str">
            <v/>
          </cell>
          <cell r="AX932">
            <v>2333</v>
          </cell>
          <cell r="AY932">
            <v>2661</v>
          </cell>
          <cell r="AZ932">
            <v>2663</v>
          </cell>
          <cell r="BA932">
            <v>2701</v>
          </cell>
          <cell r="BB932">
            <v>2703</v>
          </cell>
        </row>
        <row r="933">
          <cell r="J933" t="str">
            <v>TRX#</v>
          </cell>
        </row>
        <row r="934">
          <cell r="J934" t="str">
            <v>FRT</v>
          </cell>
        </row>
        <row r="937">
          <cell r="B937" t="str">
            <v>ALL</v>
          </cell>
        </row>
        <row r="938">
          <cell r="B938" t="str">
            <v>SITE:</v>
          </cell>
          <cell r="C938" t="str">
            <v>BCF</v>
          </cell>
          <cell r="D938" t="str">
            <v>BTS</v>
          </cell>
          <cell r="E938" t="str">
            <v>TYP</v>
          </cell>
          <cell r="F938" t="str">
            <v>CI</v>
          </cell>
          <cell r="G938" t="str">
            <v>LAC</v>
          </cell>
          <cell r="H938" t="str">
            <v>CELL NAME</v>
          </cell>
          <cell r="I938" t="str">
            <v>NCC</v>
          </cell>
          <cell r="J938" t="str">
            <v>BCC</v>
          </cell>
          <cell r="K938" t="str">
            <v>BCCH</v>
          </cell>
          <cell r="L938" t="str">
            <v>2nd</v>
          </cell>
          <cell r="M938" t="str">
            <v>3rd</v>
          </cell>
          <cell r="N938" t="str">
            <v>4th</v>
          </cell>
          <cell r="O938" t="str">
            <v>5th</v>
          </cell>
          <cell r="P938" t="str">
            <v>BCH</v>
          </cell>
          <cell r="Q938" t="str">
            <v>AG</v>
          </cell>
          <cell r="R938" t="str">
            <v>SD</v>
          </cell>
          <cell r="S938" t="str">
            <v>TRX</v>
          </cell>
          <cell r="T938" t="str">
            <v>ET</v>
          </cell>
          <cell r="W938" t="str">
            <v>Neighbor cell</v>
          </cell>
          <cell r="AR938" t="str">
            <v>IUO Reference Cells (Pool)  &lt;&lt;CoCh - AdjCh&gt;&gt;</v>
          </cell>
        </row>
        <row r="939">
          <cell r="G939" t="str">
            <v>(Dec)</v>
          </cell>
          <cell r="K939" t="str">
            <v>TRX</v>
          </cell>
          <cell r="L939" t="str">
            <v>TRX</v>
          </cell>
          <cell r="M939" t="str">
            <v>TRX</v>
          </cell>
          <cell r="N939" t="str">
            <v>TRX</v>
          </cell>
          <cell r="O939" t="str">
            <v>TRX</v>
          </cell>
          <cell r="P939" t="str">
            <v>CFC</v>
          </cell>
          <cell r="Q939" t="str">
            <v>CH</v>
          </cell>
          <cell r="R939" t="str">
            <v>CH</v>
          </cell>
          <cell r="S939" t="str">
            <v>Num</v>
          </cell>
          <cell r="T939" t="str">
            <v>Num</v>
          </cell>
          <cell r="U939">
            <v>1</v>
          </cell>
          <cell r="V939">
            <v>2</v>
          </cell>
          <cell r="W939">
            <v>3</v>
          </cell>
          <cell r="X939">
            <v>4</v>
          </cell>
          <cell r="Y939">
            <v>5</v>
          </cell>
          <cell r="Z939">
            <v>6</v>
          </cell>
          <cell r="AA939">
            <v>7</v>
          </cell>
          <cell r="AB939">
            <v>8</v>
          </cell>
          <cell r="AC939">
            <v>9</v>
          </cell>
          <cell r="AD939">
            <v>10</v>
          </cell>
          <cell r="AE939">
            <v>11</v>
          </cell>
          <cell r="AF939">
            <v>12</v>
          </cell>
          <cell r="AG939">
            <v>13</v>
          </cell>
          <cell r="AH939">
            <v>14</v>
          </cell>
          <cell r="AI939">
            <v>15</v>
          </cell>
          <cell r="AJ939">
            <v>16</v>
          </cell>
          <cell r="AK939">
            <v>17</v>
          </cell>
          <cell r="AL939">
            <v>18</v>
          </cell>
          <cell r="AM939">
            <v>19</v>
          </cell>
          <cell r="AN939">
            <v>20</v>
          </cell>
          <cell r="AO939">
            <v>21</v>
          </cell>
          <cell r="AP939">
            <v>22</v>
          </cell>
          <cell r="AQ939">
            <v>23</v>
          </cell>
          <cell r="AR939">
            <v>1</v>
          </cell>
          <cell r="AS939">
            <v>2</v>
          </cell>
          <cell r="AT939">
            <v>3</v>
          </cell>
          <cell r="AU939">
            <v>4</v>
          </cell>
          <cell r="AV939">
            <v>5</v>
          </cell>
          <cell r="AW939">
            <v>6</v>
          </cell>
          <cell r="AX939">
            <v>7</v>
          </cell>
          <cell r="AY939">
            <v>8</v>
          </cell>
          <cell r="AZ939">
            <v>9</v>
          </cell>
          <cell r="BA939">
            <v>10</v>
          </cell>
          <cell r="BB939">
            <v>11</v>
          </cell>
        </row>
        <row r="940">
          <cell r="B940" t="str">
            <v>BSC131</v>
          </cell>
        </row>
        <row r="941">
          <cell r="B941" t="str">
            <v>FUZ003</v>
          </cell>
          <cell r="C941">
            <v>131</v>
          </cell>
          <cell r="D941">
            <v>3</v>
          </cell>
          <cell r="F941">
            <v>31</v>
          </cell>
          <cell r="G941">
            <v>22805</v>
          </cell>
          <cell r="H941" t="str">
            <v>QINTING1</v>
          </cell>
          <cell r="I941">
            <v>5</v>
          </cell>
          <cell r="J941">
            <v>7</v>
          </cell>
          <cell r="K941">
            <v>48</v>
          </cell>
          <cell r="L941">
            <v>64</v>
          </cell>
          <cell r="M941">
            <v>68</v>
          </cell>
          <cell r="N941">
            <v>84</v>
          </cell>
          <cell r="O941">
            <v>90</v>
          </cell>
          <cell r="S941">
            <v>5</v>
          </cell>
          <cell r="U941">
            <v>32</v>
          </cell>
          <cell r="V941">
            <v>33</v>
          </cell>
          <cell r="W941">
            <v>2072</v>
          </cell>
          <cell r="X941">
            <v>2073</v>
          </cell>
          <cell r="Y941">
            <v>3031</v>
          </cell>
          <cell r="Z941">
            <v>2063</v>
          </cell>
          <cell r="AA941">
            <v>1441</v>
          </cell>
          <cell r="AB941">
            <v>2071</v>
          </cell>
          <cell r="AC941">
            <v>2121</v>
          </cell>
          <cell r="AR941">
            <v>2101</v>
          </cell>
          <cell r="AS941">
            <v>1151</v>
          </cell>
          <cell r="AT941">
            <v>2471</v>
          </cell>
          <cell r="AU941">
            <v>681</v>
          </cell>
          <cell r="AW941">
            <v>2063</v>
          </cell>
          <cell r="AX941">
            <v>71</v>
          </cell>
          <cell r="AY941">
            <v>1133</v>
          </cell>
          <cell r="AZ941">
            <v>1131</v>
          </cell>
          <cell r="BA941">
            <v>2091</v>
          </cell>
        </row>
        <row r="942">
          <cell r="J942" t="str">
            <v>TRX#</v>
          </cell>
        </row>
        <row r="943">
          <cell r="J943" t="str">
            <v>FRT</v>
          </cell>
        </row>
        <row r="946">
          <cell r="B946" t="str">
            <v>FUZ003</v>
          </cell>
          <cell r="C946">
            <v>131</v>
          </cell>
          <cell r="D946">
            <v>3</v>
          </cell>
          <cell r="F946">
            <v>32</v>
          </cell>
          <cell r="G946">
            <v>22805</v>
          </cell>
          <cell r="H946" t="str">
            <v>QINTING2</v>
          </cell>
          <cell r="I946">
            <v>5</v>
          </cell>
          <cell r="J946">
            <v>3</v>
          </cell>
          <cell r="K946">
            <v>56</v>
          </cell>
          <cell r="L946">
            <v>72</v>
          </cell>
          <cell r="M946">
            <v>74</v>
          </cell>
          <cell r="N946">
            <v>86</v>
          </cell>
          <cell r="O946">
            <v>92</v>
          </cell>
          <cell r="S946">
            <v>5</v>
          </cell>
          <cell r="U946">
            <v>33</v>
          </cell>
          <cell r="V946">
            <v>31</v>
          </cell>
          <cell r="W946">
            <v>2063</v>
          </cell>
          <cell r="X946">
            <v>2062</v>
          </cell>
          <cell r="Y946">
            <v>1131</v>
          </cell>
          <cell r="Z946">
            <v>1133</v>
          </cell>
          <cell r="AA946">
            <v>2471</v>
          </cell>
          <cell r="AB946">
            <v>2472</v>
          </cell>
          <cell r="AC946">
            <v>2082</v>
          </cell>
          <cell r="AD946">
            <v>3031</v>
          </cell>
          <cell r="AE946">
            <v>71</v>
          </cell>
          <cell r="AF946">
            <v>2081</v>
          </cell>
          <cell r="AG946">
            <v>72</v>
          </cell>
          <cell r="AH946">
            <v>2851</v>
          </cell>
          <cell r="AR946">
            <v>2072</v>
          </cell>
          <cell r="AS946">
            <v>1161</v>
          </cell>
          <cell r="AT946">
            <v>2472</v>
          </cell>
          <cell r="AU946">
            <v>682</v>
          </cell>
          <cell r="AW946">
            <v>2062</v>
          </cell>
          <cell r="AX946">
            <v>73</v>
          </cell>
          <cell r="AY946">
            <v>1131</v>
          </cell>
          <cell r="AZ946">
            <v>2082</v>
          </cell>
          <cell r="BA946">
            <v>2092</v>
          </cell>
        </row>
        <row r="947">
          <cell r="J947" t="str">
            <v>TRX#</v>
          </cell>
        </row>
        <row r="948">
          <cell r="J948" t="str">
            <v>FRT</v>
          </cell>
        </row>
        <row r="951">
          <cell r="B951" t="str">
            <v>FUZ003</v>
          </cell>
          <cell r="C951">
            <v>131</v>
          </cell>
          <cell r="D951">
            <v>3</v>
          </cell>
          <cell r="F951">
            <v>33</v>
          </cell>
          <cell r="G951">
            <v>22805</v>
          </cell>
          <cell r="H951" t="str">
            <v>QINTING3</v>
          </cell>
          <cell r="I951">
            <v>6</v>
          </cell>
          <cell r="J951">
            <v>3</v>
          </cell>
          <cell r="K951">
            <v>46</v>
          </cell>
          <cell r="L951">
            <v>81</v>
          </cell>
          <cell r="M951">
            <v>70</v>
          </cell>
          <cell r="N951">
            <v>88</v>
          </cell>
          <cell r="O951">
            <v>94</v>
          </cell>
          <cell r="S951">
            <v>5</v>
          </cell>
          <cell r="U951">
            <v>31</v>
          </cell>
          <cell r="V951">
            <v>32</v>
          </cell>
          <cell r="W951">
            <v>2072</v>
          </cell>
          <cell r="X951">
            <v>2073</v>
          </cell>
          <cell r="Y951">
            <v>2081</v>
          </cell>
          <cell r="Z951">
            <v>1133</v>
          </cell>
          <cell r="AA951">
            <v>2471</v>
          </cell>
          <cell r="AB951">
            <v>2082</v>
          </cell>
          <cell r="AC951">
            <v>681</v>
          </cell>
          <cell r="AD951">
            <v>682</v>
          </cell>
          <cell r="AE951">
            <v>1131</v>
          </cell>
          <cell r="AF951">
            <v>2121</v>
          </cell>
          <cell r="AR951">
            <v>2073</v>
          </cell>
          <cell r="AS951">
            <v>2103</v>
          </cell>
          <cell r="AT951">
            <v>1153</v>
          </cell>
          <cell r="AU951">
            <v>2473</v>
          </cell>
          <cell r="AW951">
            <v>2063</v>
          </cell>
          <cell r="AX951">
            <v>71</v>
          </cell>
          <cell r="AY951">
            <v>1133</v>
          </cell>
          <cell r="AZ951">
            <v>2081</v>
          </cell>
          <cell r="BA951">
            <v>2091</v>
          </cell>
          <cell r="BB951">
            <v>101</v>
          </cell>
        </row>
        <row r="952">
          <cell r="J952" t="str">
            <v>TRX#</v>
          </cell>
        </row>
        <row r="953">
          <cell r="J953" t="str">
            <v>FRT</v>
          </cell>
        </row>
        <row r="956">
          <cell r="B956" t="str">
            <v>FUZ010</v>
          </cell>
          <cell r="C956">
            <v>131</v>
          </cell>
          <cell r="D956">
            <v>3</v>
          </cell>
          <cell r="F956">
            <v>101</v>
          </cell>
          <cell r="G956">
            <v>22805</v>
          </cell>
          <cell r="H956" t="str">
            <v>HUALIN1</v>
          </cell>
          <cell r="I956">
            <v>6</v>
          </cell>
          <cell r="J956">
            <v>0</v>
          </cell>
          <cell r="K956">
            <v>48</v>
          </cell>
          <cell r="L956">
            <v>81</v>
          </cell>
          <cell r="N956">
            <v>83</v>
          </cell>
          <cell r="O956">
            <v>89</v>
          </cell>
          <cell r="S956">
            <v>4</v>
          </cell>
          <cell r="U956">
            <v>102</v>
          </cell>
          <cell r="V956">
            <v>103</v>
          </cell>
          <cell r="W956">
            <v>1132</v>
          </cell>
          <cell r="X956">
            <v>2111</v>
          </cell>
          <cell r="Y956">
            <v>2472</v>
          </cell>
          <cell r="Z956">
            <v>2473</v>
          </cell>
          <cell r="AA956">
            <v>1151</v>
          </cell>
          <cell r="AB956">
            <v>1153</v>
          </cell>
          <cell r="AC956">
            <v>2112</v>
          </cell>
          <cell r="AD956">
            <v>2113</v>
          </cell>
          <cell r="AE956">
            <v>2121</v>
          </cell>
          <cell r="AF956">
            <v>2123</v>
          </cell>
          <cell r="AG956">
            <v>3021</v>
          </cell>
          <cell r="AH956">
            <v>3023</v>
          </cell>
          <cell r="AR956">
            <v>2081</v>
          </cell>
          <cell r="AS956">
            <v>1171</v>
          </cell>
          <cell r="AT956">
            <v>1183</v>
          </cell>
          <cell r="AU956">
            <v>333</v>
          </cell>
          <cell r="AV956">
            <v>2121</v>
          </cell>
          <cell r="AX956">
            <v>2473</v>
          </cell>
          <cell r="AY956">
            <v>2131</v>
          </cell>
          <cell r="AZ956">
            <v>1163</v>
          </cell>
          <cell r="BA956">
            <v>3021</v>
          </cell>
          <cell r="BB956">
            <v>3023</v>
          </cell>
        </row>
        <row r="957">
          <cell r="J957" t="str">
            <v>TRX#</v>
          </cell>
        </row>
        <row r="958">
          <cell r="J958" t="str">
            <v>FRT</v>
          </cell>
        </row>
        <row r="961">
          <cell r="B961" t="str">
            <v>FUZ010</v>
          </cell>
          <cell r="C961">
            <v>131</v>
          </cell>
          <cell r="D961">
            <v>3</v>
          </cell>
          <cell r="F961">
            <v>102</v>
          </cell>
          <cell r="G961">
            <v>22805</v>
          </cell>
          <cell r="H961" t="str">
            <v>HUALIN2</v>
          </cell>
          <cell r="I961">
            <v>5</v>
          </cell>
          <cell r="J961">
            <v>4</v>
          </cell>
          <cell r="K961">
            <v>56</v>
          </cell>
          <cell r="L961">
            <v>76</v>
          </cell>
          <cell r="N961">
            <v>85</v>
          </cell>
          <cell r="O961">
            <v>91</v>
          </cell>
          <cell r="S961">
            <v>4</v>
          </cell>
          <cell r="U961">
            <v>103</v>
          </cell>
          <cell r="V961">
            <v>101</v>
          </cell>
          <cell r="W961">
            <v>1132</v>
          </cell>
          <cell r="X961">
            <v>2131</v>
          </cell>
          <cell r="Y961">
            <v>1151</v>
          </cell>
          <cell r="Z961">
            <v>1153</v>
          </cell>
          <cell r="AA961">
            <v>1163</v>
          </cell>
          <cell r="AB961">
            <v>111</v>
          </cell>
          <cell r="AC961">
            <v>113</v>
          </cell>
          <cell r="AD961">
            <v>1171</v>
          </cell>
          <cell r="AE961">
            <v>1162</v>
          </cell>
          <cell r="AF961">
            <v>1173</v>
          </cell>
          <cell r="AG961">
            <v>2122</v>
          </cell>
          <cell r="AH961">
            <v>2123</v>
          </cell>
          <cell r="AI961">
            <v>2563</v>
          </cell>
          <cell r="AJ961">
            <v>3021</v>
          </cell>
          <cell r="AK961">
            <v>3022</v>
          </cell>
          <cell r="AL961">
            <v>3023</v>
          </cell>
          <cell r="AR961">
            <v>2082</v>
          </cell>
          <cell r="AS961">
            <v>331</v>
          </cell>
          <cell r="AT961">
            <v>112</v>
          </cell>
          <cell r="AU961">
            <v>1131</v>
          </cell>
          <cell r="AV961">
            <v>2122</v>
          </cell>
          <cell r="AX961">
            <v>2472</v>
          </cell>
          <cell r="AY961">
            <v>2131</v>
          </cell>
          <cell r="AZ961">
            <v>1163</v>
          </cell>
          <cell r="BA961">
            <v>1151</v>
          </cell>
          <cell r="BB961">
            <v>3021</v>
          </cell>
        </row>
        <row r="962">
          <cell r="J962" t="str">
            <v>TRX#</v>
          </cell>
        </row>
        <row r="963">
          <cell r="J963" t="str">
            <v>FRT</v>
          </cell>
        </row>
        <row r="966">
          <cell r="B966" t="str">
            <v>FUZ010</v>
          </cell>
          <cell r="C966">
            <v>131</v>
          </cell>
          <cell r="D966">
            <v>3</v>
          </cell>
          <cell r="F966">
            <v>103</v>
          </cell>
          <cell r="G966">
            <v>22805</v>
          </cell>
          <cell r="H966" t="str">
            <v>HUALIN3</v>
          </cell>
          <cell r="I966">
            <v>5</v>
          </cell>
          <cell r="J966">
            <v>3</v>
          </cell>
          <cell r="K966">
            <v>53</v>
          </cell>
          <cell r="L966">
            <v>74</v>
          </cell>
          <cell r="N966">
            <v>87</v>
          </cell>
          <cell r="O966">
            <v>93</v>
          </cell>
          <cell r="S966">
            <v>4</v>
          </cell>
          <cell r="U966">
            <v>101</v>
          </cell>
          <cell r="V966">
            <v>102</v>
          </cell>
          <cell r="W966">
            <v>2111</v>
          </cell>
          <cell r="X966">
            <v>2473</v>
          </cell>
          <cell r="Y966">
            <v>333</v>
          </cell>
          <cell r="Z966">
            <v>2131</v>
          </cell>
          <cell r="AA966">
            <v>1173</v>
          </cell>
          <cell r="AB966">
            <v>1171</v>
          </cell>
          <cell r="AC966">
            <v>1163</v>
          </cell>
          <cell r="AD966">
            <v>1162</v>
          </cell>
          <cell r="AE966">
            <v>331</v>
          </cell>
          <cell r="AF966">
            <v>2112</v>
          </cell>
          <cell r="AG966">
            <v>2113</v>
          </cell>
          <cell r="AH966">
            <v>2123</v>
          </cell>
          <cell r="AI966">
            <v>2491</v>
          </cell>
          <cell r="AJ966">
            <v>3021</v>
          </cell>
          <cell r="AK966">
            <v>3022</v>
          </cell>
          <cell r="AL966">
            <v>3023</v>
          </cell>
          <cell r="AR966">
            <v>1173</v>
          </cell>
          <cell r="AS966">
            <v>332</v>
          </cell>
          <cell r="AT966">
            <v>2083</v>
          </cell>
          <cell r="AU966">
            <v>2123</v>
          </cell>
          <cell r="AV966">
            <v>2563</v>
          </cell>
          <cell r="AX966">
            <v>2473</v>
          </cell>
          <cell r="AY966">
            <v>2472</v>
          </cell>
          <cell r="AZ966">
            <v>2133</v>
          </cell>
          <cell r="BA966">
            <v>2112</v>
          </cell>
          <cell r="BB966">
            <v>3023</v>
          </cell>
        </row>
        <row r="967">
          <cell r="J967" t="str">
            <v>TRX#</v>
          </cell>
        </row>
        <row r="968">
          <cell r="J968" t="str">
            <v>FRT</v>
          </cell>
        </row>
        <row r="971">
          <cell r="B971" t="str">
            <v>FUZ068</v>
          </cell>
          <cell r="C971">
            <v>131</v>
          </cell>
          <cell r="D971">
            <v>3</v>
          </cell>
          <cell r="F971">
            <v>681</v>
          </cell>
          <cell r="G971">
            <v>22804</v>
          </cell>
          <cell r="H971" t="str">
            <v>PINGXI1</v>
          </cell>
          <cell r="I971">
            <v>6</v>
          </cell>
          <cell r="J971">
            <v>1</v>
          </cell>
          <cell r="K971">
            <v>52</v>
          </cell>
          <cell r="L971">
            <v>72</v>
          </cell>
          <cell r="N971">
            <v>84</v>
          </cell>
          <cell r="S971">
            <v>3</v>
          </cell>
          <cell r="U971">
            <v>682</v>
          </cell>
          <cell r="V971">
            <v>683</v>
          </cell>
          <cell r="W971">
            <v>2073</v>
          </cell>
          <cell r="X971">
            <v>581</v>
          </cell>
          <cell r="Y971">
            <v>2072</v>
          </cell>
          <cell r="Z971">
            <v>33</v>
          </cell>
          <cell r="AA971">
            <v>2081</v>
          </cell>
          <cell r="AB971">
            <v>2083</v>
          </cell>
          <cell r="AC971">
            <v>2071</v>
          </cell>
          <cell r="AD971">
            <v>2421</v>
          </cell>
          <cell r="AR971">
            <v>2113</v>
          </cell>
          <cell r="AS971">
            <v>1141</v>
          </cell>
          <cell r="AT971">
            <v>2471</v>
          </cell>
          <cell r="AV971">
            <v>2081</v>
          </cell>
          <cell r="AW971">
            <v>2431</v>
          </cell>
        </row>
        <row r="972">
          <cell r="J972" t="str">
            <v>TRX#</v>
          </cell>
        </row>
        <row r="973">
          <cell r="J973" t="str">
            <v>FRT</v>
          </cell>
        </row>
        <row r="976">
          <cell r="B976" t="str">
            <v>FUZ068</v>
          </cell>
          <cell r="C976">
            <v>131</v>
          </cell>
          <cell r="D976">
            <v>3</v>
          </cell>
          <cell r="F976">
            <v>682</v>
          </cell>
          <cell r="G976">
            <v>22804</v>
          </cell>
          <cell r="H976" t="str">
            <v>PINGXI2</v>
          </cell>
          <cell r="I976">
            <v>5</v>
          </cell>
          <cell r="J976">
            <v>0</v>
          </cell>
          <cell r="K976">
            <v>58</v>
          </cell>
          <cell r="L976">
            <v>80</v>
          </cell>
          <cell r="N976">
            <v>86</v>
          </cell>
          <cell r="S976">
            <v>3</v>
          </cell>
          <cell r="U976">
            <v>683</v>
          </cell>
          <cell r="V976">
            <v>681</v>
          </cell>
          <cell r="W976">
            <v>2081</v>
          </cell>
          <cell r="X976">
            <v>2083</v>
          </cell>
          <cell r="Y976">
            <v>2113</v>
          </cell>
          <cell r="Z976">
            <v>2431</v>
          </cell>
          <cell r="AA976">
            <v>33</v>
          </cell>
          <cell r="AB976">
            <v>2072</v>
          </cell>
          <cell r="AC976">
            <v>2073</v>
          </cell>
          <cell r="AD976">
            <v>1133</v>
          </cell>
          <cell r="AE976">
            <v>2432</v>
          </cell>
          <cell r="AR976">
            <v>32</v>
          </cell>
          <cell r="AS976">
            <v>2412</v>
          </cell>
          <cell r="AT976">
            <v>1142</v>
          </cell>
          <cell r="AV976">
            <v>2422</v>
          </cell>
          <cell r="AW976">
            <v>2082</v>
          </cell>
          <cell r="AX976">
            <v>2432</v>
          </cell>
        </row>
        <row r="977">
          <cell r="J977" t="str">
            <v>TRX#</v>
          </cell>
        </row>
        <row r="978">
          <cell r="J978" t="str">
            <v>FRT</v>
          </cell>
        </row>
        <row r="981">
          <cell r="B981" t="str">
            <v>FUZ068</v>
          </cell>
          <cell r="C981">
            <v>131</v>
          </cell>
          <cell r="D981">
            <v>3</v>
          </cell>
          <cell r="F981">
            <v>683</v>
          </cell>
          <cell r="G981">
            <v>22804</v>
          </cell>
          <cell r="H981" t="str">
            <v>PINGXI3</v>
          </cell>
          <cell r="I981">
            <v>5</v>
          </cell>
          <cell r="J981">
            <v>7</v>
          </cell>
          <cell r="K981">
            <v>47</v>
          </cell>
          <cell r="L981">
            <v>67</v>
          </cell>
          <cell r="N981">
            <v>88</v>
          </cell>
          <cell r="S981">
            <v>3</v>
          </cell>
          <cell r="U981">
            <v>681</v>
          </cell>
          <cell r="V981">
            <v>682</v>
          </cell>
          <cell r="W981">
            <v>2113</v>
          </cell>
          <cell r="X981">
            <v>2432</v>
          </cell>
          <cell r="Y981">
            <v>2431</v>
          </cell>
          <cell r="Z981">
            <v>2421</v>
          </cell>
          <cell r="AA981">
            <v>2422</v>
          </cell>
          <cell r="AR981">
            <v>2413</v>
          </cell>
          <cell r="AS981">
            <v>2112</v>
          </cell>
          <cell r="AT981">
            <v>2473</v>
          </cell>
          <cell r="AU981">
            <v>33</v>
          </cell>
          <cell r="AW981">
            <v>2083</v>
          </cell>
          <cell r="AX981">
            <v>2423</v>
          </cell>
        </row>
        <row r="982">
          <cell r="J982" t="str">
            <v>TRX#</v>
          </cell>
        </row>
        <row r="983">
          <cell r="J983" t="str">
            <v>FRT</v>
          </cell>
        </row>
        <row r="986">
          <cell r="B986" t="str">
            <v>FUZ113</v>
          </cell>
          <cell r="C986">
            <v>131</v>
          </cell>
          <cell r="D986">
            <v>3</v>
          </cell>
          <cell r="F986">
            <v>1131</v>
          </cell>
          <cell r="G986">
            <v>22805</v>
          </cell>
          <cell r="H986" t="str">
            <v>LAOGANJU1</v>
          </cell>
          <cell r="I986">
            <v>5</v>
          </cell>
          <cell r="J986">
            <v>4</v>
          </cell>
          <cell r="K986">
            <v>53</v>
          </cell>
          <cell r="L986">
            <v>71</v>
          </cell>
          <cell r="N986">
            <v>85</v>
          </cell>
          <cell r="O986">
            <v>91</v>
          </cell>
          <cell r="S986">
            <v>4</v>
          </cell>
          <cell r="U986">
            <v>1132</v>
          </cell>
          <cell r="V986">
            <v>1133</v>
          </cell>
          <cell r="W986">
            <v>32</v>
          </cell>
          <cell r="X986">
            <v>2062</v>
          </cell>
          <cell r="Y986">
            <v>2063</v>
          </cell>
          <cell r="Z986">
            <v>71</v>
          </cell>
          <cell r="AA986">
            <v>73</v>
          </cell>
          <cell r="AB986">
            <v>1151</v>
          </cell>
          <cell r="AC986">
            <v>33</v>
          </cell>
          <cell r="AD986">
            <v>2471</v>
          </cell>
          <cell r="AE986">
            <v>2121</v>
          </cell>
          <cell r="AF986">
            <v>2851</v>
          </cell>
          <cell r="AR986">
            <v>2061</v>
          </cell>
          <cell r="AS986">
            <v>102</v>
          </cell>
          <cell r="AT986">
            <v>1151</v>
          </cell>
          <cell r="AU986">
            <v>2092</v>
          </cell>
          <cell r="AV986">
            <v>72</v>
          </cell>
          <cell r="AW986">
            <v>2122</v>
          </cell>
          <cell r="AY986">
            <v>32</v>
          </cell>
          <cell r="AZ986">
            <v>2472</v>
          </cell>
          <cell r="BA986">
            <v>2851</v>
          </cell>
          <cell r="BB986">
            <v>2853</v>
          </cell>
        </row>
        <row r="987">
          <cell r="J987" t="str">
            <v>TRX#</v>
          </cell>
        </row>
        <row r="988">
          <cell r="J988" t="str">
            <v>FRT</v>
          </cell>
        </row>
        <row r="991">
          <cell r="B991" t="str">
            <v>FUZ113</v>
          </cell>
          <cell r="C991">
            <v>131</v>
          </cell>
          <cell r="D991">
            <v>3</v>
          </cell>
          <cell r="F991">
            <v>1132</v>
          </cell>
          <cell r="G991">
            <v>22805</v>
          </cell>
          <cell r="H991" t="str">
            <v>LAOGANJU2</v>
          </cell>
          <cell r="I991">
            <v>6</v>
          </cell>
          <cell r="J991">
            <v>7</v>
          </cell>
          <cell r="K991">
            <v>43</v>
          </cell>
          <cell r="L991">
            <v>80</v>
          </cell>
          <cell r="N991">
            <v>87</v>
          </cell>
          <cell r="O991">
            <v>93</v>
          </cell>
          <cell r="S991">
            <v>4</v>
          </cell>
          <cell r="U991">
            <v>1133</v>
          </cell>
          <cell r="V991">
            <v>1131</v>
          </cell>
          <cell r="W991">
            <v>2081</v>
          </cell>
          <cell r="X991">
            <v>72</v>
          </cell>
          <cell r="Y991">
            <v>1151</v>
          </cell>
          <cell r="Z991">
            <v>1161</v>
          </cell>
          <cell r="AA991">
            <v>1162</v>
          </cell>
          <cell r="AB991">
            <v>101</v>
          </cell>
          <cell r="AC991">
            <v>102</v>
          </cell>
          <cell r="AD991">
            <v>2471</v>
          </cell>
          <cell r="AE991">
            <v>2472</v>
          </cell>
          <cell r="AF991">
            <v>2082</v>
          </cell>
          <cell r="AG991">
            <v>1153</v>
          </cell>
          <cell r="AH991">
            <v>1163</v>
          </cell>
          <cell r="AI991">
            <v>73</v>
          </cell>
          <cell r="AJ991">
            <v>2121</v>
          </cell>
          <cell r="AK991">
            <v>2561</v>
          </cell>
          <cell r="AL991">
            <v>2563</v>
          </cell>
          <cell r="AM991">
            <v>2853</v>
          </cell>
          <cell r="AR991">
            <v>2062</v>
          </cell>
          <cell r="AS991">
            <v>73</v>
          </cell>
          <cell r="AT991">
            <v>2083</v>
          </cell>
          <cell r="AU991">
            <v>103</v>
          </cell>
          <cell r="AV991">
            <v>2123</v>
          </cell>
          <cell r="AW991">
            <v>2563</v>
          </cell>
          <cell r="AY991">
            <v>1153</v>
          </cell>
          <cell r="AZ991">
            <v>2472</v>
          </cell>
          <cell r="BA991">
            <v>682</v>
          </cell>
          <cell r="BB991">
            <v>2853</v>
          </cell>
        </row>
        <row r="992">
          <cell r="J992" t="str">
            <v>TRX#</v>
          </cell>
        </row>
        <row r="993">
          <cell r="J993" t="str">
            <v>FRT</v>
          </cell>
        </row>
        <row r="996">
          <cell r="B996" t="str">
            <v>FUZ113</v>
          </cell>
          <cell r="C996">
            <v>131</v>
          </cell>
          <cell r="D996">
            <v>3</v>
          </cell>
          <cell r="F996">
            <v>1133</v>
          </cell>
          <cell r="G996">
            <v>22805</v>
          </cell>
          <cell r="H996" t="str">
            <v>LAOGANJU3</v>
          </cell>
          <cell r="I996">
            <v>4</v>
          </cell>
          <cell r="J996">
            <v>7</v>
          </cell>
          <cell r="K996">
            <v>51</v>
          </cell>
          <cell r="L996">
            <v>76</v>
          </cell>
          <cell r="N996">
            <v>83</v>
          </cell>
          <cell r="O996">
            <v>89</v>
          </cell>
          <cell r="S996">
            <v>4</v>
          </cell>
          <cell r="U996">
            <v>1131</v>
          </cell>
          <cell r="V996">
            <v>1132</v>
          </cell>
          <cell r="W996">
            <v>2082</v>
          </cell>
          <cell r="X996">
            <v>2081</v>
          </cell>
          <cell r="Y996">
            <v>32</v>
          </cell>
          <cell r="Z996">
            <v>33</v>
          </cell>
          <cell r="AA996">
            <v>2062</v>
          </cell>
          <cell r="AB996">
            <v>2063</v>
          </cell>
          <cell r="AC996">
            <v>682</v>
          </cell>
          <cell r="AD996">
            <v>2471</v>
          </cell>
          <cell r="AE996">
            <v>2121</v>
          </cell>
          <cell r="AF996">
            <v>2122</v>
          </cell>
          <cell r="AG996">
            <v>2561</v>
          </cell>
          <cell r="AR996">
            <v>71</v>
          </cell>
          <cell r="AS996">
            <v>101</v>
          </cell>
          <cell r="AT996">
            <v>2081</v>
          </cell>
          <cell r="AU996">
            <v>2121</v>
          </cell>
          <cell r="AW996">
            <v>33</v>
          </cell>
          <cell r="AX996">
            <v>2103</v>
          </cell>
          <cell r="AY996">
            <v>1151</v>
          </cell>
          <cell r="AZ996">
            <v>1163</v>
          </cell>
          <cell r="BA996">
            <v>2471</v>
          </cell>
        </row>
        <row r="997">
          <cell r="J997" t="str">
            <v>TRX#</v>
          </cell>
        </row>
        <row r="998">
          <cell r="J998" t="str">
            <v>FRT</v>
          </cell>
        </row>
        <row r="1001">
          <cell r="B1001" t="str">
            <v>FUZ144</v>
          </cell>
          <cell r="C1001">
            <v>131</v>
          </cell>
          <cell r="D1001">
            <v>3</v>
          </cell>
          <cell r="F1001">
            <v>1441</v>
          </cell>
          <cell r="G1001">
            <v>22805</v>
          </cell>
          <cell r="H1001" t="str">
            <v>FZHUANXI1</v>
          </cell>
          <cell r="I1001">
            <v>4</v>
          </cell>
          <cell r="J1001">
            <v>7</v>
          </cell>
          <cell r="K1001">
            <v>80</v>
          </cell>
          <cell r="S1001">
            <v>1</v>
          </cell>
          <cell r="U1001">
            <v>2071</v>
          </cell>
          <cell r="V1001">
            <v>2072</v>
          </cell>
          <cell r="W1001">
            <v>31</v>
          </cell>
          <cell r="X1001">
            <v>1431</v>
          </cell>
          <cell r="Y1001">
            <v>1911</v>
          </cell>
          <cell r="Z1001">
            <v>213</v>
          </cell>
          <cell r="AA1001">
            <v>581</v>
          </cell>
          <cell r="AB1001">
            <v>2063</v>
          </cell>
          <cell r="AC1001">
            <v>2061</v>
          </cell>
          <cell r="AD1001">
            <v>1621</v>
          </cell>
          <cell r="AE1001">
            <v>4091</v>
          </cell>
          <cell r="AF1001">
            <v>4111</v>
          </cell>
        </row>
        <row r="1002">
          <cell r="J1002" t="str">
            <v>TRX#</v>
          </cell>
        </row>
        <row r="1003">
          <cell r="J1003" t="str">
            <v>FRT</v>
          </cell>
        </row>
        <row r="1006">
          <cell r="B1006" t="str">
            <v>FUZ207</v>
          </cell>
          <cell r="C1006">
            <v>131</v>
          </cell>
          <cell r="D1006">
            <v>3</v>
          </cell>
          <cell r="F1006">
            <v>2071</v>
          </cell>
          <cell r="G1006">
            <v>22804</v>
          </cell>
          <cell r="H1006" t="str">
            <v>XINDIAN1</v>
          </cell>
          <cell r="I1006">
            <v>7</v>
          </cell>
          <cell r="J1006">
            <v>4</v>
          </cell>
          <cell r="K1006">
            <v>43</v>
          </cell>
          <cell r="L1006">
            <v>76</v>
          </cell>
          <cell r="N1006">
            <v>84</v>
          </cell>
          <cell r="O1006">
            <v>90</v>
          </cell>
          <cell r="S1006">
            <v>4</v>
          </cell>
          <cell r="U1006">
            <v>2072</v>
          </cell>
          <cell r="V1006">
            <v>2073</v>
          </cell>
          <cell r="W1006">
            <v>31</v>
          </cell>
          <cell r="X1006">
            <v>581</v>
          </cell>
          <cell r="Y1006">
            <v>1441</v>
          </cell>
          <cell r="Z1006">
            <v>681</v>
          </cell>
          <cell r="AA1006">
            <v>2063</v>
          </cell>
          <cell r="AR1006">
            <v>31</v>
          </cell>
          <cell r="AS1006">
            <v>2411</v>
          </cell>
          <cell r="AT1006">
            <v>681</v>
          </cell>
          <cell r="AV1006">
            <v>2091</v>
          </cell>
        </row>
        <row r="1007">
          <cell r="J1007" t="str">
            <v>TRX#</v>
          </cell>
        </row>
        <row r="1008">
          <cell r="J1008" t="str">
            <v>FRT</v>
          </cell>
        </row>
        <row r="1011">
          <cell r="B1011" t="str">
            <v>FUZ207</v>
          </cell>
          <cell r="C1011">
            <v>131</v>
          </cell>
          <cell r="D1011">
            <v>3</v>
          </cell>
          <cell r="F1011">
            <v>2072</v>
          </cell>
          <cell r="G1011">
            <v>22804</v>
          </cell>
          <cell r="H1011" t="str">
            <v>XINDIAN2</v>
          </cell>
          <cell r="I1011">
            <v>5</v>
          </cell>
          <cell r="J1011">
            <v>2</v>
          </cell>
          <cell r="K1011">
            <v>54</v>
          </cell>
          <cell r="L1011">
            <v>79</v>
          </cell>
          <cell r="N1011">
            <v>86</v>
          </cell>
          <cell r="O1011">
            <v>92</v>
          </cell>
          <cell r="S1011">
            <v>4</v>
          </cell>
          <cell r="U1011">
            <v>2073</v>
          </cell>
          <cell r="V1011">
            <v>2071</v>
          </cell>
          <cell r="W1011">
            <v>1441</v>
          </cell>
          <cell r="X1011">
            <v>3031</v>
          </cell>
          <cell r="Y1011">
            <v>31</v>
          </cell>
          <cell r="Z1011">
            <v>33</v>
          </cell>
          <cell r="AA1011">
            <v>2063</v>
          </cell>
          <cell r="AB1011">
            <v>682</v>
          </cell>
          <cell r="AC1011">
            <v>2081</v>
          </cell>
          <cell r="AD1011">
            <v>681</v>
          </cell>
          <cell r="AR1011">
            <v>682</v>
          </cell>
          <cell r="AT1011">
            <v>2062</v>
          </cell>
          <cell r="AU1011">
            <v>2092</v>
          </cell>
        </row>
        <row r="1012">
          <cell r="J1012" t="str">
            <v>TRX#</v>
          </cell>
        </row>
        <row r="1013">
          <cell r="J1013" t="str">
            <v>FRT</v>
          </cell>
        </row>
        <row r="1016">
          <cell r="B1016" t="str">
            <v>FUZ207</v>
          </cell>
          <cell r="C1016">
            <v>131</v>
          </cell>
          <cell r="D1016">
            <v>3</v>
          </cell>
          <cell r="F1016">
            <v>2073</v>
          </cell>
          <cell r="G1016">
            <v>22804</v>
          </cell>
          <cell r="H1016" t="str">
            <v>XINDIAN3</v>
          </cell>
          <cell r="I1016">
            <v>5</v>
          </cell>
          <cell r="J1016">
            <v>5</v>
          </cell>
          <cell r="K1016">
            <v>59</v>
          </cell>
          <cell r="L1016">
            <v>74</v>
          </cell>
          <cell r="N1016">
            <v>88</v>
          </cell>
          <cell r="O1016">
            <v>94</v>
          </cell>
          <cell r="S1016">
            <v>4</v>
          </cell>
          <cell r="U1016">
            <v>2071</v>
          </cell>
          <cell r="V1016">
            <v>2072</v>
          </cell>
          <cell r="W1016">
            <v>31</v>
          </cell>
          <cell r="X1016">
            <v>33</v>
          </cell>
          <cell r="Y1016">
            <v>681</v>
          </cell>
          <cell r="Z1016">
            <v>581</v>
          </cell>
          <cell r="AA1016">
            <v>682</v>
          </cell>
          <cell r="AB1016">
            <v>2081</v>
          </cell>
          <cell r="AC1016">
            <v>2421</v>
          </cell>
          <cell r="AR1016">
            <v>33</v>
          </cell>
          <cell r="AS1016">
            <v>2103</v>
          </cell>
          <cell r="AU1016">
            <v>2093</v>
          </cell>
          <cell r="AV1016">
            <v>2063</v>
          </cell>
          <cell r="AW1016">
            <v>1133</v>
          </cell>
        </row>
        <row r="1017">
          <cell r="J1017" t="str">
            <v>TRX#</v>
          </cell>
        </row>
        <row r="1018">
          <cell r="J1018" t="str">
            <v>FRT</v>
          </cell>
        </row>
        <row r="1021">
          <cell r="B1021" t="str">
            <v>FUZ208</v>
          </cell>
          <cell r="C1021">
            <v>131</v>
          </cell>
          <cell r="D1021">
            <v>3</v>
          </cell>
          <cell r="F1021">
            <v>2081</v>
          </cell>
          <cell r="G1021">
            <v>22804</v>
          </cell>
          <cell r="H1021" t="str">
            <v>GUOMIANCHANG1</v>
          </cell>
          <cell r="I1021">
            <v>6</v>
          </cell>
          <cell r="J1021">
            <v>1</v>
          </cell>
          <cell r="K1021">
            <v>57</v>
          </cell>
          <cell r="L1021">
            <v>62</v>
          </cell>
          <cell r="N1021">
            <v>83</v>
          </cell>
          <cell r="O1021">
            <v>89</v>
          </cell>
          <cell r="S1021">
            <v>4</v>
          </cell>
          <cell r="U1021">
            <v>2082</v>
          </cell>
          <cell r="V1021">
            <v>2083</v>
          </cell>
          <cell r="W1021">
            <v>33</v>
          </cell>
          <cell r="X1021">
            <v>1133</v>
          </cell>
          <cell r="Y1021">
            <v>1132</v>
          </cell>
          <cell r="Z1021">
            <v>2431</v>
          </cell>
          <cell r="AA1021">
            <v>2432</v>
          </cell>
          <cell r="AB1021">
            <v>682</v>
          </cell>
          <cell r="AC1021">
            <v>2072</v>
          </cell>
          <cell r="AD1021">
            <v>2073</v>
          </cell>
          <cell r="AE1021">
            <v>32</v>
          </cell>
          <cell r="AF1021">
            <v>681</v>
          </cell>
          <cell r="AG1021">
            <v>2471</v>
          </cell>
          <cell r="AH1021">
            <v>2121</v>
          </cell>
          <cell r="AR1021">
            <v>101</v>
          </cell>
          <cell r="AS1021">
            <v>1133</v>
          </cell>
          <cell r="AT1021">
            <v>2431</v>
          </cell>
          <cell r="AU1021">
            <v>2113</v>
          </cell>
          <cell r="AV1021">
            <v>2121</v>
          </cell>
          <cell r="AX1021">
            <v>681</v>
          </cell>
          <cell r="AY1021">
            <v>2471</v>
          </cell>
          <cell r="AZ1021">
            <v>2473</v>
          </cell>
          <cell r="BA1021">
            <v>33</v>
          </cell>
          <cell r="BB1021">
            <v>2103</v>
          </cell>
        </row>
        <row r="1022">
          <cell r="J1022" t="str">
            <v>TRX#</v>
          </cell>
        </row>
        <row r="1023">
          <cell r="J1023" t="str">
            <v>FRT</v>
          </cell>
        </row>
        <row r="1026">
          <cell r="B1026" t="str">
            <v>FUZ208</v>
          </cell>
          <cell r="C1026">
            <v>131</v>
          </cell>
          <cell r="D1026">
            <v>3</v>
          </cell>
          <cell r="F1026">
            <v>2082</v>
          </cell>
          <cell r="G1026">
            <v>22804</v>
          </cell>
          <cell r="H1026" t="str">
            <v>GUOMIANCHANG2</v>
          </cell>
          <cell r="I1026">
            <v>5</v>
          </cell>
          <cell r="J1026">
            <v>6</v>
          </cell>
          <cell r="K1026">
            <v>53</v>
          </cell>
          <cell r="L1026">
            <v>72</v>
          </cell>
          <cell r="N1026">
            <v>85</v>
          </cell>
          <cell r="S1026">
            <v>3</v>
          </cell>
          <cell r="U1026">
            <v>2083</v>
          </cell>
          <cell r="V1026">
            <v>2081</v>
          </cell>
          <cell r="W1026">
            <v>32</v>
          </cell>
          <cell r="X1026">
            <v>33</v>
          </cell>
          <cell r="Y1026">
            <v>1132</v>
          </cell>
          <cell r="Z1026">
            <v>1133</v>
          </cell>
          <cell r="AA1026">
            <v>2471</v>
          </cell>
          <cell r="AB1026">
            <v>2473</v>
          </cell>
          <cell r="AC1026">
            <v>2131</v>
          </cell>
          <cell r="AD1026">
            <v>2133</v>
          </cell>
          <cell r="AE1026">
            <v>2121</v>
          </cell>
          <cell r="AR1026">
            <v>2092</v>
          </cell>
          <cell r="AS1026">
            <v>2112</v>
          </cell>
          <cell r="AT1026">
            <v>2122</v>
          </cell>
          <cell r="AV1026">
            <v>2471</v>
          </cell>
          <cell r="AW1026">
            <v>1151</v>
          </cell>
          <cell r="AX1026">
            <v>1163</v>
          </cell>
          <cell r="AY1026">
            <v>2111</v>
          </cell>
        </row>
        <row r="1027">
          <cell r="J1027" t="str">
            <v>TRX#</v>
          </cell>
        </row>
        <row r="1028">
          <cell r="J1028" t="str">
            <v>FRT</v>
          </cell>
        </row>
        <row r="1031">
          <cell r="B1031" t="str">
            <v>FUZ208</v>
          </cell>
          <cell r="C1031">
            <v>131</v>
          </cell>
          <cell r="D1031">
            <v>3</v>
          </cell>
          <cell r="F1031">
            <v>2083</v>
          </cell>
          <cell r="G1031">
            <v>22804</v>
          </cell>
          <cell r="H1031" t="str">
            <v>GUOMIANCHANG3</v>
          </cell>
          <cell r="I1031">
            <v>5</v>
          </cell>
          <cell r="J1031">
            <v>5</v>
          </cell>
          <cell r="K1031">
            <v>50</v>
          </cell>
          <cell r="L1031">
            <v>77</v>
          </cell>
          <cell r="N1031">
            <v>87</v>
          </cell>
          <cell r="O1031">
            <v>93</v>
          </cell>
          <cell r="S1031">
            <v>4</v>
          </cell>
          <cell r="U1031">
            <v>2081</v>
          </cell>
          <cell r="V1031">
            <v>2082</v>
          </cell>
          <cell r="W1031">
            <v>2471</v>
          </cell>
          <cell r="X1031">
            <v>2473</v>
          </cell>
          <cell r="Y1031">
            <v>2131</v>
          </cell>
          <cell r="Z1031">
            <v>2133</v>
          </cell>
          <cell r="AA1031">
            <v>682</v>
          </cell>
          <cell r="AB1031">
            <v>2111</v>
          </cell>
          <cell r="AC1031">
            <v>2113</v>
          </cell>
          <cell r="AD1031">
            <v>2431</v>
          </cell>
          <cell r="AE1031">
            <v>2432</v>
          </cell>
          <cell r="AF1031">
            <v>681</v>
          </cell>
          <cell r="AR1031">
            <v>1132</v>
          </cell>
          <cell r="AS1031">
            <v>103</v>
          </cell>
          <cell r="AT1031">
            <v>2473</v>
          </cell>
          <cell r="AU1031">
            <v>2123</v>
          </cell>
          <cell r="AW1031">
            <v>2111</v>
          </cell>
        </row>
        <row r="1032">
          <cell r="J1032" t="str">
            <v>TRX#</v>
          </cell>
        </row>
        <row r="1033">
          <cell r="J1033" t="str">
            <v>FRT</v>
          </cell>
        </row>
        <row r="1036">
          <cell r="B1036" t="str">
            <v>FUZ212</v>
          </cell>
          <cell r="C1036">
            <v>131</v>
          </cell>
          <cell r="D1036">
            <v>3</v>
          </cell>
          <cell r="F1036">
            <v>2121</v>
          </cell>
          <cell r="G1036">
            <v>22805</v>
          </cell>
          <cell r="H1036" t="str">
            <v>NONGKEYUAN1</v>
          </cell>
          <cell r="I1036">
            <v>7</v>
          </cell>
          <cell r="J1036">
            <v>7</v>
          </cell>
          <cell r="K1036">
            <v>59</v>
          </cell>
          <cell r="L1036">
            <v>63</v>
          </cell>
          <cell r="N1036">
            <v>83</v>
          </cell>
          <cell r="O1036">
            <v>89</v>
          </cell>
          <cell r="S1036">
            <v>4</v>
          </cell>
          <cell r="U1036">
            <v>2471</v>
          </cell>
          <cell r="V1036">
            <v>2472</v>
          </cell>
          <cell r="W1036">
            <v>2081</v>
          </cell>
          <cell r="X1036">
            <v>2082</v>
          </cell>
          <cell r="Y1036">
            <v>1132</v>
          </cell>
          <cell r="Z1036">
            <v>1133</v>
          </cell>
          <cell r="AA1036">
            <v>31</v>
          </cell>
          <cell r="AB1036">
            <v>33</v>
          </cell>
          <cell r="AC1036">
            <v>1131</v>
          </cell>
          <cell r="AD1036">
            <v>1153</v>
          </cell>
          <cell r="AE1036">
            <v>2561</v>
          </cell>
          <cell r="AF1036">
            <v>2563</v>
          </cell>
          <cell r="AG1036">
            <v>1163</v>
          </cell>
          <cell r="AH1036">
            <v>101</v>
          </cell>
          <cell r="AI1036">
            <v>2122</v>
          </cell>
          <cell r="AJ1036">
            <v>2123</v>
          </cell>
          <cell r="AK1036">
            <v>2853</v>
          </cell>
          <cell r="AR1036">
            <v>2561</v>
          </cell>
          <cell r="AS1036">
            <v>1133</v>
          </cell>
          <cell r="AT1036">
            <v>101</v>
          </cell>
          <cell r="AU1036">
            <v>2081</v>
          </cell>
          <cell r="AW1036">
            <v>1153</v>
          </cell>
          <cell r="AX1036">
            <v>3041</v>
          </cell>
          <cell r="AY1036">
            <v>1163</v>
          </cell>
          <cell r="AZ1036">
            <v>2471</v>
          </cell>
          <cell r="BA1036">
            <v>33</v>
          </cell>
        </row>
        <row r="1037">
          <cell r="J1037" t="str">
            <v>TRX#</v>
          </cell>
        </row>
        <row r="1038">
          <cell r="J1038" t="str">
            <v>FRT</v>
          </cell>
        </row>
        <row r="1041">
          <cell r="B1041" t="str">
            <v>FUZ212</v>
          </cell>
          <cell r="C1041">
            <v>131</v>
          </cell>
          <cell r="D1041">
            <v>3</v>
          </cell>
          <cell r="F1041">
            <v>2122</v>
          </cell>
          <cell r="G1041">
            <v>22805</v>
          </cell>
          <cell r="H1041" t="str">
            <v>NONGKEYUAN2</v>
          </cell>
          <cell r="I1041">
            <v>5</v>
          </cell>
          <cell r="J1041">
            <v>6</v>
          </cell>
          <cell r="K1041">
            <v>65</v>
          </cell>
          <cell r="L1041">
            <v>77</v>
          </cell>
          <cell r="N1041">
            <v>85</v>
          </cell>
          <cell r="O1041">
            <v>91</v>
          </cell>
          <cell r="S1041">
            <v>4</v>
          </cell>
          <cell r="U1041">
            <v>2561</v>
          </cell>
          <cell r="V1041">
            <v>2562</v>
          </cell>
          <cell r="W1041">
            <v>2563</v>
          </cell>
          <cell r="X1041">
            <v>1161</v>
          </cell>
          <cell r="Y1041">
            <v>1162</v>
          </cell>
          <cell r="Z1041">
            <v>1163</v>
          </cell>
          <cell r="AA1041">
            <v>1152</v>
          </cell>
          <cell r="AB1041">
            <v>1153</v>
          </cell>
          <cell r="AC1041">
            <v>102</v>
          </cell>
          <cell r="AD1041">
            <v>2472</v>
          </cell>
          <cell r="AE1041">
            <v>1133</v>
          </cell>
          <cell r="AF1041">
            <v>73</v>
          </cell>
          <cell r="AG1041">
            <v>1183</v>
          </cell>
          <cell r="AH1041">
            <v>111</v>
          </cell>
          <cell r="AI1041">
            <v>1171</v>
          </cell>
          <cell r="AJ1041">
            <v>2121</v>
          </cell>
          <cell r="AK1041">
            <v>2123</v>
          </cell>
          <cell r="AL1041">
            <v>2853</v>
          </cell>
          <cell r="AM1041">
            <v>3021</v>
          </cell>
          <cell r="AR1041">
            <v>102</v>
          </cell>
          <cell r="AS1041">
            <v>2562</v>
          </cell>
          <cell r="AT1041">
            <v>1131</v>
          </cell>
          <cell r="AU1041">
            <v>2082</v>
          </cell>
          <cell r="AW1041">
            <v>1161</v>
          </cell>
          <cell r="AX1041">
            <v>1152</v>
          </cell>
          <cell r="AY1041">
            <v>32</v>
          </cell>
          <cell r="AZ1041">
            <v>2472</v>
          </cell>
          <cell r="BA1041" t="str">
            <v/>
          </cell>
        </row>
        <row r="1042">
          <cell r="J1042" t="str">
            <v>TRX#</v>
          </cell>
        </row>
        <row r="1043">
          <cell r="J1043" t="str">
            <v>FRT</v>
          </cell>
        </row>
        <row r="1046">
          <cell r="B1046" t="str">
            <v>FUZ212</v>
          </cell>
          <cell r="C1046">
            <v>131</v>
          </cell>
          <cell r="D1046">
            <v>3</v>
          </cell>
          <cell r="F1046">
            <v>2123</v>
          </cell>
          <cell r="G1046">
            <v>22805</v>
          </cell>
          <cell r="H1046" t="str">
            <v>NONGKEYUAN3</v>
          </cell>
          <cell r="I1046">
            <v>6</v>
          </cell>
          <cell r="J1046">
            <v>0</v>
          </cell>
          <cell r="K1046">
            <v>57</v>
          </cell>
          <cell r="L1046">
            <v>69</v>
          </cell>
          <cell r="N1046">
            <v>87</v>
          </cell>
          <cell r="O1046">
            <v>93</v>
          </cell>
          <cell r="S1046">
            <v>4</v>
          </cell>
          <cell r="U1046">
            <v>2121</v>
          </cell>
          <cell r="V1046">
            <v>2122</v>
          </cell>
          <cell r="W1046">
            <v>101</v>
          </cell>
          <cell r="X1046">
            <v>102</v>
          </cell>
          <cell r="Y1046">
            <v>103</v>
          </cell>
          <cell r="Z1046">
            <v>2472</v>
          </cell>
          <cell r="AA1046">
            <v>1163</v>
          </cell>
          <cell r="AB1046">
            <v>1161</v>
          </cell>
          <cell r="AC1046">
            <v>1162</v>
          </cell>
          <cell r="AD1046">
            <v>1171</v>
          </cell>
          <cell r="AE1046">
            <v>2131</v>
          </cell>
          <cell r="AF1046">
            <v>2111</v>
          </cell>
          <cell r="AG1046">
            <v>1181</v>
          </cell>
          <cell r="AH1046">
            <v>132</v>
          </cell>
          <cell r="AI1046">
            <v>1153</v>
          </cell>
          <cell r="AJ1046">
            <v>2562</v>
          </cell>
          <cell r="AK1046">
            <v>3021</v>
          </cell>
          <cell r="AL1046">
            <v>3023</v>
          </cell>
          <cell r="AR1046">
            <v>1132</v>
          </cell>
          <cell r="AS1046">
            <v>2563</v>
          </cell>
          <cell r="AT1046">
            <v>103</v>
          </cell>
          <cell r="AU1046">
            <v>1182</v>
          </cell>
          <cell r="AV1046" t="str">
            <v/>
          </cell>
          <cell r="AW1046">
            <v>3041</v>
          </cell>
          <cell r="AX1046">
            <v>1163</v>
          </cell>
          <cell r="AY1046">
            <v>33</v>
          </cell>
          <cell r="AZ1046">
            <v>3043</v>
          </cell>
          <cell r="BA1046">
            <v>2471</v>
          </cell>
        </row>
        <row r="1047">
          <cell r="J1047" t="str">
            <v>TRX#</v>
          </cell>
        </row>
        <row r="1048">
          <cell r="J1048" t="str">
            <v>FRT</v>
          </cell>
        </row>
        <row r="1051">
          <cell r="B1051" t="str">
            <v>FUZ242</v>
          </cell>
          <cell r="C1051">
            <v>131</v>
          </cell>
          <cell r="D1051">
            <v>3</v>
          </cell>
          <cell r="F1051">
            <v>2421</v>
          </cell>
          <cell r="G1051">
            <v>22804</v>
          </cell>
          <cell r="H1051" t="str">
            <v>TONGPANZHONGXUE1</v>
          </cell>
          <cell r="I1051">
            <v>5</v>
          </cell>
          <cell r="J1051">
            <v>6</v>
          </cell>
          <cell r="K1051">
            <v>49</v>
          </cell>
          <cell r="L1051">
            <v>70</v>
          </cell>
          <cell r="N1051">
            <v>83</v>
          </cell>
          <cell r="O1051">
            <v>89</v>
          </cell>
          <cell r="S1051">
            <v>4</v>
          </cell>
          <cell r="U1051">
            <v>2422</v>
          </cell>
          <cell r="V1051">
            <v>2423</v>
          </cell>
          <cell r="W1051">
            <v>683</v>
          </cell>
          <cell r="X1051">
            <v>2431</v>
          </cell>
          <cell r="Y1051">
            <v>2073</v>
          </cell>
          <cell r="Z1051">
            <v>1141</v>
          </cell>
          <cell r="AA1051">
            <v>681</v>
          </cell>
          <cell r="AB1051">
            <v>3521</v>
          </cell>
          <cell r="AR1051">
            <v>2431</v>
          </cell>
          <cell r="AS1051">
            <v>2081</v>
          </cell>
          <cell r="AT1051">
            <v>333</v>
          </cell>
          <cell r="AU1051">
            <v>1201</v>
          </cell>
          <cell r="AV1051">
            <v>1211</v>
          </cell>
          <cell r="AX1051">
            <v>683</v>
          </cell>
          <cell r="AY1051">
            <v>1141</v>
          </cell>
          <cell r="AZ1051">
            <v>2113</v>
          </cell>
          <cell r="BA1051">
            <v>681</v>
          </cell>
          <cell r="BB1051">
            <v>1143</v>
          </cell>
        </row>
        <row r="1052">
          <cell r="J1052" t="str">
            <v>TRX#</v>
          </cell>
        </row>
        <row r="1053">
          <cell r="J1053" t="str">
            <v>FRT</v>
          </cell>
        </row>
        <row r="1056">
          <cell r="B1056" t="str">
            <v>FUZ242</v>
          </cell>
          <cell r="C1056">
            <v>131</v>
          </cell>
          <cell r="D1056">
            <v>3</v>
          </cell>
          <cell r="F1056">
            <v>2422</v>
          </cell>
          <cell r="G1056">
            <v>22804</v>
          </cell>
          <cell r="H1056" t="str">
            <v>TONGPANZHONGXUE2</v>
          </cell>
          <cell r="I1056">
            <v>5</v>
          </cell>
          <cell r="J1056">
            <v>5</v>
          </cell>
          <cell r="K1056">
            <v>56</v>
          </cell>
          <cell r="L1056">
            <v>77</v>
          </cell>
          <cell r="N1056">
            <v>85</v>
          </cell>
          <cell r="O1056">
            <v>91</v>
          </cell>
          <cell r="S1056">
            <v>4</v>
          </cell>
          <cell r="U1056">
            <v>2423</v>
          </cell>
          <cell r="V1056">
            <v>2421</v>
          </cell>
          <cell r="W1056">
            <v>683</v>
          </cell>
          <cell r="X1056">
            <v>2431</v>
          </cell>
          <cell r="Y1056">
            <v>2433</v>
          </cell>
          <cell r="Z1056">
            <v>1141</v>
          </cell>
          <cell r="AA1056">
            <v>1143</v>
          </cell>
          <cell r="AR1056">
            <v>2432</v>
          </cell>
          <cell r="AS1056">
            <v>2092</v>
          </cell>
          <cell r="AT1056">
            <v>1202</v>
          </cell>
          <cell r="AV1056">
            <v>1141</v>
          </cell>
          <cell r="AW1056">
            <v>2113</v>
          </cell>
          <cell r="AX1056">
            <v>682</v>
          </cell>
          <cell r="AY1056">
            <v>2412</v>
          </cell>
          <cell r="AZ1056">
            <v>2481</v>
          </cell>
        </row>
        <row r="1057">
          <cell r="J1057" t="str">
            <v>TRX#</v>
          </cell>
        </row>
        <row r="1058">
          <cell r="J1058" t="str">
            <v>FRT</v>
          </cell>
        </row>
        <row r="1061">
          <cell r="B1061" t="str">
            <v>FUZ242</v>
          </cell>
          <cell r="C1061">
            <v>131</v>
          </cell>
          <cell r="D1061">
            <v>3</v>
          </cell>
          <cell r="F1061">
            <v>2423</v>
          </cell>
          <cell r="G1061">
            <v>22804</v>
          </cell>
          <cell r="H1061" t="str">
            <v>TONGPANZHONGXUE3</v>
          </cell>
          <cell r="I1061">
            <v>5</v>
          </cell>
          <cell r="J1061">
            <v>1</v>
          </cell>
          <cell r="K1061">
            <v>46</v>
          </cell>
          <cell r="L1061">
            <v>64</v>
          </cell>
          <cell r="N1061">
            <v>87</v>
          </cell>
          <cell r="O1061">
            <v>93</v>
          </cell>
          <cell r="S1061">
            <v>4</v>
          </cell>
          <cell r="U1061">
            <v>2421</v>
          </cell>
          <cell r="V1061">
            <v>2422</v>
          </cell>
          <cell r="W1061">
            <v>1141</v>
          </cell>
          <cell r="X1061">
            <v>1143</v>
          </cell>
          <cell r="Y1061">
            <v>2151</v>
          </cell>
          <cell r="Z1061">
            <v>2153</v>
          </cell>
          <cell r="AA1061">
            <v>581</v>
          </cell>
          <cell r="AB1061">
            <v>3521</v>
          </cell>
          <cell r="AR1061">
            <v>2433</v>
          </cell>
          <cell r="AS1061">
            <v>2083</v>
          </cell>
          <cell r="AT1061">
            <v>332</v>
          </cell>
          <cell r="AU1061">
            <v>2093</v>
          </cell>
          <cell r="AV1061">
            <v>73</v>
          </cell>
          <cell r="AX1061">
            <v>1143</v>
          </cell>
          <cell r="AY1061">
            <v>2412</v>
          </cell>
          <cell r="AZ1061">
            <v>2413</v>
          </cell>
          <cell r="BA1061">
            <v>683</v>
          </cell>
        </row>
        <row r="1062">
          <cell r="J1062" t="str">
            <v>TRX#</v>
          </cell>
        </row>
        <row r="1063">
          <cell r="J1063" t="str">
            <v>FRT</v>
          </cell>
        </row>
        <row r="1066">
          <cell r="B1066" t="str">
            <v>FUZ243</v>
          </cell>
          <cell r="C1066">
            <v>131</v>
          </cell>
          <cell r="D1066">
            <v>3</v>
          </cell>
          <cell r="F1066">
            <v>2431</v>
          </cell>
          <cell r="G1066">
            <v>22804</v>
          </cell>
          <cell r="H1066" t="str">
            <v>ZHUHAIKEJIDASHA1</v>
          </cell>
          <cell r="I1066">
            <v>5</v>
          </cell>
          <cell r="J1066">
            <v>7</v>
          </cell>
          <cell r="K1066">
            <v>45</v>
          </cell>
          <cell r="L1066">
            <v>73</v>
          </cell>
          <cell r="N1066">
            <v>83</v>
          </cell>
          <cell r="O1066">
            <v>89</v>
          </cell>
          <cell r="S1066">
            <v>4</v>
          </cell>
          <cell r="U1066">
            <v>2432</v>
          </cell>
          <cell r="V1066">
            <v>2433</v>
          </cell>
          <cell r="W1066">
            <v>2081</v>
          </cell>
          <cell r="X1066">
            <v>2083</v>
          </cell>
          <cell r="Y1066">
            <v>2421</v>
          </cell>
          <cell r="Z1066">
            <v>2422</v>
          </cell>
          <cell r="AA1066">
            <v>682</v>
          </cell>
          <cell r="AB1066">
            <v>683</v>
          </cell>
          <cell r="AC1066">
            <v>2113</v>
          </cell>
          <cell r="AR1066">
            <v>1201</v>
          </cell>
          <cell r="AS1066">
            <v>333</v>
          </cell>
          <cell r="AT1066">
            <v>2421</v>
          </cell>
          <cell r="AU1066">
            <v>2081</v>
          </cell>
          <cell r="AW1066">
            <v>2113</v>
          </cell>
          <cell r="AX1066">
            <v>1141</v>
          </cell>
          <cell r="AY1066">
            <v>683</v>
          </cell>
        </row>
        <row r="1067">
          <cell r="J1067" t="str">
            <v>TRX#</v>
          </cell>
        </row>
        <row r="1068">
          <cell r="J1068" t="str">
            <v>FRT</v>
          </cell>
        </row>
        <row r="1071">
          <cell r="B1071" t="str">
            <v>FUZ243</v>
          </cell>
          <cell r="C1071">
            <v>131</v>
          </cell>
          <cell r="D1071">
            <v>3</v>
          </cell>
          <cell r="F1071">
            <v>2432</v>
          </cell>
          <cell r="G1071">
            <v>22804</v>
          </cell>
          <cell r="H1071" t="str">
            <v>ZHUHAIKEJIDASHA2</v>
          </cell>
          <cell r="I1071">
            <v>5</v>
          </cell>
          <cell r="J1071">
            <v>7</v>
          </cell>
          <cell r="K1071">
            <v>53</v>
          </cell>
          <cell r="L1071">
            <v>75</v>
          </cell>
          <cell r="N1071">
            <v>85</v>
          </cell>
          <cell r="O1071">
            <v>91</v>
          </cell>
          <cell r="S1071">
            <v>4</v>
          </cell>
          <cell r="U1071">
            <v>2433</v>
          </cell>
          <cell r="V1071">
            <v>2431</v>
          </cell>
          <cell r="W1071">
            <v>2081</v>
          </cell>
          <cell r="X1071">
            <v>2083</v>
          </cell>
          <cell r="Y1071">
            <v>2112</v>
          </cell>
          <cell r="Z1071">
            <v>2113</v>
          </cell>
          <cell r="AA1071">
            <v>333</v>
          </cell>
          <cell r="AB1071">
            <v>1142</v>
          </cell>
          <cell r="AC1071">
            <v>1211</v>
          </cell>
          <cell r="AD1071">
            <v>161</v>
          </cell>
          <cell r="AE1071">
            <v>2481</v>
          </cell>
          <cell r="AF1071">
            <v>1201</v>
          </cell>
          <cell r="AG1071">
            <v>683</v>
          </cell>
          <cell r="AH1071">
            <v>682</v>
          </cell>
          <cell r="AI1071">
            <v>1141</v>
          </cell>
          <cell r="AR1071">
            <v>2422</v>
          </cell>
          <cell r="AS1071">
            <v>331</v>
          </cell>
          <cell r="AT1071">
            <v>1202</v>
          </cell>
          <cell r="AV1071">
            <v>1141</v>
          </cell>
          <cell r="AW1071">
            <v>1142</v>
          </cell>
          <cell r="AX1071">
            <v>2111</v>
          </cell>
          <cell r="AY1071">
            <v>2113</v>
          </cell>
          <cell r="AZ1071">
            <v>682</v>
          </cell>
          <cell r="BA1071">
            <v>2412</v>
          </cell>
        </row>
        <row r="1072">
          <cell r="J1072" t="str">
            <v>TRX#</v>
          </cell>
        </row>
        <row r="1073">
          <cell r="J1073" t="str">
            <v>FRT</v>
          </cell>
        </row>
        <row r="1076">
          <cell r="B1076" t="str">
            <v>FUZ243</v>
          </cell>
          <cell r="C1076">
            <v>131</v>
          </cell>
          <cell r="D1076">
            <v>3</v>
          </cell>
          <cell r="F1076">
            <v>2433</v>
          </cell>
          <cell r="G1076">
            <v>22804</v>
          </cell>
          <cell r="H1076" t="str">
            <v>ZHUHAIKEJIDASHA3</v>
          </cell>
          <cell r="I1076">
            <v>4</v>
          </cell>
          <cell r="J1076">
            <v>4</v>
          </cell>
          <cell r="K1076">
            <v>59</v>
          </cell>
          <cell r="L1076">
            <v>79</v>
          </cell>
          <cell r="N1076">
            <v>87</v>
          </cell>
          <cell r="O1076">
            <v>93</v>
          </cell>
          <cell r="S1076">
            <v>4</v>
          </cell>
          <cell r="U1076">
            <v>2431</v>
          </cell>
          <cell r="V1076">
            <v>2432</v>
          </cell>
          <cell r="W1076">
            <v>2422</v>
          </cell>
          <cell r="X1076">
            <v>1141</v>
          </cell>
          <cell r="Y1076">
            <v>1142</v>
          </cell>
          <cell r="Z1076">
            <v>1201</v>
          </cell>
          <cell r="AA1076">
            <v>2481</v>
          </cell>
          <cell r="AB1076">
            <v>161</v>
          </cell>
          <cell r="AC1076">
            <v>2113</v>
          </cell>
          <cell r="AD1076">
            <v>333</v>
          </cell>
          <cell r="AE1076">
            <v>2112</v>
          </cell>
          <cell r="AR1076">
            <v>2423</v>
          </cell>
          <cell r="AS1076">
            <v>332</v>
          </cell>
          <cell r="AT1076">
            <v>2083</v>
          </cell>
          <cell r="AU1076">
            <v>1203</v>
          </cell>
          <cell r="AW1076">
            <v>2112</v>
          </cell>
          <cell r="AX1076">
            <v>1142</v>
          </cell>
          <cell r="AY1076">
            <v>1143</v>
          </cell>
          <cell r="AZ1076">
            <v>2412</v>
          </cell>
          <cell r="BA1076">
            <v>2413</v>
          </cell>
          <cell r="BB1076">
            <v>683</v>
          </cell>
        </row>
        <row r="1077">
          <cell r="J1077" t="str">
            <v>TRX#</v>
          </cell>
        </row>
        <row r="1078">
          <cell r="J1078" t="str">
            <v>FRT</v>
          </cell>
        </row>
        <row r="1081">
          <cell r="B1081" t="str">
            <v>FUZ247</v>
          </cell>
          <cell r="C1081">
            <v>131</v>
          </cell>
          <cell r="D1081">
            <v>3</v>
          </cell>
          <cell r="F1081">
            <v>2471</v>
          </cell>
          <cell r="G1081">
            <v>22805</v>
          </cell>
          <cell r="H1081" t="str">
            <v>ZHONGYIXUEYUANXI1</v>
          </cell>
          <cell r="I1081">
            <v>7</v>
          </cell>
          <cell r="J1081">
            <v>3</v>
          </cell>
          <cell r="K1081">
            <v>49</v>
          </cell>
          <cell r="L1081">
            <v>78</v>
          </cell>
          <cell r="M1081">
            <v>66</v>
          </cell>
          <cell r="N1081">
            <v>84</v>
          </cell>
          <cell r="O1081">
            <v>90</v>
          </cell>
          <cell r="S1081">
            <v>5</v>
          </cell>
          <cell r="U1081">
            <v>2472</v>
          </cell>
          <cell r="V1081">
            <v>2473</v>
          </cell>
          <cell r="W1081">
            <v>32</v>
          </cell>
          <cell r="X1081">
            <v>33</v>
          </cell>
          <cell r="Y1081">
            <v>1132</v>
          </cell>
          <cell r="Z1081">
            <v>2082</v>
          </cell>
          <cell r="AA1081">
            <v>2083</v>
          </cell>
          <cell r="AB1081">
            <v>1133</v>
          </cell>
          <cell r="AC1081">
            <v>2081</v>
          </cell>
          <cell r="AD1081">
            <v>1131</v>
          </cell>
          <cell r="AE1081">
            <v>2121</v>
          </cell>
          <cell r="AR1081">
            <v>2113</v>
          </cell>
          <cell r="AS1081">
            <v>1163</v>
          </cell>
          <cell r="AT1081">
            <v>2131</v>
          </cell>
          <cell r="AU1081">
            <v>1151</v>
          </cell>
          <cell r="AV1081">
            <v>681</v>
          </cell>
          <cell r="AW1081">
            <v>3021</v>
          </cell>
          <cell r="AY1081">
            <v>1133</v>
          </cell>
          <cell r="AZ1081">
            <v>2121</v>
          </cell>
          <cell r="BA1081">
            <v>101</v>
          </cell>
          <cell r="BB1081">
            <v>2122</v>
          </cell>
        </row>
        <row r="1082">
          <cell r="J1082" t="str">
            <v>TRX#</v>
          </cell>
        </row>
        <row r="1083">
          <cell r="J1083" t="str">
            <v>FRT</v>
          </cell>
        </row>
        <row r="1086">
          <cell r="B1086" t="str">
            <v>FUZ247</v>
          </cell>
          <cell r="C1086">
            <v>131</v>
          </cell>
          <cell r="D1086">
            <v>3</v>
          </cell>
          <cell r="F1086">
            <v>2472</v>
          </cell>
          <cell r="G1086">
            <v>22805</v>
          </cell>
          <cell r="H1086" t="str">
            <v>ZHONGYIXUEYUANXI2</v>
          </cell>
          <cell r="I1086">
            <v>6</v>
          </cell>
          <cell r="J1086">
            <v>0</v>
          </cell>
          <cell r="K1086">
            <v>54</v>
          </cell>
          <cell r="L1086">
            <v>60</v>
          </cell>
          <cell r="N1086">
            <v>86</v>
          </cell>
          <cell r="O1086">
            <v>92</v>
          </cell>
          <cell r="S1086">
            <v>4</v>
          </cell>
          <cell r="U1086">
            <v>2473</v>
          </cell>
          <cell r="V1086">
            <v>2471</v>
          </cell>
          <cell r="W1086">
            <v>32</v>
          </cell>
          <cell r="X1086">
            <v>1132</v>
          </cell>
          <cell r="Y1086">
            <v>1151</v>
          </cell>
          <cell r="Z1086">
            <v>1153</v>
          </cell>
          <cell r="AA1086">
            <v>1163</v>
          </cell>
          <cell r="AB1086">
            <v>101</v>
          </cell>
          <cell r="AC1086">
            <v>2121</v>
          </cell>
          <cell r="AD1086">
            <v>2122</v>
          </cell>
          <cell r="AE1086">
            <v>2123</v>
          </cell>
          <cell r="AR1086">
            <v>682</v>
          </cell>
          <cell r="AS1086">
            <v>32</v>
          </cell>
          <cell r="AT1086">
            <v>2111</v>
          </cell>
          <cell r="AU1086">
            <v>3022</v>
          </cell>
          <cell r="AV1086">
            <v>1161</v>
          </cell>
          <cell r="AX1086">
            <v>102</v>
          </cell>
          <cell r="AY1086">
            <v>103</v>
          </cell>
          <cell r="AZ1086">
            <v>2082</v>
          </cell>
          <cell r="BA1086">
            <v>2122</v>
          </cell>
          <cell r="BB1086">
            <v>2123</v>
          </cell>
        </row>
        <row r="1087">
          <cell r="J1087" t="str">
            <v>TRX#</v>
          </cell>
        </row>
        <row r="1088">
          <cell r="J1088" t="str">
            <v>FRT</v>
          </cell>
        </row>
        <row r="1091">
          <cell r="B1091" t="str">
            <v>FUZ247</v>
          </cell>
          <cell r="C1091">
            <v>131</v>
          </cell>
          <cell r="D1091">
            <v>3</v>
          </cell>
          <cell r="F1091">
            <v>2473</v>
          </cell>
          <cell r="G1091">
            <v>22805</v>
          </cell>
          <cell r="H1091" t="str">
            <v>ZHONGYIXUEYUANXI3</v>
          </cell>
          <cell r="I1091">
            <v>6</v>
          </cell>
          <cell r="J1091">
            <v>4</v>
          </cell>
          <cell r="K1091">
            <v>45</v>
          </cell>
          <cell r="L1091">
            <v>64</v>
          </cell>
          <cell r="N1091">
            <v>88</v>
          </cell>
          <cell r="O1091">
            <v>94</v>
          </cell>
          <cell r="S1091">
            <v>4</v>
          </cell>
          <cell r="U1091">
            <v>2471</v>
          </cell>
          <cell r="V1091">
            <v>2472</v>
          </cell>
          <cell r="W1091">
            <v>2082</v>
          </cell>
          <cell r="X1091">
            <v>2083</v>
          </cell>
          <cell r="Y1091">
            <v>101</v>
          </cell>
          <cell r="Z1091">
            <v>103</v>
          </cell>
          <cell r="AA1091">
            <v>2131</v>
          </cell>
          <cell r="AB1091">
            <v>2113</v>
          </cell>
          <cell r="AC1091">
            <v>2111</v>
          </cell>
          <cell r="AD1091">
            <v>331</v>
          </cell>
          <cell r="AE1091">
            <v>2491</v>
          </cell>
          <cell r="AR1091">
            <v>683</v>
          </cell>
          <cell r="AS1091">
            <v>1162</v>
          </cell>
          <cell r="AT1091">
            <v>2133</v>
          </cell>
          <cell r="AU1091">
            <v>3023</v>
          </cell>
          <cell r="AV1091">
            <v>2112</v>
          </cell>
          <cell r="AX1091">
            <v>101</v>
          </cell>
          <cell r="AY1091">
            <v>103</v>
          </cell>
          <cell r="AZ1091">
            <v>2083</v>
          </cell>
          <cell r="BA1091">
            <v>2123</v>
          </cell>
          <cell r="BB1091">
            <v>2121</v>
          </cell>
        </row>
        <row r="1092">
          <cell r="J1092" t="str">
            <v>TRX#</v>
          </cell>
        </row>
        <row r="1093">
          <cell r="J1093" t="str">
            <v>FRT</v>
          </cell>
        </row>
        <row r="1096">
          <cell r="B1096" t="str">
            <v>ALL</v>
          </cell>
        </row>
        <row r="1097">
          <cell r="B1097" t="str">
            <v>SITE:</v>
          </cell>
          <cell r="C1097" t="str">
            <v>BCF</v>
          </cell>
          <cell r="D1097" t="str">
            <v>BTS</v>
          </cell>
          <cell r="E1097" t="str">
            <v>TYP</v>
          </cell>
          <cell r="F1097" t="str">
            <v>CI</v>
          </cell>
          <cell r="G1097" t="str">
            <v>LAC</v>
          </cell>
          <cell r="H1097" t="str">
            <v>CELL NAME</v>
          </cell>
          <cell r="I1097" t="str">
            <v>NCC</v>
          </cell>
          <cell r="J1097" t="str">
            <v>BCC</v>
          </cell>
          <cell r="K1097" t="str">
            <v>BCCH</v>
          </cell>
          <cell r="L1097" t="str">
            <v>2nd</v>
          </cell>
          <cell r="M1097" t="str">
            <v>3rd</v>
          </cell>
          <cell r="N1097" t="str">
            <v>4th</v>
          </cell>
          <cell r="O1097" t="str">
            <v>5th</v>
          </cell>
          <cell r="P1097" t="str">
            <v>BCH</v>
          </cell>
          <cell r="Q1097" t="str">
            <v>AG</v>
          </cell>
          <cell r="R1097" t="str">
            <v>SD</v>
          </cell>
          <cell r="S1097" t="str">
            <v>TRX</v>
          </cell>
          <cell r="T1097" t="str">
            <v>ET</v>
          </cell>
          <cell r="W1097" t="str">
            <v>Neighbor cell</v>
          </cell>
          <cell r="AR1097" t="str">
            <v>IUO Reference Cells (Pool)  &lt;&lt;CoCh - AdjCh&gt;&gt;</v>
          </cell>
        </row>
        <row r="1098">
          <cell r="G1098" t="str">
            <v>(Dec)</v>
          </cell>
          <cell r="K1098" t="str">
            <v>TRX</v>
          </cell>
          <cell r="L1098" t="str">
            <v>TRX</v>
          </cell>
          <cell r="M1098" t="str">
            <v>TRX</v>
          </cell>
          <cell r="N1098" t="str">
            <v>TRX</v>
          </cell>
          <cell r="O1098" t="str">
            <v>TRX</v>
          </cell>
          <cell r="P1098" t="str">
            <v>CFC</v>
          </cell>
          <cell r="Q1098" t="str">
            <v>CH</v>
          </cell>
          <cell r="R1098" t="str">
            <v>CH</v>
          </cell>
          <cell r="S1098" t="str">
            <v>Num</v>
          </cell>
          <cell r="T1098" t="str">
            <v>Num</v>
          </cell>
          <cell r="U1098">
            <v>1</v>
          </cell>
          <cell r="V1098">
            <v>2</v>
          </cell>
          <cell r="W1098">
            <v>3</v>
          </cell>
          <cell r="X1098">
            <v>4</v>
          </cell>
          <cell r="Y1098">
            <v>5</v>
          </cell>
          <cell r="Z1098">
            <v>6</v>
          </cell>
          <cell r="AA1098">
            <v>7</v>
          </cell>
          <cell r="AB1098">
            <v>8</v>
          </cell>
          <cell r="AC1098">
            <v>9</v>
          </cell>
          <cell r="AD1098">
            <v>10</v>
          </cell>
          <cell r="AE1098">
            <v>11</v>
          </cell>
          <cell r="AF1098">
            <v>12</v>
          </cell>
          <cell r="AG1098">
            <v>13</v>
          </cell>
          <cell r="AH1098">
            <v>14</v>
          </cell>
          <cell r="AI1098">
            <v>15</v>
          </cell>
          <cell r="AJ1098">
            <v>16</v>
          </cell>
          <cell r="AK1098">
            <v>17</v>
          </cell>
          <cell r="AL1098">
            <v>18</v>
          </cell>
          <cell r="AM1098">
            <v>19</v>
          </cell>
          <cell r="AN1098">
            <v>20</v>
          </cell>
          <cell r="AO1098">
            <v>21</v>
          </cell>
          <cell r="AP1098">
            <v>22</v>
          </cell>
          <cell r="AQ1098">
            <v>23</v>
          </cell>
          <cell r="AR1098">
            <v>1</v>
          </cell>
          <cell r="AS1098">
            <v>2</v>
          </cell>
          <cell r="AT1098">
            <v>3</v>
          </cell>
          <cell r="AU1098">
            <v>4</v>
          </cell>
          <cell r="AV1098">
            <v>5</v>
          </cell>
          <cell r="AW1098">
            <v>6</v>
          </cell>
          <cell r="AX1098">
            <v>7</v>
          </cell>
          <cell r="AY1098">
            <v>8</v>
          </cell>
          <cell r="AZ1098">
            <v>9</v>
          </cell>
          <cell r="BA1098">
            <v>10</v>
          </cell>
          <cell r="BB1098">
            <v>11</v>
          </cell>
        </row>
        <row r="1099">
          <cell r="B1099" t="str">
            <v>BSC132</v>
          </cell>
        </row>
        <row r="1100">
          <cell r="B1100" t="str">
            <v>FUZ007</v>
          </cell>
          <cell r="C1100">
            <v>132</v>
          </cell>
          <cell r="D1100">
            <v>3</v>
          </cell>
          <cell r="F1100">
            <v>71</v>
          </cell>
          <cell r="G1100">
            <v>22805</v>
          </cell>
          <cell r="H1100" t="str">
            <v>POST1</v>
          </cell>
          <cell r="I1100">
            <v>7</v>
          </cell>
          <cell r="J1100">
            <v>1</v>
          </cell>
          <cell r="K1100">
            <v>43</v>
          </cell>
          <cell r="L1100">
            <v>67</v>
          </cell>
          <cell r="M1100">
            <v>73</v>
          </cell>
          <cell r="N1100">
            <v>83</v>
          </cell>
          <cell r="O1100">
            <v>89</v>
          </cell>
          <cell r="S1100">
            <v>5</v>
          </cell>
          <cell r="U1100">
            <v>72</v>
          </cell>
          <cell r="V1100">
            <v>73</v>
          </cell>
          <cell r="W1100">
            <v>1131</v>
          </cell>
          <cell r="X1100">
            <v>2062</v>
          </cell>
          <cell r="Y1100">
            <v>3031</v>
          </cell>
          <cell r="Z1100">
            <v>2061</v>
          </cell>
          <cell r="AA1100">
            <v>1151</v>
          </cell>
          <cell r="AB1100">
            <v>32</v>
          </cell>
          <cell r="AC1100">
            <v>2851</v>
          </cell>
          <cell r="AD1100">
            <v>2852</v>
          </cell>
          <cell r="AE1100">
            <v>2853</v>
          </cell>
          <cell r="AR1100">
            <v>1133</v>
          </cell>
          <cell r="AS1100">
            <v>2063</v>
          </cell>
          <cell r="AT1100">
            <v>2841</v>
          </cell>
          <cell r="AU1100">
            <v>2121</v>
          </cell>
          <cell r="AV1100">
            <v>2561</v>
          </cell>
          <cell r="AX1100">
            <v>2853</v>
          </cell>
          <cell r="AY1100">
            <v>2851</v>
          </cell>
          <cell r="AZ1100">
            <v>1151</v>
          </cell>
        </row>
        <row r="1101">
          <cell r="J1101" t="str">
            <v>TRX#</v>
          </cell>
        </row>
        <row r="1102">
          <cell r="J1102" t="str">
            <v>FRT</v>
          </cell>
        </row>
        <row r="1105">
          <cell r="B1105" t="str">
            <v>FUZ007</v>
          </cell>
          <cell r="C1105">
            <v>132</v>
          </cell>
          <cell r="D1105">
            <v>3</v>
          </cell>
          <cell r="F1105">
            <v>72</v>
          </cell>
          <cell r="G1105">
            <v>22805</v>
          </cell>
          <cell r="H1105" t="str">
            <v>POST2</v>
          </cell>
          <cell r="I1105">
            <v>6</v>
          </cell>
          <cell r="J1105">
            <v>1</v>
          </cell>
          <cell r="K1105">
            <v>54</v>
          </cell>
          <cell r="L1105">
            <v>77</v>
          </cell>
          <cell r="M1105">
            <v>61</v>
          </cell>
          <cell r="N1105">
            <v>85</v>
          </cell>
          <cell r="O1105">
            <v>91</v>
          </cell>
          <cell r="S1105">
            <v>5</v>
          </cell>
          <cell r="U1105">
            <v>73</v>
          </cell>
          <cell r="V1105">
            <v>71</v>
          </cell>
          <cell r="W1105">
            <v>1132</v>
          </cell>
          <cell r="X1105">
            <v>3031</v>
          </cell>
          <cell r="Y1105">
            <v>2831</v>
          </cell>
          <cell r="Z1105">
            <v>2833</v>
          </cell>
          <cell r="AA1105">
            <v>1191</v>
          </cell>
          <cell r="AB1105">
            <v>1193</v>
          </cell>
          <cell r="AC1105">
            <v>2401</v>
          </cell>
          <cell r="AD1105">
            <v>281</v>
          </cell>
          <cell r="AE1105">
            <v>283</v>
          </cell>
          <cell r="AF1105">
            <v>1181</v>
          </cell>
          <cell r="AG1105">
            <v>1151</v>
          </cell>
          <cell r="AH1105">
            <v>1152</v>
          </cell>
          <cell r="AI1105">
            <v>32</v>
          </cell>
          <cell r="AJ1105">
            <v>2061</v>
          </cell>
          <cell r="AK1105">
            <v>2562</v>
          </cell>
          <cell r="AL1105">
            <v>2852</v>
          </cell>
          <cell r="AM1105">
            <v>2853</v>
          </cell>
          <cell r="AR1105">
            <v>2061</v>
          </cell>
          <cell r="AS1105">
            <v>102</v>
          </cell>
          <cell r="AT1105">
            <v>1181</v>
          </cell>
          <cell r="AU1105">
            <v>1131</v>
          </cell>
          <cell r="AV1105">
            <v>2122</v>
          </cell>
          <cell r="AW1105">
            <v>2562</v>
          </cell>
          <cell r="AY1105">
            <v>1151</v>
          </cell>
          <cell r="AZ1105">
            <v>1152</v>
          </cell>
          <cell r="BA1105">
            <v>2852</v>
          </cell>
        </row>
        <row r="1106">
          <cell r="J1106" t="str">
            <v>TRX#</v>
          </cell>
        </row>
        <row r="1107">
          <cell r="J1107" t="str">
            <v>FRT</v>
          </cell>
        </row>
        <row r="1110">
          <cell r="B1110" t="str">
            <v>FUZ007</v>
          </cell>
          <cell r="C1110">
            <v>132</v>
          </cell>
          <cell r="D1110">
            <v>3</v>
          </cell>
          <cell r="F1110">
            <v>73</v>
          </cell>
          <cell r="G1110">
            <v>22805</v>
          </cell>
          <cell r="H1110" t="str">
            <v>POST3</v>
          </cell>
          <cell r="I1110">
            <v>5</v>
          </cell>
          <cell r="J1110">
            <v>6</v>
          </cell>
          <cell r="K1110">
            <v>50</v>
          </cell>
          <cell r="L1110">
            <v>63</v>
          </cell>
          <cell r="M1110">
            <v>69</v>
          </cell>
          <cell r="N1110">
            <v>87</v>
          </cell>
          <cell r="O1110">
            <v>93</v>
          </cell>
          <cell r="S1110">
            <v>5</v>
          </cell>
          <cell r="U1110">
            <v>71</v>
          </cell>
          <cell r="V1110">
            <v>72</v>
          </cell>
          <cell r="W1110">
            <v>1131</v>
          </cell>
          <cell r="X1110">
            <v>1191</v>
          </cell>
          <cell r="Y1110">
            <v>1193</v>
          </cell>
          <cell r="Z1110">
            <v>2401</v>
          </cell>
          <cell r="AA1110">
            <v>281</v>
          </cell>
          <cell r="AB1110">
            <v>283</v>
          </cell>
          <cell r="AC1110">
            <v>1181</v>
          </cell>
          <cell r="AD1110">
            <v>1151</v>
          </cell>
          <cell r="AE1110">
            <v>1152</v>
          </cell>
          <cell r="AF1110">
            <v>1183</v>
          </cell>
          <cell r="AG1110">
            <v>1132</v>
          </cell>
          <cell r="AH1110">
            <v>2122</v>
          </cell>
          <cell r="AI1110">
            <v>2561</v>
          </cell>
          <cell r="AJ1110">
            <v>2562</v>
          </cell>
          <cell r="AK1110">
            <v>2852</v>
          </cell>
          <cell r="AL1110">
            <v>2853</v>
          </cell>
          <cell r="AR1110">
            <v>2062</v>
          </cell>
          <cell r="AS1110">
            <v>1132</v>
          </cell>
          <cell r="AT1110">
            <v>2563</v>
          </cell>
          <cell r="AU1110">
            <v>2123</v>
          </cell>
          <cell r="AW1110">
            <v>2853</v>
          </cell>
          <cell r="AX1110">
            <v>32</v>
          </cell>
          <cell r="AY1110">
            <v>1152</v>
          </cell>
          <cell r="AZ1110">
            <v>281</v>
          </cell>
          <cell r="BA1110">
            <v>2102</v>
          </cell>
        </row>
        <row r="1111">
          <cell r="J1111" t="str">
            <v>TRX#</v>
          </cell>
        </row>
        <row r="1112">
          <cell r="J1112" t="str">
            <v>FRT</v>
          </cell>
        </row>
        <row r="1115">
          <cell r="B1115" t="str">
            <v>FUZ119</v>
          </cell>
          <cell r="C1115">
            <v>132</v>
          </cell>
          <cell r="D1115">
            <v>3</v>
          </cell>
          <cell r="F1115">
            <v>1191</v>
          </cell>
          <cell r="G1115">
            <v>22805</v>
          </cell>
          <cell r="H1115" t="str">
            <v>ERHUA1</v>
          </cell>
          <cell r="I1115">
            <v>6</v>
          </cell>
          <cell r="J1115">
            <v>2</v>
          </cell>
          <cell r="K1115">
            <v>52</v>
          </cell>
          <cell r="L1115">
            <v>69</v>
          </cell>
          <cell r="N1115">
            <v>84</v>
          </cell>
          <cell r="O1115">
            <v>90</v>
          </cell>
          <cell r="S1115">
            <v>4</v>
          </cell>
          <cell r="U1115">
            <v>1192</v>
          </cell>
          <cell r="V1115">
            <v>1193</v>
          </cell>
          <cell r="W1115">
            <v>72</v>
          </cell>
          <cell r="X1115">
            <v>1152</v>
          </cell>
          <cell r="Y1115">
            <v>281</v>
          </cell>
          <cell r="Z1115">
            <v>2832</v>
          </cell>
          <cell r="AA1115">
            <v>2833</v>
          </cell>
          <cell r="AB1115">
            <v>2823</v>
          </cell>
          <cell r="AC1115">
            <v>73</v>
          </cell>
          <cell r="AD1115">
            <v>2401</v>
          </cell>
          <cell r="AE1115">
            <v>2831</v>
          </cell>
          <cell r="AF1115">
            <v>2813</v>
          </cell>
          <cell r="AG1115">
            <v>2852</v>
          </cell>
          <cell r="AH1115">
            <v>2841</v>
          </cell>
          <cell r="AI1115">
            <v>2842</v>
          </cell>
          <cell r="AJ1115">
            <v>2843</v>
          </cell>
          <cell r="AR1115">
            <v>2621</v>
          </cell>
          <cell r="AS1115">
            <v>283</v>
          </cell>
          <cell r="AU1115">
            <v>2401</v>
          </cell>
          <cell r="AV1115">
            <v>2841</v>
          </cell>
          <cell r="AW1115">
            <v>2842</v>
          </cell>
          <cell r="AX1115">
            <v>2832</v>
          </cell>
          <cell r="AY1115">
            <v>2821</v>
          </cell>
        </row>
        <row r="1116">
          <cell r="J1116" t="str">
            <v>TRX#</v>
          </cell>
        </row>
        <row r="1117">
          <cell r="J1117" t="str">
            <v>FRT</v>
          </cell>
        </row>
        <row r="1120">
          <cell r="B1120" t="str">
            <v>FUZ119</v>
          </cell>
          <cell r="C1120">
            <v>132</v>
          </cell>
          <cell r="D1120">
            <v>3</v>
          </cell>
          <cell r="F1120">
            <v>1192</v>
          </cell>
          <cell r="G1120">
            <v>22805</v>
          </cell>
          <cell r="H1120" t="str">
            <v>ERHUA2</v>
          </cell>
          <cell r="I1120">
            <v>6</v>
          </cell>
          <cell r="J1120">
            <v>2</v>
          </cell>
          <cell r="K1120">
            <v>54</v>
          </cell>
          <cell r="L1120">
            <v>75</v>
          </cell>
          <cell r="N1120">
            <v>86</v>
          </cell>
          <cell r="O1120">
            <v>92</v>
          </cell>
          <cell r="S1120">
            <v>4</v>
          </cell>
          <cell r="U1120">
            <v>1193</v>
          </cell>
          <cell r="V1120">
            <v>1191</v>
          </cell>
          <cell r="W1120">
            <v>2401</v>
          </cell>
          <cell r="X1120">
            <v>2402</v>
          </cell>
          <cell r="Y1120">
            <v>2832</v>
          </cell>
          <cell r="Z1120">
            <v>2833</v>
          </cell>
          <cell r="AA1120">
            <v>2823</v>
          </cell>
          <cell r="AB1120">
            <v>1281</v>
          </cell>
          <cell r="AC1120">
            <v>1283</v>
          </cell>
          <cell r="AD1120">
            <v>2321</v>
          </cell>
          <cell r="AE1120">
            <v>1431</v>
          </cell>
          <cell r="AF1120">
            <v>2791</v>
          </cell>
          <cell r="AG1120">
            <v>2841</v>
          </cell>
          <cell r="AH1120">
            <v>2842</v>
          </cell>
          <cell r="AI1120">
            <v>2843</v>
          </cell>
          <cell r="AR1120">
            <v>281</v>
          </cell>
          <cell r="AS1120">
            <v>2622</v>
          </cell>
          <cell r="AT1120">
            <v>282</v>
          </cell>
          <cell r="AV1120">
            <v>2833</v>
          </cell>
          <cell r="AW1120">
            <v>2823</v>
          </cell>
          <cell r="AX1120">
            <v>2822</v>
          </cell>
          <cell r="AY1120">
            <v>2842</v>
          </cell>
          <cell r="AZ1120">
            <v>2402</v>
          </cell>
          <cell r="BA1120">
            <v>2843</v>
          </cell>
        </row>
        <row r="1121">
          <cell r="J1121" t="str">
            <v>TRX#</v>
          </cell>
        </row>
        <row r="1122">
          <cell r="J1122" t="str">
            <v>FRT</v>
          </cell>
        </row>
        <row r="1125">
          <cell r="B1125" t="str">
            <v>FUZ119</v>
          </cell>
          <cell r="C1125">
            <v>132</v>
          </cell>
          <cell r="D1125">
            <v>3</v>
          </cell>
          <cell r="F1125">
            <v>1193</v>
          </cell>
          <cell r="G1125">
            <v>22805</v>
          </cell>
          <cell r="H1125" t="str">
            <v>ERHUA3</v>
          </cell>
          <cell r="I1125">
            <v>6</v>
          </cell>
          <cell r="J1125">
            <v>2</v>
          </cell>
          <cell r="K1125">
            <v>48</v>
          </cell>
          <cell r="L1125">
            <v>81</v>
          </cell>
          <cell r="N1125">
            <v>88</v>
          </cell>
          <cell r="O1125">
            <v>94</v>
          </cell>
          <cell r="S1125">
            <v>4</v>
          </cell>
          <cell r="U1125">
            <v>1191</v>
          </cell>
          <cell r="V1125">
            <v>1192</v>
          </cell>
          <cell r="W1125">
            <v>72</v>
          </cell>
          <cell r="X1125">
            <v>73</v>
          </cell>
          <cell r="Y1125">
            <v>1281</v>
          </cell>
          <cell r="Z1125">
            <v>1283</v>
          </cell>
          <cell r="AA1125">
            <v>2401</v>
          </cell>
          <cell r="AB1125">
            <v>2402</v>
          </cell>
          <cell r="AC1125">
            <v>281</v>
          </cell>
          <cell r="AD1125">
            <v>1152</v>
          </cell>
          <cell r="AE1125">
            <v>2321</v>
          </cell>
          <cell r="AF1125">
            <v>1431</v>
          </cell>
          <cell r="AG1125">
            <v>2841</v>
          </cell>
          <cell r="AH1125">
            <v>2842</v>
          </cell>
          <cell r="AI1125">
            <v>2843</v>
          </cell>
          <cell r="AR1125">
            <v>2813</v>
          </cell>
          <cell r="AS1125">
            <v>2793</v>
          </cell>
          <cell r="AT1125">
            <v>283</v>
          </cell>
          <cell r="AV1125">
            <v>2401</v>
          </cell>
          <cell r="AW1125">
            <v>2833</v>
          </cell>
          <cell r="AX1125">
            <v>2823</v>
          </cell>
          <cell r="AY1125">
            <v>2841</v>
          </cell>
          <cell r="AZ1125">
            <v>2843</v>
          </cell>
          <cell r="BA1125">
            <v>2403</v>
          </cell>
        </row>
        <row r="1126">
          <cell r="J1126" t="str">
            <v>TRX#</v>
          </cell>
        </row>
        <row r="1127">
          <cell r="J1127" t="str">
            <v>FRT</v>
          </cell>
        </row>
        <row r="1130">
          <cell r="B1130" t="str">
            <v>FUZ206</v>
          </cell>
          <cell r="C1130">
            <v>132</v>
          </cell>
          <cell r="D1130">
            <v>3</v>
          </cell>
          <cell r="F1130">
            <v>2061</v>
          </cell>
          <cell r="G1130">
            <v>22805</v>
          </cell>
          <cell r="H1130" t="str">
            <v>FUZHOUXIYUAN1</v>
          </cell>
          <cell r="I1130">
            <v>6</v>
          </cell>
          <cell r="J1130">
            <v>0</v>
          </cell>
          <cell r="K1130">
            <v>47</v>
          </cell>
          <cell r="L1130">
            <v>65</v>
          </cell>
          <cell r="M1130">
            <v>70</v>
          </cell>
          <cell r="N1130">
            <v>85</v>
          </cell>
          <cell r="O1130">
            <v>91</v>
          </cell>
          <cell r="S1130">
            <v>5</v>
          </cell>
          <cell r="U1130">
            <v>2062</v>
          </cell>
          <cell r="V1130">
            <v>2063</v>
          </cell>
          <cell r="W1130">
            <v>3031</v>
          </cell>
          <cell r="X1130">
            <v>1441</v>
          </cell>
          <cell r="Y1130">
            <v>71</v>
          </cell>
          <cell r="Z1130">
            <v>1151</v>
          </cell>
          <cell r="AA1130">
            <v>2831</v>
          </cell>
          <cell r="AB1130">
            <v>72</v>
          </cell>
          <cell r="AC1130">
            <v>2851</v>
          </cell>
          <cell r="AR1130">
            <v>1131</v>
          </cell>
          <cell r="AS1130">
            <v>2092</v>
          </cell>
          <cell r="AT1130">
            <v>72</v>
          </cell>
          <cell r="AV1130">
            <v>2101</v>
          </cell>
          <cell r="AW1130">
            <v>2102</v>
          </cell>
          <cell r="AX1130">
            <v>32</v>
          </cell>
          <cell r="AY1130">
            <v>1151</v>
          </cell>
          <cell r="AZ1130">
            <v>2851</v>
          </cell>
        </row>
        <row r="1131">
          <cell r="J1131" t="str">
            <v>TRX#</v>
          </cell>
        </row>
        <row r="1132">
          <cell r="J1132" t="str">
            <v>FRT</v>
          </cell>
        </row>
        <row r="1135">
          <cell r="B1135" t="str">
            <v>FUZ206</v>
          </cell>
          <cell r="C1135">
            <v>132</v>
          </cell>
          <cell r="D1135">
            <v>3</v>
          </cell>
          <cell r="F1135">
            <v>2062</v>
          </cell>
          <cell r="G1135">
            <v>22805</v>
          </cell>
          <cell r="H1135" t="str">
            <v>FUZHOUXIYUAN2</v>
          </cell>
          <cell r="I1135">
            <v>5</v>
          </cell>
          <cell r="J1135">
            <v>7</v>
          </cell>
          <cell r="K1135">
            <v>49</v>
          </cell>
          <cell r="L1135">
            <v>78</v>
          </cell>
          <cell r="N1135">
            <v>87</v>
          </cell>
          <cell r="S1135">
            <v>3</v>
          </cell>
          <cell r="U1135">
            <v>2063</v>
          </cell>
          <cell r="V1135">
            <v>2061</v>
          </cell>
          <cell r="W1135">
            <v>32</v>
          </cell>
          <cell r="X1135">
            <v>1131</v>
          </cell>
          <cell r="Y1135">
            <v>71</v>
          </cell>
          <cell r="Z1135">
            <v>1133</v>
          </cell>
          <cell r="AA1135">
            <v>1151</v>
          </cell>
          <cell r="AB1135">
            <v>2851</v>
          </cell>
          <cell r="AC1135">
            <v>2852</v>
          </cell>
          <cell r="AD1135">
            <v>2853</v>
          </cell>
          <cell r="AR1135">
            <v>73</v>
          </cell>
          <cell r="AS1135">
            <v>1132</v>
          </cell>
          <cell r="AU1135">
            <v>2103</v>
          </cell>
          <cell r="AV1135">
            <v>32</v>
          </cell>
          <cell r="AW1135">
            <v>2472</v>
          </cell>
          <cell r="AX1135">
            <v>2102</v>
          </cell>
          <cell r="AY1135">
            <v>2853</v>
          </cell>
        </row>
        <row r="1136">
          <cell r="J1136" t="str">
            <v>TRX#</v>
          </cell>
        </row>
        <row r="1137">
          <cell r="J1137" t="str">
            <v>FRT</v>
          </cell>
        </row>
        <row r="1140">
          <cell r="B1140" t="str">
            <v>FUZ206</v>
          </cell>
          <cell r="C1140">
            <v>132</v>
          </cell>
          <cell r="D1140">
            <v>3</v>
          </cell>
          <cell r="F1140">
            <v>2063</v>
          </cell>
          <cell r="G1140">
            <v>22805</v>
          </cell>
          <cell r="H1140" t="str">
            <v>FUZHOUXIYUAN3</v>
          </cell>
          <cell r="I1140">
            <v>5</v>
          </cell>
          <cell r="J1140">
            <v>1</v>
          </cell>
          <cell r="K1140">
            <v>44</v>
          </cell>
          <cell r="L1140">
            <v>62</v>
          </cell>
          <cell r="N1140">
            <v>83</v>
          </cell>
          <cell r="O1140">
            <v>89</v>
          </cell>
          <cell r="S1140">
            <v>4</v>
          </cell>
          <cell r="U1140">
            <v>2061</v>
          </cell>
          <cell r="V1140">
            <v>2062</v>
          </cell>
          <cell r="W1140">
            <v>2072</v>
          </cell>
          <cell r="X1140">
            <v>31</v>
          </cell>
          <cell r="Y1140">
            <v>1131</v>
          </cell>
          <cell r="Z1140">
            <v>1133</v>
          </cell>
          <cell r="AA1140">
            <v>32</v>
          </cell>
          <cell r="AB1140">
            <v>1441</v>
          </cell>
          <cell r="AC1140">
            <v>2071</v>
          </cell>
          <cell r="AD1140">
            <v>2561</v>
          </cell>
          <cell r="AE1140">
            <v>2851</v>
          </cell>
          <cell r="AF1140">
            <v>2852</v>
          </cell>
          <cell r="AG1140">
            <v>2853</v>
          </cell>
          <cell r="AR1140">
            <v>71</v>
          </cell>
          <cell r="AS1140">
            <v>1133</v>
          </cell>
          <cell r="AT1140">
            <v>2091</v>
          </cell>
          <cell r="AU1140">
            <v>2121</v>
          </cell>
          <cell r="AW1140">
            <v>1151</v>
          </cell>
          <cell r="AX1140">
            <v>31</v>
          </cell>
          <cell r="AY1140">
            <v>2103</v>
          </cell>
          <cell r="AZ1140">
            <v>2101</v>
          </cell>
          <cell r="BA1140">
            <v>2851</v>
          </cell>
        </row>
        <row r="1141">
          <cell r="J1141" t="str">
            <v>TRX#</v>
          </cell>
        </row>
        <row r="1142">
          <cell r="J1142" t="str">
            <v>FRT</v>
          </cell>
        </row>
        <row r="1145">
          <cell r="B1145" t="str">
            <v>FUZ278</v>
          </cell>
          <cell r="C1145">
            <v>132</v>
          </cell>
          <cell r="D1145">
            <v>3</v>
          </cell>
          <cell r="F1145">
            <v>2781</v>
          </cell>
          <cell r="G1145">
            <v>22805</v>
          </cell>
          <cell r="H1145" t="str">
            <v>HUALIGONGSI1</v>
          </cell>
          <cell r="I1145">
            <v>7</v>
          </cell>
          <cell r="J1145">
            <v>4</v>
          </cell>
          <cell r="K1145">
            <v>51</v>
          </cell>
          <cell r="L1145">
            <v>77</v>
          </cell>
          <cell r="N1145">
            <v>83</v>
          </cell>
          <cell r="O1145">
            <v>89</v>
          </cell>
          <cell r="S1145">
            <v>4</v>
          </cell>
          <cell r="U1145">
            <v>2782</v>
          </cell>
          <cell r="V1145">
            <v>2783</v>
          </cell>
          <cell r="W1145">
            <v>2811</v>
          </cell>
          <cell r="X1145">
            <v>2812</v>
          </cell>
          <cell r="Y1145">
            <v>2813</v>
          </cell>
          <cell r="Z1145">
            <v>2821</v>
          </cell>
          <cell r="AA1145">
            <v>2822</v>
          </cell>
          <cell r="AB1145">
            <v>2831</v>
          </cell>
          <cell r="AC1145">
            <v>2791</v>
          </cell>
          <cell r="AD1145">
            <v>2792</v>
          </cell>
          <cell r="AE1145">
            <v>2751</v>
          </cell>
          <cell r="AF1145">
            <v>2741</v>
          </cell>
          <cell r="AG1145">
            <v>1431</v>
          </cell>
          <cell r="AR1145">
            <v>2751</v>
          </cell>
          <cell r="AS1145">
            <v>351</v>
          </cell>
          <cell r="AT1145">
            <v>1281</v>
          </cell>
          <cell r="AU1145">
            <v>2821</v>
          </cell>
          <cell r="AV1145">
            <v>2831</v>
          </cell>
          <cell r="AW1145" t="str">
            <v/>
          </cell>
          <cell r="AX1145">
            <v>2741</v>
          </cell>
          <cell r="AY1145">
            <v>2791</v>
          </cell>
          <cell r="AZ1145">
            <v>2811</v>
          </cell>
          <cell r="BA1145">
            <v>2813</v>
          </cell>
          <cell r="BB1145">
            <v>61</v>
          </cell>
        </row>
        <row r="1146">
          <cell r="J1146" t="str">
            <v>TRX#</v>
          </cell>
        </row>
        <row r="1147">
          <cell r="J1147" t="str">
            <v>FRT</v>
          </cell>
        </row>
        <row r="1150">
          <cell r="B1150" t="str">
            <v>FUZ278</v>
          </cell>
          <cell r="C1150">
            <v>132</v>
          </cell>
          <cell r="D1150">
            <v>3</v>
          </cell>
          <cell r="F1150">
            <v>2782</v>
          </cell>
          <cell r="G1150">
            <v>22805</v>
          </cell>
          <cell r="H1150" t="str">
            <v>HUALIGONGSI2</v>
          </cell>
          <cell r="I1150">
            <v>7</v>
          </cell>
          <cell r="J1150">
            <v>4</v>
          </cell>
          <cell r="K1150">
            <v>53</v>
          </cell>
          <cell r="L1150">
            <v>80</v>
          </cell>
          <cell r="N1150">
            <v>85</v>
          </cell>
          <cell r="O1150">
            <v>91</v>
          </cell>
          <cell r="S1150">
            <v>4</v>
          </cell>
          <cell r="U1150">
            <v>2781</v>
          </cell>
          <cell r="V1150">
            <v>2783</v>
          </cell>
          <cell r="W1150">
            <v>2812</v>
          </cell>
          <cell r="X1150">
            <v>2792</v>
          </cell>
          <cell r="Y1150">
            <v>2752</v>
          </cell>
          <cell r="Z1150">
            <v>2741</v>
          </cell>
          <cell r="AA1150">
            <v>2742</v>
          </cell>
          <cell r="AB1150">
            <v>351</v>
          </cell>
          <cell r="AC1150">
            <v>352</v>
          </cell>
          <cell r="AD1150">
            <v>353</v>
          </cell>
          <cell r="AE1150">
            <v>1431</v>
          </cell>
          <cell r="AR1150">
            <v>2822</v>
          </cell>
          <cell r="AS1150">
            <v>2752</v>
          </cell>
          <cell r="AT1150">
            <v>2332</v>
          </cell>
          <cell r="AU1150">
            <v>2322</v>
          </cell>
          <cell r="AV1150" t="str">
            <v/>
          </cell>
          <cell r="AW1150">
            <v>2812</v>
          </cell>
          <cell r="AX1150">
            <v>2741</v>
          </cell>
          <cell r="AY1150">
            <v>2742</v>
          </cell>
          <cell r="AZ1150">
            <v>2792</v>
          </cell>
          <cell r="BA1150" t="str">
            <v/>
          </cell>
          <cell r="BB1150" t="str">
            <v/>
          </cell>
        </row>
        <row r="1151">
          <cell r="J1151" t="str">
            <v>TRX#</v>
          </cell>
        </row>
        <row r="1152">
          <cell r="J1152" t="str">
            <v>FRT</v>
          </cell>
        </row>
        <row r="1155">
          <cell r="B1155" t="str">
            <v>FUZ278</v>
          </cell>
          <cell r="C1155">
            <v>132</v>
          </cell>
          <cell r="D1155">
            <v>3</v>
          </cell>
          <cell r="F1155">
            <v>2783</v>
          </cell>
          <cell r="G1155">
            <v>22805</v>
          </cell>
          <cell r="H1155" t="str">
            <v>HUALIGONGSI3</v>
          </cell>
          <cell r="I1155">
            <v>6</v>
          </cell>
          <cell r="J1155">
            <v>2</v>
          </cell>
          <cell r="K1155">
            <v>55</v>
          </cell>
          <cell r="L1155">
            <v>69</v>
          </cell>
          <cell r="N1155">
            <v>87</v>
          </cell>
          <cell r="O1155">
            <v>93</v>
          </cell>
          <cell r="S1155">
            <v>4</v>
          </cell>
          <cell r="U1155">
            <v>2781</v>
          </cell>
          <cell r="V1155">
            <v>2782</v>
          </cell>
          <cell r="W1155">
            <v>2812</v>
          </cell>
          <cell r="X1155">
            <v>2813</v>
          </cell>
          <cell r="Y1155">
            <v>2792</v>
          </cell>
          <cell r="Z1155">
            <v>2751</v>
          </cell>
          <cell r="AA1155">
            <v>2752</v>
          </cell>
          <cell r="AB1155">
            <v>2753</v>
          </cell>
          <cell r="AC1155">
            <v>2741</v>
          </cell>
          <cell r="AD1155">
            <v>2742</v>
          </cell>
          <cell r="AE1155">
            <v>351</v>
          </cell>
          <cell r="AR1155">
            <v>353</v>
          </cell>
          <cell r="AS1155">
            <v>2753</v>
          </cell>
          <cell r="AT1155" t="str">
            <v/>
          </cell>
          <cell r="AU1155">
            <v>2812</v>
          </cell>
          <cell r="AV1155">
            <v>2813</v>
          </cell>
          <cell r="AW1155">
            <v>2792</v>
          </cell>
          <cell r="AX1155">
            <v>2742</v>
          </cell>
          <cell r="AY1155" t="str">
            <v/>
          </cell>
          <cell r="AZ1155" t="str">
            <v/>
          </cell>
          <cell r="BA1155" t="str">
            <v/>
          </cell>
          <cell r="BB1155" t="str">
            <v/>
          </cell>
        </row>
        <row r="1156">
          <cell r="J1156" t="str">
            <v>TRX#</v>
          </cell>
        </row>
        <row r="1157">
          <cell r="J1157" t="str">
            <v>FRT</v>
          </cell>
        </row>
        <row r="1160">
          <cell r="B1160" t="str">
            <v>FUZ279</v>
          </cell>
          <cell r="C1160">
            <v>132</v>
          </cell>
          <cell r="D1160">
            <v>3</v>
          </cell>
          <cell r="F1160">
            <v>2791</v>
          </cell>
          <cell r="G1160">
            <v>22805</v>
          </cell>
          <cell r="H1160" t="str">
            <v>CHAHUICUN1</v>
          </cell>
          <cell r="I1160">
            <v>6</v>
          </cell>
          <cell r="J1160">
            <v>3</v>
          </cell>
          <cell r="K1160">
            <v>52</v>
          </cell>
          <cell r="L1160">
            <v>70</v>
          </cell>
          <cell r="N1160">
            <v>84</v>
          </cell>
          <cell r="O1160">
            <v>90</v>
          </cell>
          <cell r="S1160">
            <v>4</v>
          </cell>
          <cell r="U1160">
            <v>2792</v>
          </cell>
          <cell r="V1160">
            <v>2793</v>
          </cell>
          <cell r="W1160">
            <v>2822</v>
          </cell>
          <cell r="X1160">
            <v>2813</v>
          </cell>
          <cell r="Y1160">
            <v>1281</v>
          </cell>
          <cell r="Z1160">
            <v>2751</v>
          </cell>
          <cell r="AA1160">
            <v>1192</v>
          </cell>
          <cell r="AB1160">
            <v>2781</v>
          </cell>
          <cell r="AR1160">
            <v>2811</v>
          </cell>
          <cell r="AS1160">
            <v>2741</v>
          </cell>
          <cell r="AT1160">
            <v>61</v>
          </cell>
          <cell r="AU1160">
            <v>2871</v>
          </cell>
          <cell r="AW1160">
            <v>2822</v>
          </cell>
          <cell r="AX1160">
            <v>1281</v>
          </cell>
          <cell r="AY1160">
            <v>2751</v>
          </cell>
        </row>
        <row r="1161">
          <cell r="J1161" t="str">
            <v>TRX#</v>
          </cell>
        </row>
        <row r="1162">
          <cell r="J1162" t="str">
            <v>FRT</v>
          </cell>
        </row>
        <row r="1165">
          <cell r="B1165" t="str">
            <v>FUZ279</v>
          </cell>
          <cell r="C1165">
            <v>132</v>
          </cell>
          <cell r="D1165">
            <v>3</v>
          </cell>
          <cell r="F1165">
            <v>2792</v>
          </cell>
          <cell r="G1165">
            <v>22805</v>
          </cell>
          <cell r="H1165" t="str">
            <v>CHAHUICUN2</v>
          </cell>
          <cell r="I1165">
            <v>6</v>
          </cell>
          <cell r="J1165">
            <v>1</v>
          </cell>
          <cell r="K1165">
            <v>45</v>
          </cell>
          <cell r="L1165">
            <v>60</v>
          </cell>
          <cell r="N1165">
            <v>86</v>
          </cell>
          <cell r="O1165">
            <v>92</v>
          </cell>
          <cell r="S1165">
            <v>4</v>
          </cell>
          <cell r="U1165">
            <v>2793</v>
          </cell>
          <cell r="V1165">
            <v>2791</v>
          </cell>
          <cell r="W1165">
            <v>2813</v>
          </cell>
          <cell r="X1165">
            <v>2751</v>
          </cell>
          <cell r="Y1165">
            <v>2753</v>
          </cell>
          <cell r="Z1165">
            <v>62</v>
          </cell>
          <cell r="AA1165">
            <v>2763</v>
          </cell>
          <cell r="AB1165">
            <v>2781</v>
          </cell>
          <cell r="AC1165">
            <v>2782</v>
          </cell>
          <cell r="AD1165">
            <v>2783</v>
          </cell>
          <cell r="AR1165">
            <v>2812</v>
          </cell>
          <cell r="AS1165">
            <v>2872</v>
          </cell>
          <cell r="AT1165">
            <v>62</v>
          </cell>
          <cell r="AU1165">
            <v>1192</v>
          </cell>
          <cell r="AW1165">
            <v>2752</v>
          </cell>
          <cell r="AX1165">
            <v>2753</v>
          </cell>
          <cell r="AY1165">
            <v>2762</v>
          </cell>
          <cell r="AZ1165">
            <v>1282</v>
          </cell>
          <cell r="BA1165">
            <v>2332</v>
          </cell>
        </row>
        <row r="1166">
          <cell r="J1166" t="str">
            <v>TRX#</v>
          </cell>
        </row>
        <row r="1167">
          <cell r="J1167" t="str">
            <v>FRT</v>
          </cell>
        </row>
        <row r="1170">
          <cell r="B1170" t="str">
            <v>FUZ279</v>
          </cell>
          <cell r="C1170">
            <v>132</v>
          </cell>
          <cell r="D1170">
            <v>3</v>
          </cell>
          <cell r="F1170">
            <v>2793</v>
          </cell>
          <cell r="G1170">
            <v>22805</v>
          </cell>
          <cell r="H1170" t="str">
            <v>CHAHUICUN3</v>
          </cell>
          <cell r="I1170">
            <v>5</v>
          </cell>
          <cell r="J1170">
            <v>6</v>
          </cell>
          <cell r="K1170">
            <v>56</v>
          </cell>
          <cell r="L1170">
            <v>76</v>
          </cell>
          <cell r="N1170">
            <v>88</v>
          </cell>
          <cell r="O1170">
            <v>94</v>
          </cell>
          <cell r="S1170">
            <v>4</v>
          </cell>
          <cell r="U1170">
            <v>2791</v>
          </cell>
          <cell r="V1170">
            <v>2792</v>
          </cell>
          <cell r="W1170">
            <v>2751</v>
          </cell>
          <cell r="X1170">
            <v>2753</v>
          </cell>
          <cell r="Y1170">
            <v>2761</v>
          </cell>
          <cell r="Z1170">
            <v>2763</v>
          </cell>
          <cell r="AA1170">
            <v>61</v>
          </cell>
          <cell r="AB1170">
            <v>62</v>
          </cell>
          <cell r="AC1170">
            <v>1281</v>
          </cell>
          <cell r="AD1170">
            <v>1282</v>
          </cell>
          <cell r="AE1170">
            <v>2822</v>
          </cell>
          <cell r="AF1170">
            <v>3101</v>
          </cell>
          <cell r="AR1170">
            <v>2753</v>
          </cell>
          <cell r="AS1170">
            <v>2813</v>
          </cell>
          <cell r="AT1170">
            <v>1193</v>
          </cell>
          <cell r="AV1170">
            <v>2763</v>
          </cell>
          <cell r="AW1170">
            <v>1283</v>
          </cell>
          <cell r="AX1170">
            <v>2323</v>
          </cell>
          <cell r="AY1170">
            <v>2331</v>
          </cell>
        </row>
        <row r="1171">
          <cell r="J1171" t="str">
            <v>TRX#</v>
          </cell>
        </row>
        <row r="1172">
          <cell r="J1172" t="str">
            <v>FRT</v>
          </cell>
        </row>
        <row r="1175">
          <cell r="B1175" t="str">
            <v>FUZ281</v>
          </cell>
          <cell r="C1175">
            <v>132</v>
          </cell>
          <cell r="D1175">
            <v>3</v>
          </cell>
          <cell r="F1175">
            <v>2811</v>
          </cell>
          <cell r="G1175">
            <v>22805</v>
          </cell>
          <cell r="H1175" t="str">
            <v>HENGYU1</v>
          </cell>
          <cell r="I1175">
            <v>5</v>
          </cell>
          <cell r="J1175">
            <v>7</v>
          </cell>
          <cell r="K1175">
            <v>56</v>
          </cell>
          <cell r="L1175">
            <v>72</v>
          </cell>
          <cell r="N1175">
            <v>84</v>
          </cell>
          <cell r="O1175">
            <v>90</v>
          </cell>
          <cell r="S1175">
            <v>4</v>
          </cell>
          <cell r="U1175">
            <v>2812</v>
          </cell>
          <cell r="V1175">
            <v>2813</v>
          </cell>
          <cell r="W1175">
            <v>3031</v>
          </cell>
          <cell r="X1175">
            <v>2822</v>
          </cell>
          <cell r="Y1175">
            <v>2832</v>
          </cell>
          <cell r="Z1175">
            <v>2821</v>
          </cell>
          <cell r="AA1175">
            <v>2781</v>
          </cell>
          <cell r="AR1175">
            <v>2741</v>
          </cell>
          <cell r="AS1175">
            <v>2791</v>
          </cell>
          <cell r="AT1175">
            <v>1191</v>
          </cell>
          <cell r="AV1175">
            <v>2832</v>
          </cell>
          <cell r="AW1175">
            <v>2822</v>
          </cell>
          <cell r="AX1175">
            <v>2821</v>
          </cell>
          <cell r="AY1175">
            <v>1281</v>
          </cell>
          <cell r="AZ1175">
            <v>2751</v>
          </cell>
        </row>
        <row r="1176">
          <cell r="J1176" t="str">
            <v>TRX#</v>
          </cell>
        </row>
        <row r="1177">
          <cell r="J1177" t="str">
            <v>FRT</v>
          </cell>
        </row>
        <row r="1180">
          <cell r="B1180" t="str">
            <v>FUZ281</v>
          </cell>
          <cell r="C1180">
            <v>132</v>
          </cell>
          <cell r="D1180">
            <v>3</v>
          </cell>
          <cell r="F1180">
            <v>2812</v>
          </cell>
          <cell r="G1180">
            <v>22805</v>
          </cell>
          <cell r="H1180" t="str">
            <v>HENGYU2</v>
          </cell>
          <cell r="I1180">
            <v>6</v>
          </cell>
          <cell r="J1180">
            <v>3</v>
          </cell>
          <cell r="K1180">
            <v>54</v>
          </cell>
          <cell r="L1180">
            <v>65</v>
          </cell>
          <cell r="N1180">
            <v>86</v>
          </cell>
          <cell r="O1180">
            <v>92</v>
          </cell>
          <cell r="S1180">
            <v>4</v>
          </cell>
          <cell r="U1180">
            <v>2813</v>
          </cell>
          <cell r="V1180">
            <v>2811</v>
          </cell>
          <cell r="W1180">
            <v>2741</v>
          </cell>
          <cell r="X1180">
            <v>351</v>
          </cell>
          <cell r="Y1180">
            <v>2742</v>
          </cell>
          <cell r="Z1180">
            <v>2751</v>
          </cell>
          <cell r="AA1180">
            <v>2752</v>
          </cell>
          <cell r="AB1180">
            <v>2781</v>
          </cell>
          <cell r="AC1180">
            <v>2782</v>
          </cell>
          <cell r="AD1180">
            <v>2783</v>
          </cell>
          <cell r="AR1180">
            <v>2742</v>
          </cell>
          <cell r="AS1180">
            <v>2792</v>
          </cell>
          <cell r="AT1180">
            <v>2822</v>
          </cell>
          <cell r="AV1180">
            <v>353</v>
          </cell>
          <cell r="AW1180">
            <v>2752</v>
          </cell>
        </row>
        <row r="1181">
          <cell r="J1181" t="str">
            <v>TRX#</v>
          </cell>
        </row>
        <row r="1182">
          <cell r="J1182" t="str">
            <v>FRT</v>
          </cell>
        </row>
        <row r="1185">
          <cell r="B1185" t="str">
            <v>FUZ281</v>
          </cell>
          <cell r="C1185">
            <v>132</v>
          </cell>
          <cell r="D1185">
            <v>3</v>
          </cell>
          <cell r="F1185">
            <v>2813</v>
          </cell>
          <cell r="G1185">
            <v>22805</v>
          </cell>
          <cell r="H1185" t="str">
            <v>HENGYU3</v>
          </cell>
          <cell r="I1185">
            <v>6</v>
          </cell>
          <cell r="J1185">
            <v>6</v>
          </cell>
          <cell r="K1185">
            <v>59</v>
          </cell>
          <cell r="L1185">
            <v>81</v>
          </cell>
          <cell r="N1185">
            <v>88</v>
          </cell>
          <cell r="O1185">
            <v>94</v>
          </cell>
          <cell r="S1185">
            <v>4</v>
          </cell>
          <cell r="U1185">
            <v>2811</v>
          </cell>
          <cell r="V1185">
            <v>2812</v>
          </cell>
          <cell r="W1185">
            <v>2822</v>
          </cell>
          <cell r="X1185">
            <v>2791</v>
          </cell>
          <cell r="Y1185">
            <v>2792</v>
          </cell>
          <cell r="Z1185">
            <v>2751</v>
          </cell>
          <cell r="AA1185">
            <v>2752</v>
          </cell>
          <cell r="AB1185">
            <v>2741</v>
          </cell>
          <cell r="AC1185">
            <v>351</v>
          </cell>
          <cell r="AD1185">
            <v>1281</v>
          </cell>
          <cell r="AE1185">
            <v>1191</v>
          </cell>
          <cell r="AF1185">
            <v>2781</v>
          </cell>
          <cell r="AG1185">
            <v>2783</v>
          </cell>
          <cell r="AR1185">
            <v>2743</v>
          </cell>
          <cell r="AS1185">
            <v>2793</v>
          </cell>
          <cell r="AT1185">
            <v>1193</v>
          </cell>
          <cell r="AV1185">
            <v>2821</v>
          </cell>
          <cell r="AW1185">
            <v>2823</v>
          </cell>
          <cell r="AX1185">
            <v>1281</v>
          </cell>
          <cell r="AY1185">
            <v>2751</v>
          </cell>
          <cell r="AZ1185">
            <v>351</v>
          </cell>
        </row>
        <row r="1186">
          <cell r="J1186" t="str">
            <v>TRX#</v>
          </cell>
        </row>
        <row r="1187">
          <cell r="J1187" t="str">
            <v>FRT</v>
          </cell>
        </row>
        <row r="1190">
          <cell r="B1190" t="str">
            <v>FUZ282</v>
          </cell>
          <cell r="C1190">
            <v>132</v>
          </cell>
          <cell r="D1190">
            <v>3</v>
          </cell>
          <cell r="F1190">
            <v>2821</v>
          </cell>
          <cell r="G1190">
            <v>22805</v>
          </cell>
          <cell r="H1190" t="str">
            <v>ZHUYU1</v>
          </cell>
          <cell r="I1190">
            <v>6</v>
          </cell>
          <cell r="J1190">
            <v>3</v>
          </cell>
          <cell r="K1190">
            <v>48</v>
          </cell>
          <cell r="L1190">
            <v>64</v>
          </cell>
          <cell r="N1190">
            <v>83</v>
          </cell>
          <cell r="O1190">
            <v>89</v>
          </cell>
          <cell r="S1190">
            <v>4</v>
          </cell>
          <cell r="U1190">
            <v>2822</v>
          </cell>
          <cell r="V1190">
            <v>2823</v>
          </cell>
          <cell r="W1190">
            <v>3031</v>
          </cell>
          <cell r="X1190">
            <v>2831</v>
          </cell>
          <cell r="Y1190">
            <v>2832</v>
          </cell>
          <cell r="Z1190">
            <v>2833</v>
          </cell>
          <cell r="AA1190">
            <v>2811</v>
          </cell>
          <cell r="AB1190">
            <v>2781</v>
          </cell>
          <cell r="AR1190">
            <v>2751</v>
          </cell>
          <cell r="AS1190">
            <v>1281</v>
          </cell>
          <cell r="AT1190">
            <v>2401</v>
          </cell>
          <cell r="AU1190">
            <v>2841</v>
          </cell>
          <cell r="AW1190">
            <v>2811</v>
          </cell>
          <cell r="AX1190">
            <v>2813</v>
          </cell>
          <cell r="AY1190">
            <v>2791</v>
          </cell>
          <cell r="AZ1190">
            <v>63</v>
          </cell>
          <cell r="BA1190">
            <v>61</v>
          </cell>
        </row>
        <row r="1191">
          <cell r="J1191" t="str">
            <v>TRX#</v>
          </cell>
        </row>
        <row r="1192">
          <cell r="J1192" t="str">
            <v>FRT</v>
          </cell>
        </row>
        <row r="1195">
          <cell r="B1195" t="str">
            <v>FUZ282</v>
          </cell>
          <cell r="C1195">
            <v>132</v>
          </cell>
          <cell r="D1195">
            <v>3</v>
          </cell>
          <cell r="F1195">
            <v>2822</v>
          </cell>
          <cell r="G1195">
            <v>22805</v>
          </cell>
          <cell r="H1195" t="str">
            <v>ZHUYU2</v>
          </cell>
          <cell r="I1195">
            <v>5</v>
          </cell>
          <cell r="J1195">
            <v>2</v>
          </cell>
          <cell r="K1195">
            <v>44</v>
          </cell>
          <cell r="L1195">
            <v>62</v>
          </cell>
          <cell r="N1195">
            <v>85</v>
          </cell>
          <cell r="O1195">
            <v>91</v>
          </cell>
          <cell r="S1195">
            <v>4</v>
          </cell>
          <cell r="U1195">
            <v>2823</v>
          </cell>
          <cell r="V1195">
            <v>2821</v>
          </cell>
          <cell r="W1195">
            <v>2811</v>
          </cell>
          <cell r="X1195">
            <v>2813</v>
          </cell>
          <cell r="Y1195">
            <v>2791</v>
          </cell>
          <cell r="Z1195">
            <v>1281</v>
          </cell>
          <cell r="AA1195">
            <v>2401</v>
          </cell>
          <cell r="AB1195">
            <v>2793</v>
          </cell>
          <cell r="AC1195">
            <v>2751</v>
          </cell>
          <cell r="AD1195">
            <v>2781</v>
          </cell>
          <cell r="AR1195">
            <v>2832</v>
          </cell>
          <cell r="AS1195">
            <v>2402</v>
          </cell>
          <cell r="AT1195">
            <v>1282</v>
          </cell>
          <cell r="AU1195">
            <v>2842</v>
          </cell>
          <cell r="AW1195">
            <v>2811</v>
          </cell>
          <cell r="AX1195">
            <v>2812</v>
          </cell>
          <cell r="AY1195">
            <v>2792</v>
          </cell>
          <cell r="AZ1195">
            <v>62</v>
          </cell>
          <cell r="BA1195">
            <v>2871</v>
          </cell>
          <cell r="BB1195">
            <v>1192</v>
          </cell>
        </row>
        <row r="1196">
          <cell r="J1196" t="str">
            <v>TRX#</v>
          </cell>
        </row>
        <row r="1197">
          <cell r="J1197" t="str">
            <v>FRT</v>
          </cell>
        </row>
        <row r="1200">
          <cell r="B1200" t="str">
            <v>FUZ282</v>
          </cell>
          <cell r="C1200">
            <v>132</v>
          </cell>
          <cell r="D1200">
            <v>3</v>
          </cell>
          <cell r="F1200">
            <v>2823</v>
          </cell>
          <cell r="G1200">
            <v>22805</v>
          </cell>
          <cell r="H1200" t="str">
            <v>ZHUYU3</v>
          </cell>
          <cell r="I1200">
            <v>6</v>
          </cell>
          <cell r="J1200">
            <v>0</v>
          </cell>
          <cell r="K1200">
            <v>56</v>
          </cell>
          <cell r="L1200">
            <v>68</v>
          </cell>
          <cell r="N1200">
            <v>87</v>
          </cell>
          <cell r="O1200">
            <v>93</v>
          </cell>
          <cell r="S1200">
            <v>4</v>
          </cell>
          <cell r="U1200">
            <v>2821</v>
          </cell>
          <cell r="V1200">
            <v>2822</v>
          </cell>
          <cell r="W1200">
            <v>2401</v>
          </cell>
          <cell r="X1200">
            <v>2402</v>
          </cell>
          <cell r="Y1200">
            <v>2832</v>
          </cell>
          <cell r="Z1200">
            <v>2833</v>
          </cell>
          <cell r="AA1200">
            <v>1191</v>
          </cell>
          <cell r="AB1200">
            <v>1192</v>
          </cell>
          <cell r="AC1200">
            <v>1281</v>
          </cell>
          <cell r="AD1200">
            <v>1283</v>
          </cell>
          <cell r="AE1200">
            <v>2321</v>
          </cell>
          <cell r="AF1200">
            <v>2842</v>
          </cell>
          <cell r="AR1200">
            <v>2833</v>
          </cell>
          <cell r="AS1200">
            <v>2753</v>
          </cell>
          <cell r="AT1200">
            <v>2843</v>
          </cell>
          <cell r="AU1200">
            <v>2403</v>
          </cell>
          <cell r="AV1200">
            <v>1283</v>
          </cell>
          <cell r="AX1200">
            <v>2813</v>
          </cell>
          <cell r="AY1200">
            <v>1281</v>
          </cell>
          <cell r="AZ1200">
            <v>1192</v>
          </cell>
        </row>
        <row r="1201">
          <cell r="J1201" t="str">
            <v>TRX#</v>
          </cell>
        </row>
        <row r="1202">
          <cell r="J1202" t="str">
            <v>FRT</v>
          </cell>
        </row>
        <row r="1205">
          <cell r="B1205" t="str">
            <v>FUZ283</v>
          </cell>
          <cell r="C1205">
            <v>132</v>
          </cell>
          <cell r="D1205">
            <v>3</v>
          </cell>
          <cell r="F1205">
            <v>2831</v>
          </cell>
          <cell r="G1205">
            <v>22805</v>
          </cell>
          <cell r="H1205" t="str">
            <v>SHANGDUN1</v>
          </cell>
          <cell r="I1205">
            <v>6</v>
          </cell>
          <cell r="J1205">
            <v>1</v>
          </cell>
          <cell r="K1205">
            <v>56</v>
          </cell>
          <cell r="L1205">
            <v>80</v>
          </cell>
          <cell r="N1205">
            <v>83</v>
          </cell>
          <cell r="O1205">
            <v>89</v>
          </cell>
          <cell r="S1205">
            <v>4</v>
          </cell>
          <cell r="U1205">
            <v>2832</v>
          </cell>
          <cell r="V1205">
            <v>2833</v>
          </cell>
          <cell r="W1205">
            <v>3031</v>
          </cell>
          <cell r="X1205">
            <v>72</v>
          </cell>
          <cell r="Y1205">
            <v>2821</v>
          </cell>
          <cell r="Z1205">
            <v>2061</v>
          </cell>
          <cell r="AA1205">
            <v>1191</v>
          </cell>
          <cell r="AB1205">
            <v>2781</v>
          </cell>
          <cell r="AC1205">
            <v>2852</v>
          </cell>
          <cell r="AD1205">
            <v>2841</v>
          </cell>
          <cell r="AE1205">
            <v>2842</v>
          </cell>
          <cell r="AR1205">
            <v>71</v>
          </cell>
          <cell r="AS1205">
            <v>2821</v>
          </cell>
          <cell r="AT1205">
            <v>2401</v>
          </cell>
          <cell r="AU1205">
            <v>2841</v>
          </cell>
          <cell r="AW1205">
            <v>1191</v>
          </cell>
          <cell r="AX1205">
            <v>2101</v>
          </cell>
          <cell r="AY1205">
            <v>1151</v>
          </cell>
        </row>
        <row r="1206">
          <cell r="J1206" t="str">
            <v>TRX#</v>
          </cell>
        </row>
        <row r="1207">
          <cell r="J1207" t="str">
            <v>FRT</v>
          </cell>
        </row>
        <row r="1210">
          <cell r="B1210" t="str">
            <v>FUZ283</v>
          </cell>
          <cell r="C1210">
            <v>132</v>
          </cell>
          <cell r="D1210">
            <v>3</v>
          </cell>
          <cell r="F1210">
            <v>2832</v>
          </cell>
          <cell r="G1210">
            <v>22805</v>
          </cell>
          <cell r="H1210" t="str">
            <v>SHANGDUN2</v>
          </cell>
          <cell r="I1210">
            <v>6</v>
          </cell>
          <cell r="J1210">
            <v>7</v>
          </cell>
          <cell r="K1210">
            <v>59</v>
          </cell>
          <cell r="L1210">
            <v>76</v>
          </cell>
          <cell r="N1210">
            <v>85</v>
          </cell>
          <cell r="O1210">
            <v>91</v>
          </cell>
          <cell r="S1210">
            <v>4</v>
          </cell>
          <cell r="U1210">
            <v>2833</v>
          </cell>
          <cell r="V1210">
            <v>2831</v>
          </cell>
          <cell r="W1210">
            <v>1191</v>
          </cell>
          <cell r="X1210">
            <v>1192</v>
          </cell>
          <cell r="Y1210">
            <v>2821</v>
          </cell>
          <cell r="Z1210">
            <v>2823</v>
          </cell>
          <cell r="AA1210">
            <v>3031</v>
          </cell>
          <cell r="AB1210">
            <v>2811</v>
          </cell>
          <cell r="AC1210">
            <v>2841</v>
          </cell>
          <cell r="AD1210">
            <v>2842</v>
          </cell>
          <cell r="AR1210">
            <v>2402</v>
          </cell>
          <cell r="AS1210">
            <v>1181</v>
          </cell>
          <cell r="AT1210">
            <v>72</v>
          </cell>
          <cell r="AU1210">
            <v>2842</v>
          </cell>
          <cell r="AV1210">
            <v>2822</v>
          </cell>
          <cell r="AX1210">
            <v>2811</v>
          </cell>
          <cell r="AY1210">
            <v>2812</v>
          </cell>
          <cell r="AZ1210">
            <v>1191</v>
          </cell>
          <cell r="BA1210">
            <v>1192</v>
          </cell>
        </row>
        <row r="1211">
          <cell r="J1211" t="str">
            <v>TRX#</v>
          </cell>
        </row>
        <row r="1212">
          <cell r="J1212" t="str">
            <v>FRT</v>
          </cell>
        </row>
        <row r="1215">
          <cell r="B1215" t="str">
            <v>FUZ283</v>
          </cell>
          <cell r="C1215">
            <v>132</v>
          </cell>
          <cell r="D1215">
            <v>3</v>
          </cell>
          <cell r="F1215">
            <v>2833</v>
          </cell>
          <cell r="G1215">
            <v>22805</v>
          </cell>
          <cell r="H1215" t="str">
            <v>SHANGDUN3</v>
          </cell>
          <cell r="I1215">
            <v>6</v>
          </cell>
          <cell r="J1215">
            <v>2</v>
          </cell>
          <cell r="K1215">
            <v>45</v>
          </cell>
          <cell r="L1215">
            <v>78</v>
          </cell>
          <cell r="N1215">
            <v>87</v>
          </cell>
          <cell r="O1215">
            <v>93</v>
          </cell>
          <cell r="S1215">
            <v>4</v>
          </cell>
          <cell r="U1215">
            <v>2831</v>
          </cell>
          <cell r="V1215">
            <v>2832</v>
          </cell>
          <cell r="W1215">
            <v>72</v>
          </cell>
          <cell r="X1215">
            <v>2821</v>
          </cell>
          <cell r="Y1215">
            <v>2823</v>
          </cell>
          <cell r="Z1215">
            <v>1191</v>
          </cell>
          <cell r="AA1215">
            <v>1192</v>
          </cell>
          <cell r="AB1215">
            <v>281</v>
          </cell>
          <cell r="AC1215">
            <v>1181</v>
          </cell>
          <cell r="AD1215">
            <v>1152</v>
          </cell>
          <cell r="AE1215">
            <v>2852</v>
          </cell>
          <cell r="AF1215">
            <v>2841</v>
          </cell>
          <cell r="AG1215">
            <v>2842</v>
          </cell>
          <cell r="AH1215">
            <v>2843</v>
          </cell>
          <cell r="AR1215">
            <v>2823</v>
          </cell>
          <cell r="AS1215">
            <v>73</v>
          </cell>
          <cell r="AT1215">
            <v>2843</v>
          </cell>
          <cell r="AU1215">
            <v>2403</v>
          </cell>
          <cell r="AW1215">
            <v>1192</v>
          </cell>
          <cell r="AX1215">
            <v>1152</v>
          </cell>
          <cell r="AY1215">
            <v>2102</v>
          </cell>
          <cell r="AZ1215">
            <v>2812</v>
          </cell>
        </row>
        <row r="1216">
          <cell r="J1216" t="str">
            <v>TRX#</v>
          </cell>
        </row>
        <row r="1217">
          <cell r="J1217" t="str">
            <v>FRT</v>
          </cell>
        </row>
        <row r="1220">
          <cell r="B1220" t="str">
            <v>FUZ284</v>
          </cell>
          <cell r="C1220">
            <v>132</v>
          </cell>
          <cell r="D1220">
            <v>3</v>
          </cell>
          <cell r="F1220">
            <v>2841</v>
          </cell>
          <cell r="G1220">
            <v>22805</v>
          </cell>
          <cell r="H1220" t="str">
            <v>JINJISHANDONG1</v>
          </cell>
          <cell r="I1220">
            <v>4</v>
          </cell>
          <cell r="J1220">
            <v>2</v>
          </cell>
          <cell r="K1220">
            <v>71</v>
          </cell>
          <cell r="L1220">
            <v>62</v>
          </cell>
          <cell r="N1220">
            <v>83</v>
          </cell>
          <cell r="O1220">
            <v>89</v>
          </cell>
          <cell r="S1220">
            <v>4</v>
          </cell>
          <cell r="U1220">
            <v>2842</v>
          </cell>
          <cell r="V1220">
            <v>2843</v>
          </cell>
          <cell r="W1220">
            <v>2831</v>
          </cell>
          <cell r="X1220">
            <v>2832</v>
          </cell>
          <cell r="Y1220">
            <v>2833</v>
          </cell>
          <cell r="Z1220">
            <v>1191</v>
          </cell>
          <cell r="AA1220">
            <v>1192</v>
          </cell>
          <cell r="AB1220">
            <v>1193</v>
          </cell>
          <cell r="AC1220">
            <v>2852</v>
          </cell>
          <cell r="AR1220">
            <v>2831</v>
          </cell>
          <cell r="AS1220">
            <v>2821</v>
          </cell>
          <cell r="AT1220">
            <v>2401</v>
          </cell>
          <cell r="AU1220">
            <v>71</v>
          </cell>
          <cell r="AW1220">
            <v>1191</v>
          </cell>
          <cell r="AX1220">
            <v>1193</v>
          </cell>
          <cell r="AY1220">
            <v>281</v>
          </cell>
          <cell r="AZ1220">
            <v>283</v>
          </cell>
          <cell r="BA1220">
            <v>2851</v>
          </cell>
          <cell r="BB1220">
            <v>2853</v>
          </cell>
        </row>
        <row r="1221">
          <cell r="J1221" t="str">
            <v>TRX#</v>
          </cell>
        </row>
        <row r="1222">
          <cell r="J1222" t="str">
            <v>FRT</v>
          </cell>
        </row>
        <row r="1225">
          <cell r="B1225" t="str">
            <v>FUZ284</v>
          </cell>
          <cell r="C1225">
            <v>132</v>
          </cell>
          <cell r="D1225">
            <v>3</v>
          </cell>
          <cell r="F1225">
            <v>2842</v>
          </cell>
          <cell r="G1225">
            <v>22805</v>
          </cell>
          <cell r="H1225" t="str">
            <v>JINJISHANDONG2</v>
          </cell>
          <cell r="I1225">
            <v>5</v>
          </cell>
          <cell r="J1225">
            <v>0</v>
          </cell>
          <cell r="K1225">
            <v>57</v>
          </cell>
          <cell r="L1225">
            <v>73</v>
          </cell>
          <cell r="N1225">
            <v>85</v>
          </cell>
          <cell r="O1225">
            <v>91</v>
          </cell>
          <cell r="S1225">
            <v>4</v>
          </cell>
          <cell r="U1225">
            <v>2841</v>
          </cell>
          <cell r="V1225">
            <v>2843</v>
          </cell>
          <cell r="W1225">
            <v>2831</v>
          </cell>
          <cell r="X1225">
            <v>2832</v>
          </cell>
          <cell r="Y1225">
            <v>2833</v>
          </cell>
          <cell r="Z1225">
            <v>1191</v>
          </cell>
          <cell r="AA1225">
            <v>1192</v>
          </cell>
          <cell r="AB1225">
            <v>1193</v>
          </cell>
          <cell r="AC1225">
            <v>2823</v>
          </cell>
          <cell r="AD1225">
            <v>2401</v>
          </cell>
          <cell r="AR1225">
            <v>2832</v>
          </cell>
          <cell r="AS1225">
            <v>2822</v>
          </cell>
          <cell r="AT1225">
            <v>2402</v>
          </cell>
          <cell r="AU1225">
            <v>72</v>
          </cell>
          <cell r="AW1225">
            <v>1191</v>
          </cell>
          <cell r="AX1225">
            <v>1192</v>
          </cell>
          <cell r="AY1225">
            <v>281</v>
          </cell>
          <cell r="AZ1225">
            <v>282</v>
          </cell>
          <cell r="BA1225">
            <v>2851</v>
          </cell>
          <cell r="BB1225">
            <v>2852</v>
          </cell>
        </row>
        <row r="1226">
          <cell r="J1226" t="str">
            <v>TRX#</v>
          </cell>
        </row>
        <row r="1227">
          <cell r="J1227" t="str">
            <v>FRT</v>
          </cell>
        </row>
        <row r="1230">
          <cell r="B1230" t="str">
            <v>FUZ284</v>
          </cell>
          <cell r="C1230">
            <v>132</v>
          </cell>
          <cell r="D1230">
            <v>3</v>
          </cell>
          <cell r="F1230">
            <v>2843</v>
          </cell>
          <cell r="G1230">
            <v>22805</v>
          </cell>
          <cell r="H1230" t="str">
            <v>JINJISHANDONG3</v>
          </cell>
          <cell r="I1230">
            <v>7</v>
          </cell>
          <cell r="J1230">
            <v>7</v>
          </cell>
          <cell r="K1230">
            <v>55</v>
          </cell>
          <cell r="L1230">
            <v>67</v>
          </cell>
          <cell r="N1230">
            <v>87</v>
          </cell>
          <cell r="O1230">
            <v>93</v>
          </cell>
          <cell r="S1230">
            <v>4</v>
          </cell>
          <cell r="U1230">
            <v>2841</v>
          </cell>
          <cell r="V1230">
            <v>2842</v>
          </cell>
          <cell r="W1230">
            <v>2833</v>
          </cell>
          <cell r="X1230">
            <v>1191</v>
          </cell>
          <cell r="Y1230">
            <v>1192</v>
          </cell>
          <cell r="Z1230">
            <v>1193</v>
          </cell>
          <cell r="AA1230">
            <v>2401</v>
          </cell>
          <cell r="AB1230">
            <v>281</v>
          </cell>
          <cell r="AC1230">
            <v>2852</v>
          </cell>
          <cell r="AR1230">
            <v>2833</v>
          </cell>
          <cell r="AS1230">
            <v>2823</v>
          </cell>
          <cell r="AT1230">
            <v>2403</v>
          </cell>
          <cell r="AV1230">
            <v>1192</v>
          </cell>
          <cell r="AW1230">
            <v>1193</v>
          </cell>
          <cell r="AX1230">
            <v>282</v>
          </cell>
          <cell r="AY1230">
            <v>283</v>
          </cell>
          <cell r="AZ1230">
            <v>2852</v>
          </cell>
          <cell r="BA1230">
            <v>2853</v>
          </cell>
        </row>
        <row r="1231">
          <cell r="J1231" t="str">
            <v>TRX#</v>
          </cell>
        </row>
        <row r="1232">
          <cell r="J1232" t="str">
            <v>FRT</v>
          </cell>
        </row>
        <row r="1235">
          <cell r="B1235" t="str">
            <v>FUZ285</v>
          </cell>
          <cell r="C1235">
            <v>132</v>
          </cell>
          <cell r="D1235">
            <v>3</v>
          </cell>
          <cell r="F1235">
            <v>2851</v>
          </cell>
          <cell r="G1235">
            <v>22805</v>
          </cell>
          <cell r="H1235" t="str">
            <v>JJSXIBEI1</v>
          </cell>
          <cell r="I1235">
            <v>7</v>
          </cell>
          <cell r="J1235">
            <v>2</v>
          </cell>
          <cell r="K1235">
            <v>52</v>
          </cell>
          <cell r="L1235">
            <v>60</v>
          </cell>
          <cell r="N1235">
            <v>84</v>
          </cell>
          <cell r="O1235">
            <v>90</v>
          </cell>
          <cell r="S1235">
            <v>4</v>
          </cell>
          <cell r="U1235">
            <v>2852</v>
          </cell>
          <cell r="V1235">
            <v>2853</v>
          </cell>
          <cell r="W1235">
            <v>2061</v>
          </cell>
          <cell r="X1235">
            <v>2062</v>
          </cell>
          <cell r="Y1235">
            <v>2063</v>
          </cell>
          <cell r="Z1235">
            <v>71</v>
          </cell>
          <cell r="AA1235">
            <v>1131</v>
          </cell>
          <cell r="AB1235">
            <v>32</v>
          </cell>
          <cell r="AC1235">
            <v>1151</v>
          </cell>
          <cell r="AD1235">
            <v>3031</v>
          </cell>
          <cell r="AR1235">
            <v>31</v>
          </cell>
          <cell r="AS1235">
            <v>1151</v>
          </cell>
          <cell r="AT1235">
            <v>2841</v>
          </cell>
          <cell r="AU1235" t="str">
            <v/>
          </cell>
          <cell r="AV1235">
            <v>1131</v>
          </cell>
          <cell r="AW1235">
            <v>71</v>
          </cell>
          <cell r="AX1235">
            <v>72</v>
          </cell>
          <cell r="AY1235">
            <v>2061</v>
          </cell>
          <cell r="AZ1235">
            <v>2063</v>
          </cell>
          <cell r="BA1235" t="str">
            <v/>
          </cell>
          <cell r="BB1235" t="str">
            <v/>
          </cell>
        </row>
        <row r="1236">
          <cell r="J1236" t="str">
            <v>TRX#</v>
          </cell>
        </row>
        <row r="1237">
          <cell r="J1237" t="str">
            <v>FRT</v>
          </cell>
        </row>
        <row r="1240">
          <cell r="B1240" t="str">
            <v>FUZ285</v>
          </cell>
          <cell r="C1240">
            <v>132</v>
          </cell>
          <cell r="D1240">
            <v>3</v>
          </cell>
          <cell r="F1240">
            <v>2852</v>
          </cell>
          <cell r="G1240">
            <v>22805</v>
          </cell>
          <cell r="H1240" t="str">
            <v>JJSXIBEI2</v>
          </cell>
          <cell r="I1240">
            <v>4</v>
          </cell>
          <cell r="J1240">
            <v>6</v>
          </cell>
          <cell r="K1240">
            <v>48</v>
          </cell>
          <cell r="L1240">
            <v>66</v>
          </cell>
          <cell r="N1240">
            <v>86</v>
          </cell>
          <cell r="O1240">
            <v>92</v>
          </cell>
          <cell r="S1240">
            <v>4</v>
          </cell>
          <cell r="U1240">
            <v>2851</v>
          </cell>
          <cell r="V1240">
            <v>2853</v>
          </cell>
          <cell r="W1240">
            <v>2062</v>
          </cell>
          <cell r="X1240">
            <v>2063</v>
          </cell>
          <cell r="Y1240">
            <v>72</v>
          </cell>
          <cell r="Z1240">
            <v>71</v>
          </cell>
          <cell r="AA1240">
            <v>73</v>
          </cell>
          <cell r="AB1240">
            <v>1152</v>
          </cell>
          <cell r="AC1240">
            <v>1191</v>
          </cell>
          <cell r="AD1240">
            <v>2401</v>
          </cell>
          <cell r="AE1240">
            <v>1181</v>
          </cell>
          <cell r="AF1240">
            <v>281</v>
          </cell>
          <cell r="AG1240">
            <v>2831</v>
          </cell>
          <cell r="AH1240">
            <v>2833</v>
          </cell>
          <cell r="AI1240">
            <v>2841</v>
          </cell>
          <cell r="AJ1240">
            <v>2843</v>
          </cell>
          <cell r="AR1240">
            <v>32</v>
          </cell>
          <cell r="AS1240">
            <v>1152</v>
          </cell>
          <cell r="AT1240">
            <v>2841</v>
          </cell>
          <cell r="AU1240" t="str">
            <v/>
          </cell>
          <cell r="AV1240">
            <v>1131</v>
          </cell>
          <cell r="AW1240">
            <v>72</v>
          </cell>
          <cell r="AX1240">
            <v>2061</v>
          </cell>
          <cell r="AY1240">
            <v>2062</v>
          </cell>
          <cell r="AZ1240" t="str">
            <v/>
          </cell>
          <cell r="BA1240" t="str">
            <v/>
          </cell>
          <cell r="BB1240" t="str">
            <v/>
          </cell>
        </row>
        <row r="1241">
          <cell r="J1241" t="str">
            <v>TRX#</v>
          </cell>
        </row>
        <row r="1242">
          <cell r="J1242" t="str">
            <v>FRT</v>
          </cell>
        </row>
        <row r="1245">
          <cell r="B1245" t="str">
            <v>FUZ285</v>
          </cell>
          <cell r="C1245">
            <v>132</v>
          </cell>
          <cell r="D1245">
            <v>3</v>
          </cell>
          <cell r="F1245">
            <v>2853</v>
          </cell>
          <cell r="G1245">
            <v>22805</v>
          </cell>
          <cell r="H1245" t="str">
            <v>JJSXIBEI3</v>
          </cell>
          <cell r="I1245">
            <v>7</v>
          </cell>
          <cell r="J1245">
            <v>0</v>
          </cell>
          <cell r="K1245">
            <v>56</v>
          </cell>
          <cell r="L1245">
            <v>79</v>
          </cell>
          <cell r="N1245">
            <v>88</v>
          </cell>
          <cell r="O1245">
            <v>94</v>
          </cell>
          <cell r="S1245">
            <v>4</v>
          </cell>
          <cell r="U1245">
            <v>2852</v>
          </cell>
          <cell r="V1245">
            <v>2851</v>
          </cell>
          <cell r="W1245">
            <v>71</v>
          </cell>
          <cell r="X1245">
            <v>72</v>
          </cell>
          <cell r="Y1245">
            <v>73</v>
          </cell>
          <cell r="Z1245">
            <v>2062</v>
          </cell>
          <cell r="AA1245">
            <v>2063</v>
          </cell>
          <cell r="AB1245">
            <v>1132</v>
          </cell>
          <cell r="AC1245">
            <v>1151</v>
          </cell>
          <cell r="AD1245">
            <v>1152</v>
          </cell>
          <cell r="AE1245">
            <v>2561</v>
          </cell>
          <cell r="AF1245">
            <v>2562</v>
          </cell>
          <cell r="AG1245">
            <v>1181</v>
          </cell>
          <cell r="AH1245">
            <v>1161</v>
          </cell>
          <cell r="AI1245">
            <v>2121</v>
          </cell>
          <cell r="AJ1245">
            <v>2122</v>
          </cell>
          <cell r="AR1245">
            <v>33</v>
          </cell>
          <cell r="AS1245">
            <v>1153</v>
          </cell>
          <cell r="AT1245" t="str">
            <v/>
          </cell>
          <cell r="AU1245">
            <v>1132</v>
          </cell>
          <cell r="AV1245">
            <v>2062</v>
          </cell>
          <cell r="AW1245">
            <v>71</v>
          </cell>
          <cell r="AX1245">
            <v>73</v>
          </cell>
          <cell r="AY1245" t="str">
            <v/>
          </cell>
          <cell r="AZ1245" t="str">
            <v/>
          </cell>
          <cell r="BA1245" t="str">
            <v/>
          </cell>
          <cell r="BB1245" t="str">
            <v/>
          </cell>
        </row>
        <row r="1246">
          <cell r="J1246" t="str">
            <v>TRX#</v>
          </cell>
        </row>
        <row r="1247">
          <cell r="J1247" t="str">
            <v>FRT</v>
          </cell>
        </row>
        <row r="1250">
          <cell r="B1250" t="str">
            <v>FUZ303</v>
          </cell>
          <cell r="C1250">
            <v>132</v>
          </cell>
          <cell r="D1250">
            <v>3</v>
          </cell>
          <cell r="F1250">
            <v>3031</v>
          </cell>
          <cell r="G1250">
            <v>22805</v>
          </cell>
          <cell r="H1250" t="str">
            <v>DENG YUN1</v>
          </cell>
          <cell r="I1250">
            <v>6</v>
          </cell>
          <cell r="J1250">
            <v>3</v>
          </cell>
          <cell r="K1250">
            <v>55</v>
          </cell>
          <cell r="L1250">
            <v>88</v>
          </cell>
          <cell r="S1250">
            <v>2</v>
          </cell>
          <cell r="U1250">
            <v>2072</v>
          </cell>
          <cell r="V1250">
            <v>31</v>
          </cell>
          <cell r="W1250">
            <v>2061</v>
          </cell>
          <cell r="X1250">
            <v>2811</v>
          </cell>
          <cell r="Y1250">
            <v>2821</v>
          </cell>
          <cell r="Z1250">
            <v>2831</v>
          </cell>
          <cell r="AA1250">
            <v>32</v>
          </cell>
          <cell r="AB1250">
            <v>71</v>
          </cell>
          <cell r="AC1250">
            <v>72</v>
          </cell>
          <cell r="AD1250">
            <v>2832</v>
          </cell>
          <cell r="AE1250">
            <v>2851</v>
          </cell>
        </row>
        <row r="1251">
          <cell r="J1251" t="str">
            <v>TRX#</v>
          </cell>
        </row>
        <row r="1252">
          <cell r="J1252" t="str">
            <v>FRT</v>
          </cell>
        </row>
        <row r="1255">
          <cell r="B1255" t="str">
            <v>ALL</v>
          </cell>
        </row>
        <row r="1256">
          <cell r="B1256" t="str">
            <v>SITE:</v>
          </cell>
          <cell r="C1256" t="str">
            <v>BCF</v>
          </cell>
          <cell r="D1256" t="str">
            <v>BTS</v>
          </cell>
          <cell r="E1256" t="str">
            <v>TYP</v>
          </cell>
          <cell r="F1256" t="str">
            <v>CI</v>
          </cell>
          <cell r="G1256" t="str">
            <v>LAC</v>
          </cell>
          <cell r="H1256" t="str">
            <v>CELL NAME</v>
          </cell>
          <cell r="I1256" t="str">
            <v>NCC</v>
          </cell>
          <cell r="J1256" t="str">
            <v>BCC</v>
          </cell>
          <cell r="K1256" t="str">
            <v>BCCH</v>
          </cell>
          <cell r="L1256" t="str">
            <v>2nd</v>
          </cell>
          <cell r="M1256" t="str">
            <v>3rd</v>
          </cell>
          <cell r="N1256" t="str">
            <v>4th</v>
          </cell>
          <cell r="O1256" t="str">
            <v>5th</v>
          </cell>
          <cell r="P1256" t="str">
            <v>BCH</v>
          </cell>
          <cell r="Q1256" t="str">
            <v>AG</v>
          </cell>
          <cell r="R1256" t="str">
            <v>SD</v>
          </cell>
          <cell r="S1256" t="str">
            <v>TRX</v>
          </cell>
          <cell r="T1256" t="str">
            <v>ET</v>
          </cell>
          <cell r="W1256" t="str">
            <v>Neighbor cell</v>
          </cell>
          <cell r="AR1256" t="str">
            <v>IUO Reference Cells (Pool)  &lt;&lt;CoCh - AdjCh&gt;&gt;</v>
          </cell>
        </row>
        <row r="1257">
          <cell r="G1257" t="str">
            <v>(Dec)</v>
          </cell>
          <cell r="K1257" t="str">
            <v>TRX</v>
          </cell>
          <cell r="L1257" t="str">
            <v>TRX</v>
          </cell>
          <cell r="M1257" t="str">
            <v>TRX</v>
          </cell>
          <cell r="N1257" t="str">
            <v>TRX</v>
          </cell>
          <cell r="O1257" t="str">
            <v>TRX</v>
          </cell>
          <cell r="P1257" t="str">
            <v>CFC</v>
          </cell>
          <cell r="Q1257" t="str">
            <v>CH</v>
          </cell>
          <cell r="R1257" t="str">
            <v>CH</v>
          </cell>
          <cell r="S1257" t="str">
            <v>Num</v>
          </cell>
          <cell r="T1257" t="str">
            <v>Num</v>
          </cell>
          <cell r="U1257">
            <v>1</v>
          </cell>
          <cell r="V1257">
            <v>2</v>
          </cell>
          <cell r="W1257">
            <v>3</v>
          </cell>
          <cell r="X1257">
            <v>4</v>
          </cell>
          <cell r="Y1257">
            <v>5</v>
          </cell>
          <cell r="Z1257">
            <v>6</v>
          </cell>
          <cell r="AA1257">
            <v>7</v>
          </cell>
          <cell r="AB1257">
            <v>8</v>
          </cell>
          <cell r="AC1257">
            <v>9</v>
          </cell>
          <cell r="AD1257">
            <v>10</v>
          </cell>
          <cell r="AE1257">
            <v>11</v>
          </cell>
          <cell r="AF1257">
            <v>12</v>
          </cell>
          <cell r="AG1257">
            <v>13</v>
          </cell>
          <cell r="AH1257">
            <v>14</v>
          </cell>
          <cell r="AI1257">
            <v>15</v>
          </cell>
          <cell r="AJ1257">
            <v>16</v>
          </cell>
          <cell r="AK1257">
            <v>17</v>
          </cell>
          <cell r="AL1257">
            <v>18</v>
          </cell>
          <cell r="AM1257">
            <v>19</v>
          </cell>
          <cell r="AN1257">
            <v>20</v>
          </cell>
          <cell r="AO1257">
            <v>21</v>
          </cell>
          <cell r="AP1257">
            <v>22</v>
          </cell>
          <cell r="AQ1257">
            <v>23</v>
          </cell>
          <cell r="AR1257">
            <v>1</v>
          </cell>
          <cell r="AS1257">
            <v>2</v>
          </cell>
          <cell r="AT1257">
            <v>3</v>
          </cell>
          <cell r="AU1257">
            <v>4</v>
          </cell>
          <cell r="AV1257">
            <v>5</v>
          </cell>
          <cell r="AW1257">
            <v>6</v>
          </cell>
          <cell r="AX1257">
            <v>7</v>
          </cell>
          <cell r="AY1257">
            <v>8</v>
          </cell>
          <cell r="AZ1257">
            <v>9</v>
          </cell>
          <cell r="BA1257">
            <v>10</v>
          </cell>
          <cell r="BB1257">
            <v>11</v>
          </cell>
        </row>
        <row r="1258">
          <cell r="B1258" t="str">
            <v>BSC133</v>
          </cell>
        </row>
        <row r="1259">
          <cell r="B1259" t="str">
            <v>FUZ002</v>
          </cell>
          <cell r="C1259">
            <v>133</v>
          </cell>
          <cell r="D1259">
            <v>3</v>
          </cell>
          <cell r="F1259">
            <v>21</v>
          </cell>
          <cell r="G1259">
            <v>22804</v>
          </cell>
          <cell r="H1259" t="str">
            <v>FENGHUANG1</v>
          </cell>
          <cell r="I1259">
            <v>6</v>
          </cell>
          <cell r="J1259">
            <v>4</v>
          </cell>
          <cell r="K1259">
            <v>55</v>
          </cell>
          <cell r="L1259">
            <v>66</v>
          </cell>
          <cell r="N1259">
            <v>83</v>
          </cell>
          <cell r="O1259">
            <v>89</v>
          </cell>
          <cell r="S1259">
            <v>4</v>
          </cell>
          <cell r="U1259">
            <v>22</v>
          </cell>
          <cell r="V1259">
            <v>23</v>
          </cell>
          <cell r="W1259">
            <v>162</v>
          </cell>
          <cell r="X1259">
            <v>2152</v>
          </cell>
          <cell r="Y1259">
            <v>2153</v>
          </cell>
          <cell r="Z1259">
            <v>2483</v>
          </cell>
          <cell r="AA1259">
            <v>163</v>
          </cell>
          <cell r="AB1259">
            <v>2521</v>
          </cell>
          <cell r="AC1259">
            <v>2523</v>
          </cell>
          <cell r="AD1259">
            <v>2901</v>
          </cell>
          <cell r="AR1259">
            <v>1251</v>
          </cell>
          <cell r="AS1259">
            <v>311</v>
          </cell>
          <cell r="AT1259">
            <v>323</v>
          </cell>
          <cell r="AU1259">
            <v>161</v>
          </cell>
          <cell r="AV1259">
            <v>2543</v>
          </cell>
          <cell r="AX1259">
            <v>2523</v>
          </cell>
          <cell r="AY1259">
            <v>2153</v>
          </cell>
          <cell r="AZ1259">
            <v>2161</v>
          </cell>
          <cell r="BA1259">
            <v>361</v>
          </cell>
        </row>
        <row r="1260">
          <cell r="J1260" t="str">
            <v>TRX#</v>
          </cell>
        </row>
        <row r="1261">
          <cell r="J1261" t="str">
            <v>FRT</v>
          </cell>
        </row>
        <row r="1264">
          <cell r="B1264" t="str">
            <v>FUZ002</v>
          </cell>
          <cell r="C1264">
            <v>133</v>
          </cell>
          <cell r="D1264">
            <v>3</v>
          </cell>
          <cell r="F1264">
            <v>22</v>
          </cell>
          <cell r="G1264">
            <v>22804</v>
          </cell>
          <cell r="H1264" t="str">
            <v>FENGHUANG2</v>
          </cell>
          <cell r="I1264">
            <v>6</v>
          </cell>
          <cell r="J1264">
            <v>4</v>
          </cell>
          <cell r="K1264">
            <v>52</v>
          </cell>
          <cell r="L1264">
            <v>73</v>
          </cell>
          <cell r="N1264">
            <v>85</v>
          </cell>
          <cell r="O1264">
            <v>91</v>
          </cell>
          <cell r="S1264">
            <v>4</v>
          </cell>
          <cell r="U1264">
            <v>23</v>
          </cell>
          <cell r="V1264">
            <v>21</v>
          </cell>
          <cell r="W1264">
            <v>2152</v>
          </cell>
          <cell r="X1264">
            <v>2483</v>
          </cell>
          <cell r="Y1264">
            <v>2521</v>
          </cell>
          <cell r="Z1264">
            <v>2523</v>
          </cell>
          <cell r="AA1264">
            <v>313</v>
          </cell>
          <cell r="AB1264">
            <v>2161</v>
          </cell>
          <cell r="AC1264">
            <v>2902</v>
          </cell>
          <cell r="AD1264">
            <v>2153</v>
          </cell>
          <cell r="AE1264">
            <v>2163</v>
          </cell>
          <cell r="AF1264">
            <v>311</v>
          </cell>
          <cell r="AG1264">
            <v>163</v>
          </cell>
          <cell r="AR1264">
            <v>2152</v>
          </cell>
          <cell r="AS1264">
            <v>162</v>
          </cell>
          <cell r="AT1264">
            <v>2541</v>
          </cell>
          <cell r="AU1264">
            <v>312</v>
          </cell>
          <cell r="AV1264">
            <v>322</v>
          </cell>
          <cell r="AX1264">
            <v>3071</v>
          </cell>
          <cell r="AY1264">
            <v>2522</v>
          </cell>
          <cell r="AZ1264">
            <v>2161</v>
          </cell>
          <cell r="BA1264">
            <v>362</v>
          </cell>
          <cell r="BB1264">
            <v>2451</v>
          </cell>
        </row>
        <row r="1265">
          <cell r="J1265" t="str">
            <v>TRX#</v>
          </cell>
        </row>
        <row r="1266">
          <cell r="J1266" t="str">
            <v>FRT</v>
          </cell>
        </row>
        <row r="1269">
          <cell r="B1269" t="str">
            <v>FUZ002</v>
          </cell>
          <cell r="C1269">
            <v>133</v>
          </cell>
          <cell r="D1269">
            <v>3</v>
          </cell>
          <cell r="F1269">
            <v>23</v>
          </cell>
          <cell r="G1269">
            <v>22804</v>
          </cell>
          <cell r="H1269" t="str">
            <v>FENGHUANG3</v>
          </cell>
          <cell r="I1269">
            <v>5</v>
          </cell>
          <cell r="J1269">
            <v>2</v>
          </cell>
          <cell r="K1269">
            <v>46</v>
          </cell>
          <cell r="L1269">
            <v>63</v>
          </cell>
          <cell r="N1269">
            <v>87</v>
          </cell>
          <cell r="O1269">
            <v>93</v>
          </cell>
          <cell r="S1269">
            <v>4</v>
          </cell>
          <cell r="U1269">
            <v>21</v>
          </cell>
          <cell r="V1269">
            <v>22</v>
          </cell>
          <cell r="W1269">
            <v>2161</v>
          </cell>
          <cell r="X1269">
            <v>2163</v>
          </cell>
          <cell r="Y1269">
            <v>2901</v>
          </cell>
          <cell r="Z1269">
            <v>2902</v>
          </cell>
          <cell r="AA1269">
            <v>361</v>
          </cell>
          <cell r="AB1269">
            <v>362</v>
          </cell>
          <cell r="AC1269">
            <v>2153</v>
          </cell>
          <cell r="AD1269">
            <v>163</v>
          </cell>
          <cell r="AE1269">
            <v>313</v>
          </cell>
          <cell r="AR1269">
            <v>313</v>
          </cell>
          <cell r="AS1269">
            <v>163</v>
          </cell>
          <cell r="AT1269">
            <v>1203</v>
          </cell>
          <cell r="AU1269">
            <v>2542</v>
          </cell>
          <cell r="AV1269">
            <v>313</v>
          </cell>
          <cell r="AX1269">
            <v>2451</v>
          </cell>
          <cell r="AY1269">
            <v>2163</v>
          </cell>
          <cell r="AZ1269">
            <v>2523</v>
          </cell>
          <cell r="BA1269">
            <v>2153</v>
          </cell>
        </row>
        <row r="1270">
          <cell r="J1270" t="str">
            <v>TRX#</v>
          </cell>
        </row>
        <row r="1271">
          <cell r="J1271" t="str">
            <v>FRT</v>
          </cell>
        </row>
        <row r="1274">
          <cell r="B1274" t="str">
            <v>FUZ031</v>
          </cell>
          <cell r="C1274">
            <v>133</v>
          </cell>
          <cell r="D1274">
            <v>3</v>
          </cell>
          <cell r="F1274">
            <v>311</v>
          </cell>
          <cell r="G1274">
            <v>22804</v>
          </cell>
          <cell r="H1274" t="str">
            <v>XINGYUAN1</v>
          </cell>
          <cell r="I1274">
            <v>95</v>
          </cell>
          <cell r="J1274">
            <v>1</v>
          </cell>
          <cell r="K1274">
            <v>51</v>
          </cell>
          <cell r="L1274">
            <v>74</v>
          </cell>
          <cell r="N1274">
            <v>83</v>
          </cell>
          <cell r="O1274">
            <v>89</v>
          </cell>
          <cell r="S1274">
            <v>4</v>
          </cell>
          <cell r="U1274">
            <v>312</v>
          </cell>
          <cell r="V1274">
            <v>313</v>
          </cell>
          <cell r="W1274">
            <v>2522</v>
          </cell>
          <cell r="X1274">
            <v>163</v>
          </cell>
          <cell r="Y1274">
            <v>162</v>
          </cell>
          <cell r="Z1274">
            <v>2173</v>
          </cell>
          <cell r="AA1274">
            <v>2172</v>
          </cell>
          <cell r="AB1274">
            <v>1253</v>
          </cell>
          <cell r="AC1274">
            <v>2482</v>
          </cell>
          <cell r="AD1274">
            <v>2483</v>
          </cell>
          <cell r="AE1274">
            <v>2523</v>
          </cell>
          <cell r="AF1274">
            <v>22</v>
          </cell>
          <cell r="AG1274">
            <v>2521</v>
          </cell>
          <cell r="AR1274">
            <v>1251</v>
          </cell>
          <cell r="AS1274">
            <v>2191</v>
          </cell>
          <cell r="AT1274">
            <v>2161</v>
          </cell>
          <cell r="AU1274">
            <v>21</v>
          </cell>
          <cell r="AW1274">
            <v>2521</v>
          </cell>
          <cell r="AX1274">
            <v>2173</v>
          </cell>
        </row>
        <row r="1275">
          <cell r="J1275" t="str">
            <v>TRX#</v>
          </cell>
        </row>
        <row r="1276">
          <cell r="J1276" t="str">
            <v>FRT</v>
          </cell>
        </row>
        <row r="1279">
          <cell r="B1279" t="str">
            <v>FUZ031</v>
          </cell>
          <cell r="C1279">
            <v>133</v>
          </cell>
          <cell r="D1279">
            <v>3</v>
          </cell>
          <cell r="F1279">
            <v>312</v>
          </cell>
          <cell r="G1279">
            <v>22804</v>
          </cell>
          <cell r="H1279" t="str">
            <v>XINGYUAN2</v>
          </cell>
          <cell r="I1279">
            <v>5</v>
          </cell>
          <cell r="J1279">
            <v>6</v>
          </cell>
          <cell r="K1279">
            <v>57</v>
          </cell>
          <cell r="L1279">
            <v>66</v>
          </cell>
          <cell r="M1279">
            <v>78</v>
          </cell>
          <cell r="N1279">
            <v>85</v>
          </cell>
          <cell r="O1279">
            <v>91</v>
          </cell>
          <cell r="S1279">
            <v>5</v>
          </cell>
          <cell r="U1279">
            <v>313</v>
          </cell>
          <cell r="V1279">
            <v>311</v>
          </cell>
          <cell r="W1279">
            <v>2173</v>
          </cell>
          <cell r="X1279">
            <v>1253</v>
          </cell>
          <cell r="Y1279">
            <v>261</v>
          </cell>
          <cell r="Z1279">
            <v>263</v>
          </cell>
          <cell r="AA1279">
            <v>2191</v>
          </cell>
          <cell r="AB1279">
            <v>2193</v>
          </cell>
          <cell r="AC1279">
            <v>2161</v>
          </cell>
          <cell r="AD1279">
            <v>2162</v>
          </cell>
          <cell r="AE1279">
            <v>1252</v>
          </cell>
          <cell r="AF1279">
            <v>2172</v>
          </cell>
          <cell r="AG1279">
            <v>321</v>
          </cell>
          <cell r="AH1279">
            <v>2301</v>
          </cell>
          <cell r="AI1279">
            <v>2303</v>
          </cell>
          <cell r="AJ1279">
            <v>1311</v>
          </cell>
          <cell r="AK1279">
            <v>1313</v>
          </cell>
          <cell r="AL1279">
            <v>322</v>
          </cell>
          <cell r="AM1279">
            <v>3073</v>
          </cell>
          <cell r="AN1279">
            <v>9071</v>
          </cell>
          <cell r="AR1279">
            <v>22</v>
          </cell>
          <cell r="AS1279">
            <v>162</v>
          </cell>
          <cell r="AT1279">
            <v>1252</v>
          </cell>
          <cell r="AU1279">
            <v>321</v>
          </cell>
          <cell r="AW1279">
            <v>2522</v>
          </cell>
          <cell r="AX1279">
            <v>2172</v>
          </cell>
          <cell r="AY1279">
            <v>261</v>
          </cell>
          <cell r="AZ1279">
            <v>2161</v>
          </cell>
        </row>
        <row r="1280">
          <cell r="J1280" t="str">
            <v>TRX#</v>
          </cell>
        </row>
        <row r="1281">
          <cell r="J1281" t="str">
            <v>FRT</v>
          </cell>
        </row>
        <row r="1284">
          <cell r="B1284" t="str">
            <v>FUZ031</v>
          </cell>
          <cell r="C1284">
            <v>133</v>
          </cell>
          <cell r="D1284">
            <v>3</v>
          </cell>
          <cell r="F1284">
            <v>313</v>
          </cell>
          <cell r="G1284">
            <v>22804</v>
          </cell>
          <cell r="H1284" t="str">
            <v>XINGYUAN3</v>
          </cell>
          <cell r="I1284">
            <v>7</v>
          </cell>
          <cell r="J1284">
            <v>5</v>
          </cell>
          <cell r="K1284">
            <v>45</v>
          </cell>
          <cell r="L1284">
            <v>64</v>
          </cell>
          <cell r="M1284">
            <v>60</v>
          </cell>
          <cell r="N1284">
            <v>87</v>
          </cell>
          <cell r="O1284">
            <v>93</v>
          </cell>
          <cell r="S1284">
            <v>5</v>
          </cell>
          <cell r="U1284">
            <v>311</v>
          </cell>
          <cell r="V1284">
            <v>312</v>
          </cell>
          <cell r="W1284">
            <v>2193</v>
          </cell>
          <cell r="X1284">
            <v>2161</v>
          </cell>
          <cell r="Y1284">
            <v>2162</v>
          </cell>
          <cell r="Z1284">
            <v>22</v>
          </cell>
          <cell r="AA1284">
            <v>2522</v>
          </cell>
          <cell r="AB1284">
            <v>2523</v>
          </cell>
          <cell r="AC1284">
            <v>2901</v>
          </cell>
          <cell r="AD1284">
            <v>3073</v>
          </cell>
          <cell r="AE1284">
            <v>23</v>
          </cell>
          <cell r="AR1284">
            <v>23</v>
          </cell>
          <cell r="AS1284">
            <v>322</v>
          </cell>
          <cell r="AT1284">
            <v>2193</v>
          </cell>
          <cell r="AU1284">
            <v>1253</v>
          </cell>
          <cell r="AW1284">
            <v>2522</v>
          </cell>
          <cell r="AX1284">
            <v>2523</v>
          </cell>
          <cell r="AY1284">
            <v>2173</v>
          </cell>
          <cell r="AZ1284">
            <v>263</v>
          </cell>
          <cell r="BA1284">
            <v>2162</v>
          </cell>
          <cell r="BB1284">
            <v>2163</v>
          </cell>
        </row>
        <row r="1285">
          <cell r="J1285" t="str">
            <v>TRX#</v>
          </cell>
        </row>
        <row r="1286">
          <cell r="J1286" t="str">
            <v>FRT</v>
          </cell>
        </row>
        <row r="1289">
          <cell r="B1289" t="str">
            <v>FUZ032</v>
          </cell>
          <cell r="C1289">
            <v>133</v>
          </cell>
          <cell r="D1289">
            <v>3</v>
          </cell>
          <cell r="F1289">
            <v>321</v>
          </cell>
          <cell r="G1289">
            <v>22804</v>
          </cell>
          <cell r="H1289" t="str">
            <v>MINJIANGDX1</v>
          </cell>
          <cell r="I1289">
            <v>6</v>
          </cell>
          <cell r="J1289">
            <v>4</v>
          </cell>
          <cell r="K1289">
            <v>48</v>
          </cell>
          <cell r="L1289">
            <v>72</v>
          </cell>
          <cell r="N1289">
            <v>83</v>
          </cell>
          <cell r="O1289">
            <v>89</v>
          </cell>
          <cell r="S1289">
            <v>4</v>
          </cell>
          <cell r="U1289">
            <v>322</v>
          </cell>
          <cell r="V1289">
            <v>323</v>
          </cell>
          <cell r="W1289">
            <v>2162</v>
          </cell>
          <cell r="X1289">
            <v>2193</v>
          </cell>
          <cell r="Y1289">
            <v>3071</v>
          </cell>
          <cell r="Z1289">
            <v>3073</v>
          </cell>
          <cell r="AA1289">
            <v>1313</v>
          </cell>
          <cell r="AB1289">
            <v>2391</v>
          </cell>
          <cell r="AC1289">
            <v>2161</v>
          </cell>
          <cell r="AD1289">
            <v>1381</v>
          </cell>
          <cell r="AE1289">
            <v>1311</v>
          </cell>
          <cell r="AF1289">
            <v>2192</v>
          </cell>
          <cell r="AG1289">
            <v>2163</v>
          </cell>
          <cell r="AH1289">
            <v>312</v>
          </cell>
          <cell r="AR1289">
            <v>2541</v>
          </cell>
          <cell r="AS1289">
            <v>22</v>
          </cell>
          <cell r="AT1289">
            <v>2192</v>
          </cell>
          <cell r="AU1289">
            <v>1312</v>
          </cell>
          <cell r="AW1289">
            <v>2162</v>
          </cell>
          <cell r="AX1289">
            <v>3071</v>
          </cell>
          <cell r="AY1289">
            <v>2391</v>
          </cell>
          <cell r="AZ1289">
            <v>2902</v>
          </cell>
        </row>
        <row r="1290">
          <cell r="J1290" t="str">
            <v>TRX#</v>
          </cell>
        </row>
        <row r="1291">
          <cell r="J1291" t="str">
            <v>FRT</v>
          </cell>
        </row>
        <row r="1294">
          <cell r="B1294" t="str">
            <v>FUZ032</v>
          </cell>
          <cell r="C1294">
            <v>133</v>
          </cell>
          <cell r="D1294">
            <v>3</v>
          </cell>
          <cell r="F1294">
            <v>322</v>
          </cell>
          <cell r="G1294">
            <v>22804</v>
          </cell>
          <cell r="H1294" t="str">
            <v>MINJIANGDX2</v>
          </cell>
          <cell r="I1294">
            <v>6</v>
          </cell>
          <cell r="J1294">
            <v>0</v>
          </cell>
          <cell r="K1294">
            <v>53</v>
          </cell>
          <cell r="L1294">
            <v>61</v>
          </cell>
          <cell r="N1294">
            <v>85</v>
          </cell>
          <cell r="O1294">
            <v>91</v>
          </cell>
          <cell r="S1294">
            <v>4</v>
          </cell>
          <cell r="U1294">
            <v>323</v>
          </cell>
          <cell r="V1294">
            <v>321</v>
          </cell>
          <cell r="W1294">
            <v>2393</v>
          </cell>
          <cell r="X1294">
            <v>1381</v>
          </cell>
          <cell r="Y1294">
            <v>2901</v>
          </cell>
          <cell r="Z1294">
            <v>2902</v>
          </cell>
          <cell r="AA1294">
            <v>362</v>
          </cell>
          <cell r="AB1294">
            <v>2163</v>
          </cell>
          <cell r="AC1294">
            <v>2391</v>
          </cell>
          <cell r="AD1294">
            <v>572</v>
          </cell>
          <cell r="AE1294">
            <v>1311</v>
          </cell>
          <cell r="AF1294">
            <v>312</v>
          </cell>
          <cell r="AR1294">
            <v>2542</v>
          </cell>
          <cell r="AS1294">
            <v>23</v>
          </cell>
          <cell r="AT1294">
            <v>2193</v>
          </cell>
          <cell r="AU1294">
            <v>1313</v>
          </cell>
          <cell r="AW1294">
            <v>2162</v>
          </cell>
          <cell r="AX1294">
            <v>2163</v>
          </cell>
          <cell r="AY1294">
            <v>3073</v>
          </cell>
          <cell r="AZ1294">
            <v>2393</v>
          </cell>
          <cell r="BA1294">
            <v>2902</v>
          </cell>
        </row>
        <row r="1295">
          <cell r="J1295" t="str">
            <v>TRX#</v>
          </cell>
        </row>
        <row r="1296">
          <cell r="J1296" t="str">
            <v>FRT</v>
          </cell>
        </row>
        <row r="1299">
          <cell r="B1299" t="str">
            <v>FUZ032</v>
          </cell>
          <cell r="C1299">
            <v>133</v>
          </cell>
          <cell r="D1299">
            <v>3</v>
          </cell>
          <cell r="F1299">
            <v>323</v>
          </cell>
          <cell r="G1299">
            <v>22804</v>
          </cell>
          <cell r="H1299" t="str">
            <v>MINJIANGDX3</v>
          </cell>
          <cell r="I1299">
            <v>5</v>
          </cell>
          <cell r="J1299">
            <v>2</v>
          </cell>
          <cell r="K1299">
            <v>51</v>
          </cell>
          <cell r="L1299">
            <v>70</v>
          </cell>
          <cell r="N1299">
            <v>87</v>
          </cell>
          <cell r="O1299">
            <v>93</v>
          </cell>
          <cell r="S1299">
            <v>4</v>
          </cell>
          <cell r="U1299">
            <v>321</v>
          </cell>
          <cell r="V1299">
            <v>322</v>
          </cell>
          <cell r="W1299">
            <v>2901</v>
          </cell>
          <cell r="X1299">
            <v>362</v>
          </cell>
          <cell r="Y1299">
            <v>2162</v>
          </cell>
          <cell r="Z1299">
            <v>2163</v>
          </cell>
          <cell r="AA1299">
            <v>2193</v>
          </cell>
          <cell r="AB1299">
            <v>2902</v>
          </cell>
          <cell r="AC1299">
            <v>3073</v>
          </cell>
          <cell r="AD1299">
            <v>2391</v>
          </cell>
          <cell r="AE1299">
            <v>2393</v>
          </cell>
          <cell r="AR1299">
            <v>2191</v>
          </cell>
          <cell r="AS1299">
            <v>1311</v>
          </cell>
          <cell r="AU1299">
            <v>2161</v>
          </cell>
          <cell r="AV1299">
            <v>2163</v>
          </cell>
          <cell r="AW1299">
            <v>3071</v>
          </cell>
          <cell r="AX1299">
            <v>3073</v>
          </cell>
          <cell r="AY1299">
            <v>2391</v>
          </cell>
          <cell r="AZ1299">
            <v>2901</v>
          </cell>
        </row>
        <row r="1300">
          <cell r="J1300" t="str">
            <v>TRX#</v>
          </cell>
        </row>
        <row r="1301">
          <cell r="J1301" t="str">
            <v>FRT</v>
          </cell>
        </row>
        <row r="1304">
          <cell r="B1304" t="str">
            <v>FUZ036</v>
          </cell>
          <cell r="C1304">
            <v>133</v>
          </cell>
          <cell r="D1304">
            <v>3</v>
          </cell>
          <cell r="F1304">
            <v>361</v>
          </cell>
          <cell r="G1304">
            <v>22804</v>
          </cell>
          <cell r="H1304" t="str">
            <v>JIANXIN1</v>
          </cell>
          <cell r="I1304">
            <v>6</v>
          </cell>
          <cell r="J1304">
            <v>0</v>
          </cell>
          <cell r="K1304">
            <v>49</v>
          </cell>
          <cell r="L1304">
            <v>68</v>
          </cell>
          <cell r="N1304">
            <v>84</v>
          </cell>
          <cell r="O1304">
            <v>90</v>
          </cell>
          <cell r="S1304">
            <v>4</v>
          </cell>
          <cell r="U1304">
            <v>362</v>
          </cell>
          <cell r="V1304">
            <v>363</v>
          </cell>
          <cell r="W1304">
            <v>2891</v>
          </cell>
          <cell r="X1304">
            <v>23</v>
          </cell>
          <cell r="Y1304">
            <v>2163</v>
          </cell>
          <cell r="Z1304">
            <v>201</v>
          </cell>
          <cell r="AA1304">
            <v>571</v>
          </cell>
          <cell r="AB1304">
            <v>572</v>
          </cell>
          <cell r="AC1304">
            <v>581</v>
          </cell>
          <cell r="AD1304">
            <v>582</v>
          </cell>
          <cell r="AE1304">
            <v>2153</v>
          </cell>
          <cell r="AF1304">
            <v>3521</v>
          </cell>
          <cell r="AG1304">
            <v>3522</v>
          </cell>
          <cell r="AH1304">
            <v>2451</v>
          </cell>
          <cell r="AI1304">
            <v>2452</v>
          </cell>
          <cell r="AJ1304">
            <v>2453</v>
          </cell>
          <cell r="AR1304">
            <v>2901</v>
          </cell>
          <cell r="AS1304">
            <v>2161</v>
          </cell>
          <cell r="AT1304">
            <v>2151</v>
          </cell>
          <cell r="AU1304">
            <v>2901</v>
          </cell>
          <cell r="AV1304">
            <v>2453</v>
          </cell>
          <cell r="AX1304">
            <v>2543</v>
          </cell>
          <cell r="AY1304">
            <v>2891</v>
          </cell>
          <cell r="AZ1304">
            <v>21</v>
          </cell>
        </row>
        <row r="1305">
          <cell r="J1305" t="str">
            <v>TRX#</v>
          </cell>
        </row>
        <row r="1306">
          <cell r="J1306" t="str">
            <v>FRT</v>
          </cell>
        </row>
        <row r="1309">
          <cell r="B1309" t="str">
            <v>FUZ036</v>
          </cell>
          <cell r="C1309">
            <v>133</v>
          </cell>
          <cell r="D1309">
            <v>3</v>
          </cell>
          <cell r="F1309">
            <v>362</v>
          </cell>
          <cell r="G1309">
            <v>22804</v>
          </cell>
          <cell r="H1309" t="str">
            <v>JIANXIN2</v>
          </cell>
          <cell r="I1309">
            <v>7</v>
          </cell>
          <cell r="J1309">
            <v>2</v>
          </cell>
          <cell r="K1309">
            <v>43</v>
          </cell>
          <cell r="L1309">
            <v>77</v>
          </cell>
          <cell r="N1309">
            <v>86</v>
          </cell>
          <cell r="O1309">
            <v>92</v>
          </cell>
          <cell r="S1309">
            <v>4</v>
          </cell>
          <cell r="U1309">
            <v>363</v>
          </cell>
          <cell r="V1309">
            <v>361</v>
          </cell>
          <cell r="W1309">
            <v>23</v>
          </cell>
          <cell r="X1309">
            <v>2163</v>
          </cell>
          <cell r="Y1309">
            <v>323</v>
          </cell>
          <cell r="Z1309">
            <v>2901</v>
          </cell>
          <cell r="AA1309">
            <v>2903</v>
          </cell>
          <cell r="AB1309">
            <v>322</v>
          </cell>
          <cell r="AC1309">
            <v>2013</v>
          </cell>
          <cell r="AD1309">
            <v>2892</v>
          </cell>
          <cell r="AE1309">
            <v>2012</v>
          </cell>
          <cell r="AF1309">
            <v>572</v>
          </cell>
          <cell r="AG1309">
            <v>2011</v>
          </cell>
          <cell r="AH1309">
            <v>2153</v>
          </cell>
          <cell r="AI1309">
            <v>2891</v>
          </cell>
          <cell r="AR1309">
            <v>2902</v>
          </cell>
          <cell r="AS1309">
            <v>2902</v>
          </cell>
          <cell r="AT1309">
            <v>2451</v>
          </cell>
          <cell r="AV1309">
            <v>322</v>
          </cell>
          <cell r="AW1309">
            <v>2542</v>
          </cell>
          <cell r="AX1309">
            <v>2541</v>
          </cell>
          <cell r="AY1309">
            <v>2892</v>
          </cell>
        </row>
        <row r="1310">
          <cell r="J1310" t="str">
            <v>TRX#</v>
          </cell>
        </row>
        <row r="1311">
          <cell r="J1311" t="str">
            <v>FRT</v>
          </cell>
        </row>
        <row r="1314">
          <cell r="B1314" t="str">
            <v>FUZ036</v>
          </cell>
          <cell r="C1314">
            <v>133</v>
          </cell>
          <cell r="D1314">
            <v>3</v>
          </cell>
          <cell r="F1314">
            <v>363</v>
          </cell>
          <cell r="G1314">
            <v>22804</v>
          </cell>
          <cell r="H1314" t="str">
            <v>JIANXIN3</v>
          </cell>
          <cell r="I1314">
            <v>6</v>
          </cell>
          <cell r="J1314">
            <v>1</v>
          </cell>
          <cell r="K1314">
            <v>53</v>
          </cell>
          <cell r="L1314">
            <v>74</v>
          </cell>
          <cell r="N1314">
            <v>88</v>
          </cell>
          <cell r="O1314">
            <v>94</v>
          </cell>
          <cell r="S1314">
            <v>4</v>
          </cell>
          <cell r="U1314">
            <v>361</v>
          </cell>
          <cell r="V1314">
            <v>362</v>
          </cell>
          <cell r="W1314">
            <v>2903</v>
          </cell>
          <cell r="X1314">
            <v>2891</v>
          </cell>
          <cell r="Y1314">
            <v>2893</v>
          </cell>
          <cell r="Z1314">
            <v>2892</v>
          </cell>
          <cell r="AA1314">
            <v>201</v>
          </cell>
          <cell r="AB1314">
            <v>202</v>
          </cell>
          <cell r="AC1314">
            <v>571</v>
          </cell>
          <cell r="AD1314">
            <v>572</v>
          </cell>
          <cell r="AE1314">
            <v>582</v>
          </cell>
          <cell r="AF1314">
            <v>2011</v>
          </cell>
          <cell r="AG1314">
            <v>2013</v>
          </cell>
          <cell r="AH1314">
            <v>2901</v>
          </cell>
          <cell r="AR1314">
            <v>2903</v>
          </cell>
          <cell r="AS1314">
            <v>2163</v>
          </cell>
          <cell r="AT1314">
            <v>2903</v>
          </cell>
          <cell r="AU1314">
            <v>2153</v>
          </cell>
          <cell r="AV1314">
            <v>2452</v>
          </cell>
          <cell r="AX1314">
            <v>2891</v>
          </cell>
          <cell r="AY1314">
            <v>2542</v>
          </cell>
          <cell r="AZ1314">
            <v>23</v>
          </cell>
          <cell r="BA1314">
            <v>313</v>
          </cell>
        </row>
        <row r="1315">
          <cell r="J1315" t="str">
            <v>TRX#</v>
          </cell>
        </row>
        <row r="1316">
          <cell r="J1316" t="str">
            <v>FRT</v>
          </cell>
        </row>
        <row r="1319">
          <cell r="B1319" t="str">
            <v>FUZ215</v>
          </cell>
          <cell r="C1319">
            <v>133</v>
          </cell>
          <cell r="D1319">
            <v>3</v>
          </cell>
          <cell r="F1319">
            <v>2151</v>
          </cell>
          <cell r="G1319">
            <v>22804</v>
          </cell>
          <cell r="H1319" t="str">
            <v>KONGJUNYISUO1</v>
          </cell>
          <cell r="I1319">
            <v>5</v>
          </cell>
          <cell r="J1319">
            <v>7</v>
          </cell>
          <cell r="K1319">
            <v>50</v>
          </cell>
          <cell r="L1319">
            <v>78</v>
          </cell>
          <cell r="N1319">
            <v>84</v>
          </cell>
          <cell r="O1319">
            <v>90</v>
          </cell>
          <cell r="S1319">
            <v>4</v>
          </cell>
          <cell r="U1319">
            <v>2152</v>
          </cell>
          <cell r="V1319">
            <v>2153</v>
          </cell>
          <cell r="W1319">
            <v>1142</v>
          </cell>
          <cell r="X1319">
            <v>1143</v>
          </cell>
          <cell r="Y1319">
            <v>1203</v>
          </cell>
          <cell r="Z1319">
            <v>2423</v>
          </cell>
          <cell r="AA1319">
            <v>2483</v>
          </cell>
          <cell r="AB1319">
            <v>2481</v>
          </cell>
          <cell r="AR1319">
            <v>2521</v>
          </cell>
          <cell r="AS1319">
            <v>2481</v>
          </cell>
          <cell r="AT1319">
            <v>2171</v>
          </cell>
          <cell r="AV1319">
            <v>21</v>
          </cell>
          <cell r="AW1319">
            <v>311</v>
          </cell>
          <cell r="AX1319">
            <v>1202</v>
          </cell>
          <cell r="AY1319">
            <v>161</v>
          </cell>
        </row>
        <row r="1320">
          <cell r="J1320" t="str">
            <v>TRX#</v>
          </cell>
        </row>
        <row r="1321">
          <cell r="J1321" t="str">
            <v>FRT</v>
          </cell>
        </row>
        <row r="1324">
          <cell r="B1324" t="str">
            <v>FUZ215</v>
          </cell>
          <cell r="C1324">
            <v>133</v>
          </cell>
          <cell r="D1324">
            <v>3</v>
          </cell>
          <cell r="F1324">
            <v>2152</v>
          </cell>
          <cell r="G1324">
            <v>22804</v>
          </cell>
          <cell r="H1324" t="str">
            <v>KONGJUNYISUO2</v>
          </cell>
          <cell r="I1324">
            <v>5</v>
          </cell>
          <cell r="J1324">
            <v>1</v>
          </cell>
          <cell r="K1324">
            <v>58</v>
          </cell>
          <cell r="L1324">
            <v>81</v>
          </cell>
          <cell r="N1324">
            <v>86</v>
          </cell>
          <cell r="O1324">
            <v>92</v>
          </cell>
          <cell r="S1324">
            <v>4</v>
          </cell>
          <cell r="U1324">
            <v>2153</v>
          </cell>
          <cell r="V1324">
            <v>2151</v>
          </cell>
          <cell r="W1324">
            <v>1202</v>
          </cell>
          <cell r="X1324">
            <v>1203</v>
          </cell>
          <cell r="Y1324">
            <v>2483</v>
          </cell>
          <cell r="Z1324">
            <v>163</v>
          </cell>
          <cell r="AA1324">
            <v>2171</v>
          </cell>
          <cell r="AB1324">
            <v>2173</v>
          </cell>
          <cell r="AC1324">
            <v>2521</v>
          </cell>
          <cell r="AD1324">
            <v>2523</v>
          </cell>
          <cell r="AE1324">
            <v>22</v>
          </cell>
          <cell r="AF1324">
            <v>21</v>
          </cell>
          <cell r="AR1324">
            <v>2482</v>
          </cell>
          <cell r="AS1324">
            <v>2522</v>
          </cell>
          <cell r="AU1324">
            <v>163</v>
          </cell>
          <cell r="AV1324">
            <v>1202</v>
          </cell>
          <cell r="AW1324">
            <v>1203</v>
          </cell>
          <cell r="AX1324">
            <v>22</v>
          </cell>
          <cell r="AY1324">
            <v>1213</v>
          </cell>
        </row>
        <row r="1325">
          <cell r="J1325" t="str">
            <v>TRX#</v>
          </cell>
        </row>
        <row r="1326">
          <cell r="J1326" t="str">
            <v>FRT</v>
          </cell>
        </row>
        <row r="1329">
          <cell r="B1329" t="str">
            <v>FUZ215</v>
          </cell>
          <cell r="C1329">
            <v>133</v>
          </cell>
          <cell r="D1329">
            <v>3</v>
          </cell>
          <cell r="F1329">
            <v>2153</v>
          </cell>
          <cell r="G1329">
            <v>22804</v>
          </cell>
          <cell r="H1329" t="str">
            <v>KONGJUNYISUO3</v>
          </cell>
          <cell r="I1329">
            <v>6</v>
          </cell>
          <cell r="J1329">
            <v>5</v>
          </cell>
          <cell r="K1329">
            <v>48</v>
          </cell>
          <cell r="L1329">
            <v>70</v>
          </cell>
          <cell r="N1329">
            <v>88</v>
          </cell>
          <cell r="O1329">
            <v>94</v>
          </cell>
          <cell r="S1329">
            <v>4</v>
          </cell>
          <cell r="U1329">
            <v>2151</v>
          </cell>
          <cell r="V1329">
            <v>2152</v>
          </cell>
          <cell r="W1329">
            <v>2521</v>
          </cell>
          <cell r="X1329">
            <v>2523</v>
          </cell>
          <cell r="Y1329">
            <v>22</v>
          </cell>
          <cell r="Z1329">
            <v>21</v>
          </cell>
          <cell r="AA1329">
            <v>23</v>
          </cell>
          <cell r="AB1329">
            <v>1143</v>
          </cell>
          <cell r="AC1329">
            <v>2423</v>
          </cell>
          <cell r="AD1329">
            <v>361</v>
          </cell>
          <cell r="AE1329">
            <v>362</v>
          </cell>
          <cell r="AF1329">
            <v>2483</v>
          </cell>
          <cell r="AG1329">
            <v>2901</v>
          </cell>
          <cell r="AR1329">
            <v>2483</v>
          </cell>
          <cell r="AS1329">
            <v>2173</v>
          </cell>
          <cell r="AT1329">
            <v>2523</v>
          </cell>
          <cell r="AV1329">
            <v>21</v>
          </cell>
          <cell r="AW1329">
            <v>163</v>
          </cell>
          <cell r="AX1329">
            <v>1203</v>
          </cell>
          <cell r="AY1329">
            <v>23</v>
          </cell>
          <cell r="AZ1329">
            <v>313</v>
          </cell>
        </row>
        <row r="1330">
          <cell r="J1330" t="str">
            <v>TRX#</v>
          </cell>
        </row>
        <row r="1331">
          <cell r="J1331" t="str">
            <v>FRT</v>
          </cell>
        </row>
        <row r="1334">
          <cell r="B1334" t="str">
            <v>FUZ216</v>
          </cell>
          <cell r="C1334">
            <v>133</v>
          </cell>
          <cell r="D1334">
            <v>3</v>
          </cell>
          <cell r="F1334">
            <v>2161</v>
          </cell>
          <cell r="G1334">
            <v>22804</v>
          </cell>
          <cell r="H1334" t="str">
            <v>PIJUICHANG1</v>
          </cell>
          <cell r="I1334">
            <v>6</v>
          </cell>
          <cell r="J1334">
            <v>1</v>
          </cell>
          <cell r="K1334">
            <v>47</v>
          </cell>
          <cell r="L1334">
            <v>69</v>
          </cell>
          <cell r="N1334">
            <v>84</v>
          </cell>
          <cell r="O1334">
            <v>90</v>
          </cell>
          <cell r="S1334">
            <v>4</v>
          </cell>
          <cell r="U1334">
            <v>2162</v>
          </cell>
          <cell r="V1334">
            <v>2163</v>
          </cell>
          <cell r="W1334">
            <v>23</v>
          </cell>
          <cell r="X1334">
            <v>22</v>
          </cell>
          <cell r="Y1334">
            <v>2523</v>
          </cell>
          <cell r="Z1334">
            <v>2522</v>
          </cell>
          <cell r="AA1334">
            <v>313</v>
          </cell>
          <cell r="AB1334">
            <v>312</v>
          </cell>
          <cell r="AC1334">
            <v>2193</v>
          </cell>
          <cell r="AD1334">
            <v>2901</v>
          </cell>
          <cell r="AE1334">
            <v>3073</v>
          </cell>
          <cell r="AF1334">
            <v>321</v>
          </cell>
          <cell r="AR1334">
            <v>2521</v>
          </cell>
          <cell r="AS1334">
            <v>3071</v>
          </cell>
          <cell r="AT1334">
            <v>2391</v>
          </cell>
          <cell r="AU1334">
            <v>2901</v>
          </cell>
          <cell r="AW1334">
            <v>312</v>
          </cell>
          <cell r="AX1334">
            <v>323</v>
          </cell>
          <cell r="AY1334">
            <v>321</v>
          </cell>
          <cell r="AZ1334">
            <v>2191</v>
          </cell>
          <cell r="BA1334">
            <v>22</v>
          </cell>
          <cell r="BB1334">
            <v>311</v>
          </cell>
        </row>
        <row r="1335">
          <cell r="J1335" t="str">
            <v>TRX#</v>
          </cell>
        </row>
        <row r="1336">
          <cell r="J1336" t="str">
            <v>FRT</v>
          </cell>
        </row>
        <row r="1339">
          <cell r="B1339" t="str">
            <v>FUZ216</v>
          </cell>
          <cell r="C1339">
            <v>133</v>
          </cell>
          <cell r="D1339">
            <v>3</v>
          </cell>
          <cell r="F1339">
            <v>2162</v>
          </cell>
          <cell r="G1339">
            <v>22804</v>
          </cell>
          <cell r="H1339" t="str">
            <v>PIJUICHANG2</v>
          </cell>
          <cell r="I1339">
            <v>7</v>
          </cell>
          <cell r="J1339">
            <v>3</v>
          </cell>
          <cell r="K1339">
            <v>43</v>
          </cell>
          <cell r="L1339">
            <v>76</v>
          </cell>
          <cell r="N1339">
            <v>86</v>
          </cell>
          <cell r="O1339">
            <v>92</v>
          </cell>
          <cell r="S1339">
            <v>4</v>
          </cell>
          <cell r="U1339">
            <v>2163</v>
          </cell>
          <cell r="V1339">
            <v>2161</v>
          </cell>
          <cell r="W1339">
            <v>313</v>
          </cell>
          <cell r="X1339">
            <v>312</v>
          </cell>
          <cell r="Y1339">
            <v>2191</v>
          </cell>
          <cell r="Z1339">
            <v>2193</v>
          </cell>
          <cell r="AA1339">
            <v>3071</v>
          </cell>
          <cell r="AB1339">
            <v>3073</v>
          </cell>
          <cell r="AC1339">
            <v>323</v>
          </cell>
          <cell r="AD1339">
            <v>321</v>
          </cell>
          <cell r="AE1339">
            <v>1311</v>
          </cell>
          <cell r="AF1339">
            <v>1313</v>
          </cell>
          <cell r="AG1339">
            <v>263</v>
          </cell>
          <cell r="AH1339">
            <v>2303</v>
          </cell>
          <cell r="AR1339">
            <v>2522</v>
          </cell>
          <cell r="AS1339">
            <v>3072</v>
          </cell>
          <cell r="AT1339">
            <v>2392</v>
          </cell>
          <cell r="AU1339">
            <v>2902</v>
          </cell>
          <cell r="AV1339">
            <v>2522</v>
          </cell>
          <cell r="AW1339">
            <v>2451</v>
          </cell>
          <cell r="AY1339">
            <v>312</v>
          </cell>
          <cell r="AZ1339">
            <v>313</v>
          </cell>
          <cell r="BA1339">
            <v>321</v>
          </cell>
          <cell r="BB1339">
            <v>22</v>
          </cell>
        </row>
        <row r="1340">
          <cell r="J1340" t="str">
            <v>TRX#</v>
          </cell>
        </row>
        <row r="1341">
          <cell r="J1341" t="str">
            <v>FRT</v>
          </cell>
        </row>
        <row r="1344">
          <cell r="B1344" t="str">
            <v>FUZ216</v>
          </cell>
          <cell r="C1344">
            <v>133</v>
          </cell>
          <cell r="D1344">
            <v>3</v>
          </cell>
          <cell r="F1344">
            <v>2163</v>
          </cell>
          <cell r="G1344">
            <v>22804</v>
          </cell>
          <cell r="H1344" t="str">
            <v>PIJUICHANG3</v>
          </cell>
          <cell r="I1344">
            <v>7</v>
          </cell>
          <cell r="J1344">
            <v>0</v>
          </cell>
          <cell r="K1344">
            <v>59</v>
          </cell>
          <cell r="L1344">
            <v>80</v>
          </cell>
          <cell r="N1344">
            <v>88</v>
          </cell>
          <cell r="O1344">
            <v>94</v>
          </cell>
          <cell r="S1344">
            <v>4</v>
          </cell>
          <cell r="U1344">
            <v>2161</v>
          </cell>
          <cell r="V1344">
            <v>2162</v>
          </cell>
          <cell r="W1344">
            <v>323</v>
          </cell>
          <cell r="X1344">
            <v>322</v>
          </cell>
          <cell r="Y1344">
            <v>2901</v>
          </cell>
          <cell r="Z1344">
            <v>2902</v>
          </cell>
          <cell r="AA1344">
            <v>361</v>
          </cell>
          <cell r="AB1344">
            <v>362</v>
          </cell>
          <cell r="AC1344">
            <v>23</v>
          </cell>
          <cell r="AD1344">
            <v>22</v>
          </cell>
          <cell r="AE1344">
            <v>321</v>
          </cell>
          <cell r="AR1344">
            <v>2523</v>
          </cell>
          <cell r="AS1344">
            <v>3073</v>
          </cell>
          <cell r="AT1344">
            <v>2393</v>
          </cell>
          <cell r="AU1344">
            <v>2523</v>
          </cell>
          <cell r="AW1344">
            <v>323</v>
          </cell>
          <cell r="AX1344">
            <v>322</v>
          </cell>
          <cell r="AY1344">
            <v>313</v>
          </cell>
          <cell r="AZ1344">
            <v>21</v>
          </cell>
          <cell r="BA1344">
            <v>23</v>
          </cell>
          <cell r="BB1344">
            <v>2542</v>
          </cell>
        </row>
        <row r="1345">
          <cell r="J1345" t="str">
            <v>TRX#</v>
          </cell>
        </row>
        <row r="1346">
          <cell r="J1346" t="str">
            <v>FRT</v>
          </cell>
        </row>
        <row r="1349">
          <cell r="B1349" t="str">
            <v>FUZ239</v>
          </cell>
          <cell r="C1349">
            <v>133</v>
          </cell>
          <cell r="D1349">
            <v>3</v>
          </cell>
          <cell r="F1349">
            <v>2391</v>
          </cell>
          <cell r="G1349">
            <v>22804</v>
          </cell>
          <cell r="H1349" t="str">
            <v>DONGHUANG1</v>
          </cell>
          <cell r="I1349">
            <v>5</v>
          </cell>
          <cell r="J1349">
            <v>3</v>
          </cell>
          <cell r="K1349">
            <v>46</v>
          </cell>
          <cell r="L1349">
            <v>69</v>
          </cell>
          <cell r="N1349">
            <v>84</v>
          </cell>
          <cell r="O1349">
            <v>90</v>
          </cell>
          <cell r="S1349">
            <v>4</v>
          </cell>
          <cell r="U1349">
            <v>2392</v>
          </cell>
          <cell r="V1349">
            <v>2393</v>
          </cell>
          <cell r="W1349">
            <v>1343</v>
          </cell>
          <cell r="X1349">
            <v>2683</v>
          </cell>
          <cell r="Y1349">
            <v>2681</v>
          </cell>
          <cell r="Z1349">
            <v>133</v>
          </cell>
          <cell r="AA1349">
            <v>1312</v>
          </cell>
          <cell r="AB1349">
            <v>1313</v>
          </cell>
          <cell r="AC1349">
            <v>3073</v>
          </cell>
          <cell r="AD1349">
            <v>322</v>
          </cell>
          <cell r="AE1349">
            <v>2902</v>
          </cell>
          <cell r="AF1349">
            <v>321</v>
          </cell>
          <cell r="AG1349">
            <v>2193</v>
          </cell>
          <cell r="AH1349">
            <v>3072</v>
          </cell>
          <cell r="AI1349">
            <v>323</v>
          </cell>
          <cell r="AJ1349">
            <v>9071</v>
          </cell>
          <cell r="AR1349">
            <v>1341</v>
          </cell>
          <cell r="AS1349">
            <v>2221</v>
          </cell>
          <cell r="AT1349">
            <v>131</v>
          </cell>
          <cell r="AU1349">
            <v>2361</v>
          </cell>
          <cell r="AW1349">
            <v>2681</v>
          </cell>
          <cell r="AX1349">
            <v>1312</v>
          </cell>
          <cell r="AY1349">
            <v>321</v>
          </cell>
          <cell r="AZ1349">
            <v>2302</v>
          </cell>
        </row>
        <row r="1350">
          <cell r="J1350" t="str">
            <v>TRX#</v>
          </cell>
        </row>
        <row r="1351">
          <cell r="J1351" t="str">
            <v>FRT</v>
          </cell>
        </row>
        <row r="1354">
          <cell r="B1354" t="str">
            <v>FUZ239</v>
          </cell>
          <cell r="C1354">
            <v>133</v>
          </cell>
          <cell r="D1354">
            <v>3</v>
          </cell>
          <cell r="F1354">
            <v>2392</v>
          </cell>
          <cell r="G1354">
            <v>22804</v>
          </cell>
          <cell r="H1354" t="str">
            <v>DONGHUANG2</v>
          </cell>
          <cell r="I1354">
            <v>5</v>
          </cell>
          <cell r="J1354">
            <v>3</v>
          </cell>
          <cell r="K1354">
            <v>51</v>
          </cell>
          <cell r="L1354">
            <v>76</v>
          </cell>
          <cell r="N1354">
            <v>86</v>
          </cell>
          <cell r="O1354">
            <v>92</v>
          </cell>
          <cell r="S1354">
            <v>4</v>
          </cell>
          <cell r="U1354">
            <v>2393</v>
          </cell>
          <cell r="V1354">
            <v>2391</v>
          </cell>
          <cell r="W1354">
            <v>1312</v>
          </cell>
          <cell r="X1354">
            <v>1313</v>
          </cell>
          <cell r="Y1354">
            <v>133</v>
          </cell>
          <cell r="Z1354">
            <v>2681</v>
          </cell>
          <cell r="AA1354">
            <v>2683</v>
          </cell>
          <cell r="AB1354">
            <v>1341</v>
          </cell>
          <cell r="AC1354">
            <v>1343</v>
          </cell>
          <cell r="AD1354">
            <v>371</v>
          </cell>
          <cell r="AE1354">
            <v>373</v>
          </cell>
          <cell r="AF1354">
            <v>1342</v>
          </cell>
          <cell r="AG1354">
            <v>1393</v>
          </cell>
          <cell r="AH1354">
            <v>1381</v>
          </cell>
          <cell r="AI1354">
            <v>2943</v>
          </cell>
          <cell r="AR1354">
            <v>3072</v>
          </cell>
          <cell r="AS1354">
            <v>2162</v>
          </cell>
          <cell r="AT1354">
            <v>1342</v>
          </cell>
          <cell r="AU1354">
            <v>2902</v>
          </cell>
          <cell r="AW1354">
            <v>2683</v>
          </cell>
          <cell r="AX1354">
            <v>1312</v>
          </cell>
          <cell r="AY1354">
            <v>1313</v>
          </cell>
          <cell r="AZ1354">
            <v>321</v>
          </cell>
          <cell r="BA1354">
            <v>1323</v>
          </cell>
        </row>
        <row r="1355">
          <cell r="J1355" t="str">
            <v>TRX#</v>
          </cell>
        </row>
        <row r="1356">
          <cell r="J1356" t="str">
            <v>FRT</v>
          </cell>
        </row>
        <row r="1359">
          <cell r="B1359" t="str">
            <v>FUZ239</v>
          </cell>
          <cell r="C1359">
            <v>133</v>
          </cell>
          <cell r="D1359">
            <v>3</v>
          </cell>
          <cell r="F1359">
            <v>2393</v>
          </cell>
          <cell r="G1359">
            <v>22804</v>
          </cell>
          <cell r="H1359" t="str">
            <v>DONGHUANG3</v>
          </cell>
          <cell r="I1359">
            <v>7</v>
          </cell>
          <cell r="J1359">
            <v>1</v>
          </cell>
          <cell r="K1359">
            <v>54</v>
          </cell>
          <cell r="L1359">
            <v>63</v>
          </cell>
          <cell r="N1359">
            <v>88</v>
          </cell>
          <cell r="O1359">
            <v>94</v>
          </cell>
          <cell r="S1359">
            <v>4</v>
          </cell>
          <cell r="U1359">
            <v>2391</v>
          </cell>
          <cell r="V1359">
            <v>2392</v>
          </cell>
          <cell r="W1359">
            <v>1343</v>
          </cell>
          <cell r="X1359">
            <v>1342</v>
          </cell>
          <cell r="Y1359">
            <v>373</v>
          </cell>
          <cell r="Z1359">
            <v>1391</v>
          </cell>
          <cell r="AA1359">
            <v>1393</v>
          </cell>
          <cell r="AB1359">
            <v>2943</v>
          </cell>
          <cell r="AC1359">
            <v>2902</v>
          </cell>
          <cell r="AD1359">
            <v>322</v>
          </cell>
          <cell r="AE1359">
            <v>323</v>
          </cell>
          <cell r="AF1359">
            <v>371</v>
          </cell>
          <cell r="AG1359">
            <v>1313</v>
          </cell>
          <cell r="AR1359">
            <v>1343</v>
          </cell>
          <cell r="AS1359">
            <v>3073</v>
          </cell>
          <cell r="AT1359">
            <v>133</v>
          </cell>
          <cell r="AU1359">
            <v>2223</v>
          </cell>
          <cell r="AV1359">
            <v>2363</v>
          </cell>
          <cell r="AX1359">
            <v>2683</v>
          </cell>
          <cell r="AY1359">
            <v>1313</v>
          </cell>
          <cell r="AZ1359">
            <v>2943</v>
          </cell>
          <cell r="BA1359">
            <v>322</v>
          </cell>
          <cell r="BB1359">
            <v>2193</v>
          </cell>
        </row>
        <row r="1360">
          <cell r="J1360" t="str">
            <v>TRX#</v>
          </cell>
        </row>
        <row r="1361">
          <cell r="J1361" t="str">
            <v>FRT</v>
          </cell>
        </row>
        <row r="1364">
          <cell r="B1364" t="str">
            <v>FUZ245</v>
          </cell>
          <cell r="C1364">
            <v>133</v>
          </cell>
          <cell r="D1364">
            <v>3</v>
          </cell>
          <cell r="F1364">
            <v>2451</v>
          </cell>
          <cell r="G1364">
            <v>22804</v>
          </cell>
          <cell r="H1364" t="str">
            <v>SHLSHXUEXIAO1</v>
          </cell>
          <cell r="I1364">
            <v>7</v>
          </cell>
          <cell r="J1364">
            <v>6</v>
          </cell>
          <cell r="K1364">
            <v>58</v>
          </cell>
          <cell r="L1364">
            <v>75</v>
          </cell>
          <cell r="N1364">
            <v>85</v>
          </cell>
          <cell r="O1364">
            <v>91</v>
          </cell>
          <cell r="S1364">
            <v>4</v>
          </cell>
          <cell r="U1364">
            <v>2452</v>
          </cell>
          <cell r="V1364">
            <v>2453</v>
          </cell>
          <cell r="W1364">
            <v>361</v>
          </cell>
          <cell r="X1364">
            <v>2901</v>
          </cell>
          <cell r="Y1364">
            <v>2891</v>
          </cell>
          <cell r="AR1364">
            <v>362</v>
          </cell>
          <cell r="AS1364">
            <v>2902</v>
          </cell>
          <cell r="AT1364">
            <v>2162</v>
          </cell>
          <cell r="AV1364">
            <v>2541</v>
          </cell>
          <cell r="AW1364">
            <v>2542</v>
          </cell>
          <cell r="AX1364">
            <v>2892</v>
          </cell>
          <cell r="AY1364">
            <v>2893</v>
          </cell>
          <cell r="AZ1364">
            <v>22</v>
          </cell>
          <cell r="BA1364">
            <v>23</v>
          </cell>
        </row>
        <row r="1365">
          <cell r="J1365" t="str">
            <v>TRX#</v>
          </cell>
        </row>
        <row r="1366">
          <cell r="J1366" t="str">
            <v>FRT</v>
          </cell>
        </row>
        <row r="1369">
          <cell r="B1369" t="str">
            <v>FUZ245</v>
          </cell>
          <cell r="C1369">
            <v>133</v>
          </cell>
          <cell r="D1369">
            <v>3</v>
          </cell>
          <cell r="F1369">
            <v>2452</v>
          </cell>
          <cell r="G1369">
            <v>22804</v>
          </cell>
          <cell r="H1369" t="str">
            <v>SHLSHXUEXIAO2</v>
          </cell>
          <cell r="I1369">
            <v>5</v>
          </cell>
          <cell r="J1369">
            <v>7</v>
          </cell>
          <cell r="K1369">
            <v>52</v>
          </cell>
          <cell r="L1369">
            <v>81</v>
          </cell>
          <cell r="N1369">
            <v>87</v>
          </cell>
          <cell r="O1369">
            <v>93</v>
          </cell>
          <cell r="S1369">
            <v>4</v>
          </cell>
          <cell r="U1369">
            <v>2451</v>
          </cell>
          <cell r="V1369">
            <v>2453</v>
          </cell>
          <cell r="W1369">
            <v>361</v>
          </cell>
          <cell r="X1369">
            <v>2891</v>
          </cell>
          <cell r="Y1369">
            <v>2901</v>
          </cell>
          <cell r="AR1369">
            <v>363</v>
          </cell>
          <cell r="AS1369">
            <v>2903</v>
          </cell>
          <cell r="AT1369">
            <v>2163</v>
          </cell>
          <cell r="AV1369">
            <v>2542</v>
          </cell>
          <cell r="AW1369">
            <v>2543</v>
          </cell>
          <cell r="AX1369">
            <v>2891</v>
          </cell>
          <cell r="AY1369">
            <v>21</v>
          </cell>
          <cell r="AZ1369">
            <v>23</v>
          </cell>
        </row>
        <row r="1370">
          <cell r="J1370" t="str">
            <v>TRX#</v>
          </cell>
        </row>
        <row r="1371">
          <cell r="J1371" t="str">
            <v>FRT</v>
          </cell>
        </row>
        <row r="1374">
          <cell r="B1374" t="str">
            <v>FUZ245</v>
          </cell>
          <cell r="C1374">
            <v>133</v>
          </cell>
          <cell r="D1374">
            <v>3</v>
          </cell>
          <cell r="F1374">
            <v>2453</v>
          </cell>
          <cell r="G1374">
            <v>22804</v>
          </cell>
          <cell r="H1374" t="str">
            <v>SHLSHXUEXIAO3</v>
          </cell>
          <cell r="I1374">
            <v>7</v>
          </cell>
          <cell r="J1374">
            <v>6</v>
          </cell>
          <cell r="K1374">
            <v>46</v>
          </cell>
          <cell r="L1374">
            <v>79</v>
          </cell>
          <cell r="N1374">
            <v>83</v>
          </cell>
          <cell r="O1374">
            <v>89</v>
          </cell>
          <cell r="S1374">
            <v>4</v>
          </cell>
          <cell r="U1374">
            <v>2451</v>
          </cell>
          <cell r="V1374">
            <v>2452</v>
          </cell>
          <cell r="W1374">
            <v>361</v>
          </cell>
          <cell r="X1374">
            <v>2901</v>
          </cell>
          <cell r="Y1374">
            <v>2891</v>
          </cell>
          <cell r="AR1374">
            <v>361</v>
          </cell>
          <cell r="AS1374">
            <v>2901</v>
          </cell>
          <cell r="AT1374">
            <v>2161</v>
          </cell>
          <cell r="AV1374">
            <v>2541</v>
          </cell>
          <cell r="AW1374">
            <v>2543</v>
          </cell>
          <cell r="AX1374">
            <v>2891</v>
          </cell>
          <cell r="AY1374">
            <v>2892</v>
          </cell>
          <cell r="AZ1374">
            <v>21</v>
          </cell>
        </row>
        <row r="1375">
          <cell r="J1375" t="str">
            <v>TRX#</v>
          </cell>
        </row>
        <row r="1376">
          <cell r="J1376" t="str">
            <v>FRT</v>
          </cell>
        </row>
        <row r="1379">
          <cell r="B1379" t="str">
            <v>FUZ252</v>
          </cell>
          <cell r="C1379">
            <v>133</v>
          </cell>
          <cell r="D1379">
            <v>3</v>
          </cell>
          <cell r="F1379">
            <v>2521</v>
          </cell>
          <cell r="G1379">
            <v>22804</v>
          </cell>
          <cell r="H1379" t="str">
            <v>WANSHANGJULEBU1</v>
          </cell>
          <cell r="I1379">
            <v>7</v>
          </cell>
          <cell r="J1379">
            <v>7</v>
          </cell>
          <cell r="K1379">
            <v>54</v>
          </cell>
          <cell r="L1379">
            <v>75</v>
          </cell>
          <cell r="N1379">
            <v>84</v>
          </cell>
          <cell r="O1379">
            <v>90</v>
          </cell>
          <cell r="S1379">
            <v>4</v>
          </cell>
          <cell r="U1379">
            <v>2522</v>
          </cell>
          <cell r="V1379">
            <v>2523</v>
          </cell>
          <cell r="W1379">
            <v>1202</v>
          </cell>
          <cell r="X1379">
            <v>1203</v>
          </cell>
          <cell r="Y1379">
            <v>21</v>
          </cell>
          <cell r="Z1379">
            <v>22</v>
          </cell>
          <cell r="AA1379">
            <v>2152</v>
          </cell>
          <cell r="AB1379">
            <v>2482</v>
          </cell>
          <cell r="AC1379">
            <v>2483</v>
          </cell>
          <cell r="AD1379">
            <v>162</v>
          </cell>
          <cell r="AE1379">
            <v>163</v>
          </cell>
          <cell r="AF1379">
            <v>2171</v>
          </cell>
          <cell r="AG1379">
            <v>2173</v>
          </cell>
          <cell r="AH1379">
            <v>1253</v>
          </cell>
          <cell r="AI1379">
            <v>2153</v>
          </cell>
          <cell r="AJ1379">
            <v>311</v>
          </cell>
          <cell r="AR1379">
            <v>2171</v>
          </cell>
          <cell r="AS1379">
            <v>2481</v>
          </cell>
          <cell r="AT1379">
            <v>2151</v>
          </cell>
          <cell r="AU1379">
            <v>2161</v>
          </cell>
          <cell r="AW1379">
            <v>311</v>
          </cell>
          <cell r="AX1379">
            <v>1251</v>
          </cell>
          <cell r="AY1379">
            <v>162</v>
          </cell>
          <cell r="AZ1379">
            <v>22</v>
          </cell>
          <cell r="BA1379">
            <v>21</v>
          </cell>
          <cell r="BB1379">
            <v>1202</v>
          </cell>
        </row>
        <row r="1380">
          <cell r="J1380" t="str">
            <v>TRX#</v>
          </cell>
        </row>
        <row r="1381">
          <cell r="J1381" t="str">
            <v>FRT</v>
          </cell>
        </row>
        <row r="1384">
          <cell r="B1384" t="str">
            <v>FUZ252</v>
          </cell>
          <cell r="C1384">
            <v>133</v>
          </cell>
          <cell r="D1384">
            <v>3</v>
          </cell>
          <cell r="F1384">
            <v>2522</v>
          </cell>
          <cell r="G1384">
            <v>22804</v>
          </cell>
          <cell r="H1384" t="str">
            <v>WANSHANGJULEBU2</v>
          </cell>
          <cell r="I1384">
            <v>7</v>
          </cell>
          <cell r="J1384">
            <v>1</v>
          </cell>
          <cell r="K1384">
            <v>59</v>
          </cell>
          <cell r="L1384">
            <v>71</v>
          </cell>
          <cell r="N1384">
            <v>86</v>
          </cell>
          <cell r="O1384">
            <v>92</v>
          </cell>
          <cell r="S1384">
            <v>4</v>
          </cell>
          <cell r="U1384">
            <v>2523</v>
          </cell>
          <cell r="V1384">
            <v>2521</v>
          </cell>
          <cell r="W1384">
            <v>2483</v>
          </cell>
          <cell r="X1384">
            <v>2482</v>
          </cell>
          <cell r="Y1384">
            <v>163</v>
          </cell>
          <cell r="Z1384">
            <v>2173</v>
          </cell>
          <cell r="AA1384">
            <v>1253</v>
          </cell>
          <cell r="AB1384">
            <v>311</v>
          </cell>
          <cell r="AC1384">
            <v>313</v>
          </cell>
          <cell r="AD1384">
            <v>2161</v>
          </cell>
          <cell r="AR1384">
            <v>2162</v>
          </cell>
          <cell r="AS1384">
            <v>2172</v>
          </cell>
          <cell r="AT1384">
            <v>2482</v>
          </cell>
          <cell r="AU1384">
            <v>2152</v>
          </cell>
          <cell r="AW1384">
            <v>313</v>
          </cell>
          <cell r="AX1384">
            <v>22</v>
          </cell>
          <cell r="AY1384">
            <v>163</v>
          </cell>
          <cell r="AZ1384">
            <v>1202</v>
          </cell>
        </row>
        <row r="1385">
          <cell r="J1385" t="str">
            <v>TRX#</v>
          </cell>
        </row>
        <row r="1386">
          <cell r="J1386" t="str">
            <v>FRT</v>
          </cell>
        </row>
        <row r="1389">
          <cell r="B1389" t="str">
            <v>FUZ252</v>
          </cell>
          <cell r="C1389">
            <v>133</v>
          </cell>
          <cell r="D1389">
            <v>3</v>
          </cell>
          <cell r="F1389">
            <v>2523</v>
          </cell>
          <cell r="G1389">
            <v>22804</v>
          </cell>
          <cell r="H1389" t="str">
            <v>WANSHANGJULEBU3</v>
          </cell>
          <cell r="I1389">
            <v>6</v>
          </cell>
          <cell r="J1389">
            <v>4</v>
          </cell>
          <cell r="K1389">
            <v>56</v>
          </cell>
          <cell r="L1389">
            <v>62</v>
          </cell>
          <cell r="N1389">
            <v>88</v>
          </cell>
          <cell r="O1389">
            <v>94</v>
          </cell>
          <cell r="S1389">
            <v>4</v>
          </cell>
          <cell r="U1389">
            <v>2521</v>
          </cell>
          <cell r="V1389">
            <v>2522</v>
          </cell>
          <cell r="W1389">
            <v>311</v>
          </cell>
          <cell r="X1389">
            <v>313</v>
          </cell>
          <cell r="Y1389">
            <v>2161</v>
          </cell>
          <cell r="Z1389">
            <v>22</v>
          </cell>
          <cell r="AA1389">
            <v>21</v>
          </cell>
          <cell r="AB1389">
            <v>2152</v>
          </cell>
          <cell r="AC1389">
            <v>2153</v>
          </cell>
          <cell r="AD1389">
            <v>2901</v>
          </cell>
          <cell r="AE1389">
            <v>2902</v>
          </cell>
          <cell r="AR1389">
            <v>2173</v>
          </cell>
          <cell r="AS1389">
            <v>2153</v>
          </cell>
          <cell r="AT1389">
            <v>2483</v>
          </cell>
          <cell r="AU1389">
            <v>2163</v>
          </cell>
          <cell r="AW1389">
            <v>311</v>
          </cell>
          <cell r="AX1389">
            <v>313</v>
          </cell>
          <cell r="AY1389">
            <v>21</v>
          </cell>
          <cell r="AZ1389">
            <v>23</v>
          </cell>
          <cell r="BA1389">
            <v>1203</v>
          </cell>
        </row>
        <row r="1390">
          <cell r="J1390" t="str">
            <v>TRX#</v>
          </cell>
        </row>
        <row r="1391">
          <cell r="J1391" t="str">
            <v>FRT</v>
          </cell>
        </row>
        <row r="1394">
          <cell r="B1394" t="str">
            <v>FUZ289</v>
          </cell>
          <cell r="C1394">
            <v>133</v>
          </cell>
          <cell r="D1394">
            <v>3</v>
          </cell>
          <cell r="F1394">
            <v>2891</v>
          </cell>
          <cell r="G1394">
            <v>22804</v>
          </cell>
          <cell r="H1394" t="str">
            <v>HONGTANG1</v>
          </cell>
          <cell r="I1394">
            <v>7</v>
          </cell>
          <cell r="J1394">
            <v>5</v>
          </cell>
          <cell r="K1394">
            <v>57</v>
          </cell>
          <cell r="L1394">
            <v>60</v>
          </cell>
          <cell r="N1394">
            <v>83</v>
          </cell>
          <cell r="O1394">
            <v>89</v>
          </cell>
          <cell r="S1394">
            <v>4</v>
          </cell>
          <cell r="U1394">
            <v>2892</v>
          </cell>
          <cell r="V1394">
            <v>2893</v>
          </cell>
          <cell r="W1394">
            <v>361</v>
          </cell>
          <cell r="X1394">
            <v>2903</v>
          </cell>
          <cell r="Y1394">
            <v>363</v>
          </cell>
          <cell r="Z1394">
            <v>2901</v>
          </cell>
          <cell r="AA1394">
            <v>362</v>
          </cell>
          <cell r="AB1394">
            <v>3721</v>
          </cell>
          <cell r="AC1394">
            <v>3522</v>
          </cell>
          <cell r="AD1394">
            <v>2451</v>
          </cell>
          <cell r="AE1394">
            <v>2452</v>
          </cell>
          <cell r="AF1394">
            <v>2453</v>
          </cell>
          <cell r="AR1394">
            <v>2543</v>
          </cell>
          <cell r="AS1394">
            <v>323</v>
          </cell>
          <cell r="AT1394">
            <v>2543</v>
          </cell>
          <cell r="AV1394">
            <v>361</v>
          </cell>
          <cell r="AW1394">
            <v>363</v>
          </cell>
          <cell r="AX1394">
            <v>2901</v>
          </cell>
          <cell r="AY1394">
            <v>2903</v>
          </cell>
        </row>
        <row r="1395">
          <cell r="J1395" t="str">
            <v>TRX#</v>
          </cell>
        </row>
        <row r="1396">
          <cell r="J1396" t="str">
            <v>FRT</v>
          </cell>
        </row>
        <row r="1399">
          <cell r="B1399" t="str">
            <v>FUZ289</v>
          </cell>
          <cell r="C1399">
            <v>133</v>
          </cell>
          <cell r="D1399">
            <v>3</v>
          </cell>
          <cell r="F1399">
            <v>2892</v>
          </cell>
          <cell r="G1399">
            <v>22804</v>
          </cell>
          <cell r="H1399" t="str">
            <v>HONGTANG2</v>
          </cell>
          <cell r="I1399">
            <v>6</v>
          </cell>
          <cell r="J1399">
            <v>2</v>
          </cell>
          <cell r="K1399">
            <v>47</v>
          </cell>
          <cell r="L1399">
            <v>64</v>
          </cell>
          <cell r="N1399">
            <v>85</v>
          </cell>
          <cell r="O1399">
            <v>91</v>
          </cell>
          <cell r="S1399">
            <v>4</v>
          </cell>
          <cell r="U1399">
            <v>2893</v>
          </cell>
          <cell r="V1399">
            <v>2891</v>
          </cell>
          <cell r="W1399">
            <v>362</v>
          </cell>
          <cell r="X1399">
            <v>363</v>
          </cell>
          <cell r="Y1399">
            <v>2901</v>
          </cell>
          <cell r="Z1399">
            <v>2903</v>
          </cell>
          <cell r="AA1399">
            <v>1381</v>
          </cell>
          <cell r="AB1399">
            <v>3721</v>
          </cell>
          <cell r="AR1399">
            <v>2541</v>
          </cell>
          <cell r="AT1399">
            <v>362</v>
          </cell>
          <cell r="AU1399">
            <v>361</v>
          </cell>
          <cell r="AV1399">
            <v>2901</v>
          </cell>
          <cell r="AW1399">
            <v>2902</v>
          </cell>
        </row>
        <row r="1400">
          <cell r="J1400" t="str">
            <v>TRX#</v>
          </cell>
        </row>
        <row r="1401">
          <cell r="J1401" t="str">
            <v>FRT</v>
          </cell>
        </row>
        <row r="1404">
          <cell r="B1404" t="str">
            <v>FUZ289</v>
          </cell>
          <cell r="C1404">
            <v>133</v>
          </cell>
          <cell r="D1404">
            <v>3</v>
          </cell>
          <cell r="F1404">
            <v>2893</v>
          </cell>
          <cell r="G1404">
            <v>22804</v>
          </cell>
          <cell r="H1404" t="str">
            <v>HONGTANG3</v>
          </cell>
          <cell r="I1404">
            <v>6</v>
          </cell>
          <cell r="J1404">
            <v>1</v>
          </cell>
          <cell r="K1404">
            <v>44</v>
          </cell>
          <cell r="L1404">
            <v>69</v>
          </cell>
          <cell r="N1404">
            <v>87</v>
          </cell>
          <cell r="O1404">
            <v>93</v>
          </cell>
          <cell r="S1404">
            <v>4</v>
          </cell>
          <cell r="U1404">
            <v>2891</v>
          </cell>
          <cell r="V1404">
            <v>2892</v>
          </cell>
          <cell r="W1404">
            <v>2903</v>
          </cell>
          <cell r="X1404">
            <v>363</v>
          </cell>
          <cell r="Y1404">
            <v>1381</v>
          </cell>
          <cell r="Z1404">
            <v>1383</v>
          </cell>
          <cell r="AA1404">
            <v>3711</v>
          </cell>
          <cell r="AB1404">
            <v>3721</v>
          </cell>
          <cell r="AR1404">
            <v>2542</v>
          </cell>
          <cell r="AS1404">
            <v>322</v>
          </cell>
          <cell r="AU1404">
            <v>362</v>
          </cell>
          <cell r="AV1404">
            <v>363</v>
          </cell>
          <cell r="AW1404">
            <v>2902</v>
          </cell>
          <cell r="AX1404">
            <v>2903</v>
          </cell>
        </row>
        <row r="1405">
          <cell r="J1405" t="str">
            <v>TRX#</v>
          </cell>
        </row>
        <row r="1406">
          <cell r="J1406" t="str">
            <v>FRT</v>
          </cell>
        </row>
        <row r="1409">
          <cell r="B1409" t="str">
            <v>FUZ290</v>
          </cell>
          <cell r="C1409">
            <v>133</v>
          </cell>
          <cell r="D1409">
            <v>3</v>
          </cell>
          <cell r="F1409">
            <v>2901</v>
          </cell>
          <cell r="G1409">
            <v>22804</v>
          </cell>
          <cell r="H1409" t="str">
            <v>SHANGTANG1</v>
          </cell>
          <cell r="I1409">
            <v>6</v>
          </cell>
          <cell r="J1409">
            <v>6</v>
          </cell>
          <cell r="K1409">
            <v>66</v>
          </cell>
          <cell r="L1409">
            <v>81</v>
          </cell>
          <cell r="N1409">
            <v>84</v>
          </cell>
          <cell r="O1409">
            <v>90</v>
          </cell>
          <cell r="S1409">
            <v>4</v>
          </cell>
          <cell r="U1409">
            <v>2902</v>
          </cell>
          <cell r="V1409">
            <v>2903</v>
          </cell>
          <cell r="W1409">
            <v>2891</v>
          </cell>
          <cell r="X1409">
            <v>2892</v>
          </cell>
          <cell r="Y1409">
            <v>362</v>
          </cell>
          <cell r="Z1409">
            <v>23</v>
          </cell>
          <cell r="AA1409">
            <v>2523</v>
          </cell>
          <cell r="AB1409">
            <v>313</v>
          </cell>
          <cell r="AC1409">
            <v>2161</v>
          </cell>
          <cell r="AD1409">
            <v>2163</v>
          </cell>
          <cell r="AE1409">
            <v>323</v>
          </cell>
          <cell r="AF1409">
            <v>322</v>
          </cell>
          <cell r="AG1409">
            <v>21</v>
          </cell>
          <cell r="AH1409">
            <v>363</v>
          </cell>
          <cell r="AI1409">
            <v>2153</v>
          </cell>
          <cell r="AJ1409">
            <v>2451</v>
          </cell>
          <cell r="AK1409">
            <v>2452</v>
          </cell>
          <cell r="AL1409">
            <v>2453</v>
          </cell>
          <cell r="AR1409">
            <v>361</v>
          </cell>
          <cell r="AS1409">
            <v>2161</v>
          </cell>
          <cell r="AU1409">
            <v>323</v>
          </cell>
          <cell r="AV1409">
            <v>2891</v>
          </cell>
          <cell r="AW1409">
            <v>2892</v>
          </cell>
          <cell r="AX1409">
            <v>2541</v>
          </cell>
          <cell r="AY1409">
            <v>22</v>
          </cell>
          <cell r="AZ1409">
            <v>2543</v>
          </cell>
        </row>
        <row r="1410">
          <cell r="J1410" t="str">
            <v>TRX#</v>
          </cell>
        </row>
        <row r="1411">
          <cell r="J1411" t="str">
            <v>FRT</v>
          </cell>
        </row>
        <row r="1414">
          <cell r="B1414" t="str">
            <v>FUZ290</v>
          </cell>
          <cell r="C1414">
            <v>133</v>
          </cell>
          <cell r="D1414">
            <v>3</v>
          </cell>
          <cell r="F1414">
            <v>2902</v>
          </cell>
          <cell r="G1414">
            <v>22804</v>
          </cell>
          <cell r="H1414" t="str">
            <v>SHANGTANG2</v>
          </cell>
          <cell r="I1414">
            <v>6</v>
          </cell>
          <cell r="J1414">
            <v>5</v>
          </cell>
          <cell r="K1414">
            <v>45</v>
          </cell>
          <cell r="L1414">
            <v>74</v>
          </cell>
          <cell r="N1414">
            <v>86</v>
          </cell>
          <cell r="O1414">
            <v>92</v>
          </cell>
          <cell r="S1414">
            <v>4</v>
          </cell>
          <cell r="U1414">
            <v>2903</v>
          </cell>
          <cell r="V1414">
            <v>2901</v>
          </cell>
          <cell r="W1414">
            <v>23</v>
          </cell>
          <cell r="X1414">
            <v>2523</v>
          </cell>
          <cell r="Y1414">
            <v>1343</v>
          </cell>
          <cell r="Z1414">
            <v>2163</v>
          </cell>
          <cell r="AA1414">
            <v>322</v>
          </cell>
          <cell r="AB1414">
            <v>323</v>
          </cell>
          <cell r="AC1414">
            <v>2391</v>
          </cell>
          <cell r="AD1414">
            <v>2393</v>
          </cell>
          <cell r="AE1414">
            <v>371</v>
          </cell>
          <cell r="AF1414">
            <v>373</v>
          </cell>
          <cell r="AG1414">
            <v>1391</v>
          </cell>
          <cell r="AH1414">
            <v>1393</v>
          </cell>
          <cell r="AI1414">
            <v>1381</v>
          </cell>
          <cell r="AJ1414">
            <v>1383</v>
          </cell>
          <cell r="AK1414">
            <v>22</v>
          </cell>
          <cell r="AL1414">
            <v>3711</v>
          </cell>
          <cell r="AR1414">
            <v>362</v>
          </cell>
          <cell r="AS1414">
            <v>2162</v>
          </cell>
          <cell r="AU1414">
            <v>321</v>
          </cell>
          <cell r="AV1414">
            <v>2892</v>
          </cell>
          <cell r="AW1414">
            <v>2893</v>
          </cell>
          <cell r="AX1414">
            <v>22</v>
          </cell>
          <cell r="AY1414">
            <v>23</v>
          </cell>
        </row>
        <row r="1415">
          <cell r="J1415" t="str">
            <v>TRX#</v>
          </cell>
        </row>
        <row r="1416">
          <cell r="J1416" t="str">
            <v>FRT</v>
          </cell>
        </row>
        <row r="1419">
          <cell r="B1419" t="str">
            <v>FUZ290</v>
          </cell>
          <cell r="C1419">
            <v>133</v>
          </cell>
          <cell r="D1419">
            <v>3</v>
          </cell>
          <cell r="F1419">
            <v>2903</v>
          </cell>
          <cell r="G1419">
            <v>22804</v>
          </cell>
          <cell r="H1419" t="str">
            <v>SHANGTANG3</v>
          </cell>
          <cell r="I1419">
            <v>5</v>
          </cell>
          <cell r="J1419">
            <v>4</v>
          </cell>
          <cell r="K1419">
            <v>51</v>
          </cell>
          <cell r="L1419">
            <v>79</v>
          </cell>
          <cell r="N1419">
            <v>88</v>
          </cell>
          <cell r="O1419">
            <v>94</v>
          </cell>
          <cell r="S1419">
            <v>4</v>
          </cell>
          <cell r="U1419">
            <v>2901</v>
          </cell>
          <cell r="V1419">
            <v>2902</v>
          </cell>
          <cell r="W1419">
            <v>1381</v>
          </cell>
          <cell r="X1419">
            <v>1383</v>
          </cell>
          <cell r="Y1419">
            <v>2892</v>
          </cell>
          <cell r="Z1419">
            <v>2893</v>
          </cell>
          <cell r="AA1419">
            <v>362</v>
          </cell>
          <cell r="AB1419">
            <v>363</v>
          </cell>
          <cell r="AC1419">
            <v>2891</v>
          </cell>
          <cell r="AD1419">
            <v>3711</v>
          </cell>
          <cell r="AE1419">
            <v>3721</v>
          </cell>
          <cell r="AR1419">
            <v>2393</v>
          </cell>
          <cell r="AS1419">
            <v>2163</v>
          </cell>
          <cell r="AT1419">
            <v>363</v>
          </cell>
          <cell r="AV1419">
            <v>2893</v>
          </cell>
          <cell r="AW1419">
            <v>2891</v>
          </cell>
          <cell r="AX1419">
            <v>2543</v>
          </cell>
          <cell r="AY1419">
            <v>23</v>
          </cell>
        </row>
        <row r="1420">
          <cell r="J1420" t="str">
            <v>TRX#</v>
          </cell>
        </row>
        <row r="1421">
          <cell r="J1421" t="str">
            <v>FRT</v>
          </cell>
        </row>
        <row r="1424">
          <cell r="B1424" t="str">
            <v>ALL</v>
          </cell>
        </row>
        <row r="1425">
          <cell r="B1425" t="str">
            <v>SITE:</v>
          </cell>
          <cell r="C1425" t="str">
            <v>BCF</v>
          </cell>
          <cell r="D1425" t="str">
            <v>BTS</v>
          </cell>
          <cell r="E1425" t="str">
            <v>TYP</v>
          </cell>
          <cell r="F1425" t="str">
            <v>CI</v>
          </cell>
          <cell r="G1425" t="str">
            <v>LAC</v>
          </cell>
          <cell r="H1425" t="str">
            <v>CELL NAME</v>
          </cell>
          <cell r="I1425" t="str">
            <v>NCC</v>
          </cell>
          <cell r="J1425" t="str">
            <v>BCC</v>
          </cell>
          <cell r="K1425" t="str">
            <v>BCCH</v>
          </cell>
          <cell r="L1425" t="str">
            <v>2nd</v>
          </cell>
          <cell r="M1425" t="str">
            <v>3rd</v>
          </cell>
          <cell r="N1425" t="str">
            <v>4th</v>
          </cell>
          <cell r="O1425" t="str">
            <v>5th</v>
          </cell>
          <cell r="P1425" t="str">
            <v>BCH</v>
          </cell>
          <cell r="Q1425" t="str">
            <v>AG</v>
          </cell>
          <cell r="R1425" t="str">
            <v>SD</v>
          </cell>
          <cell r="S1425" t="str">
            <v>TRX</v>
          </cell>
          <cell r="T1425" t="str">
            <v>ET</v>
          </cell>
          <cell r="W1425" t="str">
            <v>Neighbor cell</v>
          </cell>
          <cell r="AR1425" t="str">
            <v>IUO Reference Cells (Pool)  &lt;&lt;CoCh - AdjCh&gt;&gt;</v>
          </cell>
        </row>
        <row r="1426">
          <cell r="G1426" t="str">
            <v>(Dec)</v>
          </cell>
          <cell r="K1426" t="str">
            <v>TRX</v>
          </cell>
          <cell r="L1426" t="str">
            <v>TRX</v>
          </cell>
          <cell r="M1426" t="str">
            <v>TRX</v>
          </cell>
          <cell r="N1426" t="str">
            <v>TRX</v>
          </cell>
          <cell r="O1426" t="str">
            <v>TRX</v>
          </cell>
          <cell r="P1426" t="str">
            <v>CFC</v>
          </cell>
          <cell r="Q1426" t="str">
            <v>CH</v>
          </cell>
          <cell r="R1426" t="str">
            <v>CH</v>
          </cell>
          <cell r="S1426" t="str">
            <v>Num</v>
          </cell>
          <cell r="T1426" t="str">
            <v>Num</v>
          </cell>
          <cell r="U1426">
            <v>1</v>
          </cell>
          <cell r="V1426">
            <v>2</v>
          </cell>
          <cell r="W1426">
            <v>3</v>
          </cell>
          <cell r="X1426">
            <v>4</v>
          </cell>
          <cell r="Y1426">
            <v>5</v>
          </cell>
          <cell r="Z1426">
            <v>6</v>
          </cell>
          <cell r="AA1426">
            <v>7</v>
          </cell>
          <cell r="AB1426">
            <v>8</v>
          </cell>
          <cell r="AC1426">
            <v>9</v>
          </cell>
          <cell r="AD1426">
            <v>10</v>
          </cell>
          <cell r="AE1426">
            <v>11</v>
          </cell>
          <cell r="AF1426">
            <v>12</v>
          </cell>
          <cell r="AG1426">
            <v>13</v>
          </cell>
          <cell r="AH1426">
            <v>14</v>
          </cell>
          <cell r="AI1426">
            <v>15</v>
          </cell>
          <cell r="AJ1426">
            <v>16</v>
          </cell>
          <cell r="AK1426">
            <v>17</v>
          </cell>
          <cell r="AL1426">
            <v>18</v>
          </cell>
          <cell r="AM1426">
            <v>19</v>
          </cell>
          <cell r="AN1426">
            <v>20</v>
          </cell>
          <cell r="AO1426">
            <v>21</v>
          </cell>
          <cell r="AP1426">
            <v>22</v>
          </cell>
          <cell r="AQ1426">
            <v>23</v>
          </cell>
          <cell r="AR1426">
            <v>1</v>
          </cell>
          <cell r="AS1426">
            <v>2</v>
          </cell>
          <cell r="AT1426">
            <v>3</v>
          </cell>
          <cell r="AU1426">
            <v>4</v>
          </cell>
          <cell r="AV1426">
            <v>5</v>
          </cell>
          <cell r="AW1426">
            <v>6</v>
          </cell>
          <cell r="AX1426">
            <v>7</v>
          </cell>
          <cell r="AY1426">
            <v>8</v>
          </cell>
          <cell r="AZ1426">
            <v>9</v>
          </cell>
          <cell r="BA1426">
            <v>10</v>
          </cell>
          <cell r="BB1426">
            <v>11</v>
          </cell>
        </row>
        <row r="1427">
          <cell r="B1427" t="str">
            <v>BSC141</v>
          </cell>
        </row>
        <row r="1428">
          <cell r="B1428" t="str">
            <v>FUZ005</v>
          </cell>
          <cell r="C1428">
            <v>141</v>
          </cell>
          <cell r="D1428">
            <v>4</v>
          </cell>
          <cell r="F1428">
            <v>51</v>
          </cell>
          <cell r="G1428">
            <v>22806</v>
          </cell>
          <cell r="H1428" t="str">
            <v>GUANGMQ1</v>
          </cell>
          <cell r="I1428">
            <v>5</v>
          </cell>
          <cell r="J1428">
            <v>1</v>
          </cell>
          <cell r="K1428">
            <v>45</v>
          </cell>
          <cell r="L1428">
            <v>60</v>
          </cell>
          <cell r="M1428">
            <v>70</v>
          </cell>
          <cell r="N1428">
            <v>84</v>
          </cell>
          <cell r="O1428">
            <v>90</v>
          </cell>
          <cell r="S1428">
            <v>5</v>
          </cell>
          <cell r="U1428">
            <v>52</v>
          </cell>
          <cell r="V1428">
            <v>53</v>
          </cell>
          <cell r="W1428">
            <v>2592</v>
          </cell>
          <cell r="X1428">
            <v>342</v>
          </cell>
          <cell r="Y1428">
            <v>302</v>
          </cell>
          <cell r="Z1428">
            <v>303</v>
          </cell>
          <cell r="AA1428">
            <v>2333</v>
          </cell>
          <cell r="AB1428">
            <v>2702</v>
          </cell>
          <cell r="AC1428">
            <v>2703</v>
          </cell>
          <cell r="AD1428">
            <v>2591</v>
          </cell>
          <cell r="AE1428">
            <v>2701</v>
          </cell>
          <cell r="AF1428">
            <v>1321</v>
          </cell>
          <cell r="AG1428">
            <v>343</v>
          </cell>
          <cell r="AH1428">
            <v>2662</v>
          </cell>
          <cell r="AI1428">
            <v>2663</v>
          </cell>
          <cell r="AJ1428">
            <v>3102</v>
          </cell>
          <cell r="AK1428">
            <v>3103</v>
          </cell>
          <cell r="AR1428">
            <v>2591</v>
          </cell>
          <cell r="AS1428">
            <v>3091</v>
          </cell>
          <cell r="AT1428">
            <v>2763</v>
          </cell>
          <cell r="AU1428">
            <v>1331</v>
          </cell>
          <cell r="AV1428">
            <v>271</v>
          </cell>
          <cell r="AX1428">
            <v>2332</v>
          </cell>
          <cell r="AY1428">
            <v>2701</v>
          </cell>
          <cell r="AZ1428">
            <v>342</v>
          </cell>
          <cell r="BA1428">
            <v>2373</v>
          </cell>
          <cell r="BB1428">
            <v>2663</v>
          </cell>
        </row>
        <row r="1429">
          <cell r="J1429" t="str">
            <v>TRX#</v>
          </cell>
        </row>
        <row r="1430">
          <cell r="J1430" t="str">
            <v>FRT</v>
          </cell>
        </row>
        <row r="1433">
          <cell r="B1433" t="str">
            <v>FUZ005</v>
          </cell>
          <cell r="C1433">
            <v>141</v>
          </cell>
          <cell r="D1433">
            <v>4</v>
          </cell>
          <cell r="F1433">
            <v>52</v>
          </cell>
          <cell r="G1433">
            <v>22806</v>
          </cell>
          <cell r="H1433" t="str">
            <v>GUANGMQ2</v>
          </cell>
          <cell r="I1433">
            <v>5</v>
          </cell>
          <cell r="J1433">
            <v>3</v>
          </cell>
          <cell r="K1433">
            <v>48</v>
          </cell>
          <cell r="L1433">
            <v>67</v>
          </cell>
          <cell r="N1433">
            <v>86</v>
          </cell>
          <cell r="O1433">
            <v>92</v>
          </cell>
          <cell r="S1433">
            <v>4</v>
          </cell>
          <cell r="U1433">
            <v>53</v>
          </cell>
          <cell r="V1433">
            <v>51</v>
          </cell>
          <cell r="W1433">
            <v>2702</v>
          </cell>
          <cell r="X1433">
            <v>2703</v>
          </cell>
          <cell r="Y1433">
            <v>271</v>
          </cell>
          <cell r="Z1433">
            <v>273</v>
          </cell>
          <cell r="AA1433">
            <v>2373</v>
          </cell>
          <cell r="AB1433">
            <v>2371</v>
          </cell>
          <cell r="AC1433">
            <v>3091</v>
          </cell>
          <cell r="AD1433">
            <v>1321</v>
          </cell>
          <cell r="AE1433">
            <v>2961</v>
          </cell>
          <cell r="AF1433">
            <v>1331</v>
          </cell>
          <cell r="AG1433">
            <v>2662</v>
          </cell>
          <cell r="AH1433">
            <v>3102</v>
          </cell>
          <cell r="AR1433">
            <v>302</v>
          </cell>
          <cell r="AS1433">
            <v>2592</v>
          </cell>
          <cell r="AT1433">
            <v>3092</v>
          </cell>
          <cell r="AU1433">
            <v>2962</v>
          </cell>
          <cell r="AV1433">
            <v>1301</v>
          </cell>
          <cell r="AX1433">
            <v>2703</v>
          </cell>
          <cell r="AY1433">
            <v>2702</v>
          </cell>
          <cell r="AZ1433">
            <v>2372</v>
          </cell>
          <cell r="BA1433">
            <v>2672</v>
          </cell>
          <cell r="BB1433">
            <v>2663</v>
          </cell>
        </row>
        <row r="1434">
          <cell r="J1434" t="str">
            <v>TRX#</v>
          </cell>
        </row>
        <row r="1435">
          <cell r="J1435" t="str">
            <v>FRT</v>
          </cell>
        </row>
        <row r="1438">
          <cell r="B1438" t="str">
            <v>FUZ005</v>
          </cell>
          <cell r="C1438">
            <v>141</v>
          </cell>
          <cell r="D1438">
            <v>4</v>
          </cell>
          <cell r="F1438">
            <v>53</v>
          </cell>
          <cell r="G1438">
            <v>22806</v>
          </cell>
          <cell r="H1438" t="str">
            <v>GUANGMQ3</v>
          </cell>
          <cell r="I1438">
            <v>7</v>
          </cell>
          <cell r="J1438">
            <v>7</v>
          </cell>
          <cell r="K1438">
            <v>58</v>
          </cell>
          <cell r="L1438">
            <v>72</v>
          </cell>
          <cell r="N1438">
            <v>88</v>
          </cell>
          <cell r="O1438">
            <v>94</v>
          </cell>
          <cell r="S1438">
            <v>4</v>
          </cell>
          <cell r="U1438">
            <v>51</v>
          </cell>
          <cell r="V1438">
            <v>52</v>
          </cell>
          <cell r="W1438">
            <v>2373</v>
          </cell>
          <cell r="X1438">
            <v>3091</v>
          </cell>
          <cell r="Y1438">
            <v>2591</v>
          </cell>
          <cell r="Z1438">
            <v>2592</v>
          </cell>
          <cell r="AA1438">
            <v>342</v>
          </cell>
          <cell r="AB1438">
            <v>1321</v>
          </cell>
          <cell r="AC1438">
            <v>1322</v>
          </cell>
          <cell r="AD1438">
            <v>2222</v>
          </cell>
          <cell r="AE1438">
            <v>3093</v>
          </cell>
          <cell r="AF1438">
            <v>2663</v>
          </cell>
          <cell r="AG1438">
            <v>343</v>
          </cell>
          <cell r="AR1438">
            <v>303</v>
          </cell>
          <cell r="AS1438">
            <v>1303</v>
          </cell>
          <cell r="AT1438">
            <v>273</v>
          </cell>
          <cell r="AU1438">
            <v>3093</v>
          </cell>
          <cell r="AV1438">
            <v>2671</v>
          </cell>
          <cell r="AW1438">
            <v>3103</v>
          </cell>
          <cell r="AY1438">
            <v>2703</v>
          </cell>
          <cell r="AZ1438">
            <v>2663</v>
          </cell>
          <cell r="BA1438">
            <v>2673</v>
          </cell>
          <cell r="BB1438">
            <v>2373</v>
          </cell>
        </row>
        <row r="1439">
          <cell r="J1439" t="str">
            <v>TRX#</v>
          </cell>
        </row>
        <row r="1440">
          <cell r="J1440" t="str">
            <v>FRT</v>
          </cell>
        </row>
        <row r="1443">
          <cell r="B1443" t="str">
            <v>FUZ009</v>
          </cell>
          <cell r="C1443">
            <v>141</v>
          </cell>
          <cell r="D1443">
            <v>4</v>
          </cell>
          <cell r="F1443">
            <v>91</v>
          </cell>
          <cell r="G1443">
            <v>22806</v>
          </cell>
          <cell r="H1443" t="str">
            <v>JIANGBIN1</v>
          </cell>
          <cell r="I1443">
            <v>5</v>
          </cell>
          <cell r="J1443">
            <v>5</v>
          </cell>
          <cell r="K1443">
            <v>80</v>
          </cell>
          <cell r="L1443">
            <v>60</v>
          </cell>
          <cell r="N1443">
            <v>83</v>
          </cell>
          <cell r="O1443">
            <v>89</v>
          </cell>
          <cell r="S1443">
            <v>4</v>
          </cell>
          <cell r="U1443">
            <v>92</v>
          </cell>
          <cell r="V1443">
            <v>93</v>
          </cell>
          <cell r="W1443">
            <v>2361</v>
          </cell>
          <cell r="X1443">
            <v>2222</v>
          </cell>
          <cell r="Y1443">
            <v>1322</v>
          </cell>
          <cell r="Z1443">
            <v>1323</v>
          </cell>
          <cell r="AA1443">
            <v>3092</v>
          </cell>
          <cell r="AB1443">
            <v>3093</v>
          </cell>
          <cell r="AC1443">
            <v>2372</v>
          </cell>
          <cell r="AD1443">
            <v>2362</v>
          </cell>
          <cell r="AE1443">
            <v>2371</v>
          </cell>
          <cell r="AR1443">
            <v>2373</v>
          </cell>
          <cell r="AS1443">
            <v>2671</v>
          </cell>
          <cell r="AT1443">
            <v>2681</v>
          </cell>
          <cell r="AV1443">
            <v>3093</v>
          </cell>
          <cell r="AW1443">
            <v>2221</v>
          </cell>
          <cell r="AX1443">
            <v>2361</v>
          </cell>
          <cell r="AY1443">
            <v>2961</v>
          </cell>
          <cell r="AZ1443">
            <v>2963</v>
          </cell>
        </row>
        <row r="1444">
          <cell r="J1444" t="str">
            <v>TRX#</v>
          </cell>
        </row>
        <row r="1445">
          <cell r="J1445" t="str">
            <v>FRT</v>
          </cell>
        </row>
        <row r="1448">
          <cell r="B1448" t="str">
            <v>FUZ009</v>
          </cell>
          <cell r="C1448">
            <v>141</v>
          </cell>
          <cell r="D1448">
            <v>4</v>
          </cell>
          <cell r="F1448">
            <v>92</v>
          </cell>
          <cell r="G1448">
            <v>22806</v>
          </cell>
          <cell r="H1448" t="str">
            <v>JIANGBIN2</v>
          </cell>
          <cell r="I1448">
            <v>5</v>
          </cell>
          <cell r="J1448">
            <v>3</v>
          </cell>
          <cell r="K1448">
            <v>55</v>
          </cell>
          <cell r="L1448">
            <v>66</v>
          </cell>
          <cell r="N1448">
            <v>85</v>
          </cell>
          <cell r="O1448">
            <v>91</v>
          </cell>
          <cell r="S1448">
            <v>4</v>
          </cell>
          <cell r="U1448">
            <v>93</v>
          </cell>
          <cell r="V1448">
            <v>91</v>
          </cell>
          <cell r="W1448">
            <v>3092</v>
          </cell>
          <cell r="X1448">
            <v>2372</v>
          </cell>
          <cell r="Y1448">
            <v>2961</v>
          </cell>
          <cell r="Z1448">
            <v>2963</v>
          </cell>
          <cell r="AA1448">
            <v>1351</v>
          </cell>
          <cell r="AB1448">
            <v>1353</v>
          </cell>
          <cell r="AC1448">
            <v>2941</v>
          </cell>
          <cell r="AD1448">
            <v>2362</v>
          </cell>
          <cell r="AE1448">
            <v>2371</v>
          </cell>
          <cell r="AR1448">
            <v>2371</v>
          </cell>
          <cell r="AS1448">
            <v>2672</v>
          </cell>
          <cell r="AT1448">
            <v>1322</v>
          </cell>
          <cell r="AU1448">
            <v>2222</v>
          </cell>
          <cell r="AW1448">
            <v>3092</v>
          </cell>
          <cell r="AX1448">
            <v>2362</v>
          </cell>
          <cell r="AY1448">
            <v>2961</v>
          </cell>
          <cell r="AZ1448">
            <v>1351</v>
          </cell>
        </row>
        <row r="1449">
          <cell r="J1449" t="str">
            <v>TRX#</v>
          </cell>
        </row>
        <row r="1450">
          <cell r="J1450" t="str">
            <v>FRT</v>
          </cell>
        </row>
        <row r="1453">
          <cell r="B1453" t="str">
            <v>FUZ009</v>
          </cell>
          <cell r="C1453">
            <v>141</v>
          </cell>
          <cell r="D1453">
            <v>4</v>
          </cell>
          <cell r="F1453">
            <v>93</v>
          </cell>
          <cell r="G1453">
            <v>22806</v>
          </cell>
          <cell r="H1453" t="str">
            <v>JIANGBIN3</v>
          </cell>
          <cell r="I1453">
            <v>5</v>
          </cell>
          <cell r="J1453">
            <v>2</v>
          </cell>
          <cell r="K1453">
            <v>48</v>
          </cell>
          <cell r="L1453">
            <v>74</v>
          </cell>
          <cell r="N1453">
            <v>87</v>
          </cell>
          <cell r="O1453">
            <v>93</v>
          </cell>
          <cell r="S1453">
            <v>4</v>
          </cell>
          <cell r="U1453">
            <v>91</v>
          </cell>
          <cell r="V1453">
            <v>92</v>
          </cell>
          <cell r="W1453">
            <v>1353</v>
          </cell>
          <cell r="X1453">
            <v>2941</v>
          </cell>
          <cell r="Y1453">
            <v>2943</v>
          </cell>
          <cell r="Z1453">
            <v>2361</v>
          </cell>
          <cell r="AA1453">
            <v>2362</v>
          </cell>
          <cell r="AB1453">
            <v>2222</v>
          </cell>
          <cell r="AC1453">
            <v>2963</v>
          </cell>
          <cell r="AD1453">
            <v>1342</v>
          </cell>
          <cell r="AR1453">
            <v>1323</v>
          </cell>
          <cell r="AS1453">
            <v>2673</v>
          </cell>
          <cell r="AT1453">
            <v>2372</v>
          </cell>
          <cell r="AU1453">
            <v>2973</v>
          </cell>
          <cell r="AV1453">
            <v>2943</v>
          </cell>
          <cell r="AX1453">
            <v>2222</v>
          </cell>
          <cell r="AY1453">
            <v>3092</v>
          </cell>
          <cell r="AZ1453">
            <v>2362</v>
          </cell>
          <cell r="BA1453">
            <v>1353</v>
          </cell>
          <cell r="BB1453">
            <v>2963</v>
          </cell>
        </row>
        <row r="1454">
          <cell r="J1454" t="str">
            <v>TRX#</v>
          </cell>
        </row>
        <row r="1455">
          <cell r="J1455" t="str">
            <v>FRT</v>
          </cell>
        </row>
        <row r="1458">
          <cell r="B1458" t="str">
            <v>FUZ027</v>
          </cell>
          <cell r="C1458">
            <v>141</v>
          </cell>
          <cell r="D1458">
            <v>4</v>
          </cell>
          <cell r="F1458">
            <v>271</v>
          </cell>
          <cell r="G1458">
            <v>22806</v>
          </cell>
          <cell r="H1458" t="str">
            <v>SANQIAOBEI1</v>
          </cell>
          <cell r="I1458">
            <v>4</v>
          </cell>
          <cell r="J1458">
            <v>7</v>
          </cell>
          <cell r="K1458">
            <v>49</v>
          </cell>
          <cell r="L1458">
            <v>80</v>
          </cell>
          <cell r="N1458">
            <v>84</v>
          </cell>
          <cell r="O1458">
            <v>90</v>
          </cell>
          <cell r="S1458">
            <v>4</v>
          </cell>
          <cell r="U1458">
            <v>272</v>
          </cell>
          <cell r="V1458">
            <v>273</v>
          </cell>
          <cell r="W1458">
            <v>2762</v>
          </cell>
          <cell r="X1458">
            <v>2763</v>
          </cell>
          <cell r="Y1458">
            <v>2721</v>
          </cell>
          <cell r="Z1458">
            <v>1302</v>
          </cell>
          <cell r="AA1458">
            <v>1303</v>
          </cell>
          <cell r="AB1458">
            <v>2702</v>
          </cell>
          <cell r="AC1458">
            <v>2371</v>
          </cell>
          <cell r="AD1458">
            <v>52</v>
          </cell>
          <cell r="AE1458">
            <v>2722</v>
          </cell>
          <cell r="AF1458">
            <v>2701</v>
          </cell>
          <cell r="AG1458">
            <v>62</v>
          </cell>
          <cell r="AH1458">
            <v>2711</v>
          </cell>
          <cell r="AI1458">
            <v>2713</v>
          </cell>
          <cell r="AJ1458">
            <v>3101</v>
          </cell>
          <cell r="AK1458">
            <v>3102</v>
          </cell>
          <cell r="AR1458">
            <v>1301</v>
          </cell>
          <cell r="AS1458">
            <v>2721</v>
          </cell>
          <cell r="AT1458">
            <v>1331</v>
          </cell>
          <cell r="AU1458">
            <v>51</v>
          </cell>
          <cell r="AV1458">
            <v>3091</v>
          </cell>
          <cell r="AX1458">
            <v>2763</v>
          </cell>
          <cell r="AY1458">
            <v>2702</v>
          </cell>
          <cell r="AZ1458">
            <v>2371</v>
          </cell>
          <cell r="BA1458">
            <v>352</v>
          </cell>
          <cell r="BB1458">
            <v>2711</v>
          </cell>
        </row>
        <row r="1459">
          <cell r="J1459" t="str">
            <v>TRX#</v>
          </cell>
        </row>
        <row r="1460">
          <cell r="J1460" t="str">
            <v>FRT</v>
          </cell>
        </row>
        <row r="1463">
          <cell r="B1463" t="str">
            <v>FUZ027</v>
          </cell>
          <cell r="C1463">
            <v>141</v>
          </cell>
          <cell r="D1463">
            <v>4</v>
          </cell>
          <cell r="F1463">
            <v>272</v>
          </cell>
          <cell r="G1463">
            <v>22806</v>
          </cell>
          <cell r="H1463" t="str">
            <v>SANQIAOBEI2</v>
          </cell>
          <cell r="I1463">
            <v>4</v>
          </cell>
          <cell r="J1463">
            <v>4</v>
          </cell>
          <cell r="K1463">
            <v>52</v>
          </cell>
          <cell r="L1463">
            <v>77</v>
          </cell>
          <cell r="N1463">
            <v>86</v>
          </cell>
          <cell r="O1463">
            <v>92</v>
          </cell>
          <cell r="S1463">
            <v>4</v>
          </cell>
          <cell r="U1463">
            <v>273</v>
          </cell>
          <cell r="V1463">
            <v>271</v>
          </cell>
          <cell r="W1463">
            <v>2761</v>
          </cell>
          <cell r="X1463">
            <v>2762</v>
          </cell>
          <cell r="Y1463">
            <v>353</v>
          </cell>
          <cell r="Z1463">
            <v>2721</v>
          </cell>
          <cell r="AA1463">
            <v>2723</v>
          </cell>
          <cell r="AB1463">
            <v>3001</v>
          </cell>
          <cell r="AC1463">
            <v>3002</v>
          </cell>
          <cell r="AD1463">
            <v>1331</v>
          </cell>
          <cell r="AE1463">
            <v>1332</v>
          </cell>
          <cell r="AF1463">
            <v>2713</v>
          </cell>
          <cell r="AG1463">
            <v>2711</v>
          </cell>
          <cell r="AH1463">
            <v>2712</v>
          </cell>
          <cell r="AR1463">
            <v>1302</v>
          </cell>
          <cell r="AS1463">
            <v>52</v>
          </cell>
          <cell r="AT1463">
            <v>2742</v>
          </cell>
          <cell r="AU1463">
            <v>1332</v>
          </cell>
          <cell r="AW1463">
            <v>2761</v>
          </cell>
          <cell r="AX1463">
            <v>2762</v>
          </cell>
          <cell r="AY1463">
            <v>2371</v>
          </cell>
          <cell r="AZ1463">
            <v>2702</v>
          </cell>
          <cell r="BA1463">
            <v>3002</v>
          </cell>
          <cell r="BB1463">
            <v>2713</v>
          </cell>
        </row>
        <row r="1464">
          <cell r="J1464" t="str">
            <v>TRX#</v>
          </cell>
        </row>
        <row r="1465">
          <cell r="J1465" t="str">
            <v>FRT</v>
          </cell>
        </row>
        <row r="1468">
          <cell r="B1468" t="str">
            <v>FUZ027</v>
          </cell>
          <cell r="C1468">
            <v>141</v>
          </cell>
          <cell r="D1468">
            <v>4</v>
          </cell>
          <cell r="F1468">
            <v>273</v>
          </cell>
          <cell r="G1468">
            <v>22806</v>
          </cell>
          <cell r="H1468" t="str">
            <v>SANQIAOBEI3</v>
          </cell>
          <cell r="I1468">
            <v>5</v>
          </cell>
          <cell r="J1468">
            <v>2</v>
          </cell>
          <cell r="K1468">
            <v>58</v>
          </cell>
          <cell r="L1468">
            <v>73</v>
          </cell>
          <cell r="N1468">
            <v>88</v>
          </cell>
          <cell r="O1468">
            <v>94</v>
          </cell>
          <cell r="S1468">
            <v>4</v>
          </cell>
          <cell r="U1468">
            <v>271</v>
          </cell>
          <cell r="V1468">
            <v>272</v>
          </cell>
          <cell r="W1468">
            <v>3001</v>
          </cell>
          <cell r="X1468">
            <v>1331</v>
          </cell>
          <cell r="Y1468">
            <v>1332</v>
          </cell>
          <cell r="Z1468">
            <v>2961</v>
          </cell>
          <cell r="AA1468">
            <v>2962</v>
          </cell>
          <cell r="AB1468">
            <v>2371</v>
          </cell>
          <cell r="AC1468">
            <v>52</v>
          </cell>
          <cell r="AD1468">
            <v>2702</v>
          </cell>
          <cell r="AE1468">
            <v>1303</v>
          </cell>
          <cell r="AF1468">
            <v>2713</v>
          </cell>
          <cell r="AG1468">
            <v>3102</v>
          </cell>
          <cell r="AR1468">
            <v>1303</v>
          </cell>
          <cell r="AS1468">
            <v>53</v>
          </cell>
          <cell r="AT1468">
            <v>1333</v>
          </cell>
          <cell r="AV1468">
            <v>2372</v>
          </cell>
          <cell r="AW1468">
            <v>91</v>
          </cell>
          <cell r="AX1468">
            <v>2762</v>
          </cell>
          <cell r="AY1468">
            <v>2763</v>
          </cell>
          <cell r="AZ1468">
            <v>2971</v>
          </cell>
          <cell r="BA1468">
            <v>2713</v>
          </cell>
        </row>
        <row r="1469">
          <cell r="J1469" t="str">
            <v>TRX#</v>
          </cell>
        </row>
        <row r="1470">
          <cell r="J1470" t="str">
            <v>FRT</v>
          </cell>
        </row>
        <row r="1473">
          <cell r="B1473" t="str">
            <v>FUZ130</v>
          </cell>
          <cell r="C1473">
            <v>141</v>
          </cell>
          <cell r="D1473">
            <v>4</v>
          </cell>
          <cell r="F1473">
            <v>1301</v>
          </cell>
          <cell r="G1473">
            <v>22806</v>
          </cell>
          <cell r="H1473" t="str">
            <v>XIANGYUAN1</v>
          </cell>
          <cell r="I1473">
            <v>5</v>
          </cell>
          <cell r="J1473">
            <v>2</v>
          </cell>
          <cell r="K1473">
            <v>45</v>
          </cell>
          <cell r="L1473">
            <v>77</v>
          </cell>
          <cell r="N1473">
            <v>84</v>
          </cell>
          <cell r="O1473">
            <v>90</v>
          </cell>
          <cell r="S1473">
            <v>4</v>
          </cell>
          <cell r="U1473">
            <v>1302</v>
          </cell>
          <cell r="V1473">
            <v>1303</v>
          </cell>
          <cell r="W1473">
            <v>2743</v>
          </cell>
          <cell r="X1473">
            <v>2753</v>
          </cell>
          <cell r="Y1473">
            <v>62</v>
          </cell>
          <cell r="Z1473">
            <v>63</v>
          </cell>
          <cell r="AA1473">
            <v>2763</v>
          </cell>
          <cell r="AB1473">
            <v>2332</v>
          </cell>
          <cell r="AC1473">
            <v>2333</v>
          </cell>
          <cell r="AD1473">
            <v>342</v>
          </cell>
          <cell r="AE1473">
            <v>2701</v>
          </cell>
          <cell r="AF1473">
            <v>3101</v>
          </cell>
          <cell r="AG1473">
            <v>3102</v>
          </cell>
          <cell r="AR1473">
            <v>271</v>
          </cell>
          <cell r="AS1473">
            <v>2701</v>
          </cell>
          <cell r="AT1473">
            <v>301</v>
          </cell>
          <cell r="AU1473">
            <v>3101</v>
          </cell>
          <cell r="AW1473">
            <v>2331</v>
          </cell>
          <cell r="AX1473">
            <v>2332</v>
          </cell>
          <cell r="AY1473">
            <v>2322</v>
          </cell>
          <cell r="AZ1473">
            <v>1282</v>
          </cell>
          <cell r="BA1473">
            <v>2711</v>
          </cell>
          <cell r="BB1473">
            <v>2662</v>
          </cell>
        </row>
        <row r="1474">
          <cell r="J1474" t="str">
            <v>TRX#</v>
          </cell>
        </row>
        <row r="1475">
          <cell r="J1475" t="str">
            <v>FRT</v>
          </cell>
        </row>
        <row r="1478">
          <cell r="B1478" t="str">
            <v>FUZ130</v>
          </cell>
          <cell r="C1478">
            <v>141</v>
          </cell>
          <cell r="D1478">
            <v>4</v>
          </cell>
          <cell r="F1478">
            <v>1302</v>
          </cell>
          <cell r="G1478">
            <v>22806</v>
          </cell>
          <cell r="H1478" t="str">
            <v>XIANGYUAN2</v>
          </cell>
          <cell r="I1478">
            <v>4</v>
          </cell>
          <cell r="J1478">
            <v>3</v>
          </cell>
          <cell r="K1478">
            <v>51</v>
          </cell>
          <cell r="L1478">
            <v>72</v>
          </cell>
          <cell r="N1478">
            <v>86</v>
          </cell>
          <cell r="O1478">
            <v>92</v>
          </cell>
          <cell r="S1478">
            <v>4</v>
          </cell>
          <cell r="U1478">
            <v>1303</v>
          </cell>
          <cell r="V1478">
            <v>1301</v>
          </cell>
          <cell r="W1478">
            <v>2743</v>
          </cell>
          <cell r="X1478">
            <v>2753</v>
          </cell>
          <cell r="Y1478">
            <v>62</v>
          </cell>
          <cell r="Z1478">
            <v>2762</v>
          </cell>
          <cell r="AA1478">
            <v>2763</v>
          </cell>
          <cell r="AB1478">
            <v>271</v>
          </cell>
          <cell r="AC1478">
            <v>2713</v>
          </cell>
          <cell r="AD1478">
            <v>3102</v>
          </cell>
          <cell r="AR1478">
            <v>52</v>
          </cell>
          <cell r="AS1478">
            <v>302</v>
          </cell>
          <cell r="AT1478">
            <v>2872</v>
          </cell>
          <cell r="AU1478">
            <v>62</v>
          </cell>
          <cell r="AV1478">
            <v>3102</v>
          </cell>
          <cell r="AX1478">
            <v>2713</v>
          </cell>
          <cell r="AY1478">
            <v>2332</v>
          </cell>
          <cell r="AZ1478">
            <v>2702</v>
          </cell>
          <cell r="BA1478">
            <v>342</v>
          </cell>
          <cell r="BB1478">
            <v>2372</v>
          </cell>
        </row>
        <row r="1479">
          <cell r="J1479" t="str">
            <v>TRX#</v>
          </cell>
        </row>
        <row r="1480">
          <cell r="J1480" t="str">
            <v>FRT</v>
          </cell>
        </row>
        <row r="1483">
          <cell r="B1483" t="str">
            <v>FUZ130</v>
          </cell>
          <cell r="C1483">
            <v>141</v>
          </cell>
          <cell r="D1483">
            <v>4</v>
          </cell>
          <cell r="F1483">
            <v>1303</v>
          </cell>
          <cell r="G1483">
            <v>22806</v>
          </cell>
          <cell r="H1483" t="str">
            <v>XIANGYUAN3</v>
          </cell>
          <cell r="I1483">
            <v>4</v>
          </cell>
          <cell r="J1483">
            <v>7</v>
          </cell>
          <cell r="K1483">
            <v>56</v>
          </cell>
          <cell r="L1483">
            <v>64</v>
          </cell>
          <cell r="N1483">
            <v>88</v>
          </cell>
          <cell r="O1483">
            <v>94</v>
          </cell>
          <cell r="S1483">
            <v>4</v>
          </cell>
          <cell r="U1483">
            <v>1301</v>
          </cell>
          <cell r="V1483">
            <v>1302</v>
          </cell>
          <cell r="W1483">
            <v>271</v>
          </cell>
          <cell r="X1483">
            <v>273</v>
          </cell>
          <cell r="Y1483">
            <v>1331</v>
          </cell>
          <cell r="Z1483">
            <v>2371</v>
          </cell>
          <cell r="AA1483">
            <v>2701</v>
          </cell>
          <cell r="AB1483">
            <v>2702</v>
          </cell>
          <cell r="AC1483">
            <v>342</v>
          </cell>
          <cell r="AD1483">
            <v>2332</v>
          </cell>
          <cell r="AE1483">
            <v>2333</v>
          </cell>
          <cell r="AF1483">
            <v>2662</v>
          </cell>
          <cell r="AG1483">
            <v>3102</v>
          </cell>
          <cell r="AH1483">
            <v>3103</v>
          </cell>
          <cell r="AR1483">
            <v>63</v>
          </cell>
          <cell r="AS1483">
            <v>273</v>
          </cell>
          <cell r="AT1483">
            <v>271</v>
          </cell>
          <cell r="AU1483">
            <v>3103</v>
          </cell>
          <cell r="AW1483">
            <v>2762</v>
          </cell>
          <cell r="AX1483">
            <v>2763</v>
          </cell>
          <cell r="AY1483">
            <v>2701</v>
          </cell>
          <cell r="AZ1483">
            <v>2772</v>
          </cell>
          <cell r="BA1483">
            <v>2703</v>
          </cell>
          <cell r="BB1483">
            <v>2372</v>
          </cell>
        </row>
        <row r="1484">
          <cell r="J1484" t="str">
            <v>TRX#</v>
          </cell>
        </row>
        <row r="1485">
          <cell r="J1485" t="str">
            <v>FRT</v>
          </cell>
        </row>
        <row r="1488">
          <cell r="B1488" t="str">
            <v>FUZ132</v>
          </cell>
          <cell r="C1488">
            <v>141</v>
          </cell>
          <cell r="D1488">
            <v>4</v>
          </cell>
          <cell r="F1488">
            <v>1321</v>
          </cell>
          <cell r="G1488">
            <v>22806</v>
          </cell>
          <cell r="H1488" t="str">
            <v>YAXIYA1</v>
          </cell>
          <cell r="I1488">
            <v>5</v>
          </cell>
          <cell r="J1488">
            <v>6</v>
          </cell>
          <cell r="K1488">
            <v>61</v>
          </cell>
          <cell r="L1488">
            <v>81</v>
          </cell>
          <cell r="N1488">
            <v>83</v>
          </cell>
          <cell r="O1488">
            <v>89</v>
          </cell>
          <cell r="S1488">
            <v>4</v>
          </cell>
          <cell r="U1488">
            <v>1322</v>
          </cell>
          <cell r="V1488">
            <v>1323</v>
          </cell>
          <cell r="W1488">
            <v>132</v>
          </cell>
          <cell r="X1488">
            <v>2292</v>
          </cell>
          <cell r="Y1488">
            <v>2293</v>
          </cell>
          <cell r="Z1488">
            <v>2593</v>
          </cell>
          <cell r="AA1488">
            <v>2592</v>
          </cell>
          <cell r="AB1488">
            <v>51</v>
          </cell>
          <cell r="AC1488">
            <v>52</v>
          </cell>
          <cell r="AD1488">
            <v>53</v>
          </cell>
          <cell r="AE1488">
            <v>3091</v>
          </cell>
          <cell r="AF1488">
            <v>3093</v>
          </cell>
          <cell r="AG1488">
            <v>2373</v>
          </cell>
          <cell r="AH1488">
            <v>2221</v>
          </cell>
          <cell r="AR1488">
            <v>3093</v>
          </cell>
          <cell r="AS1488">
            <v>2671</v>
          </cell>
          <cell r="AT1488">
            <v>2373</v>
          </cell>
          <cell r="AU1488">
            <v>2681</v>
          </cell>
          <cell r="AV1488">
            <v>2291</v>
          </cell>
          <cell r="AW1488" t="str">
            <v/>
          </cell>
          <cell r="AX1488">
            <v>53</v>
          </cell>
          <cell r="AY1488">
            <v>2593</v>
          </cell>
          <cell r="AZ1488">
            <v>2221</v>
          </cell>
          <cell r="BA1488">
            <v>131</v>
          </cell>
        </row>
        <row r="1489">
          <cell r="J1489" t="str">
            <v>TRX#</v>
          </cell>
        </row>
        <row r="1490">
          <cell r="J1490" t="str">
            <v>FRT</v>
          </cell>
        </row>
        <row r="1493">
          <cell r="B1493" t="str">
            <v>FUZ132</v>
          </cell>
          <cell r="C1493">
            <v>141</v>
          </cell>
          <cell r="D1493">
            <v>4</v>
          </cell>
          <cell r="F1493">
            <v>1322</v>
          </cell>
          <cell r="G1493">
            <v>22806</v>
          </cell>
          <cell r="H1493" t="str">
            <v>YAXIYA2</v>
          </cell>
          <cell r="I1493">
            <v>5</v>
          </cell>
          <cell r="J1493">
            <v>5</v>
          </cell>
          <cell r="K1493">
            <v>46</v>
          </cell>
          <cell r="L1493">
            <v>63</v>
          </cell>
          <cell r="N1493">
            <v>85</v>
          </cell>
          <cell r="O1493">
            <v>91</v>
          </cell>
          <cell r="S1493">
            <v>4</v>
          </cell>
          <cell r="U1493">
            <v>1323</v>
          </cell>
          <cell r="V1493">
            <v>1321</v>
          </cell>
          <cell r="W1493">
            <v>2593</v>
          </cell>
          <cell r="X1493">
            <v>3091</v>
          </cell>
          <cell r="Y1493">
            <v>3093</v>
          </cell>
          <cell r="Z1493">
            <v>91</v>
          </cell>
          <cell r="AA1493">
            <v>2361</v>
          </cell>
          <cell r="AB1493">
            <v>2221</v>
          </cell>
          <cell r="AC1493">
            <v>2222</v>
          </cell>
          <cell r="AD1493">
            <v>2592</v>
          </cell>
          <cell r="AE1493">
            <v>53</v>
          </cell>
          <cell r="AF1493">
            <v>132</v>
          </cell>
          <cell r="AR1493">
            <v>2292</v>
          </cell>
          <cell r="AS1493">
            <v>2672</v>
          </cell>
          <cell r="AT1493">
            <v>2682</v>
          </cell>
          <cell r="AU1493">
            <v>92</v>
          </cell>
          <cell r="AW1493">
            <v>132</v>
          </cell>
          <cell r="AX1493">
            <v>2221</v>
          </cell>
          <cell r="AY1493">
            <v>2222</v>
          </cell>
          <cell r="AZ1493">
            <v>2592</v>
          </cell>
          <cell r="BA1493">
            <v>3091</v>
          </cell>
        </row>
        <row r="1494">
          <cell r="J1494" t="str">
            <v>TRX#</v>
          </cell>
        </row>
        <row r="1495">
          <cell r="J1495" t="str">
            <v>FRT</v>
          </cell>
        </row>
        <row r="1498">
          <cell r="B1498" t="str">
            <v>FUZ132</v>
          </cell>
          <cell r="C1498">
            <v>141</v>
          </cell>
          <cell r="D1498">
            <v>4</v>
          </cell>
          <cell r="F1498">
            <v>1323</v>
          </cell>
          <cell r="G1498">
            <v>22806</v>
          </cell>
          <cell r="H1498" t="str">
            <v>YAXIYA3</v>
          </cell>
          <cell r="I1498">
            <v>5</v>
          </cell>
          <cell r="J1498">
            <v>5</v>
          </cell>
          <cell r="K1498">
            <v>44</v>
          </cell>
          <cell r="L1498">
            <v>74</v>
          </cell>
          <cell r="N1498">
            <v>87</v>
          </cell>
          <cell r="O1498">
            <v>93</v>
          </cell>
          <cell r="S1498">
            <v>4</v>
          </cell>
          <cell r="U1498">
            <v>1321</v>
          </cell>
          <cell r="V1498">
            <v>1322</v>
          </cell>
          <cell r="W1498">
            <v>3093</v>
          </cell>
          <cell r="X1498">
            <v>91</v>
          </cell>
          <cell r="Y1498">
            <v>2361</v>
          </cell>
          <cell r="Z1498">
            <v>2221</v>
          </cell>
          <cell r="AA1498">
            <v>2222</v>
          </cell>
          <cell r="AB1498">
            <v>132</v>
          </cell>
          <cell r="AC1498">
            <v>2293</v>
          </cell>
          <cell r="AD1498">
            <v>2681</v>
          </cell>
          <cell r="AR1498">
            <v>2673</v>
          </cell>
          <cell r="AS1498">
            <v>2293</v>
          </cell>
          <cell r="AT1498">
            <v>2683</v>
          </cell>
          <cell r="AU1498">
            <v>93</v>
          </cell>
          <cell r="AW1498">
            <v>132</v>
          </cell>
          <cell r="AX1498">
            <v>133</v>
          </cell>
          <cell r="AY1498">
            <v>2223</v>
          </cell>
          <cell r="AZ1498">
            <v>3093</v>
          </cell>
        </row>
        <row r="1499">
          <cell r="J1499" t="str">
            <v>TRX#</v>
          </cell>
        </row>
        <row r="1500">
          <cell r="J1500" t="str">
            <v>FRT</v>
          </cell>
        </row>
        <row r="1503">
          <cell r="B1503" t="str">
            <v>FUZ134</v>
          </cell>
          <cell r="C1503">
            <v>141</v>
          </cell>
          <cell r="D1503">
            <v>4</v>
          </cell>
          <cell r="F1503">
            <v>1341</v>
          </cell>
          <cell r="G1503">
            <v>22806</v>
          </cell>
          <cell r="H1503" t="str">
            <v>HEXIA1</v>
          </cell>
          <cell r="I1503">
            <v>4</v>
          </cell>
          <cell r="J1503">
            <v>7</v>
          </cell>
          <cell r="K1503">
            <v>53</v>
          </cell>
          <cell r="L1503">
            <v>73</v>
          </cell>
          <cell r="N1503">
            <v>84</v>
          </cell>
          <cell r="O1503">
            <v>90</v>
          </cell>
          <cell r="S1503">
            <v>4</v>
          </cell>
          <cell r="U1503">
            <v>1342</v>
          </cell>
          <cell r="V1503">
            <v>1343</v>
          </cell>
          <cell r="X1503">
            <v>2363</v>
          </cell>
          <cell r="Y1503">
            <v>2361</v>
          </cell>
          <cell r="Z1503">
            <v>2223</v>
          </cell>
          <cell r="AA1503">
            <v>2682</v>
          </cell>
          <cell r="AB1503">
            <v>2683</v>
          </cell>
          <cell r="AC1503">
            <v>1312</v>
          </cell>
          <cell r="AD1503">
            <v>1313</v>
          </cell>
          <cell r="AE1503">
            <v>2392</v>
          </cell>
          <cell r="AF1503">
            <v>2222</v>
          </cell>
          <cell r="AR1503">
            <v>2361</v>
          </cell>
          <cell r="AS1503">
            <v>2391</v>
          </cell>
          <cell r="AU1503">
            <v>2682</v>
          </cell>
          <cell r="AV1503">
            <v>91</v>
          </cell>
          <cell r="AW1503">
            <v>1312</v>
          </cell>
          <cell r="AX1503">
            <v>2302</v>
          </cell>
        </row>
        <row r="1504">
          <cell r="J1504" t="str">
            <v>TRX#</v>
          </cell>
        </row>
        <row r="1505">
          <cell r="J1505" t="str">
            <v>FRT</v>
          </cell>
        </row>
        <row r="1508">
          <cell r="B1508" t="str">
            <v>FUZ134</v>
          </cell>
          <cell r="C1508">
            <v>141</v>
          </cell>
          <cell r="D1508">
            <v>4</v>
          </cell>
          <cell r="F1508">
            <v>1342</v>
          </cell>
          <cell r="G1508">
            <v>22806</v>
          </cell>
          <cell r="H1508" t="str">
            <v>HEXIA2</v>
          </cell>
          <cell r="I1508">
            <v>5</v>
          </cell>
          <cell r="J1508">
            <v>6</v>
          </cell>
          <cell r="K1508">
            <v>59</v>
          </cell>
          <cell r="L1508">
            <v>62</v>
          </cell>
          <cell r="N1508">
            <v>86</v>
          </cell>
          <cell r="O1508">
            <v>92</v>
          </cell>
          <cell r="S1508">
            <v>4</v>
          </cell>
          <cell r="U1508">
            <v>1343</v>
          </cell>
          <cell r="V1508">
            <v>1341</v>
          </cell>
          <cell r="W1508">
            <v>2363</v>
          </cell>
          <cell r="X1508">
            <v>2941</v>
          </cell>
          <cell r="Y1508">
            <v>2943</v>
          </cell>
          <cell r="Z1508">
            <v>371</v>
          </cell>
          <cell r="AA1508">
            <v>373</v>
          </cell>
          <cell r="AB1508">
            <v>1391</v>
          </cell>
          <cell r="AC1508">
            <v>1351</v>
          </cell>
          <cell r="AD1508">
            <v>2392</v>
          </cell>
          <cell r="AE1508">
            <v>2393</v>
          </cell>
          <cell r="AF1508">
            <v>1353</v>
          </cell>
          <cell r="AG1508">
            <v>1392</v>
          </cell>
          <cell r="AH1508">
            <v>93</v>
          </cell>
          <cell r="AR1508">
            <v>2392</v>
          </cell>
          <cell r="AS1508">
            <v>3072</v>
          </cell>
          <cell r="AU1508">
            <v>93</v>
          </cell>
          <cell r="AV1508">
            <v>2943</v>
          </cell>
          <cell r="AW1508">
            <v>2683</v>
          </cell>
          <cell r="AX1508">
            <v>2682</v>
          </cell>
          <cell r="AY1508">
            <v>2302</v>
          </cell>
          <cell r="AZ1508">
            <v>1312</v>
          </cell>
        </row>
        <row r="1509">
          <cell r="J1509" t="str">
            <v>TRX#</v>
          </cell>
        </row>
        <row r="1510">
          <cell r="J1510" t="str">
            <v>FRT</v>
          </cell>
        </row>
        <row r="1513">
          <cell r="B1513" t="str">
            <v>FUZ134</v>
          </cell>
          <cell r="C1513">
            <v>141</v>
          </cell>
          <cell r="D1513">
            <v>4</v>
          </cell>
          <cell r="F1513">
            <v>1343</v>
          </cell>
          <cell r="G1513">
            <v>22806</v>
          </cell>
          <cell r="H1513" t="str">
            <v>HEXIA3</v>
          </cell>
          <cell r="I1513">
            <v>5</v>
          </cell>
          <cell r="J1513">
            <v>3</v>
          </cell>
          <cell r="K1513">
            <v>47</v>
          </cell>
          <cell r="L1513">
            <v>71</v>
          </cell>
          <cell r="N1513">
            <v>88</v>
          </cell>
          <cell r="O1513">
            <v>94</v>
          </cell>
          <cell r="S1513">
            <v>4</v>
          </cell>
          <cell r="U1513">
            <v>1341</v>
          </cell>
          <cell r="V1513">
            <v>1342</v>
          </cell>
          <cell r="W1513">
            <v>371</v>
          </cell>
          <cell r="X1513">
            <v>373</v>
          </cell>
          <cell r="Y1513">
            <v>1391</v>
          </cell>
          <cell r="Z1513">
            <v>1393</v>
          </cell>
          <cell r="AA1513">
            <v>1381</v>
          </cell>
          <cell r="AB1513">
            <v>2902</v>
          </cell>
          <cell r="AC1513">
            <v>2392</v>
          </cell>
          <cell r="AD1513">
            <v>2393</v>
          </cell>
          <cell r="AE1513">
            <v>1312</v>
          </cell>
          <cell r="AF1513">
            <v>1313</v>
          </cell>
          <cell r="AG1513">
            <v>2683</v>
          </cell>
          <cell r="AH1513">
            <v>2391</v>
          </cell>
          <cell r="AI1513">
            <v>2943</v>
          </cell>
          <cell r="AR1513">
            <v>2363</v>
          </cell>
          <cell r="AS1513">
            <v>2223</v>
          </cell>
          <cell r="AT1513">
            <v>133</v>
          </cell>
          <cell r="AV1513">
            <v>2683</v>
          </cell>
          <cell r="AW1513">
            <v>1313</v>
          </cell>
          <cell r="AX1513">
            <v>2943</v>
          </cell>
          <cell r="AY1513">
            <v>2373</v>
          </cell>
        </row>
        <row r="1514">
          <cell r="J1514" t="str">
            <v>TRX#</v>
          </cell>
        </row>
        <row r="1515">
          <cell r="J1515" t="str">
            <v>FRT</v>
          </cell>
        </row>
        <row r="1518">
          <cell r="B1518" t="str">
            <v>FUZ222</v>
          </cell>
          <cell r="C1518">
            <v>141</v>
          </cell>
          <cell r="D1518">
            <v>4</v>
          </cell>
          <cell r="F1518">
            <v>2221</v>
          </cell>
          <cell r="G1518">
            <v>22806</v>
          </cell>
          <cell r="H1518" t="str">
            <v>YIFENG1</v>
          </cell>
          <cell r="I1518">
            <v>5</v>
          </cell>
          <cell r="J1518">
            <v>0</v>
          </cell>
          <cell r="K1518">
            <v>47</v>
          </cell>
          <cell r="L1518">
            <v>65</v>
          </cell>
          <cell r="N1518">
            <v>84</v>
          </cell>
          <cell r="O1518">
            <v>90</v>
          </cell>
          <cell r="S1518">
            <v>4</v>
          </cell>
          <cell r="U1518">
            <v>2222</v>
          </cell>
          <cell r="V1518">
            <v>2223</v>
          </cell>
          <cell r="W1518">
            <v>2682</v>
          </cell>
          <cell r="X1518">
            <v>2681</v>
          </cell>
          <cell r="Y1518">
            <v>132</v>
          </cell>
          <cell r="Z1518">
            <v>133</v>
          </cell>
          <cell r="AA1518">
            <v>2293</v>
          </cell>
          <cell r="AB1518">
            <v>1323</v>
          </cell>
          <cell r="AC1518">
            <v>3093</v>
          </cell>
          <cell r="AD1518">
            <v>1322</v>
          </cell>
          <cell r="AE1518">
            <v>1321</v>
          </cell>
          <cell r="AR1518">
            <v>131</v>
          </cell>
          <cell r="AS1518">
            <v>3091</v>
          </cell>
          <cell r="AT1518">
            <v>2361</v>
          </cell>
          <cell r="AU1518">
            <v>1341</v>
          </cell>
          <cell r="AW1518">
            <v>2681</v>
          </cell>
          <cell r="AX1518">
            <v>1322</v>
          </cell>
          <cell r="AY1518">
            <v>2671</v>
          </cell>
          <cell r="AZ1518">
            <v>91</v>
          </cell>
          <cell r="BA1518">
            <v>92</v>
          </cell>
          <cell r="BB1518">
            <v>2682</v>
          </cell>
        </row>
        <row r="1519">
          <cell r="J1519" t="str">
            <v>TRX#</v>
          </cell>
        </row>
        <row r="1520">
          <cell r="J1520" t="str">
            <v>FRT</v>
          </cell>
        </row>
        <row r="1523">
          <cell r="B1523" t="str">
            <v>FUZ222</v>
          </cell>
          <cell r="C1523">
            <v>141</v>
          </cell>
          <cell r="D1523">
            <v>4</v>
          </cell>
          <cell r="F1523">
            <v>2222</v>
          </cell>
          <cell r="G1523">
            <v>22806</v>
          </cell>
          <cell r="H1523" t="str">
            <v>YIFENG2</v>
          </cell>
          <cell r="I1523">
            <v>5</v>
          </cell>
          <cell r="J1523">
            <v>4</v>
          </cell>
          <cell r="K1523">
            <v>54</v>
          </cell>
          <cell r="L1523">
            <v>79</v>
          </cell>
          <cell r="N1523">
            <v>86</v>
          </cell>
          <cell r="O1523">
            <v>92</v>
          </cell>
          <cell r="S1523">
            <v>4</v>
          </cell>
          <cell r="U1523">
            <v>2223</v>
          </cell>
          <cell r="V1523">
            <v>2221</v>
          </cell>
          <cell r="W1523">
            <v>1323</v>
          </cell>
          <cell r="X1523">
            <v>3093</v>
          </cell>
          <cell r="Y1523">
            <v>3092</v>
          </cell>
          <cell r="Z1523">
            <v>91</v>
          </cell>
          <cell r="AA1523">
            <v>93</v>
          </cell>
          <cell r="AB1523">
            <v>2361</v>
          </cell>
          <cell r="AC1523">
            <v>2363</v>
          </cell>
          <cell r="AD1523">
            <v>1341</v>
          </cell>
          <cell r="AE1523">
            <v>1322</v>
          </cell>
          <cell r="AF1523">
            <v>53</v>
          </cell>
          <cell r="AG1523">
            <v>132</v>
          </cell>
          <cell r="AH1523">
            <v>2682</v>
          </cell>
          <cell r="AR1523">
            <v>3092</v>
          </cell>
          <cell r="AS1523">
            <v>2362</v>
          </cell>
          <cell r="AT1523">
            <v>2682</v>
          </cell>
          <cell r="AU1523">
            <v>132</v>
          </cell>
          <cell r="AW1523">
            <v>1322</v>
          </cell>
          <cell r="AX1523">
            <v>1323</v>
          </cell>
          <cell r="AY1523">
            <v>2673</v>
          </cell>
          <cell r="AZ1523">
            <v>93</v>
          </cell>
          <cell r="BA1523">
            <v>2672</v>
          </cell>
        </row>
        <row r="1524">
          <cell r="J1524" t="str">
            <v>TRX#</v>
          </cell>
        </row>
        <row r="1525">
          <cell r="J1525" t="str">
            <v>FRT</v>
          </cell>
        </row>
        <row r="1528">
          <cell r="B1528" t="str">
            <v>FUZ222</v>
          </cell>
          <cell r="C1528">
            <v>141</v>
          </cell>
          <cell r="D1528">
            <v>4</v>
          </cell>
          <cell r="F1528">
            <v>2223</v>
          </cell>
          <cell r="G1528">
            <v>22806</v>
          </cell>
          <cell r="H1528" t="str">
            <v>YIFENG3</v>
          </cell>
          <cell r="I1528">
            <v>5</v>
          </cell>
          <cell r="J1528">
            <v>0</v>
          </cell>
          <cell r="K1528">
            <v>45</v>
          </cell>
          <cell r="L1528">
            <v>75</v>
          </cell>
          <cell r="N1528">
            <v>88</v>
          </cell>
          <cell r="O1528">
            <v>94</v>
          </cell>
          <cell r="S1528">
            <v>4</v>
          </cell>
          <cell r="U1528">
            <v>2221</v>
          </cell>
          <cell r="V1528">
            <v>2222</v>
          </cell>
          <cell r="W1528">
            <v>2361</v>
          </cell>
          <cell r="X1528">
            <v>2363</v>
          </cell>
          <cell r="Y1528">
            <v>1341</v>
          </cell>
          <cell r="Z1528">
            <v>2682</v>
          </cell>
          <cell r="AA1528">
            <v>2681</v>
          </cell>
          <cell r="AB1528">
            <v>132</v>
          </cell>
          <cell r="AR1528">
            <v>133</v>
          </cell>
          <cell r="AS1528">
            <v>3093</v>
          </cell>
          <cell r="AT1528">
            <v>2363</v>
          </cell>
          <cell r="AU1528">
            <v>1343</v>
          </cell>
          <cell r="AW1528">
            <v>2681</v>
          </cell>
          <cell r="AX1528">
            <v>2683</v>
          </cell>
          <cell r="AY1528">
            <v>1323</v>
          </cell>
          <cell r="AZ1528">
            <v>93</v>
          </cell>
          <cell r="BA1528">
            <v>91</v>
          </cell>
          <cell r="BB1528">
            <v>2673</v>
          </cell>
        </row>
        <row r="1529">
          <cell r="J1529" t="str">
            <v>TRX#</v>
          </cell>
        </row>
        <row r="1530">
          <cell r="J1530" t="str">
            <v>FRT</v>
          </cell>
        </row>
        <row r="1533">
          <cell r="B1533" t="str">
            <v>FUZ233</v>
          </cell>
          <cell r="C1533">
            <v>141</v>
          </cell>
          <cell r="D1533">
            <v>4</v>
          </cell>
          <cell r="F1533">
            <v>2331</v>
          </cell>
          <cell r="G1533">
            <v>22806</v>
          </cell>
          <cell r="H1533" t="str">
            <v>WZPAICHUSUO1</v>
          </cell>
          <cell r="I1533">
            <v>5</v>
          </cell>
          <cell r="J1533">
            <v>3</v>
          </cell>
          <cell r="K1533">
            <v>57</v>
          </cell>
          <cell r="L1533">
            <v>61</v>
          </cell>
          <cell r="N1533">
            <v>83</v>
          </cell>
          <cell r="O1533">
            <v>89</v>
          </cell>
          <cell r="S1533">
            <v>4</v>
          </cell>
          <cell r="U1533">
            <v>2332</v>
          </cell>
          <cell r="V1533">
            <v>2333</v>
          </cell>
          <cell r="W1533">
            <v>2872</v>
          </cell>
          <cell r="X1533">
            <v>63</v>
          </cell>
          <cell r="Y1533">
            <v>302</v>
          </cell>
          <cell r="Z1533">
            <v>2873</v>
          </cell>
          <cell r="AA1533">
            <v>301</v>
          </cell>
          <cell r="AB1533">
            <v>3101</v>
          </cell>
          <cell r="AR1533">
            <v>2701</v>
          </cell>
          <cell r="AS1533">
            <v>341</v>
          </cell>
          <cell r="AT1533">
            <v>301</v>
          </cell>
          <cell r="AU1533">
            <v>2321</v>
          </cell>
          <cell r="AV1533">
            <v>2661</v>
          </cell>
          <cell r="AX1533">
            <v>51</v>
          </cell>
          <cell r="AY1533">
            <v>1301</v>
          </cell>
          <cell r="AZ1533">
            <v>63</v>
          </cell>
          <cell r="BA1533">
            <v>2871</v>
          </cell>
          <cell r="BB1533">
            <v>2873</v>
          </cell>
        </row>
        <row r="1534">
          <cell r="J1534" t="str">
            <v>TRX#</v>
          </cell>
        </row>
        <row r="1535">
          <cell r="J1535" t="str">
            <v>FRT</v>
          </cell>
        </row>
        <row r="1538">
          <cell r="B1538" t="str">
            <v>FUZ233</v>
          </cell>
          <cell r="C1538">
            <v>141</v>
          </cell>
          <cell r="D1538">
            <v>4</v>
          </cell>
          <cell r="F1538">
            <v>2332</v>
          </cell>
          <cell r="G1538">
            <v>22806</v>
          </cell>
          <cell r="H1538" t="str">
            <v>WZPAICHUSUO2</v>
          </cell>
          <cell r="I1538">
            <v>5</v>
          </cell>
          <cell r="J1538">
            <v>4</v>
          </cell>
          <cell r="K1538">
            <v>48</v>
          </cell>
          <cell r="L1538">
            <v>63</v>
          </cell>
          <cell r="N1538">
            <v>85</v>
          </cell>
          <cell r="O1538">
            <v>91</v>
          </cell>
          <cell r="S1538">
            <v>4</v>
          </cell>
          <cell r="U1538">
            <v>2333</v>
          </cell>
          <cell r="V1538">
            <v>2331</v>
          </cell>
          <cell r="W1538">
            <v>63</v>
          </cell>
          <cell r="X1538">
            <v>62</v>
          </cell>
          <cell r="Y1538">
            <v>2763</v>
          </cell>
          <cell r="Z1538">
            <v>1301</v>
          </cell>
          <cell r="AA1538">
            <v>1303</v>
          </cell>
          <cell r="AB1538">
            <v>2701</v>
          </cell>
          <cell r="AC1538">
            <v>2872</v>
          </cell>
          <cell r="AD1538">
            <v>3101</v>
          </cell>
          <cell r="AE1538">
            <v>3103</v>
          </cell>
          <cell r="AR1538">
            <v>2322</v>
          </cell>
          <cell r="AS1538">
            <v>1282</v>
          </cell>
          <cell r="AT1538">
            <v>2702</v>
          </cell>
          <cell r="AU1538">
            <v>2662</v>
          </cell>
          <cell r="AW1538">
            <v>51</v>
          </cell>
          <cell r="AX1538">
            <v>1303</v>
          </cell>
          <cell r="AY1538">
            <v>302</v>
          </cell>
          <cell r="AZ1538">
            <v>62</v>
          </cell>
          <cell r="BA1538">
            <v>2872</v>
          </cell>
          <cell r="BB1538">
            <v>1301</v>
          </cell>
        </row>
        <row r="1539">
          <cell r="J1539" t="str">
            <v>TRX#</v>
          </cell>
        </row>
        <row r="1540">
          <cell r="J1540" t="str">
            <v>FRT</v>
          </cell>
        </row>
        <row r="1543">
          <cell r="B1543" t="str">
            <v>FUZ233</v>
          </cell>
          <cell r="C1543">
            <v>141</v>
          </cell>
          <cell r="D1543">
            <v>4</v>
          </cell>
          <cell r="F1543">
            <v>2333</v>
          </cell>
          <cell r="G1543">
            <v>22806</v>
          </cell>
          <cell r="H1543" t="str">
            <v>WZPAICHUSUO3</v>
          </cell>
          <cell r="I1543">
            <v>5</v>
          </cell>
          <cell r="J1543">
            <v>2</v>
          </cell>
          <cell r="K1543">
            <v>50</v>
          </cell>
          <cell r="L1543">
            <v>80</v>
          </cell>
          <cell r="N1543">
            <v>87</v>
          </cell>
          <cell r="O1543">
            <v>93</v>
          </cell>
          <cell r="S1543">
            <v>4</v>
          </cell>
          <cell r="U1543">
            <v>2331</v>
          </cell>
          <cell r="V1543">
            <v>2332</v>
          </cell>
          <cell r="W1543">
            <v>1301</v>
          </cell>
          <cell r="X1543">
            <v>1303</v>
          </cell>
          <cell r="Y1543">
            <v>2701</v>
          </cell>
          <cell r="Z1543">
            <v>51</v>
          </cell>
          <cell r="AA1543">
            <v>2591</v>
          </cell>
          <cell r="AB1543">
            <v>341</v>
          </cell>
          <cell r="AC1543">
            <v>342</v>
          </cell>
          <cell r="AD1543">
            <v>302</v>
          </cell>
          <cell r="AE1543">
            <v>303</v>
          </cell>
          <cell r="AF1543">
            <v>9031</v>
          </cell>
          <cell r="AG1543">
            <v>2661</v>
          </cell>
          <cell r="AH1543">
            <v>2662</v>
          </cell>
          <cell r="AI1543">
            <v>3101</v>
          </cell>
          <cell r="AJ1543">
            <v>3103</v>
          </cell>
          <cell r="AR1543">
            <v>2323</v>
          </cell>
          <cell r="AS1543">
            <v>2863</v>
          </cell>
          <cell r="AT1543">
            <v>2762</v>
          </cell>
          <cell r="AU1543">
            <v>2703</v>
          </cell>
          <cell r="AV1543">
            <v>2663</v>
          </cell>
          <cell r="AX1543">
            <v>1303</v>
          </cell>
          <cell r="AY1543">
            <v>63</v>
          </cell>
          <cell r="AZ1543">
            <v>2873</v>
          </cell>
          <cell r="BA1543">
            <v>302</v>
          </cell>
          <cell r="BB1543">
            <v>303</v>
          </cell>
        </row>
        <row r="1544">
          <cell r="J1544" t="str">
            <v>TRX#</v>
          </cell>
        </row>
        <row r="1545">
          <cell r="J1545" t="str">
            <v>FRT</v>
          </cell>
        </row>
        <row r="1548">
          <cell r="B1548" t="str">
            <v>FUZ236</v>
          </cell>
          <cell r="C1548">
            <v>141</v>
          </cell>
          <cell r="D1548">
            <v>4</v>
          </cell>
          <cell r="F1548">
            <v>2361</v>
          </cell>
          <cell r="G1548">
            <v>22806</v>
          </cell>
          <cell r="H1548" t="str">
            <v>ZHONGPINGDXDL1</v>
          </cell>
          <cell r="I1548">
            <v>5</v>
          </cell>
          <cell r="J1548">
            <v>3</v>
          </cell>
          <cell r="K1548">
            <v>50</v>
          </cell>
          <cell r="L1548">
            <v>69</v>
          </cell>
          <cell r="N1548">
            <v>84</v>
          </cell>
          <cell r="O1548">
            <v>90</v>
          </cell>
          <cell r="S1548">
            <v>4</v>
          </cell>
          <cell r="U1548">
            <v>2362</v>
          </cell>
          <cell r="V1548">
            <v>2363</v>
          </cell>
          <cell r="W1548">
            <v>1341</v>
          </cell>
          <cell r="X1548">
            <v>2222</v>
          </cell>
          <cell r="Y1548">
            <v>2223</v>
          </cell>
          <cell r="Z1548">
            <v>1322</v>
          </cell>
          <cell r="AA1548">
            <v>1323</v>
          </cell>
          <cell r="AB1548">
            <v>3093</v>
          </cell>
          <cell r="AC1548">
            <v>3092</v>
          </cell>
          <cell r="AD1548">
            <v>91</v>
          </cell>
          <cell r="AE1548">
            <v>93</v>
          </cell>
          <cell r="AF1548">
            <v>2682</v>
          </cell>
          <cell r="AG1548">
            <v>2371</v>
          </cell>
          <cell r="AH1548">
            <v>2373</v>
          </cell>
          <cell r="AR1548">
            <v>1341</v>
          </cell>
          <cell r="AS1548">
            <v>2221</v>
          </cell>
          <cell r="AT1548">
            <v>1351</v>
          </cell>
          <cell r="AV1548">
            <v>91</v>
          </cell>
          <cell r="AW1548">
            <v>2373</v>
          </cell>
          <cell r="AX1548">
            <v>2682</v>
          </cell>
          <cell r="AY1548">
            <v>1322</v>
          </cell>
          <cell r="AZ1548">
            <v>2941</v>
          </cell>
        </row>
        <row r="1549">
          <cell r="J1549" t="str">
            <v>TRX#</v>
          </cell>
        </row>
        <row r="1550">
          <cell r="J1550" t="str">
            <v>FRT</v>
          </cell>
        </row>
        <row r="1553">
          <cell r="B1553" t="str">
            <v>FUZ236</v>
          </cell>
          <cell r="C1553">
            <v>141</v>
          </cell>
          <cell r="D1553">
            <v>4</v>
          </cell>
          <cell r="F1553">
            <v>2362</v>
          </cell>
          <cell r="G1553">
            <v>22806</v>
          </cell>
          <cell r="H1553" t="str">
            <v>ZHONGPINGDXDL2</v>
          </cell>
          <cell r="I1553">
            <v>4</v>
          </cell>
          <cell r="J1553">
            <v>5</v>
          </cell>
          <cell r="K1553">
            <v>58</v>
          </cell>
          <cell r="L1553">
            <v>77</v>
          </cell>
          <cell r="N1553">
            <v>86</v>
          </cell>
          <cell r="O1553">
            <v>92</v>
          </cell>
          <cell r="S1553">
            <v>4</v>
          </cell>
          <cell r="U1553">
            <v>2363</v>
          </cell>
          <cell r="V1553">
            <v>2361</v>
          </cell>
          <cell r="W1553">
            <v>3093</v>
          </cell>
          <cell r="X1553">
            <v>91</v>
          </cell>
          <cell r="Y1553">
            <v>93</v>
          </cell>
          <cell r="Z1553">
            <v>2961</v>
          </cell>
          <cell r="AA1553">
            <v>2963</v>
          </cell>
          <cell r="AB1553">
            <v>1351</v>
          </cell>
          <cell r="AC1553">
            <v>1353</v>
          </cell>
          <cell r="AD1553">
            <v>2941</v>
          </cell>
          <cell r="AE1553">
            <v>2943</v>
          </cell>
          <cell r="AF1553">
            <v>371</v>
          </cell>
          <cell r="AG1553">
            <v>92</v>
          </cell>
          <cell r="AH1553">
            <v>2371</v>
          </cell>
          <cell r="AI1553">
            <v>2373</v>
          </cell>
          <cell r="AJ1553">
            <v>3092</v>
          </cell>
          <cell r="AR1553">
            <v>3092</v>
          </cell>
          <cell r="AS1553">
            <v>2222</v>
          </cell>
          <cell r="AT1553">
            <v>1342</v>
          </cell>
          <cell r="AV1553">
            <v>93</v>
          </cell>
          <cell r="AW1553">
            <v>92</v>
          </cell>
          <cell r="AX1553">
            <v>2682</v>
          </cell>
        </row>
        <row r="1554">
          <cell r="J1554" t="str">
            <v>TRX#</v>
          </cell>
        </row>
        <row r="1555">
          <cell r="J1555" t="str">
            <v>FRT</v>
          </cell>
        </row>
        <row r="1558">
          <cell r="B1558" t="str">
            <v>FUZ236</v>
          </cell>
          <cell r="C1558">
            <v>141</v>
          </cell>
          <cell r="D1558">
            <v>4</v>
          </cell>
          <cell r="F1558">
            <v>2363</v>
          </cell>
          <cell r="G1558">
            <v>22806</v>
          </cell>
          <cell r="H1558" t="str">
            <v>ZHONGPINGDXDL3</v>
          </cell>
          <cell r="I1558">
            <v>4</v>
          </cell>
          <cell r="J1558">
            <v>7</v>
          </cell>
          <cell r="K1558">
            <v>44</v>
          </cell>
          <cell r="L1558">
            <v>65</v>
          </cell>
          <cell r="N1558">
            <v>88</v>
          </cell>
          <cell r="O1558">
            <v>94</v>
          </cell>
          <cell r="S1558">
            <v>4</v>
          </cell>
          <cell r="U1558">
            <v>2361</v>
          </cell>
          <cell r="V1558">
            <v>2362</v>
          </cell>
          <cell r="W1558">
            <v>2941</v>
          </cell>
          <cell r="X1558">
            <v>2943</v>
          </cell>
          <cell r="Y1558">
            <v>371</v>
          </cell>
          <cell r="Z1558">
            <v>1341</v>
          </cell>
          <cell r="AA1558">
            <v>1342</v>
          </cell>
          <cell r="AB1558">
            <v>2682</v>
          </cell>
          <cell r="AC1558">
            <v>2222</v>
          </cell>
          <cell r="AD1558">
            <v>2223</v>
          </cell>
          <cell r="AE1558">
            <v>2373</v>
          </cell>
          <cell r="AF1558">
            <v>3092</v>
          </cell>
          <cell r="AR1558">
            <v>1353</v>
          </cell>
          <cell r="AS1558">
            <v>2963</v>
          </cell>
          <cell r="AT1558">
            <v>3093</v>
          </cell>
          <cell r="AU1558">
            <v>2223</v>
          </cell>
          <cell r="AV1558">
            <v>1343</v>
          </cell>
          <cell r="AX1558">
            <v>93</v>
          </cell>
          <cell r="AY1558">
            <v>2373</v>
          </cell>
          <cell r="AZ1558">
            <v>1323</v>
          </cell>
          <cell r="BA1558">
            <v>2683</v>
          </cell>
          <cell r="BB1558">
            <v>2943</v>
          </cell>
        </row>
        <row r="1559">
          <cell r="J1559" t="str">
            <v>TRX#</v>
          </cell>
        </row>
        <row r="1560">
          <cell r="J1560" t="str">
            <v>FRT</v>
          </cell>
        </row>
        <row r="1563">
          <cell r="B1563" t="str">
            <v>FUZ237</v>
          </cell>
          <cell r="C1563">
            <v>141</v>
          </cell>
          <cell r="D1563">
            <v>4</v>
          </cell>
          <cell r="F1563">
            <v>2371</v>
          </cell>
          <cell r="G1563">
            <v>22806</v>
          </cell>
          <cell r="H1563" t="str">
            <v>NANFANGSHANGMAO1</v>
          </cell>
          <cell r="I1563">
            <v>5</v>
          </cell>
          <cell r="J1563">
            <v>4</v>
          </cell>
          <cell r="K1563">
            <v>45</v>
          </cell>
          <cell r="L1563">
            <v>68</v>
          </cell>
          <cell r="N1563">
            <v>85</v>
          </cell>
          <cell r="O1563">
            <v>91</v>
          </cell>
          <cell r="S1563">
            <v>4</v>
          </cell>
          <cell r="U1563">
            <v>2372</v>
          </cell>
          <cell r="V1563">
            <v>2373</v>
          </cell>
          <cell r="W1563">
            <v>52</v>
          </cell>
          <cell r="X1563">
            <v>2702</v>
          </cell>
          <cell r="Y1563">
            <v>2703</v>
          </cell>
          <cell r="Z1563">
            <v>271</v>
          </cell>
          <cell r="AA1563">
            <v>273</v>
          </cell>
          <cell r="AB1563">
            <v>1331</v>
          </cell>
          <cell r="AC1563">
            <v>2962</v>
          </cell>
          <cell r="AD1563">
            <v>2961</v>
          </cell>
          <cell r="AE1563">
            <v>1303</v>
          </cell>
          <cell r="AF1563">
            <v>1333</v>
          </cell>
          <cell r="AG1563">
            <v>91</v>
          </cell>
          <cell r="AH1563">
            <v>92</v>
          </cell>
          <cell r="AI1563">
            <v>2713</v>
          </cell>
          <cell r="AJ1563">
            <v>3102</v>
          </cell>
          <cell r="AK1563">
            <v>2361</v>
          </cell>
          <cell r="AL1563">
            <v>2362</v>
          </cell>
          <cell r="AR1563">
            <v>2672</v>
          </cell>
          <cell r="AS1563">
            <v>2702</v>
          </cell>
          <cell r="AT1563">
            <v>2962</v>
          </cell>
          <cell r="AU1563">
            <v>1322</v>
          </cell>
          <cell r="AW1563">
            <v>2961</v>
          </cell>
          <cell r="AX1563">
            <v>1331</v>
          </cell>
          <cell r="AY1563">
            <v>1302</v>
          </cell>
          <cell r="AZ1563">
            <v>52</v>
          </cell>
          <cell r="BA1563">
            <v>1351</v>
          </cell>
          <cell r="BB1563">
            <v>271</v>
          </cell>
        </row>
        <row r="1564">
          <cell r="J1564" t="str">
            <v>TRX#</v>
          </cell>
        </row>
        <row r="1565">
          <cell r="J1565" t="str">
            <v>FRT</v>
          </cell>
        </row>
        <row r="1568">
          <cell r="B1568" t="str">
            <v>FUZ237</v>
          </cell>
          <cell r="C1568">
            <v>141</v>
          </cell>
          <cell r="D1568">
            <v>4</v>
          </cell>
          <cell r="F1568">
            <v>2372</v>
          </cell>
          <cell r="G1568">
            <v>22806</v>
          </cell>
          <cell r="H1568" t="str">
            <v>NANFANGSHANGMAO2</v>
          </cell>
          <cell r="I1568">
            <v>5</v>
          </cell>
          <cell r="J1568">
            <v>0</v>
          </cell>
          <cell r="K1568">
            <v>53</v>
          </cell>
          <cell r="L1568">
            <v>78</v>
          </cell>
          <cell r="N1568">
            <v>87</v>
          </cell>
          <cell r="O1568">
            <v>93</v>
          </cell>
          <cell r="S1568">
            <v>4</v>
          </cell>
          <cell r="U1568">
            <v>2373</v>
          </cell>
          <cell r="V1568">
            <v>2371</v>
          </cell>
          <cell r="W1568">
            <v>2961</v>
          </cell>
          <cell r="X1568">
            <v>91</v>
          </cell>
          <cell r="Y1568">
            <v>92</v>
          </cell>
          <cell r="Z1568">
            <v>3091</v>
          </cell>
          <cell r="AA1568">
            <v>3092</v>
          </cell>
          <cell r="AB1568">
            <v>1331</v>
          </cell>
          <cell r="AC1568">
            <v>2963</v>
          </cell>
          <cell r="AD1568">
            <v>3093</v>
          </cell>
          <cell r="AR1568">
            <v>2973</v>
          </cell>
          <cell r="AS1568">
            <v>2762</v>
          </cell>
          <cell r="AT1568">
            <v>2703</v>
          </cell>
          <cell r="AU1568">
            <v>2673</v>
          </cell>
          <cell r="AV1568">
            <v>1323</v>
          </cell>
          <cell r="AX1568">
            <v>2963</v>
          </cell>
          <cell r="AY1568">
            <v>3092</v>
          </cell>
          <cell r="AZ1568">
            <v>2362</v>
          </cell>
          <cell r="BA1568">
            <v>2073</v>
          </cell>
          <cell r="BB1568">
            <v>1333</v>
          </cell>
        </row>
        <row r="1569">
          <cell r="J1569" t="str">
            <v>TRX#</v>
          </cell>
        </row>
        <row r="1570">
          <cell r="J1570" t="str">
            <v>FRT</v>
          </cell>
        </row>
        <row r="1573">
          <cell r="B1573" t="str">
            <v>FUZ237</v>
          </cell>
          <cell r="C1573">
            <v>141</v>
          </cell>
          <cell r="D1573">
            <v>4</v>
          </cell>
          <cell r="F1573">
            <v>2373</v>
          </cell>
          <cell r="G1573">
            <v>22806</v>
          </cell>
          <cell r="H1573" t="str">
            <v>NANFANGSHANGMAO3</v>
          </cell>
          <cell r="I1573">
            <v>5</v>
          </cell>
          <cell r="J1573">
            <v>2</v>
          </cell>
          <cell r="K1573">
            <v>55</v>
          </cell>
          <cell r="L1573">
            <v>75</v>
          </cell>
          <cell r="N1573">
            <v>83</v>
          </cell>
          <cell r="O1573">
            <v>89</v>
          </cell>
          <cell r="S1573">
            <v>4</v>
          </cell>
          <cell r="U1573">
            <v>2371</v>
          </cell>
          <cell r="V1573">
            <v>2372</v>
          </cell>
          <cell r="W1573">
            <v>3091</v>
          </cell>
          <cell r="X1573">
            <v>3092</v>
          </cell>
          <cell r="Y1573">
            <v>52</v>
          </cell>
          <cell r="Z1573">
            <v>53</v>
          </cell>
          <cell r="AA1573">
            <v>2703</v>
          </cell>
          <cell r="AB1573">
            <v>2702</v>
          </cell>
          <cell r="AC1573">
            <v>2593</v>
          </cell>
          <cell r="AD1573">
            <v>1321</v>
          </cell>
          <cell r="AE1573">
            <v>2592</v>
          </cell>
          <cell r="AF1573">
            <v>3093</v>
          </cell>
          <cell r="AG1573">
            <v>2361</v>
          </cell>
          <cell r="AH1573">
            <v>2362</v>
          </cell>
          <cell r="AI1573">
            <v>2363</v>
          </cell>
          <cell r="AR1573">
            <v>91</v>
          </cell>
          <cell r="AS1573">
            <v>2971</v>
          </cell>
          <cell r="AT1573">
            <v>2671</v>
          </cell>
          <cell r="AU1573">
            <v>2701</v>
          </cell>
          <cell r="AV1573">
            <v>2763</v>
          </cell>
          <cell r="AX1573">
            <v>271</v>
          </cell>
          <cell r="AY1573">
            <v>53</v>
          </cell>
          <cell r="AZ1573">
            <v>3091</v>
          </cell>
          <cell r="BA1573">
            <v>2961</v>
          </cell>
          <cell r="BB1573">
            <v>1351</v>
          </cell>
        </row>
        <row r="1574">
          <cell r="J1574" t="str">
            <v>TRX#</v>
          </cell>
        </row>
        <row r="1575">
          <cell r="J1575" t="str">
            <v>FRT</v>
          </cell>
        </row>
        <row r="1578">
          <cell r="B1578" t="str">
            <v>FUZ268</v>
          </cell>
          <cell r="C1578">
            <v>141</v>
          </cell>
          <cell r="D1578">
            <v>4</v>
          </cell>
          <cell r="F1578">
            <v>2681</v>
          </cell>
          <cell r="G1578">
            <v>22806</v>
          </cell>
          <cell r="H1578" t="str">
            <v>YANGZHONG1</v>
          </cell>
          <cell r="I1578">
            <v>6</v>
          </cell>
          <cell r="J1578">
            <v>0</v>
          </cell>
          <cell r="K1578">
            <v>59</v>
          </cell>
          <cell r="L1578">
            <v>72</v>
          </cell>
          <cell r="N1578">
            <v>83</v>
          </cell>
          <cell r="O1578">
            <v>89</v>
          </cell>
          <cell r="S1578">
            <v>4</v>
          </cell>
          <cell r="U1578">
            <v>2682</v>
          </cell>
          <cell r="V1578">
            <v>2683</v>
          </cell>
          <cell r="W1578">
            <v>2221</v>
          </cell>
          <cell r="X1578">
            <v>2223</v>
          </cell>
          <cell r="Y1578">
            <v>1323</v>
          </cell>
          <cell r="Z1578">
            <v>132</v>
          </cell>
          <cell r="AA1578">
            <v>133</v>
          </cell>
          <cell r="AB1578">
            <v>2302</v>
          </cell>
          <cell r="AC1578">
            <v>1312</v>
          </cell>
          <cell r="AD1578">
            <v>1313</v>
          </cell>
          <cell r="AE1578">
            <v>2391</v>
          </cell>
          <cell r="AF1578">
            <v>2292</v>
          </cell>
          <cell r="AG1578">
            <v>2293</v>
          </cell>
          <cell r="AH1578">
            <v>2392</v>
          </cell>
          <cell r="AR1578">
            <v>1321</v>
          </cell>
          <cell r="AS1578">
            <v>91</v>
          </cell>
          <cell r="AT1578">
            <v>1311</v>
          </cell>
          <cell r="AV1578">
            <v>133</v>
          </cell>
          <cell r="AW1578">
            <v>2223</v>
          </cell>
          <cell r="AX1578">
            <v>1341</v>
          </cell>
          <cell r="AY1578">
            <v>2391</v>
          </cell>
        </row>
        <row r="1579">
          <cell r="J1579" t="str">
            <v>TRX#</v>
          </cell>
        </row>
        <row r="1580">
          <cell r="J1580" t="str">
            <v>FRT</v>
          </cell>
        </row>
        <row r="1583">
          <cell r="B1583" t="str">
            <v>FUZ268</v>
          </cell>
          <cell r="C1583">
            <v>141</v>
          </cell>
          <cell r="D1583">
            <v>4</v>
          </cell>
          <cell r="F1583">
            <v>2682</v>
          </cell>
          <cell r="G1583">
            <v>22806</v>
          </cell>
          <cell r="H1583" t="str">
            <v>YANGZHONG2</v>
          </cell>
          <cell r="I1583">
            <v>5</v>
          </cell>
          <cell r="J1583">
            <v>4</v>
          </cell>
          <cell r="K1583">
            <v>55</v>
          </cell>
          <cell r="L1583">
            <v>80</v>
          </cell>
          <cell r="N1583">
            <v>85</v>
          </cell>
          <cell r="O1583">
            <v>91</v>
          </cell>
          <cell r="S1583">
            <v>4</v>
          </cell>
          <cell r="U1583">
            <v>2683</v>
          </cell>
          <cell r="V1583">
            <v>2681</v>
          </cell>
          <cell r="W1583">
            <v>2221</v>
          </cell>
          <cell r="X1583">
            <v>2223</v>
          </cell>
          <cell r="Y1583">
            <v>2361</v>
          </cell>
          <cell r="Z1583">
            <v>2363</v>
          </cell>
          <cell r="AA1583">
            <v>1341</v>
          </cell>
          <cell r="AB1583">
            <v>132</v>
          </cell>
          <cell r="AC1583">
            <v>2293</v>
          </cell>
          <cell r="AD1583">
            <v>2222</v>
          </cell>
          <cell r="AR1583">
            <v>1322</v>
          </cell>
          <cell r="AS1583">
            <v>2292</v>
          </cell>
          <cell r="AU1583">
            <v>2221</v>
          </cell>
          <cell r="AV1583">
            <v>1341</v>
          </cell>
          <cell r="AW1583">
            <v>2392</v>
          </cell>
          <cell r="AX1583">
            <v>132</v>
          </cell>
        </row>
        <row r="1584">
          <cell r="J1584" t="str">
            <v>TRX#</v>
          </cell>
        </row>
        <row r="1585">
          <cell r="J1585" t="str">
            <v>FRT</v>
          </cell>
        </row>
        <row r="1588">
          <cell r="B1588" t="str">
            <v>FUZ268</v>
          </cell>
          <cell r="C1588">
            <v>141</v>
          </cell>
          <cell r="D1588">
            <v>4</v>
          </cell>
          <cell r="F1588">
            <v>2683</v>
          </cell>
          <cell r="G1588">
            <v>22806</v>
          </cell>
          <cell r="H1588" t="str">
            <v>YANGZHONG3</v>
          </cell>
          <cell r="I1588">
            <v>6</v>
          </cell>
          <cell r="J1588">
            <v>0</v>
          </cell>
          <cell r="K1588">
            <v>43</v>
          </cell>
          <cell r="L1588">
            <v>64</v>
          </cell>
          <cell r="N1588">
            <v>87</v>
          </cell>
          <cell r="O1588">
            <v>93</v>
          </cell>
          <cell r="S1588">
            <v>4</v>
          </cell>
          <cell r="U1588">
            <v>2681</v>
          </cell>
          <cell r="V1588">
            <v>2682</v>
          </cell>
          <cell r="W1588">
            <v>1341</v>
          </cell>
          <cell r="X1588">
            <v>2391</v>
          </cell>
          <cell r="Y1588">
            <v>2392</v>
          </cell>
          <cell r="Z1588">
            <v>1312</v>
          </cell>
          <cell r="AA1588">
            <v>1313</v>
          </cell>
          <cell r="AB1588">
            <v>133</v>
          </cell>
          <cell r="AC1588">
            <v>1343</v>
          </cell>
          <cell r="AR1588">
            <v>93</v>
          </cell>
          <cell r="AS1588">
            <v>1313</v>
          </cell>
          <cell r="AT1588">
            <v>1323</v>
          </cell>
          <cell r="AV1588">
            <v>2392</v>
          </cell>
          <cell r="AW1588">
            <v>1343</v>
          </cell>
          <cell r="AX1588">
            <v>2363</v>
          </cell>
          <cell r="AY1588">
            <v>2223</v>
          </cell>
          <cell r="AZ1588">
            <v>133</v>
          </cell>
        </row>
        <row r="1589">
          <cell r="J1589" t="str">
            <v>TRX#</v>
          </cell>
        </row>
        <row r="1590">
          <cell r="J1590" t="str">
            <v>FRT</v>
          </cell>
        </row>
        <row r="1593">
          <cell r="B1593" t="str">
            <v>FUZ271</v>
          </cell>
          <cell r="C1593">
            <v>141</v>
          </cell>
          <cell r="D1593">
            <v>4</v>
          </cell>
          <cell r="F1593">
            <v>2711</v>
          </cell>
          <cell r="G1593">
            <v>22806</v>
          </cell>
          <cell r="H1593" t="str">
            <v>HUAXUEQICHANG1</v>
          </cell>
          <cell r="I1593">
            <v>7</v>
          </cell>
          <cell r="J1593">
            <v>0</v>
          </cell>
          <cell r="K1593">
            <v>47</v>
          </cell>
          <cell r="L1593">
            <v>61</v>
          </cell>
          <cell r="N1593">
            <v>83</v>
          </cell>
          <cell r="O1593">
            <v>89</v>
          </cell>
          <cell r="S1593">
            <v>4</v>
          </cell>
          <cell r="U1593">
            <v>2712</v>
          </cell>
          <cell r="V1593">
            <v>2713</v>
          </cell>
          <cell r="W1593">
            <v>2761</v>
          </cell>
          <cell r="X1593">
            <v>2762</v>
          </cell>
          <cell r="Y1593">
            <v>2763</v>
          </cell>
          <cell r="Z1593">
            <v>271</v>
          </cell>
          <cell r="AA1593">
            <v>272</v>
          </cell>
          <cell r="AB1593">
            <v>353</v>
          </cell>
          <cell r="AC1593">
            <v>2743</v>
          </cell>
          <cell r="AD1593">
            <v>2742</v>
          </cell>
          <cell r="AR1593">
            <v>2763</v>
          </cell>
          <cell r="AS1593">
            <v>2701</v>
          </cell>
          <cell r="AT1593">
            <v>2331</v>
          </cell>
          <cell r="AU1593">
            <v>91</v>
          </cell>
          <cell r="AV1593" t="str">
            <v/>
          </cell>
          <cell r="AW1593">
            <v>271</v>
          </cell>
          <cell r="AX1593">
            <v>1301</v>
          </cell>
          <cell r="AY1593">
            <v>1331</v>
          </cell>
          <cell r="AZ1593">
            <v>2721</v>
          </cell>
          <cell r="BA1593">
            <v>2743</v>
          </cell>
          <cell r="BB1593" t="str">
            <v/>
          </cell>
        </row>
        <row r="1594">
          <cell r="J1594" t="str">
            <v>TRX#</v>
          </cell>
        </row>
        <row r="1595">
          <cell r="J1595" t="str">
            <v>FRT</v>
          </cell>
        </row>
        <row r="1598">
          <cell r="B1598" t="str">
            <v>FUZ271</v>
          </cell>
          <cell r="C1598">
            <v>141</v>
          </cell>
          <cell r="D1598">
            <v>4</v>
          </cell>
          <cell r="F1598">
            <v>2712</v>
          </cell>
          <cell r="G1598">
            <v>22806</v>
          </cell>
          <cell r="H1598" t="str">
            <v>HUAXUEQICHANG2</v>
          </cell>
          <cell r="I1598">
            <v>4</v>
          </cell>
          <cell r="J1598">
            <v>7</v>
          </cell>
          <cell r="K1598">
            <v>50</v>
          </cell>
          <cell r="L1598">
            <v>70</v>
          </cell>
          <cell r="N1598">
            <v>85</v>
          </cell>
          <cell r="O1598">
            <v>91</v>
          </cell>
          <cell r="S1598">
            <v>4</v>
          </cell>
          <cell r="U1598">
            <v>2711</v>
          </cell>
          <cell r="V1598">
            <v>2713</v>
          </cell>
          <cell r="W1598">
            <v>272</v>
          </cell>
          <cell r="X1598">
            <v>353</v>
          </cell>
          <cell r="Y1598">
            <v>2762</v>
          </cell>
          <cell r="Z1598">
            <v>2761</v>
          </cell>
          <cell r="AA1598">
            <v>3001</v>
          </cell>
          <cell r="AB1598">
            <v>1332</v>
          </cell>
          <cell r="AC1598">
            <v>2742</v>
          </cell>
          <cell r="AD1598">
            <v>2743</v>
          </cell>
          <cell r="AE1598">
            <v>2981</v>
          </cell>
          <cell r="AR1598">
            <v>2761</v>
          </cell>
          <cell r="AS1598">
            <v>352</v>
          </cell>
          <cell r="AT1598">
            <v>3002</v>
          </cell>
          <cell r="AU1598">
            <v>2371</v>
          </cell>
          <cell r="AV1598" t="str">
            <v/>
          </cell>
          <cell r="AW1598">
            <v>2742</v>
          </cell>
          <cell r="AX1598">
            <v>272</v>
          </cell>
          <cell r="AY1598">
            <v>1332</v>
          </cell>
          <cell r="AZ1598">
            <v>1302</v>
          </cell>
          <cell r="BA1598" t="str">
            <v/>
          </cell>
          <cell r="BB1598" t="str">
            <v/>
          </cell>
        </row>
        <row r="1599">
          <cell r="J1599" t="str">
            <v>TRX#</v>
          </cell>
        </row>
        <row r="1600">
          <cell r="J1600" t="str">
            <v>FRT</v>
          </cell>
        </row>
        <row r="1603">
          <cell r="B1603" t="str">
            <v>FUZ271</v>
          </cell>
          <cell r="C1603">
            <v>141</v>
          </cell>
          <cell r="D1603">
            <v>4</v>
          </cell>
          <cell r="F1603">
            <v>2713</v>
          </cell>
          <cell r="G1603">
            <v>22806</v>
          </cell>
          <cell r="H1603" t="str">
            <v>HUAXUEQICHANG3</v>
          </cell>
          <cell r="I1603">
            <v>6</v>
          </cell>
          <cell r="J1603">
            <v>7</v>
          </cell>
          <cell r="K1603">
            <v>44</v>
          </cell>
          <cell r="L1603">
            <v>74</v>
          </cell>
          <cell r="N1603">
            <v>87</v>
          </cell>
          <cell r="O1603">
            <v>93</v>
          </cell>
          <cell r="S1603">
            <v>4</v>
          </cell>
          <cell r="U1603">
            <v>2711</v>
          </cell>
          <cell r="V1603">
            <v>2712</v>
          </cell>
          <cell r="W1603">
            <v>271</v>
          </cell>
          <cell r="X1603">
            <v>272</v>
          </cell>
          <cell r="Y1603">
            <v>273</v>
          </cell>
          <cell r="Z1603">
            <v>2762</v>
          </cell>
          <cell r="AA1603">
            <v>2761</v>
          </cell>
          <cell r="AB1603">
            <v>1302</v>
          </cell>
          <cell r="AC1603">
            <v>3102</v>
          </cell>
          <cell r="AD1603">
            <v>2702</v>
          </cell>
          <cell r="AE1603">
            <v>2371</v>
          </cell>
          <cell r="AF1603">
            <v>1331</v>
          </cell>
          <cell r="AG1603">
            <v>1332</v>
          </cell>
          <cell r="AR1603">
            <v>3003</v>
          </cell>
          <cell r="AS1603">
            <v>2762</v>
          </cell>
          <cell r="AT1603">
            <v>2372</v>
          </cell>
          <cell r="AU1603">
            <v>2703</v>
          </cell>
          <cell r="AV1603" t="str">
            <v/>
          </cell>
          <cell r="AW1603">
            <v>272</v>
          </cell>
          <cell r="AX1603">
            <v>273</v>
          </cell>
          <cell r="AY1603">
            <v>1332</v>
          </cell>
          <cell r="AZ1603">
            <v>1302</v>
          </cell>
          <cell r="BA1603">
            <v>2962</v>
          </cell>
          <cell r="BB1603" t="str">
            <v/>
          </cell>
        </row>
        <row r="1604">
          <cell r="J1604" t="str">
            <v>TRX#</v>
          </cell>
        </row>
        <row r="1605">
          <cell r="J1605" t="str">
            <v>FRT</v>
          </cell>
        </row>
        <row r="1608">
          <cell r="B1608" t="str">
            <v>FUZ309</v>
          </cell>
          <cell r="C1608">
            <v>141</v>
          </cell>
          <cell r="D1608">
            <v>4</v>
          </cell>
          <cell r="F1608">
            <v>3091</v>
          </cell>
          <cell r="G1608">
            <v>22806</v>
          </cell>
          <cell r="H1608" t="str">
            <v>TAIJIANGGUANGCHANG1</v>
          </cell>
          <cell r="I1608">
            <v>4</v>
          </cell>
          <cell r="J1608">
            <v>4</v>
          </cell>
          <cell r="K1608">
            <v>51</v>
          </cell>
          <cell r="L1608">
            <v>65</v>
          </cell>
          <cell r="N1608">
            <v>84</v>
          </cell>
          <cell r="O1608">
            <v>90</v>
          </cell>
          <cell r="S1608">
            <v>4</v>
          </cell>
          <cell r="U1608">
            <v>3092</v>
          </cell>
          <cell r="V1608">
            <v>3093</v>
          </cell>
          <cell r="W1608">
            <v>52</v>
          </cell>
          <cell r="X1608">
            <v>53</v>
          </cell>
          <cell r="Y1608">
            <v>2373</v>
          </cell>
          <cell r="Z1608">
            <v>2372</v>
          </cell>
          <cell r="AA1608">
            <v>1322</v>
          </cell>
          <cell r="AB1608">
            <v>1321</v>
          </cell>
          <cell r="AC1608">
            <v>2592</v>
          </cell>
          <cell r="AD1608">
            <v>2593</v>
          </cell>
          <cell r="AE1608">
            <v>2662</v>
          </cell>
          <cell r="AR1608">
            <v>2361</v>
          </cell>
          <cell r="AS1608">
            <v>2221</v>
          </cell>
          <cell r="AT1608">
            <v>51</v>
          </cell>
          <cell r="AV1608">
            <v>2373</v>
          </cell>
          <cell r="AW1608">
            <v>2371</v>
          </cell>
          <cell r="AX1608">
            <v>91</v>
          </cell>
          <cell r="AY1608">
            <v>92</v>
          </cell>
          <cell r="AZ1608">
            <v>2672</v>
          </cell>
          <cell r="BA1608">
            <v>1322</v>
          </cell>
          <cell r="BB1608">
            <v>2682</v>
          </cell>
        </row>
        <row r="1609">
          <cell r="J1609" t="str">
            <v>TRX#</v>
          </cell>
        </row>
        <row r="1610">
          <cell r="J1610" t="str">
            <v>FRT</v>
          </cell>
        </row>
        <row r="1613">
          <cell r="B1613" t="str">
            <v>FUZ309</v>
          </cell>
          <cell r="C1613">
            <v>141</v>
          </cell>
          <cell r="D1613">
            <v>4</v>
          </cell>
          <cell r="F1613">
            <v>3092</v>
          </cell>
          <cell r="G1613">
            <v>22806</v>
          </cell>
          <cell r="H1613" t="str">
            <v>TAIJIANGGUANGCHANG2</v>
          </cell>
          <cell r="I1613">
            <v>6</v>
          </cell>
          <cell r="J1613">
            <v>1</v>
          </cell>
          <cell r="K1613">
            <v>43</v>
          </cell>
          <cell r="L1613">
            <v>62</v>
          </cell>
          <cell r="M1613">
            <v>73</v>
          </cell>
          <cell r="N1613">
            <v>86</v>
          </cell>
          <cell r="O1613">
            <v>92</v>
          </cell>
          <cell r="S1613">
            <v>5</v>
          </cell>
          <cell r="U1613">
            <v>3093</v>
          </cell>
          <cell r="V1613">
            <v>3091</v>
          </cell>
          <cell r="W1613">
            <v>2373</v>
          </cell>
          <cell r="X1613">
            <v>2372</v>
          </cell>
          <cell r="Y1613">
            <v>91</v>
          </cell>
          <cell r="Z1613">
            <v>2361</v>
          </cell>
          <cell r="AA1613">
            <v>2222</v>
          </cell>
          <cell r="AB1613">
            <v>92</v>
          </cell>
          <cell r="AC1613">
            <v>2592</v>
          </cell>
          <cell r="AD1613">
            <v>371</v>
          </cell>
          <cell r="AE1613">
            <v>2362</v>
          </cell>
          <cell r="AF1613">
            <v>1351</v>
          </cell>
          <cell r="AG1613">
            <v>2961</v>
          </cell>
          <cell r="AH1613">
            <v>2363</v>
          </cell>
          <cell r="AR1613">
            <v>2362</v>
          </cell>
          <cell r="AS1613">
            <v>2222</v>
          </cell>
          <cell r="AT1613">
            <v>52</v>
          </cell>
          <cell r="AU1613">
            <v>2592</v>
          </cell>
          <cell r="AV1613">
            <v>132</v>
          </cell>
          <cell r="AX1613">
            <v>92</v>
          </cell>
          <cell r="AY1613">
            <v>2372</v>
          </cell>
          <cell r="AZ1613">
            <v>2672</v>
          </cell>
          <cell r="BA1613">
            <v>1322</v>
          </cell>
        </row>
        <row r="1614">
          <cell r="J1614" t="str">
            <v>TRX#</v>
          </cell>
        </row>
        <row r="1615">
          <cell r="J1615" t="str">
            <v>FRT</v>
          </cell>
        </row>
        <row r="1618">
          <cell r="B1618" t="str">
            <v>FUZ309</v>
          </cell>
          <cell r="C1618">
            <v>141</v>
          </cell>
          <cell r="D1618">
            <v>4</v>
          </cell>
          <cell r="F1618">
            <v>3093</v>
          </cell>
          <cell r="G1618">
            <v>22806</v>
          </cell>
          <cell r="H1618" t="str">
            <v>TAIJIANGGUANGCHANG3</v>
          </cell>
          <cell r="I1618">
            <v>5</v>
          </cell>
          <cell r="J1618">
            <v>0</v>
          </cell>
          <cell r="K1618">
            <v>56</v>
          </cell>
          <cell r="L1618">
            <v>71</v>
          </cell>
          <cell r="N1618">
            <v>88</v>
          </cell>
          <cell r="O1618">
            <v>94</v>
          </cell>
          <cell r="S1618">
            <v>4</v>
          </cell>
          <cell r="U1618">
            <v>3091</v>
          </cell>
          <cell r="V1618">
            <v>3092</v>
          </cell>
          <cell r="W1618">
            <v>91</v>
          </cell>
          <cell r="X1618">
            <v>2361</v>
          </cell>
          <cell r="Y1618">
            <v>2362</v>
          </cell>
          <cell r="Z1618">
            <v>2222</v>
          </cell>
          <cell r="AA1618">
            <v>1322</v>
          </cell>
          <cell r="AB1618">
            <v>1323</v>
          </cell>
          <cell r="AC1618">
            <v>2221</v>
          </cell>
          <cell r="AD1618">
            <v>53</v>
          </cell>
          <cell r="AE1618">
            <v>1321</v>
          </cell>
          <cell r="AF1618">
            <v>2592</v>
          </cell>
          <cell r="AG1618">
            <v>2593</v>
          </cell>
          <cell r="AH1618">
            <v>2372</v>
          </cell>
          <cell r="AI1618">
            <v>2373</v>
          </cell>
          <cell r="AR1618">
            <v>2223</v>
          </cell>
          <cell r="AS1618">
            <v>53</v>
          </cell>
          <cell r="AT1618">
            <v>2593</v>
          </cell>
          <cell r="AU1618">
            <v>133</v>
          </cell>
          <cell r="AW1618">
            <v>91</v>
          </cell>
          <cell r="AX1618">
            <v>93</v>
          </cell>
          <cell r="AY1618">
            <v>1323</v>
          </cell>
          <cell r="AZ1618">
            <v>2673</v>
          </cell>
          <cell r="BA1618">
            <v>2681</v>
          </cell>
          <cell r="BB1618">
            <v>2372</v>
          </cell>
        </row>
        <row r="1619">
          <cell r="J1619" t="str">
            <v>TRX#</v>
          </cell>
        </row>
        <row r="1620">
          <cell r="J1620" t="str">
            <v>FRT</v>
          </cell>
        </row>
        <row r="1623">
          <cell r="B1623" t="str">
            <v>ALL</v>
          </cell>
        </row>
        <row r="1624">
          <cell r="B1624" t="str">
            <v>SITE:</v>
          </cell>
          <cell r="C1624" t="str">
            <v>BCF</v>
          </cell>
          <cell r="D1624" t="str">
            <v>BTS</v>
          </cell>
          <cell r="E1624" t="str">
            <v>TYP</v>
          </cell>
          <cell r="F1624" t="str">
            <v>CI</v>
          </cell>
          <cell r="G1624" t="str">
            <v>LAC</v>
          </cell>
          <cell r="H1624" t="str">
            <v>CELL NAME</v>
          </cell>
          <cell r="I1624" t="str">
            <v>NCC</v>
          </cell>
          <cell r="J1624" t="str">
            <v>BCC</v>
          </cell>
          <cell r="K1624" t="str">
            <v>BCCH</v>
          </cell>
          <cell r="L1624" t="str">
            <v>2nd</v>
          </cell>
          <cell r="M1624" t="str">
            <v>3rd</v>
          </cell>
          <cell r="N1624" t="str">
            <v>4th</v>
          </cell>
          <cell r="O1624" t="str">
            <v>5th</v>
          </cell>
          <cell r="P1624" t="str">
            <v>BCH</v>
          </cell>
          <cell r="Q1624" t="str">
            <v>AG</v>
          </cell>
          <cell r="R1624" t="str">
            <v>SD</v>
          </cell>
          <cell r="S1624" t="str">
            <v>TRX</v>
          </cell>
          <cell r="T1624" t="str">
            <v>ET</v>
          </cell>
          <cell r="W1624" t="str">
            <v>Neighbor cell</v>
          </cell>
          <cell r="AR1624" t="str">
            <v>IUO Reference Cells (Pool)  &lt;&lt;CoCh - AdjCh&gt;&gt;</v>
          </cell>
        </row>
        <row r="1625">
          <cell r="G1625" t="str">
            <v>(Dec)</v>
          </cell>
          <cell r="K1625" t="str">
            <v>TRX</v>
          </cell>
          <cell r="L1625" t="str">
            <v>TRX</v>
          </cell>
          <cell r="M1625" t="str">
            <v>TRX</v>
          </cell>
          <cell r="N1625" t="str">
            <v>TRX</v>
          </cell>
          <cell r="O1625" t="str">
            <v>TRX</v>
          </cell>
          <cell r="P1625" t="str">
            <v>CFC</v>
          </cell>
          <cell r="Q1625" t="str">
            <v>CH</v>
          </cell>
          <cell r="R1625" t="str">
            <v>CH</v>
          </cell>
          <cell r="S1625" t="str">
            <v>Num</v>
          </cell>
          <cell r="T1625" t="str">
            <v>Num</v>
          </cell>
          <cell r="U1625">
            <v>1</v>
          </cell>
          <cell r="V1625">
            <v>2</v>
          </cell>
          <cell r="W1625">
            <v>3</v>
          </cell>
          <cell r="X1625">
            <v>4</v>
          </cell>
          <cell r="Y1625">
            <v>5</v>
          </cell>
          <cell r="Z1625">
            <v>6</v>
          </cell>
          <cell r="AA1625">
            <v>7</v>
          </cell>
          <cell r="AB1625">
            <v>8</v>
          </cell>
          <cell r="AC1625">
            <v>9</v>
          </cell>
          <cell r="AD1625">
            <v>10</v>
          </cell>
          <cell r="AE1625">
            <v>11</v>
          </cell>
          <cell r="AF1625">
            <v>12</v>
          </cell>
          <cell r="AG1625">
            <v>13</v>
          </cell>
          <cell r="AH1625">
            <v>14</v>
          </cell>
          <cell r="AI1625">
            <v>15</v>
          </cell>
          <cell r="AJ1625">
            <v>16</v>
          </cell>
          <cell r="AK1625">
            <v>17</v>
          </cell>
          <cell r="AL1625">
            <v>18</v>
          </cell>
          <cell r="AM1625">
            <v>19</v>
          </cell>
          <cell r="AN1625">
            <v>20</v>
          </cell>
          <cell r="AO1625">
            <v>21</v>
          </cell>
          <cell r="AP1625">
            <v>22</v>
          </cell>
          <cell r="AQ1625">
            <v>23</v>
          </cell>
          <cell r="AR1625">
            <v>1</v>
          </cell>
          <cell r="AS1625">
            <v>2</v>
          </cell>
          <cell r="AT1625">
            <v>3</v>
          </cell>
          <cell r="AU1625">
            <v>4</v>
          </cell>
          <cell r="AV1625">
            <v>5</v>
          </cell>
          <cell r="AW1625">
            <v>6</v>
          </cell>
          <cell r="AX1625">
            <v>7</v>
          </cell>
          <cell r="AY1625">
            <v>8</v>
          </cell>
          <cell r="AZ1625">
            <v>9</v>
          </cell>
          <cell r="BA1625">
            <v>10</v>
          </cell>
          <cell r="BB1625">
            <v>11</v>
          </cell>
        </row>
        <row r="1626">
          <cell r="B1626" t="str">
            <v>BSC142</v>
          </cell>
        </row>
        <row r="1627">
          <cell r="B1627" t="str">
            <v>FUZ006</v>
          </cell>
          <cell r="C1627">
            <v>142</v>
          </cell>
          <cell r="D1627">
            <v>4</v>
          </cell>
          <cell r="F1627">
            <v>61</v>
          </cell>
          <cell r="G1627">
            <v>22807</v>
          </cell>
          <cell r="H1627" t="str">
            <v>ZIYANG1</v>
          </cell>
          <cell r="I1627">
            <v>6</v>
          </cell>
          <cell r="J1627">
            <v>2</v>
          </cell>
          <cell r="K1627">
            <v>43</v>
          </cell>
          <cell r="L1627">
            <v>79</v>
          </cell>
          <cell r="M1627">
            <v>71</v>
          </cell>
          <cell r="N1627">
            <v>84</v>
          </cell>
          <cell r="O1627">
            <v>90</v>
          </cell>
          <cell r="S1627">
            <v>5</v>
          </cell>
          <cell r="U1627">
            <v>62</v>
          </cell>
          <cell r="V1627">
            <v>63</v>
          </cell>
          <cell r="W1627">
            <v>2743</v>
          </cell>
          <cell r="X1627">
            <v>2753</v>
          </cell>
          <cell r="Y1627">
            <v>2793</v>
          </cell>
          <cell r="Z1627">
            <v>1282</v>
          </cell>
          <cell r="AA1627">
            <v>2322</v>
          </cell>
          <cell r="AB1627">
            <v>2871</v>
          </cell>
          <cell r="AC1627">
            <v>2872</v>
          </cell>
          <cell r="AD1627">
            <v>1283</v>
          </cell>
          <cell r="AE1627">
            <v>2323</v>
          </cell>
          <cell r="AF1627">
            <v>1281</v>
          </cell>
          <cell r="AR1627">
            <v>2871</v>
          </cell>
          <cell r="AS1627">
            <v>1301</v>
          </cell>
          <cell r="AT1627">
            <v>2791</v>
          </cell>
          <cell r="AU1627">
            <v>2741</v>
          </cell>
          <cell r="AV1627">
            <v>2331</v>
          </cell>
          <cell r="AW1627">
            <v>3101</v>
          </cell>
          <cell r="AY1627">
            <v>1282</v>
          </cell>
          <cell r="AZ1627">
            <v>2763</v>
          </cell>
          <cell r="BA1627">
            <v>1281</v>
          </cell>
          <cell r="BB1627">
            <v>2322</v>
          </cell>
        </row>
        <row r="1628">
          <cell r="J1628" t="str">
            <v>TRX#</v>
          </cell>
        </row>
        <row r="1629">
          <cell r="J1629" t="str">
            <v>FRT</v>
          </cell>
        </row>
        <row r="1632">
          <cell r="B1632" t="str">
            <v>FUZ006</v>
          </cell>
          <cell r="C1632">
            <v>142</v>
          </cell>
          <cell r="D1632">
            <v>4</v>
          </cell>
          <cell r="F1632">
            <v>62</v>
          </cell>
          <cell r="G1632">
            <v>22807</v>
          </cell>
          <cell r="H1632" t="str">
            <v>ZIYANG2</v>
          </cell>
          <cell r="I1632">
            <v>7</v>
          </cell>
          <cell r="J1632">
            <v>7</v>
          </cell>
          <cell r="K1632">
            <v>50</v>
          </cell>
          <cell r="L1632">
            <v>64</v>
          </cell>
          <cell r="M1632">
            <v>66</v>
          </cell>
          <cell r="N1632">
            <v>86</v>
          </cell>
          <cell r="O1632">
            <v>92</v>
          </cell>
          <cell r="S1632">
            <v>5</v>
          </cell>
          <cell r="U1632">
            <v>63</v>
          </cell>
          <cell r="V1632">
            <v>61</v>
          </cell>
          <cell r="W1632">
            <v>2743</v>
          </cell>
          <cell r="X1632">
            <v>2752</v>
          </cell>
          <cell r="Y1632">
            <v>2753</v>
          </cell>
          <cell r="Z1632">
            <v>2793</v>
          </cell>
          <cell r="AA1632">
            <v>1282</v>
          </cell>
          <cell r="AB1632">
            <v>2763</v>
          </cell>
          <cell r="AC1632">
            <v>1301</v>
          </cell>
          <cell r="AD1632">
            <v>1302</v>
          </cell>
          <cell r="AE1632">
            <v>2792</v>
          </cell>
          <cell r="AF1632">
            <v>2332</v>
          </cell>
          <cell r="AG1632">
            <v>271</v>
          </cell>
          <cell r="AH1632">
            <v>3101</v>
          </cell>
          <cell r="AR1632">
            <v>1192</v>
          </cell>
          <cell r="AS1632">
            <v>2872</v>
          </cell>
          <cell r="AT1632">
            <v>302</v>
          </cell>
          <cell r="AU1632">
            <v>1302</v>
          </cell>
          <cell r="AV1632">
            <v>3102</v>
          </cell>
          <cell r="AX1632">
            <v>2322</v>
          </cell>
          <cell r="AY1632">
            <v>1282</v>
          </cell>
          <cell r="AZ1632">
            <v>2332</v>
          </cell>
          <cell r="BA1632">
            <v>2753</v>
          </cell>
          <cell r="BB1632">
            <v>1283</v>
          </cell>
        </row>
        <row r="1633">
          <cell r="J1633" t="str">
            <v>TRX#</v>
          </cell>
        </row>
        <row r="1634">
          <cell r="J1634" t="str">
            <v>FRT</v>
          </cell>
        </row>
        <row r="1637">
          <cell r="B1637" t="str">
            <v>FUZ006</v>
          </cell>
          <cell r="C1637">
            <v>142</v>
          </cell>
          <cell r="D1637">
            <v>4</v>
          </cell>
          <cell r="F1637">
            <v>63</v>
          </cell>
          <cell r="G1637">
            <v>22807</v>
          </cell>
          <cell r="H1637" t="str">
            <v>ZIYANG3</v>
          </cell>
          <cell r="I1637">
            <v>6</v>
          </cell>
          <cell r="J1637">
            <v>1</v>
          </cell>
          <cell r="K1637">
            <v>59</v>
          </cell>
          <cell r="L1637">
            <v>81</v>
          </cell>
          <cell r="M1637">
            <v>76</v>
          </cell>
          <cell r="N1637">
            <v>88</v>
          </cell>
          <cell r="O1637">
            <v>94</v>
          </cell>
          <cell r="S1637">
            <v>5</v>
          </cell>
          <cell r="U1637">
            <v>61</v>
          </cell>
          <cell r="V1637">
            <v>62</v>
          </cell>
          <cell r="W1637">
            <v>2763</v>
          </cell>
          <cell r="X1637">
            <v>1301</v>
          </cell>
          <cell r="Y1637">
            <v>2331</v>
          </cell>
          <cell r="Z1637">
            <v>2332</v>
          </cell>
          <cell r="AA1637">
            <v>301</v>
          </cell>
          <cell r="AB1637">
            <v>302</v>
          </cell>
          <cell r="AC1637">
            <v>2871</v>
          </cell>
          <cell r="AD1637">
            <v>2872</v>
          </cell>
          <cell r="AE1637">
            <v>2322</v>
          </cell>
          <cell r="AF1637">
            <v>2323</v>
          </cell>
          <cell r="AG1637">
            <v>3101</v>
          </cell>
          <cell r="AH1637">
            <v>3103</v>
          </cell>
          <cell r="AR1637">
            <v>2873</v>
          </cell>
          <cell r="AS1637">
            <v>2793</v>
          </cell>
          <cell r="AT1637">
            <v>2743</v>
          </cell>
          <cell r="AU1637">
            <v>1303</v>
          </cell>
          <cell r="AV1637">
            <v>3103</v>
          </cell>
          <cell r="AX1637">
            <v>2331</v>
          </cell>
          <cell r="AY1637">
            <v>2323</v>
          </cell>
          <cell r="AZ1637">
            <v>1283</v>
          </cell>
          <cell r="BA1637">
            <v>2753</v>
          </cell>
          <cell r="BB1637">
            <v>2763</v>
          </cell>
        </row>
        <row r="1638">
          <cell r="J1638" t="str">
            <v>TRX#</v>
          </cell>
        </row>
        <row r="1639">
          <cell r="J1639" t="str">
            <v>FRT</v>
          </cell>
        </row>
        <row r="1642">
          <cell r="B1642" t="str">
            <v>FUZ014</v>
          </cell>
          <cell r="C1642">
            <v>142</v>
          </cell>
          <cell r="D1642">
            <v>4</v>
          </cell>
          <cell r="F1642">
            <v>141</v>
          </cell>
          <cell r="G1642">
            <v>22807</v>
          </cell>
          <cell r="H1642" t="str">
            <v>MAWEI1</v>
          </cell>
          <cell r="I1642">
            <v>4</v>
          </cell>
          <cell r="J1642">
            <v>0</v>
          </cell>
          <cell r="K1642">
            <v>61</v>
          </cell>
          <cell r="L1642">
            <v>44</v>
          </cell>
          <cell r="M1642">
            <v>56</v>
          </cell>
          <cell r="N1642">
            <v>78</v>
          </cell>
          <cell r="S1642">
            <v>4</v>
          </cell>
          <cell r="U1642">
            <v>142</v>
          </cell>
          <cell r="V1642">
            <v>143</v>
          </cell>
          <cell r="W1642">
            <v>662</v>
          </cell>
          <cell r="X1642">
            <v>661</v>
          </cell>
          <cell r="Y1642">
            <v>1412</v>
          </cell>
          <cell r="Z1642">
            <v>1413</v>
          </cell>
          <cell r="AA1642">
            <v>1643</v>
          </cell>
          <cell r="AB1642">
            <v>1422</v>
          </cell>
          <cell r="AC1642">
            <v>1611</v>
          </cell>
          <cell r="AD1642">
            <v>1613</v>
          </cell>
          <cell r="AE1642">
            <v>1411</v>
          </cell>
          <cell r="AF1642">
            <v>2442</v>
          </cell>
          <cell r="AG1642">
            <v>2443</v>
          </cell>
          <cell r="AH1642">
            <v>3351</v>
          </cell>
          <cell r="AI1642">
            <v>3353</v>
          </cell>
        </row>
        <row r="1643">
          <cell r="J1643" t="str">
            <v>TRX#</v>
          </cell>
        </row>
        <row r="1644">
          <cell r="J1644" t="str">
            <v>FRT</v>
          </cell>
        </row>
        <row r="1647">
          <cell r="B1647" t="str">
            <v>FUZ014</v>
          </cell>
          <cell r="C1647">
            <v>142</v>
          </cell>
          <cell r="D1647">
            <v>4</v>
          </cell>
          <cell r="F1647">
            <v>142</v>
          </cell>
          <cell r="G1647">
            <v>22807</v>
          </cell>
          <cell r="H1647" t="str">
            <v>MAWEI2</v>
          </cell>
          <cell r="I1647">
            <v>4</v>
          </cell>
          <cell r="J1647">
            <v>4</v>
          </cell>
          <cell r="K1647">
            <v>72</v>
          </cell>
          <cell r="L1647">
            <v>51</v>
          </cell>
          <cell r="M1647">
            <v>58</v>
          </cell>
          <cell r="N1647">
            <v>64</v>
          </cell>
          <cell r="S1647">
            <v>4</v>
          </cell>
          <cell r="U1647">
            <v>141</v>
          </cell>
          <cell r="V1647">
            <v>143</v>
          </cell>
          <cell r="W1647">
            <v>2021</v>
          </cell>
          <cell r="X1647">
            <v>2022</v>
          </cell>
          <cell r="Y1647">
            <v>1611</v>
          </cell>
          <cell r="Z1647">
            <v>1612</v>
          </cell>
          <cell r="AA1647">
            <v>1613</v>
          </cell>
          <cell r="AB1647">
            <v>1422</v>
          </cell>
          <cell r="AC1647">
            <v>1952</v>
          </cell>
          <cell r="AD1647">
            <v>1643</v>
          </cell>
          <cell r="AE1647">
            <v>1412</v>
          </cell>
          <cell r="AF1647">
            <v>2442</v>
          </cell>
          <cell r="AG1647">
            <v>3353</v>
          </cell>
        </row>
        <row r="1648">
          <cell r="J1648" t="str">
            <v>TRX#</v>
          </cell>
        </row>
        <row r="1649">
          <cell r="J1649" t="str">
            <v>FRT</v>
          </cell>
        </row>
        <row r="1652">
          <cell r="B1652" t="str">
            <v>FUZ014</v>
          </cell>
          <cell r="C1652">
            <v>142</v>
          </cell>
          <cell r="D1652">
            <v>4</v>
          </cell>
          <cell r="F1652">
            <v>143</v>
          </cell>
          <cell r="G1652">
            <v>22807</v>
          </cell>
          <cell r="H1652" t="str">
            <v>MAWEI3</v>
          </cell>
          <cell r="I1652">
            <v>4</v>
          </cell>
          <cell r="J1652">
            <v>5</v>
          </cell>
          <cell r="K1652">
            <v>86</v>
          </cell>
          <cell r="L1652">
            <v>49</v>
          </cell>
          <cell r="M1652">
            <v>67</v>
          </cell>
          <cell r="N1652">
            <v>93</v>
          </cell>
          <cell r="S1652">
            <v>4</v>
          </cell>
          <cell r="U1652">
            <v>141</v>
          </cell>
          <cell r="V1652">
            <v>142</v>
          </cell>
          <cell r="W1652">
            <v>1612</v>
          </cell>
          <cell r="X1652">
            <v>1613</v>
          </cell>
          <cell r="Y1652">
            <v>2021</v>
          </cell>
          <cell r="Z1652">
            <v>2022</v>
          </cell>
          <cell r="AA1652">
            <v>1951</v>
          </cell>
          <cell r="AB1652">
            <v>662</v>
          </cell>
          <cell r="AC1652">
            <v>1413</v>
          </cell>
          <cell r="AD1652">
            <v>661</v>
          </cell>
          <cell r="AE1652">
            <v>1422</v>
          </cell>
          <cell r="AF1652">
            <v>1952</v>
          </cell>
          <cell r="AG1652">
            <v>2443</v>
          </cell>
          <cell r="AH1652">
            <v>3353</v>
          </cell>
        </row>
        <row r="1653">
          <cell r="J1653" t="str">
            <v>TRX#</v>
          </cell>
        </row>
        <row r="1654">
          <cell r="J1654" t="str">
            <v>FRT</v>
          </cell>
        </row>
        <row r="1657">
          <cell r="B1657" t="str">
            <v>FUZ015</v>
          </cell>
          <cell r="C1657">
            <v>142</v>
          </cell>
          <cell r="D1657">
            <v>4</v>
          </cell>
          <cell r="F1657">
            <v>151</v>
          </cell>
          <cell r="G1657">
            <v>22807</v>
          </cell>
          <cell r="H1657" t="str">
            <v>LANGQI1</v>
          </cell>
          <cell r="I1657">
            <v>6</v>
          </cell>
          <cell r="J1657">
            <v>3</v>
          </cell>
          <cell r="K1657">
            <v>43</v>
          </cell>
          <cell r="L1657">
            <v>47</v>
          </cell>
          <cell r="M1657">
            <v>68</v>
          </cell>
          <cell r="S1657">
            <v>3</v>
          </cell>
          <cell r="U1657">
            <v>152</v>
          </cell>
          <cell r="V1657">
            <v>153</v>
          </cell>
          <cell r="W1657">
            <v>212</v>
          </cell>
          <cell r="X1657">
            <v>632</v>
          </cell>
          <cell r="Y1657">
            <v>633</v>
          </cell>
          <cell r="Z1657">
            <v>1421</v>
          </cell>
          <cell r="AA1657">
            <v>1422</v>
          </cell>
          <cell r="AB1657">
            <v>481</v>
          </cell>
          <cell r="AC1657">
            <v>482</v>
          </cell>
          <cell r="AD1657">
            <v>1601</v>
          </cell>
          <cell r="AE1657">
            <v>1603</v>
          </cell>
          <cell r="AF1657">
            <v>431</v>
          </cell>
          <cell r="AG1657">
            <v>1411</v>
          </cell>
          <cell r="AH1657">
            <v>3361</v>
          </cell>
        </row>
        <row r="1658">
          <cell r="J1658" t="str">
            <v>TRX#</v>
          </cell>
        </row>
        <row r="1659">
          <cell r="J1659" t="str">
            <v>FRT</v>
          </cell>
        </row>
        <row r="1662">
          <cell r="B1662" t="str">
            <v>FUZ015</v>
          </cell>
          <cell r="C1662">
            <v>142</v>
          </cell>
          <cell r="D1662">
            <v>4</v>
          </cell>
          <cell r="F1662">
            <v>152</v>
          </cell>
          <cell r="G1662">
            <v>22807</v>
          </cell>
          <cell r="H1662" t="str">
            <v>LANGQI2</v>
          </cell>
          <cell r="I1662">
            <v>5</v>
          </cell>
          <cell r="J1662">
            <v>5</v>
          </cell>
          <cell r="K1662">
            <v>57</v>
          </cell>
          <cell r="L1662">
            <v>90</v>
          </cell>
          <cell r="S1662">
            <v>2</v>
          </cell>
          <cell r="U1662">
            <v>151</v>
          </cell>
          <cell r="V1662">
            <v>153</v>
          </cell>
          <cell r="W1662">
            <v>632</v>
          </cell>
          <cell r="X1662">
            <v>1421</v>
          </cell>
          <cell r="Y1662">
            <v>1422</v>
          </cell>
          <cell r="Z1662">
            <v>1423</v>
          </cell>
          <cell r="AA1662">
            <v>1411</v>
          </cell>
          <cell r="AB1662">
            <v>481</v>
          </cell>
          <cell r="AC1662">
            <v>482</v>
          </cell>
          <cell r="AD1662">
            <v>1581</v>
          </cell>
          <cell r="AE1662">
            <v>633</v>
          </cell>
          <cell r="AF1662">
            <v>3361</v>
          </cell>
        </row>
        <row r="1663">
          <cell r="J1663" t="str">
            <v>TRX#</v>
          </cell>
        </row>
        <row r="1664">
          <cell r="J1664" t="str">
            <v>FRT</v>
          </cell>
        </row>
        <row r="1667">
          <cell r="B1667" t="str">
            <v>FUZ015</v>
          </cell>
          <cell r="C1667">
            <v>142</v>
          </cell>
          <cell r="D1667">
            <v>4</v>
          </cell>
          <cell r="F1667">
            <v>153</v>
          </cell>
          <cell r="G1667">
            <v>22807</v>
          </cell>
          <cell r="H1667" t="str">
            <v>LANGQI3</v>
          </cell>
          <cell r="I1667">
            <v>5</v>
          </cell>
          <cell r="J1667">
            <v>5</v>
          </cell>
          <cell r="K1667">
            <v>55</v>
          </cell>
          <cell r="L1667">
            <v>62</v>
          </cell>
          <cell r="M1667">
            <v>64</v>
          </cell>
          <cell r="S1667">
            <v>3</v>
          </cell>
          <cell r="U1667">
            <v>151</v>
          </cell>
          <cell r="V1667">
            <v>152</v>
          </cell>
          <cell r="W1667">
            <v>1421</v>
          </cell>
          <cell r="X1667">
            <v>1422</v>
          </cell>
          <cell r="Y1667">
            <v>632</v>
          </cell>
          <cell r="Z1667">
            <v>633</v>
          </cell>
          <cell r="AA1667">
            <v>1581</v>
          </cell>
          <cell r="AB1667">
            <v>213</v>
          </cell>
          <cell r="AC1667">
            <v>631</v>
          </cell>
          <cell r="AD1667">
            <v>1931</v>
          </cell>
        </row>
        <row r="1668">
          <cell r="J1668" t="str">
            <v>TRX#</v>
          </cell>
        </row>
        <row r="1669">
          <cell r="J1669" t="str">
            <v>FRT</v>
          </cell>
        </row>
        <row r="1672">
          <cell r="B1672" t="str">
            <v>FUZ029</v>
          </cell>
          <cell r="C1672">
            <v>142</v>
          </cell>
          <cell r="D1672">
            <v>4</v>
          </cell>
          <cell r="F1672">
            <v>291</v>
          </cell>
          <cell r="G1672">
            <v>22807</v>
          </cell>
          <cell r="H1672" t="str">
            <v>YIUDIANSJY1</v>
          </cell>
          <cell r="I1672">
            <v>4</v>
          </cell>
          <cell r="J1672">
            <v>5</v>
          </cell>
          <cell r="K1672">
            <v>55</v>
          </cell>
          <cell r="L1672">
            <v>71</v>
          </cell>
          <cell r="N1672">
            <v>83</v>
          </cell>
          <cell r="O1672">
            <v>89</v>
          </cell>
          <cell r="S1672">
            <v>4</v>
          </cell>
          <cell r="U1672">
            <v>292</v>
          </cell>
          <cell r="V1672">
            <v>293</v>
          </cell>
          <cell r="W1672">
            <v>281</v>
          </cell>
          <cell r="X1672">
            <v>3062</v>
          </cell>
          <cell r="Y1672">
            <v>3061</v>
          </cell>
          <cell r="Z1672">
            <v>2402</v>
          </cell>
          <cell r="AA1672">
            <v>2403</v>
          </cell>
          <cell r="AB1672">
            <v>1283</v>
          </cell>
          <cell r="AC1672">
            <v>2321</v>
          </cell>
          <cell r="AD1672">
            <v>2323</v>
          </cell>
          <cell r="AE1672">
            <v>2621</v>
          </cell>
          <cell r="AF1672">
            <v>2622</v>
          </cell>
          <cell r="AG1672">
            <v>1271</v>
          </cell>
          <cell r="AR1672">
            <v>3061</v>
          </cell>
          <cell r="AS1672">
            <v>2401</v>
          </cell>
          <cell r="AT1672">
            <v>2321</v>
          </cell>
          <cell r="AU1672">
            <v>2861</v>
          </cell>
          <cell r="AV1672">
            <v>1271</v>
          </cell>
          <cell r="AX1672">
            <v>2621</v>
          </cell>
          <cell r="AY1672">
            <v>11</v>
          </cell>
          <cell r="AZ1672">
            <v>282</v>
          </cell>
          <cell r="BA1672">
            <v>1193</v>
          </cell>
        </row>
        <row r="1673">
          <cell r="J1673" t="str">
            <v>TRX#</v>
          </cell>
        </row>
        <row r="1674">
          <cell r="J1674" t="str">
            <v>FRT</v>
          </cell>
        </row>
        <row r="1677">
          <cell r="B1677" t="str">
            <v>FUZ029</v>
          </cell>
          <cell r="C1677">
            <v>142</v>
          </cell>
          <cell r="D1677">
            <v>4</v>
          </cell>
          <cell r="F1677">
            <v>292</v>
          </cell>
          <cell r="G1677">
            <v>22807</v>
          </cell>
          <cell r="H1677" t="str">
            <v>YIUDIANSJY2</v>
          </cell>
          <cell r="I1677">
            <v>5</v>
          </cell>
          <cell r="J1677">
            <v>6</v>
          </cell>
          <cell r="K1677">
            <v>55</v>
          </cell>
          <cell r="L1677">
            <v>74</v>
          </cell>
          <cell r="N1677">
            <v>85</v>
          </cell>
          <cell r="O1677">
            <v>91</v>
          </cell>
          <cell r="S1677">
            <v>4</v>
          </cell>
          <cell r="U1677">
            <v>293</v>
          </cell>
          <cell r="V1677">
            <v>291</v>
          </cell>
          <cell r="W1677">
            <v>2402</v>
          </cell>
          <cell r="X1677">
            <v>2403</v>
          </cell>
          <cell r="Y1677">
            <v>1283</v>
          </cell>
          <cell r="Z1677">
            <v>2321</v>
          </cell>
          <cell r="AA1677">
            <v>2323</v>
          </cell>
          <cell r="AB1677">
            <v>2871</v>
          </cell>
          <cell r="AC1677">
            <v>2873</v>
          </cell>
          <cell r="AD1677">
            <v>2861</v>
          </cell>
          <cell r="AE1677">
            <v>2622</v>
          </cell>
          <cell r="AF1677">
            <v>1272</v>
          </cell>
          <cell r="AG1677">
            <v>1271</v>
          </cell>
          <cell r="AR1677">
            <v>3062</v>
          </cell>
          <cell r="AS1677">
            <v>2402</v>
          </cell>
          <cell r="AT1677">
            <v>1272</v>
          </cell>
          <cell r="AU1677">
            <v>2862</v>
          </cell>
          <cell r="AW1677">
            <v>281</v>
          </cell>
          <cell r="AX1677">
            <v>1192</v>
          </cell>
          <cell r="AY1677">
            <v>2871</v>
          </cell>
          <cell r="AZ1677">
            <v>2622</v>
          </cell>
          <cell r="BA1677">
            <v>2621</v>
          </cell>
        </row>
        <row r="1678">
          <cell r="J1678" t="str">
            <v>TRX#</v>
          </cell>
        </row>
        <row r="1679">
          <cell r="J1679" t="str">
            <v>FRT</v>
          </cell>
        </row>
        <row r="1682">
          <cell r="B1682" t="str">
            <v>FUZ029</v>
          </cell>
          <cell r="C1682">
            <v>142</v>
          </cell>
          <cell r="D1682">
            <v>4</v>
          </cell>
          <cell r="F1682">
            <v>293</v>
          </cell>
          <cell r="G1682">
            <v>22807</v>
          </cell>
          <cell r="H1682" t="str">
            <v>YIUDIANSJY3</v>
          </cell>
          <cell r="I1682">
            <v>6</v>
          </cell>
          <cell r="J1682">
            <v>4</v>
          </cell>
          <cell r="K1682">
            <v>43</v>
          </cell>
          <cell r="L1682">
            <v>66</v>
          </cell>
          <cell r="N1682">
            <v>87</v>
          </cell>
          <cell r="O1682">
            <v>93</v>
          </cell>
          <cell r="S1682">
            <v>4</v>
          </cell>
          <cell r="U1682">
            <v>291</v>
          </cell>
          <cell r="V1682">
            <v>292</v>
          </cell>
          <cell r="W1682">
            <v>3062</v>
          </cell>
          <cell r="X1682">
            <v>2621</v>
          </cell>
          <cell r="Y1682">
            <v>2622</v>
          </cell>
          <cell r="Z1682">
            <v>1271</v>
          </cell>
          <cell r="AA1682">
            <v>1272</v>
          </cell>
          <cell r="AB1682">
            <v>2861</v>
          </cell>
          <cell r="AC1682">
            <v>2873</v>
          </cell>
          <cell r="AD1682">
            <v>2321</v>
          </cell>
          <cell r="AE1682">
            <v>2323</v>
          </cell>
          <cell r="AF1682">
            <v>2863</v>
          </cell>
          <cell r="AG1682">
            <v>2871</v>
          </cell>
          <cell r="AR1682">
            <v>3063</v>
          </cell>
          <cell r="AS1682">
            <v>2403</v>
          </cell>
          <cell r="AT1682">
            <v>1273</v>
          </cell>
          <cell r="AU1682">
            <v>2863</v>
          </cell>
          <cell r="AV1682">
            <v>2323</v>
          </cell>
          <cell r="AX1682">
            <v>281</v>
          </cell>
          <cell r="AY1682">
            <v>282</v>
          </cell>
          <cell r="AZ1682">
            <v>2622</v>
          </cell>
          <cell r="BA1682">
            <v>2873</v>
          </cell>
          <cell r="BB1682">
            <v>2272</v>
          </cell>
        </row>
        <row r="1683">
          <cell r="J1683" t="str">
            <v>TRX#</v>
          </cell>
        </row>
        <row r="1684">
          <cell r="J1684" t="str">
            <v>FRT</v>
          </cell>
        </row>
        <row r="1687">
          <cell r="B1687" t="str">
            <v>FUZ035</v>
          </cell>
          <cell r="C1687">
            <v>142</v>
          </cell>
          <cell r="D1687">
            <v>4</v>
          </cell>
          <cell r="F1687">
            <v>351</v>
          </cell>
          <cell r="G1687">
            <v>22807</v>
          </cell>
          <cell r="H1687" t="str">
            <v>FUXING1</v>
          </cell>
          <cell r="I1687">
            <v>6</v>
          </cell>
          <cell r="J1687">
            <v>1</v>
          </cell>
          <cell r="K1687">
            <v>50</v>
          </cell>
          <cell r="L1687">
            <v>71</v>
          </cell>
          <cell r="N1687">
            <v>83</v>
          </cell>
          <cell r="O1687">
            <v>89</v>
          </cell>
          <cell r="S1687">
            <v>4</v>
          </cell>
          <cell r="U1687">
            <v>352</v>
          </cell>
          <cell r="V1687">
            <v>353</v>
          </cell>
          <cell r="W1687">
            <v>2812</v>
          </cell>
          <cell r="X1687">
            <v>2813</v>
          </cell>
          <cell r="Y1687">
            <v>2741</v>
          </cell>
          <cell r="Z1687">
            <v>2742</v>
          </cell>
          <cell r="AA1687">
            <v>2721</v>
          </cell>
          <cell r="AB1687">
            <v>2743</v>
          </cell>
          <cell r="AC1687">
            <v>1431</v>
          </cell>
          <cell r="AD1687">
            <v>2782</v>
          </cell>
          <cell r="AE1687">
            <v>2783</v>
          </cell>
          <cell r="AR1687">
            <v>2751</v>
          </cell>
          <cell r="AS1687">
            <v>2821</v>
          </cell>
          <cell r="AT1687">
            <v>2831</v>
          </cell>
          <cell r="AV1687">
            <v>2741</v>
          </cell>
          <cell r="AW1687">
            <v>2721</v>
          </cell>
          <cell r="AX1687">
            <v>2791</v>
          </cell>
          <cell r="AY1687">
            <v>2811</v>
          </cell>
        </row>
        <row r="1688">
          <cell r="J1688" t="str">
            <v>TRX#</v>
          </cell>
        </row>
        <row r="1689">
          <cell r="J1689" t="str">
            <v>FRT</v>
          </cell>
        </row>
        <row r="1692">
          <cell r="B1692" t="str">
            <v>FUZ035</v>
          </cell>
          <cell r="C1692">
            <v>142</v>
          </cell>
          <cell r="D1692">
            <v>4</v>
          </cell>
          <cell r="F1692">
            <v>352</v>
          </cell>
          <cell r="G1692">
            <v>22807</v>
          </cell>
          <cell r="H1692" t="str">
            <v>FUXING2</v>
          </cell>
          <cell r="I1692">
            <v>5</v>
          </cell>
          <cell r="J1692">
            <v>5</v>
          </cell>
          <cell r="K1692">
            <v>47</v>
          </cell>
          <cell r="L1692">
            <v>61</v>
          </cell>
          <cell r="N1692">
            <v>85</v>
          </cell>
          <cell r="O1692">
            <v>91</v>
          </cell>
          <cell r="S1692">
            <v>4</v>
          </cell>
          <cell r="U1692">
            <v>353</v>
          </cell>
          <cell r="V1692">
            <v>351</v>
          </cell>
          <cell r="W1692">
            <v>2721</v>
          </cell>
          <cell r="X1692">
            <v>2723</v>
          </cell>
          <cell r="Y1692">
            <v>2722</v>
          </cell>
          <cell r="Z1692">
            <v>661</v>
          </cell>
          <cell r="AA1692">
            <v>663</v>
          </cell>
          <cell r="AB1692">
            <v>1431</v>
          </cell>
          <cell r="AC1692">
            <v>2782</v>
          </cell>
          <cell r="AR1692">
            <v>2332</v>
          </cell>
          <cell r="AS1692">
            <v>2752</v>
          </cell>
          <cell r="AT1692">
            <v>2822</v>
          </cell>
          <cell r="AV1692">
            <v>2812</v>
          </cell>
          <cell r="AW1692">
            <v>2792</v>
          </cell>
          <cell r="AX1692">
            <v>2742</v>
          </cell>
          <cell r="AY1692">
            <v>272</v>
          </cell>
          <cell r="AZ1692">
            <v>62</v>
          </cell>
          <cell r="BA1692">
            <v>1302</v>
          </cell>
          <cell r="BB1692">
            <v>2722</v>
          </cell>
        </row>
        <row r="1693">
          <cell r="J1693" t="str">
            <v>TRX#</v>
          </cell>
        </row>
        <row r="1694">
          <cell r="J1694" t="str">
            <v>FRT</v>
          </cell>
        </row>
        <row r="1697">
          <cell r="B1697" t="str">
            <v>FUZ035</v>
          </cell>
          <cell r="C1697">
            <v>142</v>
          </cell>
          <cell r="D1697">
            <v>4</v>
          </cell>
          <cell r="F1697">
            <v>353</v>
          </cell>
          <cell r="G1697">
            <v>22807</v>
          </cell>
          <cell r="H1697" t="str">
            <v>FUXING3</v>
          </cell>
          <cell r="I1697">
            <v>5</v>
          </cell>
          <cell r="J1697">
            <v>4</v>
          </cell>
          <cell r="K1697">
            <v>57</v>
          </cell>
          <cell r="L1697">
            <v>67</v>
          </cell>
          <cell r="N1697">
            <v>87</v>
          </cell>
          <cell r="O1697">
            <v>93</v>
          </cell>
          <cell r="S1697">
            <v>4</v>
          </cell>
          <cell r="U1697">
            <v>351</v>
          </cell>
          <cell r="V1697">
            <v>352</v>
          </cell>
          <cell r="W1697">
            <v>2742</v>
          </cell>
          <cell r="X1697">
            <v>2761</v>
          </cell>
          <cell r="Y1697">
            <v>2721</v>
          </cell>
          <cell r="Z1697">
            <v>2722</v>
          </cell>
          <cell r="AA1697">
            <v>272</v>
          </cell>
          <cell r="AB1697">
            <v>2711</v>
          </cell>
          <cell r="AC1697">
            <v>2712</v>
          </cell>
          <cell r="AD1697">
            <v>2782</v>
          </cell>
          <cell r="AR1697">
            <v>2753</v>
          </cell>
          <cell r="AS1697">
            <v>2762</v>
          </cell>
          <cell r="AU1697">
            <v>2723</v>
          </cell>
          <cell r="AV1697">
            <v>2743</v>
          </cell>
        </row>
        <row r="1698">
          <cell r="J1698" t="str">
            <v>TRX#</v>
          </cell>
        </row>
        <row r="1699">
          <cell r="J1699" t="str">
            <v>FRT</v>
          </cell>
        </row>
        <row r="1702">
          <cell r="B1702" t="str">
            <v>FUZ066</v>
          </cell>
          <cell r="C1702">
            <v>142</v>
          </cell>
          <cell r="D1702">
            <v>4</v>
          </cell>
          <cell r="F1702">
            <v>661</v>
          </cell>
          <cell r="G1702">
            <v>22807</v>
          </cell>
          <cell r="H1702" t="str">
            <v>KUAIAN1</v>
          </cell>
          <cell r="I1702">
            <v>5</v>
          </cell>
          <cell r="J1702">
            <v>7</v>
          </cell>
          <cell r="K1702">
            <v>55</v>
          </cell>
          <cell r="L1702">
            <v>74</v>
          </cell>
          <cell r="S1702">
            <v>2</v>
          </cell>
          <cell r="U1702">
            <v>662</v>
          </cell>
          <cell r="V1702">
            <v>663</v>
          </cell>
          <cell r="W1702">
            <v>352</v>
          </cell>
          <cell r="X1702">
            <v>1431</v>
          </cell>
          <cell r="Y1702">
            <v>1423</v>
          </cell>
          <cell r="Z1702">
            <v>141</v>
          </cell>
          <cell r="AA1702">
            <v>143</v>
          </cell>
          <cell r="AB1702">
            <v>1413</v>
          </cell>
          <cell r="AC1702">
            <v>1411</v>
          </cell>
          <cell r="AD1702">
            <v>2722</v>
          </cell>
        </row>
        <row r="1703">
          <cell r="J1703" t="str">
            <v>TRX#</v>
          </cell>
        </row>
        <row r="1704">
          <cell r="J1704" t="str">
            <v>FRT</v>
          </cell>
        </row>
        <row r="1707">
          <cell r="B1707" t="str">
            <v>FUZ066</v>
          </cell>
          <cell r="C1707">
            <v>142</v>
          </cell>
          <cell r="D1707">
            <v>4</v>
          </cell>
          <cell r="F1707">
            <v>662</v>
          </cell>
          <cell r="G1707">
            <v>22807</v>
          </cell>
          <cell r="H1707" t="str">
            <v>KUAIAN2</v>
          </cell>
          <cell r="I1707">
            <v>5</v>
          </cell>
          <cell r="J1707">
            <v>7</v>
          </cell>
          <cell r="K1707">
            <v>57</v>
          </cell>
          <cell r="L1707">
            <v>76</v>
          </cell>
          <cell r="S1707">
            <v>2</v>
          </cell>
          <cell r="U1707">
            <v>661</v>
          </cell>
          <cell r="V1707">
            <v>663</v>
          </cell>
          <cell r="W1707">
            <v>1381</v>
          </cell>
          <cell r="X1707">
            <v>1951</v>
          </cell>
          <cell r="Y1707">
            <v>2021</v>
          </cell>
          <cell r="Z1707">
            <v>141</v>
          </cell>
          <cell r="AA1707">
            <v>143</v>
          </cell>
          <cell r="AB1707">
            <v>1411</v>
          </cell>
          <cell r="AC1707">
            <v>1413</v>
          </cell>
          <cell r="AD1707">
            <v>1423</v>
          </cell>
          <cell r="AE1707">
            <v>1952</v>
          </cell>
        </row>
        <row r="1708">
          <cell r="J1708" t="str">
            <v>TRX#</v>
          </cell>
        </row>
        <row r="1709">
          <cell r="J1709" t="str">
            <v>FRT</v>
          </cell>
        </row>
        <row r="1712">
          <cell r="B1712" t="str">
            <v>FUZ066</v>
          </cell>
          <cell r="C1712">
            <v>142</v>
          </cell>
          <cell r="D1712">
            <v>4</v>
          </cell>
          <cell r="F1712">
            <v>663</v>
          </cell>
          <cell r="G1712">
            <v>22807</v>
          </cell>
          <cell r="H1712" t="str">
            <v>KUAIAN3</v>
          </cell>
          <cell r="I1712">
            <v>5</v>
          </cell>
          <cell r="J1712">
            <v>5</v>
          </cell>
          <cell r="K1712">
            <v>53</v>
          </cell>
          <cell r="L1712">
            <v>65</v>
          </cell>
          <cell r="S1712">
            <v>2</v>
          </cell>
          <cell r="U1712">
            <v>661</v>
          </cell>
          <cell r="V1712">
            <v>662</v>
          </cell>
          <cell r="W1712">
            <v>1431</v>
          </cell>
          <cell r="X1712">
            <v>352</v>
          </cell>
          <cell r="Y1712">
            <v>1361</v>
          </cell>
          <cell r="Z1712">
            <v>1951</v>
          </cell>
          <cell r="AA1712">
            <v>381</v>
          </cell>
          <cell r="AB1712">
            <v>383</v>
          </cell>
          <cell r="AC1712">
            <v>2021</v>
          </cell>
          <cell r="AD1712">
            <v>1953</v>
          </cell>
          <cell r="AE1712">
            <v>2023</v>
          </cell>
          <cell r="AF1712">
            <v>2722</v>
          </cell>
        </row>
        <row r="1713">
          <cell r="J1713" t="str">
            <v>TRX#</v>
          </cell>
        </row>
        <row r="1714">
          <cell r="J1714" t="str">
            <v>FRT</v>
          </cell>
        </row>
        <row r="1717">
          <cell r="B1717" t="str">
            <v>FUZ128</v>
          </cell>
          <cell r="C1717">
            <v>142</v>
          </cell>
          <cell r="D1717">
            <v>4</v>
          </cell>
          <cell r="F1717">
            <v>1281</v>
          </cell>
          <cell r="G1717">
            <v>22807</v>
          </cell>
          <cell r="H1717" t="str">
            <v>LIANGJIANGLUDONG1</v>
          </cell>
          <cell r="I1717">
            <v>4</v>
          </cell>
          <cell r="J1717">
            <v>6</v>
          </cell>
          <cell r="K1717">
            <v>46</v>
          </cell>
          <cell r="L1717">
            <v>78</v>
          </cell>
          <cell r="N1717">
            <v>83</v>
          </cell>
          <cell r="O1717">
            <v>89</v>
          </cell>
          <cell r="S1717">
            <v>4</v>
          </cell>
          <cell r="U1717">
            <v>1282</v>
          </cell>
          <cell r="V1717">
            <v>1283</v>
          </cell>
          <cell r="W1717">
            <v>2402</v>
          </cell>
          <cell r="X1717">
            <v>1192</v>
          </cell>
          <cell r="Y1717">
            <v>2822</v>
          </cell>
          <cell r="Z1717">
            <v>2823</v>
          </cell>
          <cell r="AA1717">
            <v>2791</v>
          </cell>
          <cell r="AB1717">
            <v>2793</v>
          </cell>
          <cell r="AC1717">
            <v>2753</v>
          </cell>
          <cell r="AD1717">
            <v>1193</v>
          </cell>
          <cell r="AE1717">
            <v>1431</v>
          </cell>
          <cell r="AF1717">
            <v>2813</v>
          </cell>
          <cell r="AG1717">
            <v>61</v>
          </cell>
          <cell r="AR1717">
            <v>2791</v>
          </cell>
          <cell r="AS1717">
            <v>2321</v>
          </cell>
          <cell r="AT1717">
            <v>2821</v>
          </cell>
          <cell r="AU1717">
            <v>2331</v>
          </cell>
          <cell r="AW1717">
            <v>2791</v>
          </cell>
          <cell r="AX1717">
            <v>2793</v>
          </cell>
          <cell r="AY1717">
            <v>61</v>
          </cell>
          <cell r="AZ1717">
            <v>2871</v>
          </cell>
          <cell r="BA1717">
            <v>2813</v>
          </cell>
        </row>
        <row r="1718">
          <cell r="J1718" t="str">
            <v>TRX#</v>
          </cell>
        </row>
        <row r="1719">
          <cell r="J1719" t="str">
            <v>FRT</v>
          </cell>
        </row>
        <row r="1722">
          <cell r="B1722" t="str">
            <v>FUZ128</v>
          </cell>
          <cell r="C1722">
            <v>142</v>
          </cell>
          <cell r="D1722">
            <v>4</v>
          </cell>
          <cell r="F1722">
            <v>1282</v>
          </cell>
          <cell r="G1722">
            <v>22807</v>
          </cell>
          <cell r="H1722" t="str">
            <v>LIANGJIANGLUDONG2</v>
          </cell>
          <cell r="I1722">
            <v>5</v>
          </cell>
          <cell r="J1722">
            <v>1</v>
          </cell>
          <cell r="K1722">
            <v>49</v>
          </cell>
          <cell r="L1722">
            <v>73</v>
          </cell>
          <cell r="N1722">
            <v>85</v>
          </cell>
          <cell r="O1722">
            <v>91</v>
          </cell>
          <cell r="S1722">
            <v>4</v>
          </cell>
          <cell r="U1722">
            <v>1283</v>
          </cell>
          <cell r="V1722">
            <v>1281</v>
          </cell>
          <cell r="W1722">
            <v>2793</v>
          </cell>
          <cell r="X1722">
            <v>2753</v>
          </cell>
          <cell r="Y1722">
            <v>2743</v>
          </cell>
          <cell r="Z1722">
            <v>2761</v>
          </cell>
          <cell r="AA1722">
            <v>2763</v>
          </cell>
          <cell r="AB1722">
            <v>61</v>
          </cell>
          <cell r="AC1722">
            <v>62</v>
          </cell>
          <cell r="AD1722">
            <v>2321</v>
          </cell>
          <cell r="AE1722">
            <v>2322</v>
          </cell>
          <cell r="AF1722">
            <v>2871</v>
          </cell>
          <cell r="AG1722">
            <v>3101</v>
          </cell>
          <cell r="AR1722">
            <v>2332</v>
          </cell>
          <cell r="AS1722">
            <v>2402</v>
          </cell>
          <cell r="AT1722">
            <v>2322</v>
          </cell>
          <cell r="AU1722">
            <v>2822</v>
          </cell>
          <cell r="AW1722">
            <v>61</v>
          </cell>
          <cell r="AX1722">
            <v>62</v>
          </cell>
          <cell r="AY1722">
            <v>2871</v>
          </cell>
        </row>
        <row r="1723">
          <cell r="J1723" t="str">
            <v>TRX#</v>
          </cell>
        </row>
        <row r="1724">
          <cell r="J1724" t="str">
            <v>FRT</v>
          </cell>
        </row>
        <row r="1727">
          <cell r="B1727" t="str">
            <v>FUZ128</v>
          </cell>
          <cell r="C1727">
            <v>142</v>
          </cell>
          <cell r="D1727">
            <v>4</v>
          </cell>
          <cell r="F1727">
            <v>1283</v>
          </cell>
          <cell r="G1727">
            <v>22807</v>
          </cell>
          <cell r="H1727" t="str">
            <v>LIANGJIANGLUDONG3</v>
          </cell>
          <cell r="I1727">
            <v>4</v>
          </cell>
          <cell r="J1727">
            <v>6</v>
          </cell>
          <cell r="K1727">
            <v>58</v>
          </cell>
          <cell r="L1727">
            <v>63</v>
          </cell>
          <cell r="N1727">
            <v>87</v>
          </cell>
          <cell r="O1727">
            <v>93</v>
          </cell>
          <cell r="S1727">
            <v>4</v>
          </cell>
          <cell r="U1727">
            <v>1281</v>
          </cell>
          <cell r="V1727">
            <v>1282</v>
          </cell>
          <cell r="W1727">
            <v>2402</v>
          </cell>
          <cell r="X1727">
            <v>2403</v>
          </cell>
          <cell r="Y1727">
            <v>61</v>
          </cell>
          <cell r="Z1727">
            <v>2871</v>
          </cell>
          <cell r="AA1727">
            <v>2321</v>
          </cell>
          <cell r="AB1727">
            <v>2322</v>
          </cell>
          <cell r="AC1727">
            <v>1192</v>
          </cell>
          <cell r="AD1727">
            <v>1193</v>
          </cell>
          <cell r="AE1727">
            <v>2823</v>
          </cell>
          <cell r="AF1727">
            <v>291</v>
          </cell>
          <cell r="AG1727">
            <v>292</v>
          </cell>
          <cell r="AR1727">
            <v>2793</v>
          </cell>
          <cell r="AS1727">
            <v>2323</v>
          </cell>
          <cell r="AT1727">
            <v>2823</v>
          </cell>
          <cell r="AU1727">
            <v>2403</v>
          </cell>
          <cell r="AW1727">
            <v>2622</v>
          </cell>
          <cell r="AX1727">
            <v>1193</v>
          </cell>
          <cell r="AY1727">
            <v>281</v>
          </cell>
        </row>
        <row r="1728">
          <cell r="J1728" t="str">
            <v>TRX#</v>
          </cell>
        </row>
        <row r="1729">
          <cell r="J1729" t="str">
            <v>FRT</v>
          </cell>
        </row>
        <row r="1732">
          <cell r="B1732" t="str">
            <v>FUZ141</v>
          </cell>
          <cell r="C1732">
            <v>142</v>
          </cell>
          <cell r="D1732">
            <v>4</v>
          </cell>
          <cell r="F1732">
            <v>1411</v>
          </cell>
          <cell r="G1732">
            <v>22807</v>
          </cell>
          <cell r="H1732" t="str">
            <v>MAWEICENTER1</v>
          </cell>
          <cell r="I1732">
            <v>4</v>
          </cell>
          <cell r="J1732">
            <v>1</v>
          </cell>
          <cell r="K1732">
            <v>82</v>
          </cell>
          <cell r="L1732">
            <v>86</v>
          </cell>
          <cell r="S1732">
            <v>2</v>
          </cell>
          <cell r="U1732">
            <v>1412</v>
          </cell>
          <cell r="V1732">
            <v>1413</v>
          </cell>
          <cell r="W1732">
            <v>141</v>
          </cell>
          <cell r="X1732">
            <v>662</v>
          </cell>
          <cell r="Y1732">
            <v>1422</v>
          </cell>
          <cell r="Z1732">
            <v>1423</v>
          </cell>
          <cell r="AA1732">
            <v>1643</v>
          </cell>
          <cell r="AB1732">
            <v>482</v>
          </cell>
          <cell r="AC1732">
            <v>151</v>
          </cell>
          <cell r="AD1732">
            <v>152</v>
          </cell>
          <cell r="AE1732">
            <v>661</v>
          </cell>
          <cell r="AF1732">
            <v>3361</v>
          </cell>
          <cell r="AG1732">
            <v>3351</v>
          </cell>
        </row>
        <row r="1733">
          <cell r="J1733" t="str">
            <v>TRX#</v>
          </cell>
        </row>
        <row r="1734">
          <cell r="J1734" t="str">
            <v>FRT</v>
          </cell>
        </row>
        <row r="1737">
          <cell r="B1737" t="str">
            <v>FUZ141</v>
          </cell>
          <cell r="C1737">
            <v>142</v>
          </cell>
          <cell r="D1737">
            <v>4</v>
          </cell>
          <cell r="F1737">
            <v>1412</v>
          </cell>
          <cell r="G1737">
            <v>22807</v>
          </cell>
          <cell r="H1737" t="str">
            <v>MAWEICENTER2</v>
          </cell>
          <cell r="I1737">
            <v>4</v>
          </cell>
          <cell r="J1737">
            <v>7</v>
          </cell>
          <cell r="K1737">
            <v>66</v>
          </cell>
          <cell r="L1737">
            <v>46</v>
          </cell>
          <cell r="S1737">
            <v>2</v>
          </cell>
          <cell r="U1737">
            <v>1411</v>
          </cell>
          <cell r="V1737">
            <v>1413</v>
          </cell>
          <cell r="W1737">
            <v>1422</v>
          </cell>
          <cell r="X1737">
            <v>1423</v>
          </cell>
          <cell r="Y1737">
            <v>482</v>
          </cell>
          <cell r="Z1737">
            <v>141</v>
          </cell>
          <cell r="AA1737">
            <v>1643</v>
          </cell>
          <cell r="AB1737">
            <v>1631</v>
          </cell>
          <cell r="AC1737">
            <v>142</v>
          </cell>
          <cell r="AD1737">
            <v>1611</v>
          </cell>
          <cell r="AE1737">
            <v>1613</v>
          </cell>
          <cell r="AF1737">
            <v>2441</v>
          </cell>
          <cell r="AG1737">
            <v>2442</v>
          </cell>
          <cell r="AH1737">
            <v>3351</v>
          </cell>
          <cell r="AI1737">
            <v>3353</v>
          </cell>
        </row>
        <row r="1738">
          <cell r="J1738" t="str">
            <v>TRX#</v>
          </cell>
        </row>
        <row r="1739">
          <cell r="J1739" t="str">
            <v>FRT</v>
          </cell>
        </row>
        <row r="1742">
          <cell r="B1742" t="str">
            <v>FUZ141</v>
          </cell>
          <cell r="C1742">
            <v>142</v>
          </cell>
          <cell r="D1742">
            <v>4</v>
          </cell>
          <cell r="F1742">
            <v>1413</v>
          </cell>
          <cell r="G1742">
            <v>22807</v>
          </cell>
          <cell r="H1742" t="str">
            <v>MAWEICENTER3</v>
          </cell>
          <cell r="I1742">
            <v>5</v>
          </cell>
          <cell r="J1742">
            <v>5</v>
          </cell>
          <cell r="K1742">
            <v>48</v>
          </cell>
          <cell r="L1742">
            <v>50</v>
          </cell>
          <cell r="S1742">
            <v>2</v>
          </cell>
          <cell r="U1742">
            <v>1411</v>
          </cell>
          <cell r="V1742">
            <v>1412</v>
          </cell>
          <cell r="W1742">
            <v>1423</v>
          </cell>
          <cell r="X1742">
            <v>661</v>
          </cell>
          <cell r="Y1742">
            <v>662</v>
          </cell>
          <cell r="Z1742">
            <v>1951</v>
          </cell>
          <cell r="AA1742">
            <v>141</v>
          </cell>
          <cell r="AB1742">
            <v>143</v>
          </cell>
          <cell r="AC1742">
            <v>1613</v>
          </cell>
          <cell r="AD1742">
            <v>1611</v>
          </cell>
          <cell r="AE1742">
            <v>1642</v>
          </cell>
          <cell r="AF1742">
            <v>1643</v>
          </cell>
          <cell r="AG1742">
            <v>2441</v>
          </cell>
          <cell r="AH1742">
            <v>2442</v>
          </cell>
          <cell r="AI1742">
            <v>2443</v>
          </cell>
          <cell r="AJ1742">
            <v>3351</v>
          </cell>
          <cell r="AK1742">
            <v>3353</v>
          </cell>
        </row>
        <row r="1743">
          <cell r="J1743" t="str">
            <v>TRX#</v>
          </cell>
        </row>
        <row r="1744">
          <cell r="J1744" t="str">
            <v>FRT</v>
          </cell>
        </row>
        <row r="1747">
          <cell r="B1747" t="str">
            <v>FUZ142</v>
          </cell>
          <cell r="C1747">
            <v>142</v>
          </cell>
          <cell r="D1747">
            <v>4</v>
          </cell>
          <cell r="F1747">
            <v>1421</v>
          </cell>
          <cell r="G1747">
            <v>22807</v>
          </cell>
          <cell r="H1747" t="str">
            <v>TINGJIANG1</v>
          </cell>
          <cell r="I1747">
            <v>4</v>
          </cell>
          <cell r="J1747">
            <v>4</v>
          </cell>
          <cell r="K1747">
            <v>81</v>
          </cell>
          <cell r="L1747">
            <v>66</v>
          </cell>
          <cell r="S1747">
            <v>2</v>
          </cell>
          <cell r="U1747">
            <v>1422</v>
          </cell>
          <cell r="V1747">
            <v>1423</v>
          </cell>
          <cell r="W1747">
            <v>1431</v>
          </cell>
          <cell r="X1747">
            <v>151</v>
          </cell>
          <cell r="Y1747">
            <v>152</v>
          </cell>
          <cell r="Z1747">
            <v>153</v>
          </cell>
          <cell r="AA1747">
            <v>633</v>
          </cell>
          <cell r="AB1747">
            <v>632</v>
          </cell>
          <cell r="AC1747">
            <v>212</v>
          </cell>
          <cell r="AD1747">
            <v>213</v>
          </cell>
          <cell r="AE1747">
            <v>482</v>
          </cell>
        </row>
        <row r="1748">
          <cell r="J1748" t="str">
            <v>TRX#</v>
          </cell>
        </row>
        <row r="1749">
          <cell r="J1749" t="str">
            <v>FRT</v>
          </cell>
        </row>
        <row r="1752">
          <cell r="B1752" t="str">
            <v>FUZ142</v>
          </cell>
          <cell r="C1752">
            <v>142</v>
          </cell>
          <cell r="D1752">
            <v>4</v>
          </cell>
          <cell r="F1752">
            <v>1422</v>
          </cell>
          <cell r="G1752">
            <v>22807</v>
          </cell>
          <cell r="H1752" t="str">
            <v>TINGJIANG2</v>
          </cell>
          <cell r="I1752">
            <v>4</v>
          </cell>
          <cell r="J1752">
            <v>5</v>
          </cell>
          <cell r="K1752">
            <v>93</v>
          </cell>
          <cell r="L1752">
            <v>75</v>
          </cell>
          <cell r="S1752">
            <v>2</v>
          </cell>
          <cell r="U1752">
            <v>1421</v>
          </cell>
          <cell r="V1752">
            <v>1423</v>
          </cell>
          <cell r="W1752">
            <v>151</v>
          </cell>
          <cell r="X1752">
            <v>152</v>
          </cell>
          <cell r="Y1752">
            <v>481</v>
          </cell>
          <cell r="Z1752">
            <v>482</v>
          </cell>
          <cell r="AA1752">
            <v>143</v>
          </cell>
          <cell r="AB1752">
            <v>141</v>
          </cell>
          <cell r="AC1752">
            <v>142</v>
          </cell>
          <cell r="AD1752">
            <v>153</v>
          </cell>
          <cell r="AE1752">
            <v>633</v>
          </cell>
          <cell r="AF1752">
            <v>1411</v>
          </cell>
          <cell r="AG1752">
            <v>1412</v>
          </cell>
          <cell r="AH1752">
            <v>3361</v>
          </cell>
        </row>
        <row r="1753">
          <cell r="J1753" t="str">
            <v>TRX#</v>
          </cell>
        </row>
        <row r="1754">
          <cell r="J1754" t="str">
            <v>FRT</v>
          </cell>
        </row>
        <row r="1757">
          <cell r="B1757" t="str">
            <v>FUZ142</v>
          </cell>
          <cell r="C1757">
            <v>142</v>
          </cell>
          <cell r="D1757">
            <v>4</v>
          </cell>
          <cell r="F1757">
            <v>1423</v>
          </cell>
          <cell r="G1757">
            <v>22807</v>
          </cell>
          <cell r="H1757" t="str">
            <v>TINGJIANG3</v>
          </cell>
          <cell r="I1757">
            <v>4</v>
          </cell>
          <cell r="J1757">
            <v>0</v>
          </cell>
          <cell r="K1757">
            <v>88</v>
          </cell>
          <cell r="L1757">
            <v>73</v>
          </cell>
          <cell r="S1757">
            <v>2</v>
          </cell>
          <cell r="U1757">
            <v>1421</v>
          </cell>
          <cell r="V1757">
            <v>1422</v>
          </cell>
          <cell r="W1757">
            <v>1431</v>
          </cell>
          <cell r="X1757">
            <v>633</v>
          </cell>
          <cell r="Y1757">
            <v>152</v>
          </cell>
          <cell r="Z1757">
            <v>1411</v>
          </cell>
          <cell r="AA1757">
            <v>1412</v>
          </cell>
          <cell r="AB1757">
            <v>661</v>
          </cell>
          <cell r="AC1757">
            <v>662</v>
          </cell>
          <cell r="AD1757">
            <v>1643</v>
          </cell>
          <cell r="AE1757">
            <v>1413</v>
          </cell>
        </row>
        <row r="1758">
          <cell r="J1758" t="str">
            <v>TRX#</v>
          </cell>
        </row>
        <row r="1759">
          <cell r="J1759" t="str">
            <v>FRT</v>
          </cell>
        </row>
        <row r="1762">
          <cell r="B1762" t="str">
            <v>FUZ143</v>
          </cell>
          <cell r="C1762">
            <v>142</v>
          </cell>
          <cell r="D1762">
            <v>4</v>
          </cell>
          <cell r="F1762">
            <v>1431</v>
          </cell>
          <cell r="G1762">
            <v>22807</v>
          </cell>
          <cell r="H1762" t="str">
            <v>GULING1</v>
          </cell>
          <cell r="I1762">
            <v>4</v>
          </cell>
          <cell r="J1762">
            <v>7</v>
          </cell>
          <cell r="K1762">
            <v>85</v>
          </cell>
          <cell r="S1762">
            <v>1</v>
          </cell>
          <cell r="U1762">
            <v>352</v>
          </cell>
          <cell r="V1762">
            <v>351</v>
          </cell>
          <cell r="W1762">
            <v>1281</v>
          </cell>
          <cell r="X1762">
            <v>1192</v>
          </cell>
          <cell r="Y1762">
            <v>1441</v>
          </cell>
          <cell r="Z1762">
            <v>661</v>
          </cell>
          <cell r="AA1762">
            <v>663</v>
          </cell>
          <cell r="AB1762">
            <v>1423</v>
          </cell>
          <cell r="AC1762">
            <v>1421</v>
          </cell>
          <cell r="AD1762">
            <v>633</v>
          </cell>
          <cell r="AE1762">
            <v>213</v>
          </cell>
          <cell r="AF1762">
            <v>1193</v>
          </cell>
          <cell r="AG1762">
            <v>2722</v>
          </cell>
          <cell r="AH1762">
            <v>2781</v>
          </cell>
          <cell r="AI1762">
            <v>2782</v>
          </cell>
        </row>
        <row r="1763">
          <cell r="J1763" t="str">
            <v>TRX#</v>
          </cell>
        </row>
        <row r="1764">
          <cell r="J1764" t="str">
            <v>FRT</v>
          </cell>
        </row>
        <row r="1767">
          <cell r="B1767" t="str">
            <v>FUZ232</v>
          </cell>
          <cell r="C1767">
            <v>142</v>
          </cell>
          <cell r="D1767">
            <v>4</v>
          </cell>
          <cell r="F1767">
            <v>2321</v>
          </cell>
          <cell r="G1767">
            <v>22807</v>
          </cell>
          <cell r="H1767" t="str">
            <v>FUXINGONGYU1</v>
          </cell>
          <cell r="I1767">
            <v>5</v>
          </cell>
          <cell r="J1767">
            <v>1</v>
          </cell>
          <cell r="K1767">
            <v>53</v>
          </cell>
          <cell r="L1767">
            <v>77</v>
          </cell>
          <cell r="N1767">
            <v>83</v>
          </cell>
          <cell r="O1767">
            <v>89</v>
          </cell>
          <cell r="S1767">
            <v>4</v>
          </cell>
          <cell r="U1767">
            <v>2322</v>
          </cell>
          <cell r="V1767">
            <v>2323</v>
          </cell>
          <cell r="W1767">
            <v>2402</v>
          </cell>
          <cell r="X1767">
            <v>2403</v>
          </cell>
          <cell r="Y1767">
            <v>1282</v>
          </cell>
          <cell r="Z1767">
            <v>2823</v>
          </cell>
          <cell r="AA1767">
            <v>1192</v>
          </cell>
          <cell r="AB1767">
            <v>1193</v>
          </cell>
          <cell r="AC1767">
            <v>292</v>
          </cell>
          <cell r="AD1767">
            <v>2622</v>
          </cell>
          <cell r="AE1767">
            <v>2861</v>
          </cell>
          <cell r="AF1767">
            <v>293</v>
          </cell>
          <cell r="AG1767">
            <v>1283</v>
          </cell>
          <cell r="AH1767">
            <v>291</v>
          </cell>
          <cell r="AI1767">
            <v>2871</v>
          </cell>
          <cell r="AR1767">
            <v>2331</v>
          </cell>
          <cell r="AS1767">
            <v>2861</v>
          </cell>
          <cell r="AT1767">
            <v>291</v>
          </cell>
          <cell r="AU1767">
            <v>1281</v>
          </cell>
          <cell r="AV1767">
            <v>2401</v>
          </cell>
          <cell r="AW1767">
            <v>1271</v>
          </cell>
          <cell r="AY1767">
            <v>2871</v>
          </cell>
          <cell r="AZ1767">
            <v>61</v>
          </cell>
        </row>
        <row r="1768">
          <cell r="J1768" t="str">
            <v>TRX#</v>
          </cell>
        </row>
        <row r="1769">
          <cell r="J1769" t="str">
            <v>FRT</v>
          </cell>
        </row>
        <row r="1772">
          <cell r="B1772" t="str">
            <v>FUZ232</v>
          </cell>
          <cell r="C1772">
            <v>142</v>
          </cell>
          <cell r="D1772">
            <v>4</v>
          </cell>
          <cell r="F1772">
            <v>2322</v>
          </cell>
          <cell r="G1772">
            <v>22807</v>
          </cell>
          <cell r="H1772" t="str">
            <v>FUXINGONGYU2</v>
          </cell>
          <cell r="I1772">
            <v>5</v>
          </cell>
          <cell r="J1772">
            <v>6</v>
          </cell>
          <cell r="K1772">
            <v>47</v>
          </cell>
          <cell r="L1772">
            <v>69</v>
          </cell>
          <cell r="N1772">
            <v>85</v>
          </cell>
          <cell r="O1772">
            <v>91</v>
          </cell>
          <cell r="S1772">
            <v>4</v>
          </cell>
          <cell r="U1772">
            <v>2323</v>
          </cell>
          <cell r="V1772">
            <v>2321</v>
          </cell>
          <cell r="W1772">
            <v>1283</v>
          </cell>
          <cell r="X1772">
            <v>61</v>
          </cell>
          <cell r="Y1772">
            <v>1282</v>
          </cell>
          <cell r="Z1772">
            <v>63</v>
          </cell>
          <cell r="AA1772">
            <v>2871</v>
          </cell>
          <cell r="AR1772">
            <v>1282</v>
          </cell>
          <cell r="AS1772">
            <v>2332</v>
          </cell>
          <cell r="AT1772">
            <v>2862</v>
          </cell>
          <cell r="AU1772">
            <v>292</v>
          </cell>
          <cell r="AV1772">
            <v>2402</v>
          </cell>
          <cell r="AW1772">
            <v>2822</v>
          </cell>
          <cell r="AY1772">
            <v>61</v>
          </cell>
          <cell r="AZ1772">
            <v>62</v>
          </cell>
          <cell r="BA1772">
            <v>2872</v>
          </cell>
          <cell r="BB1772">
            <v>2622</v>
          </cell>
        </row>
        <row r="1773">
          <cell r="J1773" t="str">
            <v>TRX#</v>
          </cell>
        </row>
        <row r="1774">
          <cell r="J1774" t="str">
            <v>FRT</v>
          </cell>
        </row>
        <row r="1777">
          <cell r="B1777" t="str">
            <v>FUZ232</v>
          </cell>
          <cell r="C1777">
            <v>142</v>
          </cell>
          <cell r="D1777">
            <v>4</v>
          </cell>
          <cell r="F1777">
            <v>2323</v>
          </cell>
          <cell r="G1777">
            <v>22807</v>
          </cell>
          <cell r="H1777" t="str">
            <v>FUXINGONGYU3</v>
          </cell>
          <cell r="I1777">
            <v>5</v>
          </cell>
          <cell r="J1777">
            <v>2</v>
          </cell>
          <cell r="K1777">
            <v>49</v>
          </cell>
          <cell r="L1777">
            <v>80</v>
          </cell>
          <cell r="N1777">
            <v>87</v>
          </cell>
          <cell r="O1777">
            <v>93</v>
          </cell>
          <cell r="S1777">
            <v>4</v>
          </cell>
          <cell r="U1777">
            <v>2321</v>
          </cell>
          <cell r="V1777">
            <v>2322</v>
          </cell>
          <cell r="W1777">
            <v>292</v>
          </cell>
          <cell r="X1777">
            <v>293</v>
          </cell>
          <cell r="Y1777">
            <v>63</v>
          </cell>
          <cell r="Z1777">
            <v>61</v>
          </cell>
          <cell r="AA1777">
            <v>2871</v>
          </cell>
          <cell r="AB1777">
            <v>2873</v>
          </cell>
          <cell r="AC1777">
            <v>2861</v>
          </cell>
          <cell r="AD1777">
            <v>1271</v>
          </cell>
          <cell r="AE1777">
            <v>1272</v>
          </cell>
          <cell r="AF1777">
            <v>2622</v>
          </cell>
          <cell r="AG1777">
            <v>291</v>
          </cell>
          <cell r="AR1777">
            <v>1283</v>
          </cell>
          <cell r="AS1777">
            <v>293</v>
          </cell>
          <cell r="AT1777">
            <v>292</v>
          </cell>
          <cell r="AU1777">
            <v>2823</v>
          </cell>
          <cell r="AW1777">
            <v>63</v>
          </cell>
          <cell r="AX1777">
            <v>2873</v>
          </cell>
          <cell r="AY1777">
            <v>2872</v>
          </cell>
          <cell r="AZ1777">
            <v>62</v>
          </cell>
        </row>
        <row r="1778">
          <cell r="J1778" t="str">
            <v>TRX#</v>
          </cell>
        </row>
        <row r="1779">
          <cell r="J1779" t="str">
            <v>FRT</v>
          </cell>
        </row>
        <row r="1782">
          <cell r="B1782" t="str">
            <v>FUZ240</v>
          </cell>
          <cell r="C1782">
            <v>142</v>
          </cell>
          <cell r="D1782">
            <v>4</v>
          </cell>
          <cell r="F1782">
            <v>2401</v>
          </cell>
          <cell r="G1782">
            <v>22807</v>
          </cell>
          <cell r="H1782" t="str">
            <v>DONGMEN1</v>
          </cell>
          <cell r="I1782">
            <v>6</v>
          </cell>
          <cell r="J1782">
            <v>2</v>
          </cell>
          <cell r="K1782">
            <v>59</v>
          </cell>
          <cell r="L1782">
            <v>70</v>
          </cell>
          <cell r="N1782">
            <v>83</v>
          </cell>
          <cell r="O1782">
            <v>89</v>
          </cell>
          <cell r="S1782">
            <v>4</v>
          </cell>
          <cell r="U1782">
            <v>2402</v>
          </cell>
          <cell r="V1782">
            <v>2403</v>
          </cell>
          <cell r="W1782">
            <v>72</v>
          </cell>
          <cell r="X1782">
            <v>73</v>
          </cell>
          <cell r="Y1782">
            <v>281</v>
          </cell>
          <cell r="Z1782">
            <v>1152</v>
          </cell>
          <cell r="AA1782">
            <v>1193</v>
          </cell>
          <cell r="AB1782">
            <v>1192</v>
          </cell>
          <cell r="AC1782">
            <v>2823</v>
          </cell>
          <cell r="AD1782">
            <v>2822</v>
          </cell>
          <cell r="AE1782">
            <v>1191</v>
          </cell>
          <cell r="AF1782">
            <v>1181</v>
          </cell>
          <cell r="AG1782">
            <v>2852</v>
          </cell>
          <cell r="AH1782">
            <v>2842</v>
          </cell>
          <cell r="AI1782">
            <v>2843</v>
          </cell>
          <cell r="AR1782">
            <v>291</v>
          </cell>
          <cell r="AS1782">
            <v>3061</v>
          </cell>
          <cell r="AT1782">
            <v>2321</v>
          </cell>
          <cell r="AU1782">
            <v>1281</v>
          </cell>
          <cell r="AV1782">
            <v>2841</v>
          </cell>
          <cell r="AW1782">
            <v>2581</v>
          </cell>
          <cell r="AY1782">
            <v>1193</v>
          </cell>
          <cell r="AZ1782">
            <v>1191</v>
          </cell>
          <cell r="BA1782">
            <v>281</v>
          </cell>
        </row>
        <row r="1783">
          <cell r="J1783" t="str">
            <v>TRX#</v>
          </cell>
        </row>
        <row r="1784">
          <cell r="J1784" t="str">
            <v>FRT</v>
          </cell>
        </row>
        <row r="1787">
          <cell r="B1787" t="str">
            <v>FUZ240</v>
          </cell>
          <cell r="C1787">
            <v>142</v>
          </cell>
          <cell r="D1787">
            <v>4</v>
          </cell>
          <cell r="F1787">
            <v>2402</v>
          </cell>
          <cell r="G1787">
            <v>22807</v>
          </cell>
          <cell r="H1787" t="str">
            <v>DONGMEN2</v>
          </cell>
          <cell r="I1787">
            <v>6</v>
          </cell>
          <cell r="J1787">
            <v>5</v>
          </cell>
          <cell r="K1787">
            <v>43</v>
          </cell>
          <cell r="L1787">
            <v>61</v>
          </cell>
          <cell r="N1787">
            <v>85</v>
          </cell>
          <cell r="O1787">
            <v>91</v>
          </cell>
          <cell r="S1787">
            <v>4</v>
          </cell>
          <cell r="U1787">
            <v>2403</v>
          </cell>
          <cell r="V1787">
            <v>2401</v>
          </cell>
          <cell r="W1787">
            <v>1193</v>
          </cell>
          <cell r="X1787">
            <v>1192</v>
          </cell>
          <cell r="Y1787">
            <v>2823</v>
          </cell>
          <cell r="Z1787">
            <v>1281</v>
          </cell>
          <cell r="AA1787">
            <v>1283</v>
          </cell>
          <cell r="AB1787">
            <v>2321</v>
          </cell>
          <cell r="AC1787">
            <v>291</v>
          </cell>
          <cell r="AD1787">
            <v>292</v>
          </cell>
          <cell r="AE1787">
            <v>3062</v>
          </cell>
          <cell r="AR1787">
            <v>3062</v>
          </cell>
          <cell r="AS1787">
            <v>292</v>
          </cell>
          <cell r="AT1787">
            <v>2322</v>
          </cell>
          <cell r="AU1787">
            <v>2822</v>
          </cell>
          <cell r="AV1787">
            <v>2842</v>
          </cell>
          <cell r="AW1787">
            <v>1282</v>
          </cell>
          <cell r="AX1787">
            <v>2582</v>
          </cell>
          <cell r="AZ1787">
            <v>1192</v>
          </cell>
          <cell r="BA1787">
            <v>281</v>
          </cell>
        </row>
        <row r="1788">
          <cell r="J1788" t="str">
            <v>TRX#</v>
          </cell>
        </row>
        <row r="1789">
          <cell r="J1789" t="str">
            <v>FRT</v>
          </cell>
        </row>
        <row r="1792">
          <cell r="B1792" t="str">
            <v>FUZ240</v>
          </cell>
          <cell r="C1792">
            <v>142</v>
          </cell>
          <cell r="D1792">
            <v>4</v>
          </cell>
          <cell r="F1792">
            <v>2403</v>
          </cell>
          <cell r="G1792">
            <v>22807</v>
          </cell>
          <cell r="H1792" t="str">
            <v>DONGMEN3</v>
          </cell>
          <cell r="I1792">
            <v>5</v>
          </cell>
          <cell r="J1792">
            <v>3</v>
          </cell>
          <cell r="K1792">
            <v>49</v>
          </cell>
          <cell r="L1792">
            <v>66</v>
          </cell>
          <cell r="N1792">
            <v>87</v>
          </cell>
          <cell r="O1792">
            <v>93</v>
          </cell>
          <cell r="S1792">
            <v>4</v>
          </cell>
          <cell r="U1792">
            <v>2401</v>
          </cell>
          <cell r="V1792">
            <v>2402</v>
          </cell>
          <cell r="W1792">
            <v>281</v>
          </cell>
          <cell r="X1792">
            <v>282</v>
          </cell>
          <cell r="Y1792">
            <v>1283</v>
          </cell>
          <cell r="Z1792">
            <v>2321</v>
          </cell>
          <cell r="AA1792">
            <v>291</v>
          </cell>
          <cell r="AB1792">
            <v>292</v>
          </cell>
          <cell r="AC1792">
            <v>3061</v>
          </cell>
          <cell r="AD1792">
            <v>3062</v>
          </cell>
          <cell r="AR1792">
            <v>2833</v>
          </cell>
          <cell r="AS1792">
            <v>2823</v>
          </cell>
          <cell r="AT1792">
            <v>1283</v>
          </cell>
          <cell r="AU1792">
            <v>292</v>
          </cell>
          <cell r="AV1792">
            <v>2843</v>
          </cell>
          <cell r="AW1792">
            <v>2583</v>
          </cell>
          <cell r="AX1792">
            <v>3063</v>
          </cell>
          <cell r="AZ1792">
            <v>1193</v>
          </cell>
          <cell r="BA1792">
            <v>282</v>
          </cell>
        </row>
        <row r="1793">
          <cell r="J1793" t="str">
            <v>TRX#</v>
          </cell>
        </row>
        <row r="1794">
          <cell r="J1794" t="str">
            <v>FRT</v>
          </cell>
        </row>
        <row r="1797">
          <cell r="B1797" t="str">
            <v>FUZ244</v>
          </cell>
          <cell r="C1797">
            <v>142</v>
          </cell>
          <cell r="D1797">
            <v>4</v>
          </cell>
          <cell r="F1797">
            <v>2441</v>
          </cell>
          <cell r="G1797">
            <v>22807</v>
          </cell>
          <cell r="H1797" t="str">
            <v>MWLIMAGARDEN1</v>
          </cell>
          <cell r="I1797">
            <v>7</v>
          </cell>
          <cell r="J1797">
            <v>5</v>
          </cell>
          <cell r="K1797">
            <v>43</v>
          </cell>
          <cell r="L1797">
            <v>77</v>
          </cell>
          <cell r="M1797">
            <v>79</v>
          </cell>
          <cell r="N1797">
            <v>91</v>
          </cell>
          <cell r="S1797">
            <v>4</v>
          </cell>
          <cell r="U1797">
            <v>2442</v>
          </cell>
          <cell r="V1797">
            <v>2443</v>
          </cell>
          <cell r="W1797">
            <v>1412</v>
          </cell>
          <cell r="X1797">
            <v>1413</v>
          </cell>
          <cell r="Y1797">
            <v>1641</v>
          </cell>
          <cell r="Z1797">
            <v>1611</v>
          </cell>
          <cell r="AA1797">
            <v>1613</v>
          </cell>
          <cell r="AB1797">
            <v>3351</v>
          </cell>
          <cell r="AC1797">
            <v>3353</v>
          </cell>
        </row>
        <row r="1798">
          <cell r="J1798" t="str">
            <v>TRX#</v>
          </cell>
        </row>
        <row r="1799">
          <cell r="J1799" t="str">
            <v>FRT</v>
          </cell>
        </row>
        <row r="1802">
          <cell r="B1802" t="str">
            <v>FUZ244</v>
          </cell>
          <cell r="C1802">
            <v>142</v>
          </cell>
          <cell r="D1802">
            <v>4</v>
          </cell>
          <cell r="F1802">
            <v>2442</v>
          </cell>
          <cell r="G1802">
            <v>22807</v>
          </cell>
          <cell r="H1802" t="str">
            <v>MWLIMAGARDEN2</v>
          </cell>
          <cell r="I1802">
            <v>6</v>
          </cell>
          <cell r="J1802">
            <v>5</v>
          </cell>
          <cell r="K1802">
            <v>59</v>
          </cell>
          <cell r="L1802">
            <v>68</v>
          </cell>
          <cell r="M1802">
            <v>88</v>
          </cell>
          <cell r="N1802">
            <v>94</v>
          </cell>
          <cell r="S1802">
            <v>4</v>
          </cell>
          <cell r="U1802">
            <v>2441</v>
          </cell>
          <cell r="V1802">
            <v>2443</v>
          </cell>
          <cell r="W1802">
            <v>1412</v>
          </cell>
          <cell r="X1802">
            <v>1413</v>
          </cell>
          <cell r="Y1802">
            <v>1611</v>
          </cell>
          <cell r="Z1802">
            <v>1613</v>
          </cell>
          <cell r="AA1802">
            <v>141</v>
          </cell>
          <cell r="AB1802">
            <v>142</v>
          </cell>
          <cell r="AC1802">
            <v>3351</v>
          </cell>
          <cell r="AD1802">
            <v>3353</v>
          </cell>
        </row>
        <row r="1803">
          <cell r="J1803" t="str">
            <v>TRX#</v>
          </cell>
        </row>
        <row r="1804">
          <cell r="J1804" t="str">
            <v>FRT</v>
          </cell>
        </row>
        <row r="1807">
          <cell r="B1807" t="str">
            <v>FUZ244</v>
          </cell>
          <cell r="C1807">
            <v>142</v>
          </cell>
          <cell r="D1807">
            <v>4</v>
          </cell>
          <cell r="F1807">
            <v>2443</v>
          </cell>
          <cell r="G1807">
            <v>22807</v>
          </cell>
          <cell r="H1807" t="str">
            <v>MWLIMAGARDEN3</v>
          </cell>
          <cell r="I1807">
            <v>4</v>
          </cell>
          <cell r="J1807">
            <v>7</v>
          </cell>
          <cell r="K1807">
            <v>83</v>
          </cell>
          <cell r="L1807">
            <v>52</v>
          </cell>
          <cell r="M1807">
            <v>65</v>
          </cell>
          <cell r="N1807">
            <v>73</v>
          </cell>
          <cell r="S1807">
            <v>4</v>
          </cell>
          <cell r="U1807">
            <v>2441</v>
          </cell>
          <cell r="V1807">
            <v>2442</v>
          </cell>
          <cell r="W1807">
            <v>1413</v>
          </cell>
          <cell r="X1807">
            <v>141</v>
          </cell>
          <cell r="Y1807">
            <v>143</v>
          </cell>
        </row>
        <row r="1808">
          <cell r="J1808" t="str">
            <v>TRX#</v>
          </cell>
        </row>
        <row r="1809">
          <cell r="J1809" t="str">
            <v>FRT</v>
          </cell>
        </row>
        <row r="1812">
          <cell r="B1812" t="str">
            <v>FUZ272</v>
          </cell>
          <cell r="C1812">
            <v>142</v>
          </cell>
          <cell r="D1812">
            <v>4</v>
          </cell>
          <cell r="F1812">
            <v>2721</v>
          </cell>
          <cell r="G1812">
            <v>22807</v>
          </cell>
          <cell r="H1812" t="str">
            <v>GUSHANXIAYUAN1</v>
          </cell>
          <cell r="I1812">
            <v>5</v>
          </cell>
          <cell r="J1812">
            <v>5</v>
          </cell>
          <cell r="K1812">
            <v>44</v>
          </cell>
          <cell r="L1812">
            <v>63</v>
          </cell>
          <cell r="N1812">
            <v>84</v>
          </cell>
          <cell r="O1812">
            <v>90</v>
          </cell>
          <cell r="S1812">
            <v>4</v>
          </cell>
          <cell r="U1812">
            <v>2722</v>
          </cell>
          <cell r="V1812">
            <v>2723</v>
          </cell>
          <cell r="W1812">
            <v>2742</v>
          </cell>
          <cell r="X1812">
            <v>2743</v>
          </cell>
          <cell r="Y1812">
            <v>352</v>
          </cell>
          <cell r="Z1812">
            <v>353</v>
          </cell>
          <cell r="AA1812">
            <v>2761</v>
          </cell>
          <cell r="AB1812">
            <v>272</v>
          </cell>
          <cell r="AC1812">
            <v>3001</v>
          </cell>
          <cell r="AD1812">
            <v>351</v>
          </cell>
          <cell r="AE1812">
            <v>2762</v>
          </cell>
          <cell r="AF1812">
            <v>271</v>
          </cell>
          <cell r="AG1812">
            <v>1331</v>
          </cell>
          <cell r="AH1812">
            <v>1332</v>
          </cell>
          <cell r="AR1812">
            <v>1361</v>
          </cell>
          <cell r="AS1812">
            <v>41</v>
          </cell>
          <cell r="AT1812">
            <v>1331</v>
          </cell>
          <cell r="AU1812">
            <v>271</v>
          </cell>
          <cell r="AW1812">
            <v>3001</v>
          </cell>
          <cell r="AX1812">
            <v>2981</v>
          </cell>
          <cell r="AY1812">
            <v>2763</v>
          </cell>
          <cell r="AZ1812">
            <v>2761</v>
          </cell>
          <cell r="BA1812">
            <v>352</v>
          </cell>
          <cell r="BB1812">
            <v>351</v>
          </cell>
        </row>
        <row r="1813">
          <cell r="J1813" t="str">
            <v>TRX#</v>
          </cell>
        </row>
        <row r="1814">
          <cell r="J1814" t="str">
            <v>FRT</v>
          </cell>
        </row>
        <row r="1817">
          <cell r="B1817" t="str">
            <v>FUZ272</v>
          </cell>
          <cell r="C1817">
            <v>142</v>
          </cell>
          <cell r="D1817">
            <v>4</v>
          </cell>
          <cell r="F1817">
            <v>2722</v>
          </cell>
          <cell r="G1817">
            <v>22807</v>
          </cell>
          <cell r="H1817" t="str">
            <v>GUSHANXIAYUAN2</v>
          </cell>
          <cell r="I1817">
            <v>5</v>
          </cell>
          <cell r="J1817">
            <v>7</v>
          </cell>
          <cell r="K1817">
            <v>49</v>
          </cell>
          <cell r="L1817">
            <v>71</v>
          </cell>
          <cell r="N1817">
            <v>86</v>
          </cell>
          <cell r="O1817">
            <v>92</v>
          </cell>
          <cell r="S1817">
            <v>4</v>
          </cell>
          <cell r="U1817">
            <v>2721</v>
          </cell>
          <cell r="V1817">
            <v>2723</v>
          </cell>
          <cell r="W1817">
            <v>1431</v>
          </cell>
          <cell r="X1817">
            <v>352</v>
          </cell>
          <cell r="Y1817">
            <v>353</v>
          </cell>
          <cell r="Z1817">
            <v>2761</v>
          </cell>
          <cell r="AA1817">
            <v>2762</v>
          </cell>
          <cell r="AB1817">
            <v>271</v>
          </cell>
          <cell r="AC1817">
            <v>1951</v>
          </cell>
          <cell r="AD1817">
            <v>1953</v>
          </cell>
          <cell r="AE1817">
            <v>381</v>
          </cell>
          <cell r="AF1817">
            <v>382</v>
          </cell>
          <cell r="AG1817">
            <v>661</v>
          </cell>
          <cell r="AH1817">
            <v>663</v>
          </cell>
          <cell r="AI1817">
            <v>1332</v>
          </cell>
          <cell r="AR1817">
            <v>2762</v>
          </cell>
          <cell r="AS1817">
            <v>2742</v>
          </cell>
          <cell r="AT1817">
            <v>1332</v>
          </cell>
          <cell r="AU1817">
            <v>42</v>
          </cell>
          <cell r="AW1817">
            <v>2761</v>
          </cell>
          <cell r="AX1817">
            <v>3002</v>
          </cell>
          <cell r="AY1817">
            <v>2892</v>
          </cell>
        </row>
        <row r="1818">
          <cell r="J1818" t="str">
            <v>TRX#</v>
          </cell>
        </row>
        <row r="1819">
          <cell r="J1819" t="str">
            <v>FRT</v>
          </cell>
        </row>
        <row r="1822">
          <cell r="B1822" t="str">
            <v>FUZ272</v>
          </cell>
          <cell r="C1822">
            <v>142</v>
          </cell>
          <cell r="D1822">
            <v>4</v>
          </cell>
          <cell r="F1822">
            <v>2723</v>
          </cell>
          <cell r="G1822">
            <v>22807</v>
          </cell>
          <cell r="H1822" t="str">
            <v>GUSHANXIAYUAN3</v>
          </cell>
          <cell r="I1822">
            <v>5</v>
          </cell>
          <cell r="J1822">
            <v>1</v>
          </cell>
          <cell r="K1822">
            <v>56</v>
          </cell>
          <cell r="L1822">
            <v>69</v>
          </cell>
          <cell r="N1822">
            <v>88</v>
          </cell>
          <cell r="O1822">
            <v>94</v>
          </cell>
          <cell r="S1822">
            <v>4</v>
          </cell>
          <cell r="U1822">
            <v>2721</v>
          </cell>
          <cell r="V1822">
            <v>2722</v>
          </cell>
          <cell r="W1822">
            <v>2761</v>
          </cell>
          <cell r="X1822">
            <v>2762</v>
          </cell>
          <cell r="Y1822">
            <v>272</v>
          </cell>
          <cell r="Z1822">
            <v>3002</v>
          </cell>
          <cell r="AA1822">
            <v>3001</v>
          </cell>
          <cell r="AB1822">
            <v>2982</v>
          </cell>
          <cell r="AC1822">
            <v>2981</v>
          </cell>
          <cell r="AD1822">
            <v>1362</v>
          </cell>
          <cell r="AE1822">
            <v>1361</v>
          </cell>
          <cell r="AF1822">
            <v>352</v>
          </cell>
          <cell r="AG1822">
            <v>1331</v>
          </cell>
          <cell r="AH1822">
            <v>1332</v>
          </cell>
          <cell r="AI1822">
            <v>1951</v>
          </cell>
          <cell r="AR1822">
            <v>2473</v>
          </cell>
          <cell r="AT1822">
            <v>353</v>
          </cell>
          <cell r="AU1822">
            <v>2762</v>
          </cell>
          <cell r="AV1822">
            <v>2763</v>
          </cell>
          <cell r="AW1822">
            <v>3001</v>
          </cell>
          <cell r="AX1822">
            <v>2981</v>
          </cell>
        </row>
        <row r="1823">
          <cell r="J1823" t="str">
            <v>TRX#</v>
          </cell>
        </row>
        <row r="1824">
          <cell r="J1824" t="str">
            <v>FRT</v>
          </cell>
        </row>
        <row r="1827">
          <cell r="B1827" t="str">
            <v>FUZ274</v>
          </cell>
          <cell r="C1827">
            <v>142</v>
          </cell>
          <cell r="D1827">
            <v>4</v>
          </cell>
          <cell r="F1827">
            <v>2741</v>
          </cell>
          <cell r="G1827">
            <v>22807</v>
          </cell>
          <cell r="H1827" t="str">
            <v>GUSHANXIANG1</v>
          </cell>
          <cell r="I1827">
            <v>5</v>
          </cell>
          <cell r="J1827">
            <v>6</v>
          </cell>
          <cell r="K1827">
            <v>48</v>
          </cell>
          <cell r="L1827">
            <v>63</v>
          </cell>
          <cell r="N1827">
            <v>84</v>
          </cell>
          <cell r="O1827">
            <v>90</v>
          </cell>
          <cell r="S1827">
            <v>4</v>
          </cell>
          <cell r="U1827">
            <v>2742</v>
          </cell>
          <cell r="V1827">
            <v>2743</v>
          </cell>
          <cell r="W1827">
            <v>2812</v>
          </cell>
          <cell r="X1827">
            <v>2813</v>
          </cell>
          <cell r="Y1827">
            <v>2752</v>
          </cell>
          <cell r="Z1827">
            <v>351</v>
          </cell>
          <cell r="AA1827">
            <v>2751</v>
          </cell>
          <cell r="AB1827">
            <v>2781</v>
          </cell>
          <cell r="AC1827">
            <v>2782</v>
          </cell>
          <cell r="AD1827">
            <v>2783</v>
          </cell>
          <cell r="AR1827">
            <v>61</v>
          </cell>
          <cell r="AS1827">
            <v>1301</v>
          </cell>
          <cell r="AT1827">
            <v>2791</v>
          </cell>
          <cell r="AU1827">
            <v>2721</v>
          </cell>
          <cell r="AW1827">
            <v>2752</v>
          </cell>
          <cell r="AX1827">
            <v>352</v>
          </cell>
          <cell r="AY1827">
            <v>2763</v>
          </cell>
        </row>
        <row r="1828">
          <cell r="J1828" t="str">
            <v>TRX#</v>
          </cell>
        </row>
        <row r="1829">
          <cell r="J1829" t="str">
            <v>FRT</v>
          </cell>
        </row>
        <row r="1832">
          <cell r="B1832" t="str">
            <v>FUZ274</v>
          </cell>
          <cell r="C1832">
            <v>142</v>
          </cell>
          <cell r="D1832">
            <v>4</v>
          </cell>
          <cell r="F1832">
            <v>2742</v>
          </cell>
          <cell r="G1832">
            <v>22807</v>
          </cell>
          <cell r="H1832" t="str">
            <v>GUSHANXIANG2</v>
          </cell>
          <cell r="I1832">
            <v>6</v>
          </cell>
          <cell r="J1832">
            <v>6</v>
          </cell>
          <cell r="K1832">
            <v>43</v>
          </cell>
          <cell r="L1832">
            <v>79</v>
          </cell>
          <cell r="N1832">
            <v>86</v>
          </cell>
          <cell r="O1832">
            <v>92</v>
          </cell>
          <cell r="S1832">
            <v>4</v>
          </cell>
          <cell r="U1832">
            <v>2743</v>
          </cell>
          <cell r="V1832">
            <v>2741</v>
          </cell>
          <cell r="W1832">
            <v>2812</v>
          </cell>
          <cell r="X1832">
            <v>351</v>
          </cell>
          <cell r="Y1832">
            <v>353</v>
          </cell>
          <cell r="Z1832">
            <v>2721</v>
          </cell>
          <cell r="AA1832">
            <v>2761</v>
          </cell>
          <cell r="AB1832">
            <v>2711</v>
          </cell>
          <cell r="AC1832">
            <v>2712</v>
          </cell>
          <cell r="AD1832">
            <v>2782</v>
          </cell>
          <cell r="AE1832">
            <v>2783</v>
          </cell>
          <cell r="AF1832">
            <v>1951</v>
          </cell>
          <cell r="AR1832">
            <v>272</v>
          </cell>
          <cell r="AS1832">
            <v>1302</v>
          </cell>
          <cell r="AT1832">
            <v>62</v>
          </cell>
          <cell r="AU1832">
            <v>2792</v>
          </cell>
          <cell r="AV1832">
            <v>2812</v>
          </cell>
          <cell r="AX1832">
            <v>2762</v>
          </cell>
          <cell r="AY1832">
            <v>2752</v>
          </cell>
          <cell r="AZ1832">
            <v>2753</v>
          </cell>
          <cell r="BA1832">
            <v>352</v>
          </cell>
          <cell r="BB1832">
            <v>353</v>
          </cell>
        </row>
        <row r="1833">
          <cell r="J1833" t="str">
            <v>TRX#</v>
          </cell>
        </row>
        <row r="1834">
          <cell r="J1834" t="str">
            <v>FRT</v>
          </cell>
        </row>
        <row r="1837">
          <cell r="B1837" t="str">
            <v>FUZ274</v>
          </cell>
          <cell r="C1837">
            <v>142</v>
          </cell>
          <cell r="D1837">
            <v>4</v>
          </cell>
          <cell r="F1837">
            <v>2743</v>
          </cell>
          <cell r="G1837">
            <v>22807</v>
          </cell>
          <cell r="H1837" t="str">
            <v>GUSHANXIANG3</v>
          </cell>
          <cell r="I1837">
            <v>5</v>
          </cell>
          <cell r="J1837">
            <v>2</v>
          </cell>
          <cell r="K1837">
            <v>56</v>
          </cell>
          <cell r="L1837">
            <v>75</v>
          </cell>
          <cell r="N1837">
            <v>88</v>
          </cell>
          <cell r="O1837">
            <v>94</v>
          </cell>
          <cell r="S1837">
            <v>4</v>
          </cell>
          <cell r="U1837">
            <v>2741</v>
          </cell>
          <cell r="V1837">
            <v>2742</v>
          </cell>
          <cell r="W1837">
            <v>351</v>
          </cell>
          <cell r="X1837">
            <v>2721</v>
          </cell>
          <cell r="Y1837">
            <v>2761</v>
          </cell>
          <cell r="Z1837">
            <v>2763</v>
          </cell>
          <cell r="AA1837">
            <v>1301</v>
          </cell>
          <cell r="AB1837">
            <v>1302</v>
          </cell>
          <cell r="AC1837">
            <v>61</v>
          </cell>
          <cell r="AD1837">
            <v>62</v>
          </cell>
          <cell r="AE1837">
            <v>2752</v>
          </cell>
          <cell r="AF1837">
            <v>2753</v>
          </cell>
          <cell r="AG1837">
            <v>1282</v>
          </cell>
          <cell r="AH1837">
            <v>2711</v>
          </cell>
          <cell r="AI1837">
            <v>2712</v>
          </cell>
          <cell r="AJ1837">
            <v>3101</v>
          </cell>
          <cell r="AR1837">
            <v>2753</v>
          </cell>
          <cell r="AS1837">
            <v>2813</v>
          </cell>
          <cell r="AT1837">
            <v>353</v>
          </cell>
          <cell r="AV1837">
            <v>2762</v>
          </cell>
          <cell r="AW1837">
            <v>2763</v>
          </cell>
        </row>
        <row r="1838">
          <cell r="J1838" t="str">
            <v>TRX#</v>
          </cell>
        </row>
        <row r="1839">
          <cell r="J1839" t="str">
            <v>FRT</v>
          </cell>
        </row>
        <row r="1842">
          <cell r="B1842" t="str">
            <v>FUZ275</v>
          </cell>
          <cell r="C1842">
            <v>142</v>
          </cell>
          <cell r="D1842">
            <v>4</v>
          </cell>
          <cell r="F1842">
            <v>2751</v>
          </cell>
          <cell r="G1842">
            <v>22807</v>
          </cell>
          <cell r="H1842" t="str">
            <v>GUSHANXIAOXUEXI1</v>
          </cell>
          <cell r="I1842">
            <v>4</v>
          </cell>
          <cell r="J1842">
            <v>7</v>
          </cell>
          <cell r="K1842">
            <v>46</v>
          </cell>
          <cell r="L1842">
            <v>74</v>
          </cell>
          <cell r="N1842">
            <v>83</v>
          </cell>
          <cell r="O1842">
            <v>89</v>
          </cell>
          <cell r="S1842">
            <v>4</v>
          </cell>
          <cell r="U1842">
            <v>2752</v>
          </cell>
          <cell r="V1842">
            <v>2753</v>
          </cell>
          <cell r="W1842">
            <v>2812</v>
          </cell>
          <cell r="X1842">
            <v>2813</v>
          </cell>
          <cell r="Y1842">
            <v>2741</v>
          </cell>
          <cell r="Z1842">
            <v>2792</v>
          </cell>
          <cell r="AA1842">
            <v>2793</v>
          </cell>
          <cell r="AB1842">
            <v>2791</v>
          </cell>
          <cell r="AC1842">
            <v>2822</v>
          </cell>
          <cell r="AD1842">
            <v>2781</v>
          </cell>
          <cell r="AE1842">
            <v>2783</v>
          </cell>
          <cell r="AR1842">
            <v>2791</v>
          </cell>
          <cell r="AS1842">
            <v>351</v>
          </cell>
          <cell r="AT1842">
            <v>2331</v>
          </cell>
          <cell r="AV1842">
            <v>2793</v>
          </cell>
          <cell r="AW1842">
            <v>2813</v>
          </cell>
          <cell r="AX1842">
            <v>2741</v>
          </cell>
          <cell r="AY1842">
            <v>61</v>
          </cell>
          <cell r="AZ1842">
            <v>1301</v>
          </cell>
          <cell r="BA1842">
            <v>271</v>
          </cell>
        </row>
        <row r="1843">
          <cell r="J1843" t="str">
            <v>TRX#</v>
          </cell>
        </row>
        <row r="1844">
          <cell r="J1844" t="str">
            <v>FRT</v>
          </cell>
        </row>
        <row r="1847">
          <cell r="B1847" t="str">
            <v>FUZ275</v>
          </cell>
          <cell r="C1847">
            <v>142</v>
          </cell>
          <cell r="D1847">
            <v>4</v>
          </cell>
          <cell r="F1847">
            <v>2752</v>
          </cell>
          <cell r="G1847">
            <v>22807</v>
          </cell>
          <cell r="H1847" t="str">
            <v>GUSHANXIAOXUEXI2</v>
          </cell>
          <cell r="I1847">
            <v>6</v>
          </cell>
          <cell r="J1847">
            <v>0</v>
          </cell>
          <cell r="K1847">
            <v>52</v>
          </cell>
          <cell r="L1847">
            <v>78</v>
          </cell>
          <cell r="N1847">
            <v>85</v>
          </cell>
          <cell r="O1847">
            <v>91</v>
          </cell>
          <cell r="S1847">
            <v>4</v>
          </cell>
          <cell r="U1847">
            <v>2753</v>
          </cell>
          <cell r="V1847">
            <v>2751</v>
          </cell>
          <cell r="W1847">
            <v>2812</v>
          </cell>
          <cell r="X1847">
            <v>2813</v>
          </cell>
          <cell r="Y1847">
            <v>2741</v>
          </cell>
          <cell r="Z1847">
            <v>2743</v>
          </cell>
          <cell r="AA1847">
            <v>2761</v>
          </cell>
          <cell r="AB1847">
            <v>2763</v>
          </cell>
          <cell r="AC1847">
            <v>62</v>
          </cell>
          <cell r="AD1847">
            <v>2782</v>
          </cell>
          <cell r="AE1847">
            <v>2783</v>
          </cell>
          <cell r="AR1847">
            <v>2761</v>
          </cell>
          <cell r="AS1847">
            <v>1282</v>
          </cell>
          <cell r="AT1847">
            <v>2822</v>
          </cell>
          <cell r="AU1847">
            <v>352</v>
          </cell>
          <cell r="AW1847">
            <v>2742</v>
          </cell>
          <cell r="AX1847">
            <v>2741</v>
          </cell>
          <cell r="AY1847">
            <v>271</v>
          </cell>
          <cell r="AZ1847">
            <v>1301</v>
          </cell>
          <cell r="BA1847">
            <v>1302</v>
          </cell>
          <cell r="BB1847">
            <v>62</v>
          </cell>
        </row>
        <row r="1848">
          <cell r="J1848" t="str">
            <v>TRX#</v>
          </cell>
        </row>
        <row r="1849">
          <cell r="J1849" t="str">
            <v>FRT</v>
          </cell>
        </row>
        <row r="1852">
          <cell r="B1852" t="str">
            <v>FUZ275</v>
          </cell>
          <cell r="C1852">
            <v>142</v>
          </cell>
          <cell r="D1852">
            <v>4</v>
          </cell>
          <cell r="F1852">
            <v>2753</v>
          </cell>
          <cell r="G1852">
            <v>22807</v>
          </cell>
          <cell r="H1852" t="str">
            <v>GUSHANXIAOXUEXI3</v>
          </cell>
          <cell r="I1852">
            <v>4</v>
          </cell>
          <cell r="J1852">
            <v>7</v>
          </cell>
          <cell r="K1852">
            <v>58</v>
          </cell>
          <cell r="L1852">
            <v>68</v>
          </cell>
          <cell r="N1852">
            <v>87</v>
          </cell>
          <cell r="O1852">
            <v>93</v>
          </cell>
          <cell r="S1852">
            <v>4</v>
          </cell>
          <cell r="U1852">
            <v>2751</v>
          </cell>
          <cell r="V1852">
            <v>2752</v>
          </cell>
          <cell r="W1852">
            <v>2743</v>
          </cell>
          <cell r="X1852">
            <v>2761</v>
          </cell>
          <cell r="Y1852">
            <v>2763</v>
          </cell>
          <cell r="Z1852">
            <v>1301</v>
          </cell>
          <cell r="AA1852">
            <v>1302</v>
          </cell>
          <cell r="AB1852">
            <v>61</v>
          </cell>
          <cell r="AC1852">
            <v>62</v>
          </cell>
          <cell r="AD1852">
            <v>2792</v>
          </cell>
          <cell r="AE1852">
            <v>2793</v>
          </cell>
          <cell r="AF1852">
            <v>1281</v>
          </cell>
          <cell r="AG1852">
            <v>1282</v>
          </cell>
          <cell r="AH1852">
            <v>2783</v>
          </cell>
          <cell r="AI1852">
            <v>3101</v>
          </cell>
          <cell r="AR1852">
            <v>353</v>
          </cell>
          <cell r="AS1852">
            <v>2762</v>
          </cell>
          <cell r="AU1852">
            <v>2743</v>
          </cell>
          <cell r="AV1852">
            <v>1302</v>
          </cell>
          <cell r="AW1852">
            <v>62</v>
          </cell>
          <cell r="AX1852">
            <v>2792</v>
          </cell>
          <cell r="AY1852">
            <v>2793</v>
          </cell>
        </row>
        <row r="1853">
          <cell r="J1853" t="str">
            <v>TRX#</v>
          </cell>
        </row>
        <row r="1854">
          <cell r="J1854" t="str">
            <v>FRT</v>
          </cell>
        </row>
        <row r="1857">
          <cell r="B1857" t="str">
            <v>FUZ276</v>
          </cell>
          <cell r="C1857">
            <v>142</v>
          </cell>
          <cell r="D1857">
            <v>4</v>
          </cell>
          <cell r="F1857">
            <v>2761</v>
          </cell>
          <cell r="G1857">
            <v>22807</v>
          </cell>
          <cell r="H1857" t="str">
            <v>PANDUN1</v>
          </cell>
          <cell r="I1857">
            <v>5</v>
          </cell>
          <cell r="J1857">
            <v>5</v>
          </cell>
          <cell r="K1857">
            <v>45</v>
          </cell>
          <cell r="L1857">
            <v>81</v>
          </cell>
          <cell r="N1857">
            <v>85</v>
          </cell>
          <cell r="O1857">
            <v>91</v>
          </cell>
          <cell r="S1857">
            <v>4</v>
          </cell>
          <cell r="U1857">
            <v>2762</v>
          </cell>
          <cell r="V1857">
            <v>2763</v>
          </cell>
          <cell r="W1857">
            <v>2742</v>
          </cell>
          <cell r="X1857">
            <v>2743</v>
          </cell>
          <cell r="Y1857">
            <v>2752</v>
          </cell>
          <cell r="Z1857">
            <v>2753</v>
          </cell>
          <cell r="AA1857">
            <v>353</v>
          </cell>
          <cell r="AB1857">
            <v>2721</v>
          </cell>
          <cell r="AC1857">
            <v>2723</v>
          </cell>
          <cell r="AD1857">
            <v>272</v>
          </cell>
          <cell r="AE1857">
            <v>1282</v>
          </cell>
          <cell r="AF1857">
            <v>2722</v>
          </cell>
          <cell r="AG1857">
            <v>2793</v>
          </cell>
          <cell r="AH1857">
            <v>2711</v>
          </cell>
          <cell r="AI1857">
            <v>2712</v>
          </cell>
          <cell r="AJ1857">
            <v>2713</v>
          </cell>
          <cell r="AR1857">
            <v>352</v>
          </cell>
          <cell r="AS1857">
            <v>2752</v>
          </cell>
          <cell r="AT1857">
            <v>2332</v>
          </cell>
          <cell r="AU1857">
            <v>2702</v>
          </cell>
          <cell r="AV1857">
            <v>2712</v>
          </cell>
          <cell r="AX1857">
            <v>2721</v>
          </cell>
          <cell r="AY1857">
            <v>271</v>
          </cell>
          <cell r="AZ1857">
            <v>272</v>
          </cell>
          <cell r="BA1857">
            <v>2742</v>
          </cell>
        </row>
        <row r="1858">
          <cell r="J1858" t="str">
            <v>TRX#</v>
          </cell>
        </row>
        <row r="1859">
          <cell r="J1859" t="str">
            <v>FRT</v>
          </cell>
        </row>
        <row r="1862">
          <cell r="B1862" t="str">
            <v>FUZ276</v>
          </cell>
          <cell r="C1862">
            <v>142</v>
          </cell>
          <cell r="D1862">
            <v>4</v>
          </cell>
          <cell r="F1862">
            <v>2762</v>
          </cell>
          <cell r="G1862">
            <v>22807</v>
          </cell>
          <cell r="H1862" t="str">
            <v>PANDUN2</v>
          </cell>
          <cell r="I1862">
            <v>6</v>
          </cell>
          <cell r="J1862">
            <v>0</v>
          </cell>
          <cell r="K1862">
            <v>55</v>
          </cell>
          <cell r="L1862">
            <v>66</v>
          </cell>
          <cell r="N1862">
            <v>87</v>
          </cell>
          <cell r="O1862">
            <v>93</v>
          </cell>
          <cell r="S1862">
            <v>4</v>
          </cell>
          <cell r="U1862">
            <v>2763</v>
          </cell>
          <cell r="V1862">
            <v>2761</v>
          </cell>
          <cell r="W1862">
            <v>2721</v>
          </cell>
          <cell r="X1862">
            <v>2723</v>
          </cell>
          <cell r="Y1862">
            <v>271</v>
          </cell>
          <cell r="Z1862">
            <v>272</v>
          </cell>
          <cell r="AA1862">
            <v>1302</v>
          </cell>
          <cell r="AB1862">
            <v>2722</v>
          </cell>
          <cell r="AC1862">
            <v>2711</v>
          </cell>
          <cell r="AD1862">
            <v>2712</v>
          </cell>
          <cell r="AE1862">
            <v>2713</v>
          </cell>
          <cell r="AF1862">
            <v>3102</v>
          </cell>
          <cell r="AR1862">
            <v>2333</v>
          </cell>
          <cell r="AS1862">
            <v>2753</v>
          </cell>
          <cell r="AT1862">
            <v>2713</v>
          </cell>
          <cell r="AV1862">
            <v>272</v>
          </cell>
          <cell r="AW1862">
            <v>1302</v>
          </cell>
          <cell r="AX1862">
            <v>62</v>
          </cell>
          <cell r="AY1862">
            <v>63</v>
          </cell>
          <cell r="AZ1862">
            <v>2792</v>
          </cell>
          <cell r="BA1862">
            <v>2793</v>
          </cell>
          <cell r="BB1862">
            <v>2743</v>
          </cell>
        </row>
        <row r="1863">
          <cell r="J1863" t="str">
            <v>TRX#</v>
          </cell>
        </row>
        <row r="1864">
          <cell r="J1864" t="str">
            <v>FRT</v>
          </cell>
        </row>
        <row r="1867">
          <cell r="B1867" t="str">
            <v>FUZ276</v>
          </cell>
          <cell r="C1867">
            <v>142</v>
          </cell>
          <cell r="D1867">
            <v>4</v>
          </cell>
          <cell r="F1867">
            <v>2763</v>
          </cell>
          <cell r="G1867">
            <v>22807</v>
          </cell>
          <cell r="H1867" t="str">
            <v>PANDUN3</v>
          </cell>
          <cell r="I1867">
            <v>5</v>
          </cell>
          <cell r="J1867">
            <v>2</v>
          </cell>
          <cell r="K1867">
            <v>53</v>
          </cell>
          <cell r="L1867">
            <v>60</v>
          </cell>
          <cell r="N1867">
            <v>83</v>
          </cell>
          <cell r="O1867">
            <v>89</v>
          </cell>
          <cell r="S1867">
            <v>4</v>
          </cell>
          <cell r="U1867">
            <v>2761</v>
          </cell>
          <cell r="V1867">
            <v>2762</v>
          </cell>
          <cell r="W1867">
            <v>2743</v>
          </cell>
          <cell r="X1867">
            <v>2752</v>
          </cell>
          <cell r="Y1867">
            <v>2753</v>
          </cell>
          <cell r="Z1867">
            <v>271</v>
          </cell>
          <cell r="AA1867">
            <v>1301</v>
          </cell>
          <cell r="AB1867">
            <v>1302</v>
          </cell>
          <cell r="AC1867">
            <v>62</v>
          </cell>
          <cell r="AD1867">
            <v>63</v>
          </cell>
          <cell r="AE1867">
            <v>1282</v>
          </cell>
          <cell r="AF1867">
            <v>2792</v>
          </cell>
          <cell r="AG1867">
            <v>2793</v>
          </cell>
          <cell r="AH1867">
            <v>2332</v>
          </cell>
          <cell r="AI1867">
            <v>2711</v>
          </cell>
          <cell r="AJ1867">
            <v>3101</v>
          </cell>
          <cell r="AK1867">
            <v>3102</v>
          </cell>
          <cell r="AR1867">
            <v>351</v>
          </cell>
          <cell r="AS1867">
            <v>2711</v>
          </cell>
          <cell r="AU1867">
            <v>271</v>
          </cell>
          <cell r="AV1867">
            <v>1301</v>
          </cell>
          <cell r="AW1867">
            <v>63</v>
          </cell>
          <cell r="AX1867">
            <v>2793</v>
          </cell>
          <cell r="AY1867">
            <v>2743</v>
          </cell>
          <cell r="AZ1867">
            <v>3101</v>
          </cell>
        </row>
        <row r="1868">
          <cell r="J1868" t="str">
            <v>TRX#</v>
          </cell>
        </row>
        <row r="1869">
          <cell r="J1869" t="str">
            <v>FRT</v>
          </cell>
        </row>
        <row r="1872">
          <cell r="B1872" t="str">
            <v>FUZ287</v>
          </cell>
          <cell r="C1872">
            <v>142</v>
          </cell>
          <cell r="D1872">
            <v>4</v>
          </cell>
          <cell r="F1872">
            <v>2871</v>
          </cell>
          <cell r="G1872">
            <v>22807</v>
          </cell>
          <cell r="H1872" t="str">
            <v>CHANGFUHUAYUAN1</v>
          </cell>
          <cell r="I1872">
            <v>4</v>
          </cell>
          <cell r="J1872">
            <v>6</v>
          </cell>
          <cell r="K1872">
            <v>51</v>
          </cell>
          <cell r="L1872">
            <v>65</v>
          </cell>
          <cell r="N1872">
            <v>84</v>
          </cell>
          <cell r="O1872">
            <v>90</v>
          </cell>
          <cell r="S1872">
            <v>4</v>
          </cell>
          <cell r="U1872">
            <v>2872</v>
          </cell>
          <cell r="V1872">
            <v>2873</v>
          </cell>
          <cell r="W1872">
            <v>292</v>
          </cell>
          <cell r="X1872">
            <v>1283</v>
          </cell>
          <cell r="Y1872">
            <v>61</v>
          </cell>
          <cell r="Z1872">
            <v>63</v>
          </cell>
          <cell r="AA1872">
            <v>1282</v>
          </cell>
          <cell r="AB1872">
            <v>2322</v>
          </cell>
          <cell r="AC1872">
            <v>2323</v>
          </cell>
          <cell r="AD1872">
            <v>2622</v>
          </cell>
          <cell r="AE1872">
            <v>293</v>
          </cell>
          <cell r="AF1872">
            <v>2321</v>
          </cell>
          <cell r="AR1872">
            <v>61</v>
          </cell>
          <cell r="AS1872">
            <v>2791</v>
          </cell>
          <cell r="AT1872">
            <v>301</v>
          </cell>
          <cell r="AU1872">
            <v>2271</v>
          </cell>
          <cell r="AW1872">
            <v>1282</v>
          </cell>
          <cell r="AX1872">
            <v>2322</v>
          </cell>
          <cell r="AY1872">
            <v>2331</v>
          </cell>
          <cell r="AZ1872">
            <v>2861</v>
          </cell>
          <cell r="BA1872">
            <v>1271</v>
          </cell>
        </row>
        <row r="1873">
          <cell r="J1873" t="str">
            <v>TRX#</v>
          </cell>
        </row>
        <row r="1874">
          <cell r="J1874" t="str">
            <v>FRT</v>
          </cell>
        </row>
        <row r="1877">
          <cell r="B1877" t="str">
            <v>FUZ287</v>
          </cell>
          <cell r="C1877">
            <v>142</v>
          </cell>
          <cell r="D1877">
            <v>4</v>
          </cell>
          <cell r="F1877">
            <v>2872</v>
          </cell>
          <cell r="G1877">
            <v>22807</v>
          </cell>
          <cell r="H1877" t="str">
            <v>CHANGFUHUAYUAN2</v>
          </cell>
          <cell r="I1877">
            <v>6</v>
          </cell>
          <cell r="J1877">
            <v>1</v>
          </cell>
          <cell r="K1877">
            <v>55</v>
          </cell>
          <cell r="L1877">
            <v>67</v>
          </cell>
          <cell r="N1877">
            <v>86</v>
          </cell>
          <cell r="O1877">
            <v>92</v>
          </cell>
          <cell r="S1877">
            <v>4</v>
          </cell>
          <cell r="U1877">
            <v>2873</v>
          </cell>
          <cell r="V1877">
            <v>2871</v>
          </cell>
          <cell r="W1877">
            <v>61</v>
          </cell>
          <cell r="X1877">
            <v>63</v>
          </cell>
          <cell r="Y1877">
            <v>2331</v>
          </cell>
          <cell r="Z1877">
            <v>301</v>
          </cell>
          <cell r="AA1877">
            <v>302</v>
          </cell>
          <cell r="AB1877">
            <v>2332</v>
          </cell>
          <cell r="AC1877">
            <v>2862</v>
          </cell>
          <cell r="AD1877">
            <v>3101</v>
          </cell>
          <cell r="AR1877">
            <v>302</v>
          </cell>
          <cell r="AS1877">
            <v>2272</v>
          </cell>
          <cell r="AT1877">
            <v>52</v>
          </cell>
          <cell r="AU1877">
            <v>2622</v>
          </cell>
          <cell r="AW1877">
            <v>2323</v>
          </cell>
          <cell r="AX1877">
            <v>2322</v>
          </cell>
          <cell r="AY1877">
            <v>1282</v>
          </cell>
          <cell r="AZ1877">
            <v>342</v>
          </cell>
          <cell r="BA1877">
            <v>2862</v>
          </cell>
        </row>
        <row r="1878">
          <cell r="J1878" t="str">
            <v>TRX#</v>
          </cell>
        </row>
        <row r="1879">
          <cell r="J1879" t="str">
            <v>FRT</v>
          </cell>
        </row>
        <row r="1882">
          <cell r="B1882" t="str">
            <v>FUZ287</v>
          </cell>
          <cell r="C1882">
            <v>142</v>
          </cell>
          <cell r="D1882">
            <v>4</v>
          </cell>
          <cell r="F1882">
            <v>2873</v>
          </cell>
          <cell r="G1882">
            <v>22807</v>
          </cell>
          <cell r="H1882" t="str">
            <v>CHANGFUHUAYUAN3</v>
          </cell>
          <cell r="I1882">
            <v>5</v>
          </cell>
          <cell r="J1882">
            <v>6</v>
          </cell>
          <cell r="K1882">
            <v>45</v>
          </cell>
          <cell r="L1882">
            <v>78</v>
          </cell>
          <cell r="N1882">
            <v>88</v>
          </cell>
          <cell r="O1882">
            <v>94</v>
          </cell>
          <cell r="S1882">
            <v>4</v>
          </cell>
          <cell r="U1882">
            <v>2871</v>
          </cell>
          <cell r="V1882">
            <v>2872</v>
          </cell>
          <cell r="W1882">
            <v>292</v>
          </cell>
          <cell r="X1882">
            <v>293</v>
          </cell>
          <cell r="Y1882">
            <v>2323</v>
          </cell>
          <cell r="Z1882">
            <v>2622</v>
          </cell>
          <cell r="AA1882">
            <v>2861</v>
          </cell>
          <cell r="AB1882">
            <v>2862</v>
          </cell>
          <cell r="AC1882">
            <v>301</v>
          </cell>
          <cell r="AD1882">
            <v>302</v>
          </cell>
          <cell r="AE1882">
            <v>2331</v>
          </cell>
          <cell r="AF1882">
            <v>9031</v>
          </cell>
          <cell r="AG1882">
            <v>2863</v>
          </cell>
          <cell r="AH1882">
            <v>121</v>
          </cell>
          <cell r="AR1882">
            <v>63</v>
          </cell>
          <cell r="AS1882">
            <v>2623</v>
          </cell>
          <cell r="AT1882">
            <v>1303</v>
          </cell>
          <cell r="AU1882">
            <v>2793</v>
          </cell>
          <cell r="AW1882">
            <v>2373</v>
          </cell>
          <cell r="AX1882">
            <v>2331</v>
          </cell>
          <cell r="AY1882">
            <v>2333</v>
          </cell>
          <cell r="AZ1882">
            <v>2861</v>
          </cell>
          <cell r="BA1882">
            <v>293</v>
          </cell>
          <cell r="BB1882">
            <v>121</v>
          </cell>
        </row>
        <row r="1883">
          <cell r="J1883" t="str">
            <v>TRX#</v>
          </cell>
        </row>
        <row r="1884">
          <cell r="J1884" t="str">
            <v>FRT</v>
          </cell>
        </row>
        <row r="1887">
          <cell r="B1887" t="str">
            <v>ALL</v>
          </cell>
        </row>
        <row r="1888">
          <cell r="B1888" t="str">
            <v>SITE:</v>
          </cell>
          <cell r="C1888" t="str">
            <v>BCF</v>
          </cell>
          <cell r="D1888" t="str">
            <v>BTS</v>
          </cell>
          <cell r="E1888" t="str">
            <v>TYP</v>
          </cell>
          <cell r="F1888" t="str">
            <v>CI</v>
          </cell>
          <cell r="G1888" t="str">
            <v>LAC</v>
          </cell>
          <cell r="H1888" t="str">
            <v>CELL NAME</v>
          </cell>
          <cell r="I1888" t="str">
            <v>NCC</v>
          </cell>
          <cell r="J1888" t="str">
            <v>BCC</v>
          </cell>
          <cell r="K1888" t="str">
            <v>BCCH</v>
          </cell>
          <cell r="L1888" t="str">
            <v>2nd</v>
          </cell>
          <cell r="M1888" t="str">
            <v>3rd</v>
          </cell>
          <cell r="N1888" t="str">
            <v>4th</v>
          </cell>
          <cell r="O1888" t="str">
            <v>5th</v>
          </cell>
          <cell r="P1888" t="str">
            <v>BCH</v>
          </cell>
          <cell r="Q1888" t="str">
            <v>AG</v>
          </cell>
          <cell r="R1888" t="str">
            <v>SD</v>
          </cell>
          <cell r="S1888" t="str">
            <v>TRX</v>
          </cell>
          <cell r="T1888" t="str">
            <v>ET</v>
          </cell>
          <cell r="W1888" t="str">
            <v>Neighbor cell</v>
          </cell>
          <cell r="AR1888" t="str">
            <v>IUO Reference Cells (Pool)  &lt;&lt;CoCh - AdjCh&gt;&gt;</v>
          </cell>
        </row>
        <row r="1889">
          <cell r="G1889" t="str">
            <v>(Dec)</v>
          </cell>
          <cell r="K1889" t="str">
            <v>TRX</v>
          </cell>
          <cell r="L1889" t="str">
            <v>TRX</v>
          </cell>
          <cell r="M1889" t="str">
            <v>TRX</v>
          </cell>
          <cell r="N1889" t="str">
            <v>TRX</v>
          </cell>
          <cell r="O1889" t="str">
            <v>TRX</v>
          </cell>
          <cell r="P1889" t="str">
            <v>CFC</v>
          </cell>
          <cell r="Q1889" t="str">
            <v>CH</v>
          </cell>
          <cell r="R1889" t="str">
            <v>CH</v>
          </cell>
          <cell r="S1889" t="str">
            <v>Num</v>
          </cell>
          <cell r="T1889" t="str">
            <v>Num</v>
          </cell>
          <cell r="U1889">
            <v>1</v>
          </cell>
          <cell r="V1889">
            <v>2</v>
          </cell>
          <cell r="W1889">
            <v>3</v>
          </cell>
          <cell r="X1889">
            <v>4</v>
          </cell>
          <cell r="Y1889">
            <v>5</v>
          </cell>
          <cell r="Z1889">
            <v>6</v>
          </cell>
          <cell r="AA1889">
            <v>7</v>
          </cell>
          <cell r="AB1889">
            <v>8</v>
          </cell>
          <cell r="AC1889">
            <v>9</v>
          </cell>
          <cell r="AD1889">
            <v>10</v>
          </cell>
          <cell r="AE1889">
            <v>11</v>
          </cell>
          <cell r="AF1889">
            <v>12</v>
          </cell>
          <cell r="AG1889">
            <v>13</v>
          </cell>
          <cell r="AH1889">
            <v>14</v>
          </cell>
          <cell r="AI1889">
            <v>15</v>
          </cell>
          <cell r="AJ1889">
            <v>16</v>
          </cell>
          <cell r="AK1889">
            <v>17</v>
          </cell>
          <cell r="AL1889">
            <v>18</v>
          </cell>
          <cell r="AM1889">
            <v>19</v>
          </cell>
          <cell r="AN1889">
            <v>20</v>
          </cell>
          <cell r="AO1889">
            <v>21</v>
          </cell>
          <cell r="AP1889">
            <v>22</v>
          </cell>
          <cell r="AQ1889">
            <v>23</v>
          </cell>
          <cell r="AR1889">
            <v>1</v>
          </cell>
          <cell r="AS1889">
            <v>2</v>
          </cell>
          <cell r="AT1889">
            <v>3</v>
          </cell>
          <cell r="AU1889">
            <v>4</v>
          </cell>
          <cell r="AV1889">
            <v>5</v>
          </cell>
          <cell r="AW1889">
            <v>6</v>
          </cell>
          <cell r="AX1889">
            <v>7</v>
          </cell>
          <cell r="AY1889">
            <v>8</v>
          </cell>
          <cell r="AZ1889">
            <v>9</v>
          </cell>
          <cell r="BA1889">
            <v>10</v>
          </cell>
          <cell r="BB1889">
            <v>11</v>
          </cell>
        </row>
        <row r="1890">
          <cell r="B1890" t="str">
            <v>BSC143</v>
          </cell>
        </row>
        <row r="1891">
          <cell r="B1891" t="str">
            <v>FUZ004</v>
          </cell>
          <cell r="C1891">
            <v>143</v>
          </cell>
          <cell r="D1891">
            <v>4</v>
          </cell>
          <cell r="F1891">
            <v>41</v>
          </cell>
          <cell r="G1891">
            <v>22809</v>
          </cell>
          <cell r="H1891" t="str">
            <v>SANCHAJIE1</v>
          </cell>
          <cell r="I1891">
            <v>7</v>
          </cell>
          <cell r="J1891">
            <v>3</v>
          </cell>
          <cell r="K1891">
            <v>59</v>
          </cell>
          <cell r="L1891">
            <v>66</v>
          </cell>
          <cell r="N1891">
            <v>84</v>
          </cell>
          <cell r="O1891">
            <v>90</v>
          </cell>
          <cell r="S1891">
            <v>4</v>
          </cell>
          <cell r="U1891">
            <v>42</v>
          </cell>
          <cell r="V1891">
            <v>43</v>
          </cell>
          <cell r="W1891">
            <v>2972</v>
          </cell>
          <cell r="X1891">
            <v>2973</v>
          </cell>
          <cell r="Y1891">
            <v>1332</v>
          </cell>
          <cell r="Z1891">
            <v>1333</v>
          </cell>
          <cell r="AA1891">
            <v>3001</v>
          </cell>
          <cell r="AB1891">
            <v>3003</v>
          </cell>
          <cell r="AC1891">
            <v>2981</v>
          </cell>
          <cell r="AR1891">
            <v>1361</v>
          </cell>
          <cell r="AS1891">
            <v>2991</v>
          </cell>
          <cell r="AT1891">
            <v>1351</v>
          </cell>
          <cell r="AU1891">
            <v>2961</v>
          </cell>
          <cell r="AV1891">
            <v>1331</v>
          </cell>
          <cell r="AX1891">
            <v>2972</v>
          </cell>
          <cell r="AY1891">
            <v>3001</v>
          </cell>
          <cell r="AZ1891">
            <v>2981</v>
          </cell>
          <cell r="BA1891">
            <v>2942</v>
          </cell>
          <cell r="BB1891">
            <v>2941</v>
          </cell>
        </row>
        <row r="1892">
          <cell r="J1892" t="str">
            <v>TRX#</v>
          </cell>
        </row>
        <row r="1893">
          <cell r="J1893" t="str">
            <v>FRT</v>
          </cell>
        </row>
        <row r="1896">
          <cell r="B1896" t="str">
            <v>FUZ004</v>
          </cell>
          <cell r="C1896">
            <v>143</v>
          </cell>
          <cell r="D1896">
            <v>4</v>
          </cell>
          <cell r="F1896">
            <v>42</v>
          </cell>
          <cell r="G1896">
            <v>22809</v>
          </cell>
          <cell r="H1896" t="str">
            <v>SANCHAJIE2</v>
          </cell>
          <cell r="I1896">
            <v>6</v>
          </cell>
          <cell r="J1896">
            <v>3</v>
          </cell>
          <cell r="K1896">
            <v>47</v>
          </cell>
          <cell r="L1896">
            <v>81</v>
          </cell>
          <cell r="N1896">
            <v>86</v>
          </cell>
          <cell r="O1896">
            <v>92</v>
          </cell>
          <cell r="S1896">
            <v>4</v>
          </cell>
          <cell r="U1896">
            <v>43</v>
          </cell>
          <cell r="V1896">
            <v>41</v>
          </cell>
          <cell r="W1896">
            <v>3001</v>
          </cell>
          <cell r="X1896">
            <v>2981</v>
          </cell>
          <cell r="Y1896">
            <v>2983</v>
          </cell>
          <cell r="Z1896">
            <v>1361</v>
          </cell>
          <cell r="AA1896">
            <v>1363</v>
          </cell>
          <cell r="AB1896">
            <v>2992</v>
          </cell>
          <cell r="AC1896">
            <v>1332</v>
          </cell>
          <cell r="AD1896">
            <v>1333</v>
          </cell>
          <cell r="AE1896">
            <v>3003</v>
          </cell>
          <cell r="AF1896">
            <v>2982</v>
          </cell>
          <cell r="AG1896">
            <v>3002</v>
          </cell>
          <cell r="AH1896">
            <v>2972</v>
          </cell>
          <cell r="AR1896">
            <v>1352</v>
          </cell>
          <cell r="AS1896">
            <v>2972</v>
          </cell>
          <cell r="AT1896">
            <v>1332</v>
          </cell>
          <cell r="AU1896">
            <v>2992</v>
          </cell>
          <cell r="AW1896">
            <v>92</v>
          </cell>
          <cell r="AX1896">
            <v>2973</v>
          </cell>
          <cell r="AY1896">
            <v>3003</v>
          </cell>
          <cell r="AZ1896">
            <v>2983</v>
          </cell>
        </row>
        <row r="1897">
          <cell r="J1897" t="str">
            <v>TRX#</v>
          </cell>
        </row>
        <row r="1898">
          <cell r="J1898" t="str">
            <v>FRT</v>
          </cell>
        </row>
        <row r="1901">
          <cell r="B1901" t="str">
            <v>FUZ004</v>
          </cell>
          <cell r="C1901">
            <v>143</v>
          </cell>
          <cell r="D1901">
            <v>4</v>
          </cell>
          <cell r="F1901">
            <v>43</v>
          </cell>
          <cell r="G1901">
            <v>22809</v>
          </cell>
          <cell r="H1901" t="str">
            <v>SANCHAJIE3</v>
          </cell>
          <cell r="I1901">
            <v>6</v>
          </cell>
          <cell r="J1901">
            <v>5</v>
          </cell>
          <cell r="K1901">
            <v>52</v>
          </cell>
          <cell r="L1901">
            <v>72</v>
          </cell>
          <cell r="N1901">
            <v>88</v>
          </cell>
          <cell r="O1901">
            <v>94</v>
          </cell>
          <cell r="S1901">
            <v>4</v>
          </cell>
          <cell r="U1901">
            <v>41</v>
          </cell>
          <cell r="V1901">
            <v>42</v>
          </cell>
          <cell r="W1901">
            <v>2983</v>
          </cell>
          <cell r="X1901">
            <v>1363</v>
          </cell>
          <cell r="Y1901">
            <v>2991</v>
          </cell>
          <cell r="Z1901">
            <v>2992</v>
          </cell>
          <cell r="AA1901">
            <v>2942</v>
          </cell>
          <cell r="AB1901">
            <v>1352</v>
          </cell>
          <cell r="AC1901">
            <v>2973</v>
          </cell>
          <cell r="AD1901">
            <v>372</v>
          </cell>
          <cell r="AE1901">
            <v>2941</v>
          </cell>
          <cell r="AF1901">
            <v>2972</v>
          </cell>
          <cell r="AG1901">
            <v>1361</v>
          </cell>
          <cell r="AH1901">
            <v>3003</v>
          </cell>
          <cell r="AR1901">
            <v>1353</v>
          </cell>
          <cell r="AS1901">
            <v>2963</v>
          </cell>
          <cell r="AT1901">
            <v>1333</v>
          </cell>
          <cell r="AU1901">
            <v>1363</v>
          </cell>
          <cell r="AW1901">
            <v>93</v>
          </cell>
          <cell r="AX1901">
            <v>2973</v>
          </cell>
          <cell r="AY1901">
            <v>2983</v>
          </cell>
          <cell r="AZ1901">
            <v>3003</v>
          </cell>
          <cell r="BA1901">
            <v>2981</v>
          </cell>
        </row>
        <row r="1902">
          <cell r="J1902" t="str">
            <v>TRX#</v>
          </cell>
        </row>
        <row r="1903">
          <cell r="J1903" t="str">
            <v>FRT</v>
          </cell>
        </row>
        <row r="1906">
          <cell r="B1906" t="str">
            <v>FUZ037</v>
          </cell>
          <cell r="C1906">
            <v>143</v>
          </cell>
          <cell r="D1906">
            <v>4</v>
          </cell>
          <cell r="F1906">
            <v>371</v>
          </cell>
          <cell r="G1906">
            <v>22809</v>
          </cell>
          <cell r="H1906" t="str">
            <v>SHANGDU1</v>
          </cell>
          <cell r="I1906">
            <v>5</v>
          </cell>
          <cell r="J1906">
            <v>0</v>
          </cell>
          <cell r="K1906">
            <v>49</v>
          </cell>
          <cell r="L1906">
            <v>72</v>
          </cell>
          <cell r="S1906">
            <v>2</v>
          </cell>
          <cell r="U1906">
            <v>372</v>
          </cell>
          <cell r="V1906">
            <v>373</v>
          </cell>
          <cell r="W1906">
            <v>2942</v>
          </cell>
          <cell r="X1906">
            <v>2943</v>
          </cell>
          <cell r="Y1906">
            <v>2363</v>
          </cell>
          <cell r="Z1906">
            <v>1342</v>
          </cell>
          <cell r="AA1906">
            <v>2392</v>
          </cell>
          <cell r="AB1906">
            <v>2362</v>
          </cell>
          <cell r="AC1906">
            <v>2902</v>
          </cell>
          <cell r="AD1906">
            <v>1343</v>
          </cell>
          <cell r="AE1906">
            <v>2393</v>
          </cell>
          <cell r="AF1906">
            <v>1391</v>
          </cell>
          <cell r="AG1906">
            <v>3092</v>
          </cell>
        </row>
        <row r="1907">
          <cell r="J1907" t="str">
            <v>TRX#</v>
          </cell>
        </row>
        <row r="1908">
          <cell r="J1908" t="str">
            <v>FRT</v>
          </cell>
        </row>
        <row r="1911">
          <cell r="B1911" t="str">
            <v>FUZ037</v>
          </cell>
          <cell r="C1911">
            <v>143</v>
          </cell>
          <cell r="D1911">
            <v>4</v>
          </cell>
          <cell r="F1911">
            <v>372</v>
          </cell>
          <cell r="G1911">
            <v>22809</v>
          </cell>
          <cell r="H1911" t="str">
            <v>SHANGDU2</v>
          </cell>
          <cell r="I1911">
            <v>6</v>
          </cell>
          <cell r="J1911">
            <v>5</v>
          </cell>
          <cell r="K1911">
            <v>54</v>
          </cell>
          <cell r="L1911">
            <v>66</v>
          </cell>
          <cell r="S1911">
            <v>2</v>
          </cell>
          <cell r="U1911">
            <v>373</v>
          </cell>
          <cell r="V1911">
            <v>371</v>
          </cell>
          <cell r="W1911">
            <v>2943</v>
          </cell>
          <cell r="X1911">
            <v>2942</v>
          </cell>
          <cell r="Y1911">
            <v>2973</v>
          </cell>
          <cell r="Z1911">
            <v>43</v>
          </cell>
          <cell r="AA1911">
            <v>2991</v>
          </cell>
          <cell r="AB1911">
            <v>2993</v>
          </cell>
          <cell r="AC1911">
            <v>1391</v>
          </cell>
          <cell r="AD1911">
            <v>1392</v>
          </cell>
          <cell r="AE1911">
            <v>1393</v>
          </cell>
          <cell r="AF1911">
            <v>1383</v>
          </cell>
        </row>
        <row r="1912">
          <cell r="J1912" t="str">
            <v>TRX#</v>
          </cell>
        </row>
        <row r="1913">
          <cell r="J1913" t="str">
            <v>FRT</v>
          </cell>
        </row>
        <row r="1916">
          <cell r="B1916" t="str">
            <v>FUZ037</v>
          </cell>
          <cell r="C1916">
            <v>143</v>
          </cell>
          <cell r="D1916">
            <v>4</v>
          </cell>
          <cell r="F1916">
            <v>373</v>
          </cell>
          <cell r="G1916">
            <v>22809</v>
          </cell>
          <cell r="H1916" t="str">
            <v>SHANGDU3</v>
          </cell>
          <cell r="I1916">
            <v>6</v>
          </cell>
          <cell r="J1916">
            <v>2</v>
          </cell>
          <cell r="K1916">
            <v>56</v>
          </cell>
          <cell r="L1916">
            <v>81</v>
          </cell>
          <cell r="S1916">
            <v>2</v>
          </cell>
          <cell r="U1916">
            <v>371</v>
          </cell>
          <cell r="V1916">
            <v>372</v>
          </cell>
          <cell r="W1916">
            <v>1391</v>
          </cell>
          <cell r="X1916">
            <v>1392</v>
          </cell>
          <cell r="Y1916">
            <v>1381</v>
          </cell>
          <cell r="Z1916">
            <v>2902</v>
          </cell>
          <cell r="AA1916">
            <v>2392</v>
          </cell>
          <cell r="AB1916">
            <v>2393</v>
          </cell>
          <cell r="AC1916">
            <v>1342</v>
          </cell>
          <cell r="AD1916">
            <v>1343</v>
          </cell>
          <cell r="AE1916">
            <v>572</v>
          </cell>
          <cell r="AF1916">
            <v>2011</v>
          </cell>
          <cell r="AG1916">
            <v>1393</v>
          </cell>
        </row>
        <row r="1917">
          <cell r="J1917" t="str">
            <v>TRX#</v>
          </cell>
        </row>
        <row r="1918">
          <cell r="J1918" t="str">
            <v>FRT</v>
          </cell>
        </row>
        <row r="1921">
          <cell r="B1921" t="str">
            <v>FUZ038</v>
          </cell>
          <cell r="C1921">
            <v>143</v>
          </cell>
          <cell r="D1921">
            <v>4</v>
          </cell>
          <cell r="F1921">
            <v>381</v>
          </cell>
          <cell r="G1921">
            <v>22809</v>
          </cell>
          <cell r="H1921" t="str">
            <v>CHENGMENG1</v>
          </cell>
          <cell r="I1921">
            <v>6</v>
          </cell>
          <cell r="J1921">
            <v>4</v>
          </cell>
          <cell r="K1921">
            <v>47</v>
          </cell>
          <cell r="L1921">
            <v>64</v>
          </cell>
          <cell r="N1921">
            <v>83</v>
          </cell>
          <cell r="O1921">
            <v>89</v>
          </cell>
          <cell r="S1921">
            <v>4</v>
          </cell>
          <cell r="U1921">
            <v>382</v>
          </cell>
          <cell r="V1921">
            <v>383</v>
          </cell>
          <cell r="W1921">
            <v>663</v>
          </cell>
          <cell r="X1921">
            <v>1951</v>
          </cell>
          <cell r="Y1921">
            <v>2021</v>
          </cell>
          <cell r="Z1921">
            <v>2023</v>
          </cell>
          <cell r="AA1921">
            <v>1953</v>
          </cell>
          <cell r="AB1921">
            <v>2722</v>
          </cell>
          <cell r="AC1921">
            <v>3651</v>
          </cell>
          <cell r="AD1921">
            <v>1362</v>
          </cell>
          <cell r="AE1921">
            <v>1363</v>
          </cell>
          <cell r="AF1921">
            <v>2982</v>
          </cell>
          <cell r="AR1921">
            <v>2981</v>
          </cell>
          <cell r="AS1921">
            <v>3001</v>
          </cell>
          <cell r="AU1921">
            <v>1361</v>
          </cell>
          <cell r="AV1921">
            <v>41</v>
          </cell>
        </row>
        <row r="1922">
          <cell r="J1922" t="str">
            <v>TRX#</v>
          </cell>
        </row>
        <row r="1923">
          <cell r="J1923" t="str">
            <v>FRT</v>
          </cell>
        </row>
        <row r="1926">
          <cell r="B1926" t="str">
            <v>FUZ038</v>
          </cell>
          <cell r="C1926">
            <v>143</v>
          </cell>
          <cell r="D1926">
            <v>4</v>
          </cell>
          <cell r="F1926">
            <v>382</v>
          </cell>
          <cell r="G1926">
            <v>22809</v>
          </cell>
          <cell r="H1926" t="str">
            <v>CHENGMENG2</v>
          </cell>
          <cell r="I1926">
            <v>5</v>
          </cell>
          <cell r="J1926">
            <v>6</v>
          </cell>
          <cell r="K1926">
            <v>58</v>
          </cell>
          <cell r="L1926">
            <v>61</v>
          </cell>
          <cell r="N1926">
            <v>85</v>
          </cell>
          <cell r="O1926">
            <v>91</v>
          </cell>
          <cell r="S1926">
            <v>4</v>
          </cell>
          <cell r="U1926">
            <v>381</v>
          </cell>
          <cell r="V1926">
            <v>383</v>
          </cell>
          <cell r="W1926">
            <v>591</v>
          </cell>
          <cell r="X1926">
            <v>2012</v>
          </cell>
          <cell r="Y1926">
            <v>593</v>
          </cell>
          <cell r="Z1926">
            <v>1382</v>
          </cell>
          <cell r="AA1926">
            <v>1362</v>
          </cell>
          <cell r="AB1926">
            <v>601</v>
          </cell>
          <cell r="AC1926">
            <v>2722</v>
          </cell>
          <cell r="AD1926">
            <v>1951</v>
          </cell>
          <cell r="AE1926">
            <v>1953</v>
          </cell>
          <cell r="AF1926">
            <v>3651</v>
          </cell>
          <cell r="AG1926">
            <v>2021</v>
          </cell>
          <cell r="AH1926">
            <v>3341</v>
          </cell>
          <cell r="AR1926">
            <v>2982</v>
          </cell>
          <cell r="AS1926">
            <v>3002</v>
          </cell>
          <cell r="AU1926">
            <v>1362</v>
          </cell>
        </row>
        <row r="1927">
          <cell r="J1927" t="str">
            <v>TRX#</v>
          </cell>
        </row>
        <row r="1928">
          <cell r="J1928" t="str">
            <v>FRT</v>
          </cell>
        </row>
        <row r="1931">
          <cell r="B1931" t="str">
            <v>FUZ038</v>
          </cell>
          <cell r="C1931">
            <v>143</v>
          </cell>
          <cell r="D1931">
            <v>4</v>
          </cell>
          <cell r="F1931">
            <v>383</v>
          </cell>
          <cell r="G1931">
            <v>22809</v>
          </cell>
          <cell r="H1931" t="str">
            <v>CHENGMENG3</v>
          </cell>
          <cell r="I1931">
            <v>5</v>
          </cell>
          <cell r="J1931">
            <v>5</v>
          </cell>
          <cell r="K1931">
            <v>51</v>
          </cell>
          <cell r="L1931">
            <v>71</v>
          </cell>
          <cell r="N1931">
            <v>87</v>
          </cell>
          <cell r="O1931">
            <v>93</v>
          </cell>
          <cell r="S1931">
            <v>4</v>
          </cell>
          <cell r="U1931">
            <v>381</v>
          </cell>
          <cell r="V1931">
            <v>382</v>
          </cell>
          <cell r="W1931">
            <v>1392</v>
          </cell>
          <cell r="X1931">
            <v>1951</v>
          </cell>
          <cell r="Y1931">
            <v>1362</v>
          </cell>
          <cell r="Z1931">
            <v>663</v>
          </cell>
          <cell r="AA1931">
            <v>601</v>
          </cell>
          <cell r="AB1931">
            <v>3651</v>
          </cell>
          <cell r="AC1931">
            <v>1382</v>
          </cell>
          <cell r="AR1931">
            <v>2983</v>
          </cell>
          <cell r="AT1931">
            <v>1363</v>
          </cell>
        </row>
        <row r="1932">
          <cell r="J1932" t="str">
            <v>TRX#</v>
          </cell>
        </row>
        <row r="1933">
          <cell r="J1933" t="str">
            <v>FRT</v>
          </cell>
        </row>
        <row r="1936">
          <cell r="B1936" t="str">
            <v>FUZ133</v>
          </cell>
          <cell r="C1936">
            <v>143</v>
          </cell>
          <cell r="D1936">
            <v>4</v>
          </cell>
          <cell r="F1936">
            <v>1331</v>
          </cell>
          <cell r="G1936">
            <v>22809</v>
          </cell>
          <cell r="H1936" t="str">
            <v>GANGTOUNONGSHI1</v>
          </cell>
          <cell r="I1936">
            <v>5</v>
          </cell>
          <cell r="J1936">
            <v>6</v>
          </cell>
          <cell r="K1936">
            <v>51</v>
          </cell>
          <cell r="L1936">
            <v>71</v>
          </cell>
          <cell r="N1936">
            <v>84</v>
          </cell>
          <cell r="O1936">
            <v>90</v>
          </cell>
          <cell r="S1936">
            <v>4</v>
          </cell>
          <cell r="U1936">
            <v>1332</v>
          </cell>
          <cell r="V1936">
            <v>1333</v>
          </cell>
          <cell r="W1936">
            <v>2721</v>
          </cell>
          <cell r="X1936">
            <v>2723</v>
          </cell>
          <cell r="Y1936">
            <v>272</v>
          </cell>
          <cell r="Z1936">
            <v>273</v>
          </cell>
          <cell r="AA1936">
            <v>2702</v>
          </cell>
          <cell r="AB1936">
            <v>2371</v>
          </cell>
          <cell r="AC1936">
            <v>2372</v>
          </cell>
          <cell r="AD1936">
            <v>2961</v>
          </cell>
          <cell r="AE1936">
            <v>1303</v>
          </cell>
          <cell r="AF1936">
            <v>2962</v>
          </cell>
          <cell r="AG1936">
            <v>52</v>
          </cell>
          <cell r="AH1936">
            <v>2713</v>
          </cell>
          <cell r="AI1936">
            <v>3102</v>
          </cell>
          <cell r="AR1936">
            <v>41</v>
          </cell>
          <cell r="AS1936">
            <v>1351</v>
          </cell>
          <cell r="AT1936">
            <v>2961</v>
          </cell>
          <cell r="AU1936">
            <v>2372</v>
          </cell>
          <cell r="AV1936">
            <v>271</v>
          </cell>
          <cell r="AX1936">
            <v>2971</v>
          </cell>
          <cell r="AY1936">
            <v>2371</v>
          </cell>
          <cell r="AZ1936">
            <v>2702</v>
          </cell>
        </row>
        <row r="1937">
          <cell r="J1937" t="str">
            <v>TRX#</v>
          </cell>
        </row>
        <row r="1938">
          <cell r="J1938" t="str">
            <v>FRT</v>
          </cell>
        </row>
        <row r="1941">
          <cell r="B1941" t="str">
            <v>FUZ133</v>
          </cell>
          <cell r="C1941">
            <v>143</v>
          </cell>
          <cell r="D1941">
            <v>4</v>
          </cell>
          <cell r="F1941">
            <v>1332</v>
          </cell>
          <cell r="G1941">
            <v>22809</v>
          </cell>
          <cell r="H1941" t="str">
            <v>GANGTOUNONGSHI2</v>
          </cell>
          <cell r="I1941">
            <v>6</v>
          </cell>
          <cell r="J1941">
            <v>2</v>
          </cell>
          <cell r="K1941">
            <v>53</v>
          </cell>
          <cell r="L1941">
            <v>62</v>
          </cell>
          <cell r="N1941">
            <v>86</v>
          </cell>
          <cell r="O1941">
            <v>92</v>
          </cell>
          <cell r="S1941">
            <v>4</v>
          </cell>
          <cell r="U1941">
            <v>1333</v>
          </cell>
          <cell r="V1941">
            <v>1331</v>
          </cell>
          <cell r="W1941">
            <v>272</v>
          </cell>
          <cell r="X1941">
            <v>273</v>
          </cell>
          <cell r="Y1941">
            <v>2721</v>
          </cell>
          <cell r="Z1941">
            <v>2723</v>
          </cell>
          <cell r="AA1941">
            <v>3001</v>
          </cell>
          <cell r="AB1941">
            <v>3003</v>
          </cell>
          <cell r="AC1941">
            <v>41</v>
          </cell>
          <cell r="AD1941">
            <v>42</v>
          </cell>
          <cell r="AE1941">
            <v>2972</v>
          </cell>
          <cell r="AF1941">
            <v>2971</v>
          </cell>
          <cell r="AG1941">
            <v>2722</v>
          </cell>
          <cell r="AH1941">
            <v>2712</v>
          </cell>
          <cell r="AI1941">
            <v>2713</v>
          </cell>
          <cell r="AJ1941">
            <v>2981</v>
          </cell>
          <cell r="AK1941">
            <v>1951</v>
          </cell>
          <cell r="AR1941">
            <v>2962</v>
          </cell>
          <cell r="AS1941">
            <v>1352</v>
          </cell>
          <cell r="AT1941">
            <v>42</v>
          </cell>
          <cell r="AU1941">
            <v>3092</v>
          </cell>
          <cell r="AV1941">
            <v>272</v>
          </cell>
          <cell r="AW1941">
            <v>3102</v>
          </cell>
          <cell r="AY1941">
            <v>2972</v>
          </cell>
          <cell r="AZ1941">
            <v>3002</v>
          </cell>
          <cell r="BA1941">
            <v>92</v>
          </cell>
          <cell r="BB1941">
            <v>2713</v>
          </cell>
        </row>
        <row r="1942">
          <cell r="J1942" t="str">
            <v>TRX#</v>
          </cell>
        </row>
        <row r="1943">
          <cell r="J1943" t="str">
            <v>FRT</v>
          </cell>
        </row>
        <row r="1946">
          <cell r="B1946" t="str">
            <v>FUZ133</v>
          </cell>
          <cell r="C1946">
            <v>143</v>
          </cell>
          <cell r="D1946">
            <v>4</v>
          </cell>
          <cell r="F1946">
            <v>1333</v>
          </cell>
          <cell r="G1946">
            <v>22809</v>
          </cell>
          <cell r="H1946" t="str">
            <v>GANGTOUNONGSHI3</v>
          </cell>
          <cell r="I1946">
            <v>7</v>
          </cell>
          <cell r="J1946">
            <v>6</v>
          </cell>
          <cell r="K1946">
            <v>43</v>
          </cell>
          <cell r="L1946">
            <v>77</v>
          </cell>
          <cell r="N1946">
            <v>88</v>
          </cell>
          <cell r="O1946">
            <v>94</v>
          </cell>
          <cell r="S1946">
            <v>4</v>
          </cell>
          <cell r="U1946">
            <v>1331</v>
          </cell>
          <cell r="V1946">
            <v>1332</v>
          </cell>
          <cell r="W1946">
            <v>3001</v>
          </cell>
          <cell r="X1946">
            <v>3003</v>
          </cell>
          <cell r="Y1946">
            <v>41</v>
          </cell>
          <cell r="Z1946">
            <v>42</v>
          </cell>
          <cell r="AA1946">
            <v>2971</v>
          </cell>
          <cell r="AB1946">
            <v>2972</v>
          </cell>
          <cell r="AC1946">
            <v>1351</v>
          </cell>
          <cell r="AD1946">
            <v>2961</v>
          </cell>
          <cell r="AE1946">
            <v>2962</v>
          </cell>
          <cell r="AF1946">
            <v>2371</v>
          </cell>
          <cell r="AG1946">
            <v>1352</v>
          </cell>
          <cell r="AR1946">
            <v>273</v>
          </cell>
          <cell r="AS1946">
            <v>2963</v>
          </cell>
          <cell r="AT1946">
            <v>43</v>
          </cell>
          <cell r="AV1946">
            <v>2971</v>
          </cell>
          <cell r="AW1946">
            <v>3003</v>
          </cell>
          <cell r="AX1946">
            <v>2941</v>
          </cell>
          <cell r="AY1946">
            <v>2973</v>
          </cell>
          <cell r="AZ1946">
            <v>2713</v>
          </cell>
        </row>
        <row r="1947">
          <cell r="J1947" t="str">
            <v>TRX#</v>
          </cell>
        </row>
        <row r="1948">
          <cell r="J1948" t="str">
            <v>FRT</v>
          </cell>
        </row>
        <row r="1951">
          <cell r="B1951" t="str">
            <v>FUZ135</v>
          </cell>
          <cell r="C1951">
            <v>143</v>
          </cell>
          <cell r="D1951">
            <v>4</v>
          </cell>
          <cell r="F1951">
            <v>1351</v>
          </cell>
          <cell r="G1951">
            <v>22809</v>
          </cell>
          <cell r="H1951" t="str">
            <v>MAIYUANLU1</v>
          </cell>
          <cell r="I1951">
            <v>6</v>
          </cell>
          <cell r="J1951">
            <v>6</v>
          </cell>
          <cell r="K1951">
            <v>52</v>
          </cell>
          <cell r="L1951">
            <v>72</v>
          </cell>
          <cell r="N1951">
            <v>84</v>
          </cell>
          <cell r="O1951">
            <v>90</v>
          </cell>
          <cell r="S1951">
            <v>4</v>
          </cell>
          <cell r="U1951">
            <v>1352</v>
          </cell>
          <cell r="V1951">
            <v>1353</v>
          </cell>
          <cell r="W1951">
            <v>2973</v>
          </cell>
          <cell r="X1951">
            <v>2971</v>
          </cell>
          <cell r="Y1951">
            <v>1333</v>
          </cell>
          <cell r="Z1951">
            <v>2962</v>
          </cell>
          <cell r="AA1951">
            <v>2963</v>
          </cell>
          <cell r="AB1951">
            <v>92</v>
          </cell>
          <cell r="AC1951">
            <v>2362</v>
          </cell>
          <cell r="AD1951">
            <v>1342</v>
          </cell>
          <cell r="AE1951">
            <v>2941</v>
          </cell>
          <cell r="AF1951">
            <v>3092</v>
          </cell>
          <cell r="AR1951">
            <v>41</v>
          </cell>
          <cell r="AS1951">
            <v>2991</v>
          </cell>
          <cell r="AU1951">
            <v>2971</v>
          </cell>
          <cell r="AV1951">
            <v>2941</v>
          </cell>
          <cell r="AW1951">
            <v>92</v>
          </cell>
          <cell r="AX1951">
            <v>2373</v>
          </cell>
        </row>
        <row r="1952">
          <cell r="J1952" t="str">
            <v>TRX#</v>
          </cell>
        </row>
        <row r="1953">
          <cell r="J1953" t="str">
            <v>FRT</v>
          </cell>
        </row>
        <row r="1956">
          <cell r="B1956" t="str">
            <v>FUZ135</v>
          </cell>
          <cell r="C1956">
            <v>143</v>
          </cell>
          <cell r="D1956">
            <v>4</v>
          </cell>
          <cell r="F1956">
            <v>1352</v>
          </cell>
          <cell r="G1956">
            <v>22809</v>
          </cell>
          <cell r="H1956" t="str">
            <v>MAIYUANLU2</v>
          </cell>
          <cell r="I1956">
            <v>6</v>
          </cell>
          <cell r="J1956">
            <v>3</v>
          </cell>
          <cell r="K1956">
            <v>49</v>
          </cell>
          <cell r="L1956">
            <v>64</v>
          </cell>
          <cell r="N1956">
            <v>86</v>
          </cell>
          <cell r="O1956">
            <v>92</v>
          </cell>
          <cell r="S1956">
            <v>4</v>
          </cell>
          <cell r="U1956">
            <v>1353</v>
          </cell>
          <cell r="V1956">
            <v>1351</v>
          </cell>
          <cell r="W1956">
            <v>1333</v>
          </cell>
          <cell r="X1956">
            <v>2971</v>
          </cell>
          <cell r="Y1956">
            <v>2973</v>
          </cell>
          <cell r="Z1956">
            <v>43</v>
          </cell>
          <cell r="AA1956">
            <v>2991</v>
          </cell>
          <cell r="AB1956">
            <v>2941</v>
          </cell>
          <cell r="AC1956">
            <v>2942</v>
          </cell>
          <cell r="AD1956">
            <v>2962</v>
          </cell>
          <cell r="AE1956">
            <v>2963</v>
          </cell>
          <cell r="AF1956">
            <v>2983</v>
          </cell>
          <cell r="AR1956">
            <v>2362</v>
          </cell>
          <cell r="AS1956">
            <v>3092</v>
          </cell>
          <cell r="AT1956">
            <v>2962</v>
          </cell>
          <cell r="AU1956">
            <v>2992</v>
          </cell>
          <cell r="AW1956">
            <v>92</v>
          </cell>
          <cell r="AX1956">
            <v>2973</v>
          </cell>
          <cell r="AY1956">
            <v>2942</v>
          </cell>
          <cell r="AZ1956">
            <v>43</v>
          </cell>
          <cell r="BA1956">
            <v>2983</v>
          </cell>
        </row>
        <row r="1957">
          <cell r="J1957" t="str">
            <v>TRX#</v>
          </cell>
        </row>
        <row r="1958">
          <cell r="J1958" t="str">
            <v>FRT</v>
          </cell>
        </row>
        <row r="1961">
          <cell r="B1961" t="str">
            <v>FUZ135</v>
          </cell>
          <cell r="C1961">
            <v>143</v>
          </cell>
          <cell r="D1961">
            <v>4</v>
          </cell>
          <cell r="F1961">
            <v>1353</v>
          </cell>
          <cell r="G1961">
            <v>22809</v>
          </cell>
          <cell r="H1961" t="str">
            <v>MAIYUANLU3</v>
          </cell>
          <cell r="I1961">
            <v>6</v>
          </cell>
          <cell r="J1961">
            <v>6</v>
          </cell>
          <cell r="K1961">
            <v>57</v>
          </cell>
          <cell r="L1961">
            <v>60</v>
          </cell>
          <cell r="N1961">
            <v>88</v>
          </cell>
          <cell r="O1961">
            <v>94</v>
          </cell>
          <cell r="S1961">
            <v>4</v>
          </cell>
          <cell r="U1961">
            <v>1351</v>
          </cell>
          <cell r="V1961">
            <v>1352</v>
          </cell>
          <cell r="W1961">
            <v>2991</v>
          </cell>
          <cell r="X1961">
            <v>2941</v>
          </cell>
          <cell r="Y1961">
            <v>2942</v>
          </cell>
          <cell r="Z1961">
            <v>1342</v>
          </cell>
          <cell r="AA1961">
            <v>2362</v>
          </cell>
          <cell r="AB1961">
            <v>92</v>
          </cell>
          <cell r="AC1961">
            <v>93</v>
          </cell>
          <cell r="AD1961">
            <v>2963</v>
          </cell>
          <cell r="AR1961">
            <v>2963</v>
          </cell>
          <cell r="AS1961">
            <v>43</v>
          </cell>
          <cell r="AT1961">
            <v>1333</v>
          </cell>
          <cell r="AU1961">
            <v>273</v>
          </cell>
          <cell r="AW1961">
            <v>93</v>
          </cell>
          <cell r="AX1961">
            <v>2973</v>
          </cell>
          <cell r="AY1961">
            <v>2941</v>
          </cell>
        </row>
        <row r="1962">
          <cell r="J1962" t="str">
            <v>TRX#</v>
          </cell>
        </row>
        <row r="1963">
          <cell r="J1963" t="str">
            <v>FRT</v>
          </cell>
        </row>
        <row r="1966">
          <cell r="B1966" t="str">
            <v>FUZ136</v>
          </cell>
          <cell r="C1966">
            <v>143</v>
          </cell>
          <cell r="D1966">
            <v>4</v>
          </cell>
          <cell r="F1966">
            <v>1361</v>
          </cell>
          <cell r="G1966">
            <v>22809</v>
          </cell>
          <cell r="H1966" t="str">
            <v>GAISHANZHEN1</v>
          </cell>
          <cell r="I1966">
            <v>5</v>
          </cell>
          <cell r="J1966">
            <v>7</v>
          </cell>
          <cell r="K1966">
            <v>51</v>
          </cell>
          <cell r="L1966">
            <v>70</v>
          </cell>
          <cell r="N1966">
            <v>84</v>
          </cell>
          <cell r="O1966">
            <v>90</v>
          </cell>
          <cell r="S1966">
            <v>4</v>
          </cell>
          <cell r="U1966">
            <v>1362</v>
          </cell>
          <cell r="V1966">
            <v>1363</v>
          </cell>
          <cell r="W1966">
            <v>2723</v>
          </cell>
          <cell r="X1966">
            <v>2982</v>
          </cell>
          <cell r="Y1966">
            <v>2983</v>
          </cell>
          <cell r="Z1966">
            <v>2992</v>
          </cell>
          <cell r="AA1966">
            <v>42</v>
          </cell>
          <cell r="AB1966">
            <v>663</v>
          </cell>
          <cell r="AC1966">
            <v>3002</v>
          </cell>
          <cell r="AD1966">
            <v>3003</v>
          </cell>
          <cell r="AE1966">
            <v>43</v>
          </cell>
          <cell r="AF1966">
            <v>1951</v>
          </cell>
          <cell r="AG1966">
            <v>2981</v>
          </cell>
          <cell r="AR1966">
            <v>41</v>
          </cell>
          <cell r="AS1966">
            <v>2991</v>
          </cell>
          <cell r="AU1966">
            <v>2982</v>
          </cell>
          <cell r="AV1966">
            <v>2981</v>
          </cell>
          <cell r="AW1966">
            <v>3002</v>
          </cell>
          <cell r="AX1966">
            <v>2972</v>
          </cell>
          <cell r="AY1966">
            <v>3001</v>
          </cell>
          <cell r="AZ1966">
            <v>2971</v>
          </cell>
        </row>
        <row r="1967">
          <cell r="J1967" t="str">
            <v>TRX#</v>
          </cell>
        </row>
        <row r="1968">
          <cell r="J1968" t="str">
            <v>FRT</v>
          </cell>
        </row>
        <row r="1971">
          <cell r="B1971" t="str">
            <v>FUZ136</v>
          </cell>
          <cell r="C1971">
            <v>143</v>
          </cell>
          <cell r="D1971">
            <v>4</v>
          </cell>
          <cell r="F1971">
            <v>1362</v>
          </cell>
          <cell r="G1971">
            <v>22809</v>
          </cell>
          <cell r="H1971" t="str">
            <v>GAISHANZHEN2</v>
          </cell>
          <cell r="I1971">
            <v>7</v>
          </cell>
          <cell r="J1971">
            <v>7</v>
          </cell>
          <cell r="K1971">
            <v>45</v>
          </cell>
          <cell r="L1971">
            <v>76</v>
          </cell>
          <cell r="M1971">
            <v>67</v>
          </cell>
          <cell r="N1971">
            <v>86</v>
          </cell>
          <cell r="O1971">
            <v>92</v>
          </cell>
          <cell r="S1971">
            <v>5</v>
          </cell>
          <cell r="U1971">
            <v>1363</v>
          </cell>
          <cell r="V1971">
            <v>1361</v>
          </cell>
          <cell r="W1971">
            <v>2723</v>
          </cell>
          <cell r="X1971">
            <v>2982</v>
          </cell>
          <cell r="Y1971">
            <v>3002</v>
          </cell>
          <cell r="Z1971">
            <v>381</v>
          </cell>
          <cell r="AA1971">
            <v>383</v>
          </cell>
          <cell r="AB1971">
            <v>591</v>
          </cell>
          <cell r="AC1971">
            <v>2012</v>
          </cell>
          <cell r="AD1971">
            <v>2992</v>
          </cell>
          <cell r="AE1971">
            <v>2993</v>
          </cell>
          <cell r="AF1971">
            <v>1951</v>
          </cell>
          <cell r="AG1971">
            <v>382</v>
          </cell>
          <cell r="AR1971">
            <v>1332</v>
          </cell>
          <cell r="AS1971">
            <v>42</v>
          </cell>
          <cell r="AT1971">
            <v>2992</v>
          </cell>
          <cell r="AV1971">
            <v>2982</v>
          </cell>
          <cell r="AW1971">
            <v>3002</v>
          </cell>
        </row>
        <row r="1972">
          <cell r="J1972" t="str">
            <v>TRX#</v>
          </cell>
        </row>
        <row r="1973">
          <cell r="J1973" t="str">
            <v>FRT</v>
          </cell>
        </row>
        <row r="1976">
          <cell r="B1976" t="str">
            <v>FUZ136</v>
          </cell>
          <cell r="C1976">
            <v>143</v>
          </cell>
          <cell r="D1976">
            <v>4</v>
          </cell>
          <cell r="F1976">
            <v>1363</v>
          </cell>
          <cell r="G1976">
            <v>22809</v>
          </cell>
          <cell r="H1976" t="str">
            <v>GAISHANZHEN3</v>
          </cell>
          <cell r="I1976">
            <v>7</v>
          </cell>
          <cell r="J1976">
            <v>7</v>
          </cell>
          <cell r="K1976">
            <v>43</v>
          </cell>
          <cell r="L1976">
            <v>61</v>
          </cell>
          <cell r="N1976">
            <v>88</v>
          </cell>
          <cell r="S1976">
            <v>3</v>
          </cell>
          <cell r="U1976">
            <v>1361</v>
          </cell>
          <cell r="V1976">
            <v>1362</v>
          </cell>
          <cell r="W1976">
            <v>43</v>
          </cell>
          <cell r="X1976">
            <v>1382</v>
          </cell>
          <cell r="Y1976">
            <v>2991</v>
          </cell>
          <cell r="Z1976">
            <v>2992</v>
          </cell>
          <cell r="AA1976">
            <v>42</v>
          </cell>
          <cell r="AB1976">
            <v>2983</v>
          </cell>
          <cell r="AC1976">
            <v>3003</v>
          </cell>
          <cell r="AD1976">
            <v>2993</v>
          </cell>
          <cell r="AE1976">
            <v>381</v>
          </cell>
          <cell r="AF1976">
            <v>2982</v>
          </cell>
          <cell r="AR1976">
            <v>43</v>
          </cell>
          <cell r="AS1976">
            <v>2993</v>
          </cell>
          <cell r="AU1976">
            <v>2983</v>
          </cell>
          <cell r="AV1976">
            <v>3003</v>
          </cell>
        </row>
        <row r="1977">
          <cell r="J1977" t="str">
            <v>TRX#</v>
          </cell>
        </row>
        <row r="1978">
          <cell r="J1978" t="str">
            <v>FRT</v>
          </cell>
        </row>
        <row r="1981">
          <cell r="B1981" t="str">
            <v>FUZ138</v>
          </cell>
          <cell r="C1981">
            <v>143</v>
          </cell>
          <cell r="D1981">
            <v>4</v>
          </cell>
          <cell r="F1981">
            <v>1381</v>
          </cell>
          <cell r="G1981">
            <v>22809</v>
          </cell>
          <cell r="H1981" t="str">
            <v>WANBIAN1</v>
          </cell>
          <cell r="I1981">
            <v>4</v>
          </cell>
          <cell r="J1981">
            <v>0</v>
          </cell>
          <cell r="K1981">
            <v>43</v>
          </cell>
          <cell r="L1981">
            <v>67</v>
          </cell>
          <cell r="S1981">
            <v>2</v>
          </cell>
          <cell r="U1981">
            <v>1382</v>
          </cell>
          <cell r="V1981">
            <v>1383</v>
          </cell>
          <cell r="W1981">
            <v>2392</v>
          </cell>
          <cell r="X1981">
            <v>2983</v>
          </cell>
          <cell r="Y1981">
            <v>2993</v>
          </cell>
          <cell r="Z1981">
            <v>1392</v>
          </cell>
          <cell r="AA1981">
            <v>1393</v>
          </cell>
          <cell r="AB1981">
            <v>2902</v>
          </cell>
          <cell r="AC1981">
            <v>2903</v>
          </cell>
          <cell r="AD1981">
            <v>2892</v>
          </cell>
          <cell r="AE1981">
            <v>2893</v>
          </cell>
          <cell r="AF1981">
            <v>321</v>
          </cell>
          <cell r="AG1981">
            <v>322</v>
          </cell>
          <cell r="AH1981">
            <v>373</v>
          </cell>
          <cell r="AI1981">
            <v>572</v>
          </cell>
          <cell r="AJ1981">
            <v>662</v>
          </cell>
          <cell r="AK1981">
            <v>1343</v>
          </cell>
          <cell r="AL1981">
            <v>1391</v>
          </cell>
          <cell r="AM1981">
            <v>2011</v>
          </cell>
          <cell r="AN1981">
            <v>3653</v>
          </cell>
        </row>
        <row r="1982">
          <cell r="J1982" t="str">
            <v>TRX#</v>
          </cell>
        </row>
        <row r="1983">
          <cell r="J1983" t="str">
            <v>FRT</v>
          </cell>
        </row>
        <row r="1986">
          <cell r="B1986" t="str">
            <v>FUZ138</v>
          </cell>
          <cell r="C1986">
            <v>143</v>
          </cell>
          <cell r="D1986">
            <v>4</v>
          </cell>
          <cell r="F1986">
            <v>1382</v>
          </cell>
          <cell r="G1986">
            <v>22809</v>
          </cell>
          <cell r="H1986" t="str">
            <v>WANBIAN2</v>
          </cell>
          <cell r="I1986">
            <v>6</v>
          </cell>
          <cell r="J1986">
            <v>6</v>
          </cell>
          <cell r="K1986">
            <v>54</v>
          </cell>
          <cell r="L1986">
            <v>69</v>
          </cell>
          <cell r="S1986">
            <v>2</v>
          </cell>
          <cell r="U1986">
            <v>1383</v>
          </cell>
          <cell r="V1986">
            <v>1381</v>
          </cell>
          <cell r="W1986">
            <v>1392</v>
          </cell>
          <cell r="X1986">
            <v>1393</v>
          </cell>
          <cell r="Y1986">
            <v>2992</v>
          </cell>
          <cell r="Z1986">
            <v>2993</v>
          </cell>
          <cell r="AA1986">
            <v>3653</v>
          </cell>
          <cell r="AB1986">
            <v>1363</v>
          </cell>
          <cell r="AC1986">
            <v>382</v>
          </cell>
          <cell r="AD1986">
            <v>591</v>
          </cell>
          <cell r="AE1986">
            <v>2011</v>
          </cell>
          <cell r="AF1986">
            <v>2012</v>
          </cell>
          <cell r="AG1986">
            <v>383</v>
          </cell>
        </row>
        <row r="1987">
          <cell r="J1987" t="str">
            <v>TRX#</v>
          </cell>
        </row>
        <row r="1988">
          <cell r="J1988" t="str">
            <v>FRT</v>
          </cell>
        </row>
        <row r="1991">
          <cell r="B1991" t="str">
            <v>FUZ138</v>
          </cell>
          <cell r="C1991">
            <v>143</v>
          </cell>
          <cell r="D1991">
            <v>4</v>
          </cell>
          <cell r="F1991">
            <v>1383</v>
          </cell>
          <cell r="G1991">
            <v>22809</v>
          </cell>
          <cell r="H1991" t="str">
            <v>WANBIAN3</v>
          </cell>
          <cell r="I1991">
            <v>6</v>
          </cell>
          <cell r="J1991">
            <v>5</v>
          </cell>
          <cell r="K1991">
            <v>47</v>
          </cell>
          <cell r="L1991">
            <v>62</v>
          </cell>
          <cell r="S1991">
            <v>2</v>
          </cell>
          <cell r="U1991">
            <v>1381</v>
          </cell>
          <cell r="V1991">
            <v>1382</v>
          </cell>
          <cell r="W1991">
            <v>2902</v>
          </cell>
          <cell r="X1991">
            <v>2903</v>
          </cell>
          <cell r="Y1991">
            <v>2013</v>
          </cell>
          <cell r="Z1991">
            <v>2893</v>
          </cell>
          <cell r="AA1991">
            <v>572</v>
          </cell>
          <cell r="AB1991">
            <v>591</v>
          </cell>
          <cell r="AC1991">
            <v>593</v>
          </cell>
          <cell r="AD1991">
            <v>2011</v>
          </cell>
          <cell r="AE1991">
            <v>2012</v>
          </cell>
          <cell r="AF1991">
            <v>372</v>
          </cell>
          <cell r="AG1991">
            <v>3653</v>
          </cell>
          <cell r="AH1991">
            <v>3712</v>
          </cell>
        </row>
        <row r="1992">
          <cell r="J1992" t="str">
            <v>TRX#</v>
          </cell>
        </row>
        <row r="1993">
          <cell r="J1993" t="str">
            <v>FRT</v>
          </cell>
        </row>
        <row r="1996">
          <cell r="B1996" t="str">
            <v>FUZ139</v>
          </cell>
          <cell r="C1996">
            <v>143</v>
          </cell>
          <cell r="D1996">
            <v>4</v>
          </cell>
          <cell r="F1996">
            <v>1391</v>
          </cell>
          <cell r="G1996">
            <v>22809</v>
          </cell>
          <cell r="H1996" t="str">
            <v>YOUXIAO1</v>
          </cell>
          <cell r="I1996">
            <v>6</v>
          </cell>
          <cell r="J1996">
            <v>0</v>
          </cell>
          <cell r="K1996">
            <v>51</v>
          </cell>
          <cell r="L1996">
            <v>63</v>
          </cell>
          <cell r="S1996">
            <v>2</v>
          </cell>
          <cell r="U1996">
            <v>1392</v>
          </cell>
          <cell r="V1996">
            <v>1393</v>
          </cell>
          <cell r="W1996">
            <v>1381</v>
          </cell>
          <cell r="X1996">
            <v>2902</v>
          </cell>
          <cell r="Y1996">
            <v>2393</v>
          </cell>
          <cell r="Z1996">
            <v>1342</v>
          </cell>
          <cell r="AA1996">
            <v>372</v>
          </cell>
          <cell r="AB1996">
            <v>373</v>
          </cell>
          <cell r="AC1996">
            <v>2991</v>
          </cell>
          <cell r="AD1996">
            <v>2993</v>
          </cell>
          <cell r="AE1996">
            <v>1343</v>
          </cell>
          <cell r="AF1996">
            <v>2943</v>
          </cell>
          <cell r="AG1996">
            <v>371</v>
          </cell>
          <cell r="AH1996">
            <v>2973</v>
          </cell>
          <cell r="AI1996">
            <v>2942</v>
          </cell>
        </row>
        <row r="1997">
          <cell r="J1997" t="str">
            <v>TRX#</v>
          </cell>
        </row>
        <row r="1998">
          <cell r="J1998" t="str">
            <v>FRT</v>
          </cell>
        </row>
        <row r="2001">
          <cell r="B2001" t="str">
            <v>FUZ139</v>
          </cell>
          <cell r="C2001">
            <v>143</v>
          </cell>
          <cell r="D2001">
            <v>4</v>
          </cell>
          <cell r="F2001">
            <v>1392</v>
          </cell>
          <cell r="G2001">
            <v>22809</v>
          </cell>
          <cell r="H2001" t="str">
            <v>YOUXIAO2</v>
          </cell>
          <cell r="I2001">
            <v>5</v>
          </cell>
          <cell r="J2001">
            <v>4</v>
          </cell>
          <cell r="K2001">
            <v>44</v>
          </cell>
          <cell r="L2001">
            <v>81</v>
          </cell>
          <cell r="S2001">
            <v>2</v>
          </cell>
          <cell r="U2001">
            <v>1393</v>
          </cell>
          <cell r="V2001">
            <v>1391</v>
          </cell>
          <cell r="W2001">
            <v>372</v>
          </cell>
          <cell r="X2001">
            <v>2991</v>
          </cell>
          <cell r="Y2001">
            <v>2993</v>
          </cell>
          <cell r="Z2001">
            <v>373</v>
          </cell>
          <cell r="AA2001">
            <v>1381</v>
          </cell>
          <cell r="AB2001">
            <v>1382</v>
          </cell>
          <cell r="AC2001">
            <v>383</v>
          </cell>
          <cell r="AD2001">
            <v>591</v>
          </cell>
          <cell r="AE2001">
            <v>593</v>
          </cell>
          <cell r="AF2001">
            <v>1342</v>
          </cell>
        </row>
        <row r="2002">
          <cell r="J2002" t="str">
            <v>TRX#</v>
          </cell>
        </row>
        <row r="2003">
          <cell r="J2003" t="str">
            <v>FRT</v>
          </cell>
        </row>
        <row r="2006">
          <cell r="B2006" t="str">
            <v>FUZ139</v>
          </cell>
          <cell r="C2006">
            <v>143</v>
          </cell>
          <cell r="D2006">
            <v>4</v>
          </cell>
          <cell r="F2006">
            <v>1393</v>
          </cell>
          <cell r="G2006">
            <v>22809</v>
          </cell>
          <cell r="H2006" t="str">
            <v>YOUXIAO3</v>
          </cell>
          <cell r="I2006">
            <v>7</v>
          </cell>
          <cell r="J2006">
            <v>4</v>
          </cell>
          <cell r="K2006">
            <v>59</v>
          </cell>
          <cell r="L2006">
            <v>73</v>
          </cell>
          <cell r="S2006">
            <v>2</v>
          </cell>
          <cell r="U2006">
            <v>1391</v>
          </cell>
          <cell r="V2006">
            <v>1392</v>
          </cell>
          <cell r="W2006">
            <v>2993</v>
          </cell>
          <cell r="X2006">
            <v>1381</v>
          </cell>
          <cell r="Y2006">
            <v>1382</v>
          </cell>
          <cell r="Z2006">
            <v>2902</v>
          </cell>
          <cell r="AA2006">
            <v>2392</v>
          </cell>
          <cell r="AB2006">
            <v>2393</v>
          </cell>
          <cell r="AC2006">
            <v>1343</v>
          </cell>
          <cell r="AD2006">
            <v>372</v>
          </cell>
          <cell r="AE2006">
            <v>373</v>
          </cell>
          <cell r="AF2006">
            <v>3711</v>
          </cell>
        </row>
        <row r="2007">
          <cell r="J2007" t="str">
            <v>TRX#</v>
          </cell>
        </row>
        <row r="2008">
          <cell r="J2008" t="str">
            <v>FRT</v>
          </cell>
        </row>
        <row r="2011">
          <cell r="B2011" t="str">
            <v>FUZ195</v>
          </cell>
          <cell r="C2011">
            <v>143</v>
          </cell>
          <cell r="D2011">
            <v>4</v>
          </cell>
          <cell r="F2011">
            <v>1951</v>
          </cell>
          <cell r="G2011">
            <v>22809</v>
          </cell>
          <cell r="H2011" t="str">
            <v>XIEKENG1</v>
          </cell>
          <cell r="I2011">
            <v>7</v>
          </cell>
          <cell r="J2011">
            <v>5</v>
          </cell>
          <cell r="K2011">
            <v>59</v>
          </cell>
          <cell r="L2011">
            <v>63</v>
          </cell>
          <cell r="S2011">
            <v>2</v>
          </cell>
          <cell r="U2011">
            <v>1952</v>
          </cell>
          <cell r="V2011">
            <v>1953</v>
          </cell>
          <cell r="W2011">
            <v>143</v>
          </cell>
          <cell r="X2011">
            <v>662</v>
          </cell>
          <cell r="Y2011">
            <v>663</v>
          </cell>
          <cell r="Z2011">
            <v>383</v>
          </cell>
          <cell r="AA2011">
            <v>381</v>
          </cell>
          <cell r="AB2011">
            <v>1413</v>
          </cell>
          <cell r="AC2011">
            <v>2722</v>
          </cell>
          <cell r="AD2011">
            <v>2723</v>
          </cell>
          <cell r="AE2011">
            <v>382</v>
          </cell>
          <cell r="AF2011">
            <v>1361</v>
          </cell>
          <cell r="AG2011">
            <v>1362</v>
          </cell>
          <cell r="AH2011">
            <v>1332</v>
          </cell>
          <cell r="AI2011">
            <v>2742</v>
          </cell>
          <cell r="AJ2011">
            <v>3002</v>
          </cell>
        </row>
        <row r="2012">
          <cell r="J2012" t="str">
            <v>TRX#</v>
          </cell>
        </row>
        <row r="2013">
          <cell r="J2013" t="str">
            <v>FRT</v>
          </cell>
        </row>
        <row r="2016">
          <cell r="B2016" t="str">
            <v>FUZ195</v>
          </cell>
          <cell r="C2016">
            <v>143</v>
          </cell>
          <cell r="D2016">
            <v>4</v>
          </cell>
          <cell r="F2016">
            <v>1952</v>
          </cell>
          <cell r="G2016">
            <v>22809</v>
          </cell>
          <cell r="H2016" t="str">
            <v>XIEKENG2</v>
          </cell>
          <cell r="I2016">
            <v>6</v>
          </cell>
          <cell r="J2016">
            <v>7</v>
          </cell>
          <cell r="K2016">
            <v>45</v>
          </cell>
          <cell r="L2016">
            <v>69</v>
          </cell>
          <cell r="S2016">
            <v>2</v>
          </cell>
          <cell r="U2016">
            <v>1953</v>
          </cell>
          <cell r="V2016">
            <v>1951</v>
          </cell>
          <cell r="W2016">
            <v>662</v>
          </cell>
          <cell r="X2016">
            <v>143</v>
          </cell>
          <cell r="Y2016">
            <v>142</v>
          </cell>
          <cell r="Z2016">
            <v>1613</v>
          </cell>
          <cell r="AA2016">
            <v>2021</v>
          </cell>
          <cell r="AB2016">
            <v>2022</v>
          </cell>
          <cell r="AC2016">
            <v>1612</v>
          </cell>
        </row>
        <row r="2017">
          <cell r="J2017" t="str">
            <v>TRX#</v>
          </cell>
        </row>
        <row r="2018">
          <cell r="J2018" t="str">
            <v>FRT</v>
          </cell>
        </row>
        <row r="2021">
          <cell r="B2021" t="str">
            <v>FUZ195</v>
          </cell>
          <cell r="C2021">
            <v>143</v>
          </cell>
          <cell r="D2021">
            <v>4</v>
          </cell>
          <cell r="F2021">
            <v>1953</v>
          </cell>
          <cell r="G2021">
            <v>22809</v>
          </cell>
          <cell r="H2021" t="str">
            <v>XIEKENG3</v>
          </cell>
          <cell r="I2021">
            <v>7</v>
          </cell>
          <cell r="J2021">
            <v>0</v>
          </cell>
          <cell r="K2021">
            <v>43</v>
          </cell>
          <cell r="L2021">
            <v>75</v>
          </cell>
          <cell r="S2021">
            <v>2</v>
          </cell>
          <cell r="U2021">
            <v>1952</v>
          </cell>
          <cell r="V2021">
            <v>1951</v>
          </cell>
          <cell r="W2021">
            <v>663</v>
          </cell>
          <cell r="X2021">
            <v>381</v>
          </cell>
          <cell r="Y2021">
            <v>2023</v>
          </cell>
          <cell r="Z2021">
            <v>2021</v>
          </cell>
          <cell r="AA2021">
            <v>2722</v>
          </cell>
          <cell r="AB2021">
            <v>382</v>
          </cell>
        </row>
        <row r="2022">
          <cell r="J2022" t="str">
            <v>TRX#</v>
          </cell>
        </row>
        <row r="2023">
          <cell r="J2023" t="str">
            <v>FRT</v>
          </cell>
        </row>
        <row r="2026">
          <cell r="B2026" t="str">
            <v>FUZ294</v>
          </cell>
          <cell r="C2026">
            <v>143</v>
          </cell>
          <cell r="D2026">
            <v>4</v>
          </cell>
          <cell r="F2026">
            <v>2941</v>
          </cell>
          <cell r="G2026">
            <v>22809</v>
          </cell>
          <cell r="H2026" t="str">
            <v>DUIHU1</v>
          </cell>
          <cell r="I2026">
            <v>7</v>
          </cell>
          <cell r="J2026">
            <v>0</v>
          </cell>
          <cell r="K2026">
            <v>45</v>
          </cell>
          <cell r="L2026">
            <v>71</v>
          </cell>
          <cell r="N2026">
            <v>83</v>
          </cell>
          <cell r="O2026">
            <v>89</v>
          </cell>
          <cell r="S2026">
            <v>4</v>
          </cell>
          <cell r="U2026">
            <v>2942</v>
          </cell>
          <cell r="V2026">
            <v>2943</v>
          </cell>
          <cell r="W2026">
            <v>1342</v>
          </cell>
          <cell r="X2026">
            <v>2362</v>
          </cell>
          <cell r="Y2026">
            <v>2363</v>
          </cell>
          <cell r="Z2026">
            <v>92</v>
          </cell>
          <cell r="AA2026">
            <v>93</v>
          </cell>
          <cell r="AB2026">
            <v>1352</v>
          </cell>
          <cell r="AC2026">
            <v>1353</v>
          </cell>
          <cell r="AD2026">
            <v>2973</v>
          </cell>
          <cell r="AE2026">
            <v>43</v>
          </cell>
          <cell r="AF2026">
            <v>1351</v>
          </cell>
          <cell r="AR2026">
            <v>91</v>
          </cell>
          <cell r="AS2026">
            <v>3001</v>
          </cell>
          <cell r="AT2026">
            <v>2981</v>
          </cell>
          <cell r="AV2026">
            <v>1353</v>
          </cell>
          <cell r="AW2026">
            <v>372</v>
          </cell>
          <cell r="AX2026">
            <v>41</v>
          </cell>
          <cell r="AY2026">
            <v>43</v>
          </cell>
        </row>
        <row r="2027">
          <cell r="J2027" t="str">
            <v>TRX#</v>
          </cell>
        </row>
        <row r="2028">
          <cell r="J2028" t="str">
            <v>FRT</v>
          </cell>
        </row>
        <row r="2031">
          <cell r="B2031" t="str">
            <v>FUZ294</v>
          </cell>
          <cell r="C2031">
            <v>143</v>
          </cell>
          <cell r="D2031">
            <v>4</v>
          </cell>
          <cell r="F2031">
            <v>2942</v>
          </cell>
          <cell r="G2031">
            <v>22809</v>
          </cell>
          <cell r="H2031" t="str">
            <v>DUIHU2</v>
          </cell>
          <cell r="I2031">
            <v>6</v>
          </cell>
          <cell r="J2031">
            <v>6</v>
          </cell>
          <cell r="K2031">
            <v>47</v>
          </cell>
          <cell r="L2031">
            <v>61</v>
          </cell>
          <cell r="N2031">
            <v>85</v>
          </cell>
          <cell r="O2031">
            <v>91</v>
          </cell>
          <cell r="S2031">
            <v>4</v>
          </cell>
          <cell r="U2031">
            <v>2943</v>
          </cell>
          <cell r="V2031">
            <v>2941</v>
          </cell>
          <cell r="W2031">
            <v>1352</v>
          </cell>
          <cell r="X2031">
            <v>1353</v>
          </cell>
          <cell r="Y2031">
            <v>2973</v>
          </cell>
          <cell r="Z2031">
            <v>43</v>
          </cell>
          <cell r="AA2031">
            <v>2991</v>
          </cell>
          <cell r="AB2031">
            <v>2993</v>
          </cell>
          <cell r="AC2031">
            <v>371</v>
          </cell>
          <cell r="AD2031">
            <v>372</v>
          </cell>
          <cell r="AE2031">
            <v>2971</v>
          </cell>
          <cell r="AF2031">
            <v>1391</v>
          </cell>
          <cell r="AR2031">
            <v>2972</v>
          </cell>
          <cell r="AS2031">
            <v>2982</v>
          </cell>
          <cell r="AT2031">
            <v>92</v>
          </cell>
          <cell r="AV2031">
            <v>2991</v>
          </cell>
          <cell r="AW2031">
            <v>2992</v>
          </cell>
          <cell r="AX2031">
            <v>41</v>
          </cell>
          <cell r="AY2031">
            <v>1352</v>
          </cell>
          <cell r="AZ2031">
            <v>2362</v>
          </cell>
          <cell r="BA2031">
            <v>1342</v>
          </cell>
        </row>
        <row r="2032">
          <cell r="J2032" t="str">
            <v>TRX#</v>
          </cell>
        </row>
        <row r="2033">
          <cell r="J2033" t="str">
            <v>FRT</v>
          </cell>
        </row>
        <row r="2036">
          <cell r="B2036" t="str">
            <v>FUZ294</v>
          </cell>
          <cell r="C2036">
            <v>143</v>
          </cell>
          <cell r="D2036">
            <v>4</v>
          </cell>
          <cell r="F2036">
            <v>2943</v>
          </cell>
          <cell r="G2036">
            <v>22809</v>
          </cell>
          <cell r="H2036" t="str">
            <v>DUIHU3</v>
          </cell>
          <cell r="I2036">
            <v>6</v>
          </cell>
          <cell r="J2036">
            <v>5</v>
          </cell>
          <cell r="K2036">
            <v>53</v>
          </cell>
          <cell r="L2036">
            <v>78</v>
          </cell>
          <cell r="N2036">
            <v>87</v>
          </cell>
          <cell r="O2036">
            <v>93</v>
          </cell>
          <cell r="S2036">
            <v>4</v>
          </cell>
          <cell r="U2036">
            <v>2941</v>
          </cell>
          <cell r="V2036">
            <v>2942</v>
          </cell>
          <cell r="W2036">
            <v>371</v>
          </cell>
          <cell r="X2036">
            <v>372</v>
          </cell>
          <cell r="Y2036">
            <v>2363</v>
          </cell>
          <cell r="Z2036">
            <v>2393</v>
          </cell>
          <cell r="AA2036">
            <v>1342</v>
          </cell>
          <cell r="AB2036">
            <v>93</v>
          </cell>
          <cell r="AC2036">
            <v>1343</v>
          </cell>
          <cell r="AD2036">
            <v>2362</v>
          </cell>
          <cell r="AE2036">
            <v>2392</v>
          </cell>
          <cell r="AF2036">
            <v>1391</v>
          </cell>
          <cell r="AR2036">
            <v>3003</v>
          </cell>
          <cell r="AS2036">
            <v>2973</v>
          </cell>
          <cell r="AT2036">
            <v>93</v>
          </cell>
          <cell r="AU2036">
            <v>2683</v>
          </cell>
          <cell r="AW2036">
            <v>2993</v>
          </cell>
          <cell r="AX2036">
            <v>1342</v>
          </cell>
          <cell r="AY2036">
            <v>1343</v>
          </cell>
          <cell r="AZ2036">
            <v>2363</v>
          </cell>
          <cell r="BA2036">
            <v>1353</v>
          </cell>
        </row>
        <row r="2037">
          <cell r="J2037" t="str">
            <v>TRX#</v>
          </cell>
        </row>
        <row r="2038">
          <cell r="J2038" t="str">
            <v>FRT</v>
          </cell>
        </row>
        <row r="2041">
          <cell r="B2041" t="str">
            <v>FUZ296</v>
          </cell>
          <cell r="C2041">
            <v>143</v>
          </cell>
          <cell r="D2041">
            <v>4</v>
          </cell>
          <cell r="F2041">
            <v>2961</v>
          </cell>
          <cell r="G2041">
            <v>22809</v>
          </cell>
          <cell r="H2041" t="str">
            <v>GUANHAILUKOU1</v>
          </cell>
          <cell r="I2041">
            <v>7</v>
          </cell>
          <cell r="J2041">
            <v>2</v>
          </cell>
          <cell r="K2041">
            <v>49</v>
          </cell>
          <cell r="L2041">
            <v>65</v>
          </cell>
          <cell r="M2041">
            <v>61</v>
          </cell>
          <cell r="N2041">
            <v>84</v>
          </cell>
          <cell r="O2041">
            <v>90</v>
          </cell>
          <cell r="S2041">
            <v>5</v>
          </cell>
          <cell r="U2041">
            <v>2962</v>
          </cell>
          <cell r="V2041">
            <v>2963</v>
          </cell>
          <cell r="W2041">
            <v>2362</v>
          </cell>
          <cell r="X2041">
            <v>92</v>
          </cell>
          <cell r="Y2041">
            <v>2371</v>
          </cell>
          <cell r="Z2041">
            <v>2372</v>
          </cell>
          <cell r="AA2041">
            <v>273</v>
          </cell>
          <cell r="AB2041">
            <v>1331</v>
          </cell>
          <cell r="AC2041">
            <v>1333</v>
          </cell>
          <cell r="AD2041">
            <v>52</v>
          </cell>
          <cell r="AE2041">
            <v>2702</v>
          </cell>
          <cell r="AF2041">
            <v>2971</v>
          </cell>
          <cell r="AG2041">
            <v>3102</v>
          </cell>
          <cell r="AH2041">
            <v>3092</v>
          </cell>
          <cell r="AR2041">
            <v>1331</v>
          </cell>
          <cell r="AS2041">
            <v>51</v>
          </cell>
          <cell r="AT2041">
            <v>1351</v>
          </cell>
          <cell r="AU2041">
            <v>41</v>
          </cell>
          <cell r="AV2041">
            <v>3091</v>
          </cell>
          <cell r="AX2041">
            <v>91</v>
          </cell>
          <cell r="AY2041">
            <v>92</v>
          </cell>
          <cell r="AZ2041">
            <v>2371</v>
          </cell>
          <cell r="BA2041">
            <v>2702</v>
          </cell>
          <cell r="BB2041">
            <v>2971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5"/>
  <sheetViews>
    <sheetView topLeftCell="A22" workbookViewId="0">
      <selection activeCell="G30" sqref="G30"/>
    </sheetView>
  </sheetViews>
  <sheetFormatPr defaultColWidth="11" defaultRowHeight="15.75"/>
  <cols>
    <col min="1" max="1" width="5" customWidth="1"/>
    <col min="2" max="2" width="28.375" customWidth="1"/>
    <col min="3" max="3" width="13.75" style="1" bestFit="1" customWidth="1"/>
    <col min="4" max="4" width="10.125" style="1" customWidth="1"/>
    <col min="5" max="5" width="15.25" style="1" bestFit="1" customWidth="1"/>
    <col min="6" max="6" width="14.625" style="1" customWidth="1"/>
    <col min="7" max="7" width="25.75" customWidth="1"/>
  </cols>
  <sheetData>
    <row r="2" spans="1:7">
      <c r="B2" t="s">
        <v>9</v>
      </c>
    </row>
    <row r="3" spans="1:7" ht="16.5" thickBot="1"/>
    <row r="4" spans="1:7" ht="16.5" thickBot="1">
      <c r="A4" s="8" t="s">
        <v>34</v>
      </c>
      <c r="B4" s="9" t="s">
        <v>35</v>
      </c>
      <c r="C4" s="10" t="s">
        <v>36</v>
      </c>
      <c r="D4" s="10" t="s">
        <v>28</v>
      </c>
      <c r="E4" s="10" t="s">
        <v>37</v>
      </c>
      <c r="F4" s="10" t="s">
        <v>38</v>
      </c>
      <c r="G4" s="15" t="s">
        <v>39</v>
      </c>
    </row>
    <row r="5" spans="1:7">
      <c r="A5" s="5">
        <v>1</v>
      </c>
      <c r="B5" s="6" t="s">
        <v>1</v>
      </c>
      <c r="C5" s="7">
        <v>11</v>
      </c>
      <c r="D5" s="7" t="s">
        <v>29</v>
      </c>
      <c r="E5" s="13">
        <v>190000000</v>
      </c>
      <c r="F5" s="20">
        <f t="shared" ref="F5:F26" si="0">E5*C5</f>
        <v>2090000000</v>
      </c>
      <c r="G5" s="16" t="s">
        <v>41</v>
      </c>
    </row>
    <row r="6" spans="1:7">
      <c r="A6" s="2">
        <v>2</v>
      </c>
      <c r="B6" s="3" t="s">
        <v>52</v>
      </c>
      <c r="C6" s="4">
        <v>4</v>
      </c>
      <c r="D6" s="4" t="s">
        <v>30</v>
      </c>
      <c r="E6" s="14">
        <v>80000000</v>
      </c>
      <c r="F6" s="21">
        <f t="shared" si="0"/>
        <v>320000000</v>
      </c>
      <c r="G6" s="17" t="s">
        <v>46</v>
      </c>
    </row>
    <row r="7" spans="1:7">
      <c r="A7" s="5">
        <v>3</v>
      </c>
      <c r="B7" s="3" t="s">
        <v>2</v>
      </c>
      <c r="C7" s="4">
        <v>4</v>
      </c>
      <c r="D7" s="4" t="s">
        <v>30</v>
      </c>
      <c r="E7" s="14">
        <v>5000000</v>
      </c>
      <c r="F7" s="21">
        <f>E7*C7</f>
        <v>20000000</v>
      </c>
      <c r="G7" s="17" t="s">
        <v>50</v>
      </c>
    </row>
    <row r="8" spans="1:7">
      <c r="A8" s="2">
        <v>4</v>
      </c>
      <c r="B8" s="3" t="s">
        <v>10</v>
      </c>
      <c r="C8" s="4">
        <v>4</v>
      </c>
      <c r="D8" s="4" t="s">
        <v>30</v>
      </c>
      <c r="E8" s="14">
        <v>5000000</v>
      </c>
      <c r="F8" s="4">
        <f t="shared" si="0"/>
        <v>20000000</v>
      </c>
      <c r="G8" s="309" t="s">
        <v>44</v>
      </c>
    </row>
    <row r="9" spans="1:7">
      <c r="A9" s="2">
        <v>5</v>
      </c>
      <c r="B9" s="3" t="s">
        <v>8</v>
      </c>
      <c r="C9" s="4">
        <v>4</v>
      </c>
      <c r="D9" s="4" t="s">
        <v>30</v>
      </c>
      <c r="E9" s="14">
        <v>5000000</v>
      </c>
      <c r="F9" s="4">
        <f t="shared" si="0"/>
        <v>20000000</v>
      </c>
      <c r="G9" s="309"/>
    </row>
    <row r="10" spans="1:7" ht="15.75" customHeight="1">
      <c r="A10" s="2">
        <v>6</v>
      </c>
      <c r="B10" s="3" t="s">
        <v>5</v>
      </c>
      <c r="C10" s="4">
        <v>4</v>
      </c>
      <c r="D10" s="4" t="s">
        <v>30</v>
      </c>
      <c r="E10" s="14">
        <v>10000000</v>
      </c>
      <c r="F10" s="4">
        <f t="shared" si="0"/>
        <v>40000000</v>
      </c>
      <c r="G10" s="309"/>
    </row>
    <row r="11" spans="1:7">
      <c r="A11" s="2">
        <v>7</v>
      </c>
      <c r="B11" s="3" t="s">
        <v>17</v>
      </c>
      <c r="C11" s="4">
        <v>4</v>
      </c>
      <c r="D11" s="4" t="s">
        <v>30</v>
      </c>
      <c r="E11" s="14">
        <v>45000000</v>
      </c>
      <c r="F11" s="21">
        <f t="shared" si="0"/>
        <v>180000000</v>
      </c>
      <c r="G11" s="309"/>
    </row>
    <row r="12" spans="1:7">
      <c r="A12" s="2">
        <v>8</v>
      </c>
      <c r="B12" s="3" t="s">
        <v>4</v>
      </c>
      <c r="C12" s="4">
        <v>4</v>
      </c>
      <c r="D12" s="4" t="s">
        <v>30</v>
      </c>
      <c r="E12" s="14">
        <v>20000000</v>
      </c>
      <c r="F12" s="21">
        <f t="shared" si="0"/>
        <v>80000000</v>
      </c>
      <c r="G12" s="309"/>
    </row>
    <row r="13" spans="1:7">
      <c r="A13" s="2">
        <v>9</v>
      </c>
      <c r="B13" s="3" t="s">
        <v>22</v>
      </c>
      <c r="C13" s="4">
        <v>90</v>
      </c>
      <c r="D13" s="4" t="s">
        <v>31</v>
      </c>
      <c r="E13" s="14">
        <v>500000</v>
      </c>
      <c r="F13" s="4">
        <f t="shared" si="0"/>
        <v>45000000</v>
      </c>
      <c r="G13" s="17" t="s">
        <v>42</v>
      </c>
    </row>
    <row r="14" spans="1:7">
      <c r="A14" s="2">
        <v>10</v>
      </c>
      <c r="B14" s="3" t="s">
        <v>23</v>
      </c>
      <c r="C14" s="4">
        <v>90</v>
      </c>
      <c r="D14" s="4" t="s">
        <v>31</v>
      </c>
      <c r="E14" s="14">
        <v>300000</v>
      </c>
      <c r="F14" s="4">
        <f t="shared" si="0"/>
        <v>27000000</v>
      </c>
      <c r="G14" s="17" t="s">
        <v>43</v>
      </c>
    </row>
    <row r="15" spans="1:7">
      <c r="A15" s="2">
        <v>11</v>
      </c>
      <c r="B15" s="3" t="s">
        <v>3</v>
      </c>
      <c r="C15" s="4">
        <v>3</v>
      </c>
      <c r="D15" s="4" t="s">
        <v>30</v>
      </c>
      <c r="E15" s="14">
        <v>20000000</v>
      </c>
      <c r="F15" s="4">
        <f t="shared" si="0"/>
        <v>60000000</v>
      </c>
      <c r="G15" s="17" t="s">
        <v>48</v>
      </c>
    </row>
    <row r="16" spans="1:7">
      <c r="A16" s="2">
        <v>12</v>
      </c>
      <c r="B16" s="3" t="s">
        <v>11</v>
      </c>
      <c r="C16" s="4">
        <v>90</v>
      </c>
      <c r="D16" s="4" t="s">
        <v>31</v>
      </c>
      <c r="E16" s="14">
        <v>750000</v>
      </c>
      <c r="F16" s="21">
        <f t="shared" si="0"/>
        <v>67500000</v>
      </c>
      <c r="G16" s="17" t="s">
        <v>45</v>
      </c>
    </row>
    <row r="17" spans="1:7">
      <c r="A17" s="2">
        <v>13</v>
      </c>
      <c r="B17" s="3" t="s">
        <v>12</v>
      </c>
      <c r="C17" s="4">
        <v>3</v>
      </c>
      <c r="D17" s="4" t="s">
        <v>30</v>
      </c>
      <c r="E17" s="14">
        <v>10000000</v>
      </c>
      <c r="F17" s="4">
        <f t="shared" si="0"/>
        <v>30000000</v>
      </c>
      <c r="G17" s="17" t="s">
        <v>47</v>
      </c>
    </row>
    <row r="18" spans="1:7">
      <c r="A18" s="2">
        <v>14</v>
      </c>
      <c r="B18" s="3" t="s">
        <v>6</v>
      </c>
      <c r="C18" s="4">
        <v>3</v>
      </c>
      <c r="D18" s="4" t="s">
        <v>30</v>
      </c>
      <c r="E18" s="14">
        <v>3000000</v>
      </c>
      <c r="F18" s="4">
        <f t="shared" si="0"/>
        <v>9000000</v>
      </c>
      <c r="G18" s="17" t="s">
        <v>49</v>
      </c>
    </row>
    <row r="19" spans="1:7">
      <c r="A19" s="2">
        <v>15</v>
      </c>
      <c r="B19" s="3" t="s">
        <v>16</v>
      </c>
      <c r="C19" s="4">
        <v>1</v>
      </c>
      <c r="D19" s="4" t="s">
        <v>32</v>
      </c>
      <c r="E19" s="14">
        <v>50000000</v>
      </c>
      <c r="F19" s="4">
        <f t="shared" si="0"/>
        <v>50000000</v>
      </c>
      <c r="G19" s="17"/>
    </row>
    <row r="20" spans="1:7">
      <c r="A20" s="2">
        <v>16</v>
      </c>
      <c r="B20" s="3" t="s">
        <v>19</v>
      </c>
      <c r="C20" s="4">
        <v>45</v>
      </c>
      <c r="D20" s="4" t="s">
        <v>33</v>
      </c>
      <c r="E20" s="14">
        <v>2500000</v>
      </c>
      <c r="F20" s="4">
        <f t="shared" si="0"/>
        <v>112500000</v>
      </c>
      <c r="G20" s="17" t="s">
        <v>51</v>
      </c>
    </row>
    <row r="21" spans="1:7">
      <c r="A21" s="2">
        <v>17</v>
      </c>
      <c r="B21" s="3" t="s">
        <v>20</v>
      </c>
      <c r="C21" s="4">
        <v>11</v>
      </c>
      <c r="D21" s="4" t="s">
        <v>29</v>
      </c>
      <c r="E21" s="14">
        <v>10000000</v>
      </c>
      <c r="F21" s="4">
        <f t="shared" si="0"/>
        <v>110000000</v>
      </c>
      <c r="G21" s="17" t="s">
        <v>53</v>
      </c>
    </row>
    <row r="22" spans="1:7">
      <c r="A22" s="2">
        <v>18</v>
      </c>
      <c r="B22" s="3" t="s">
        <v>21</v>
      </c>
      <c r="C22" s="4">
        <v>3</v>
      </c>
      <c r="D22" s="4" t="s">
        <v>30</v>
      </c>
      <c r="E22" s="14">
        <v>300000000</v>
      </c>
      <c r="F22" s="4">
        <f t="shared" si="0"/>
        <v>900000000</v>
      </c>
      <c r="G22" s="17"/>
    </row>
    <row r="23" spans="1:7">
      <c r="A23" s="2">
        <v>19</v>
      </c>
      <c r="B23" s="3" t="s">
        <v>98</v>
      </c>
      <c r="C23" s="4">
        <v>3</v>
      </c>
      <c r="D23" s="4" t="s">
        <v>30</v>
      </c>
      <c r="E23" s="14">
        <v>300000000</v>
      </c>
      <c r="F23" s="4">
        <f t="shared" si="0"/>
        <v>900000000</v>
      </c>
      <c r="G23" s="17"/>
    </row>
    <row r="24" spans="1:7">
      <c r="A24" s="2">
        <v>20</v>
      </c>
      <c r="B24" s="3" t="s">
        <v>40</v>
      </c>
      <c r="C24" s="4">
        <v>1</v>
      </c>
      <c r="D24" s="4"/>
      <c r="E24" s="14">
        <v>200000000</v>
      </c>
      <c r="F24" s="21">
        <f t="shared" si="0"/>
        <v>200000000</v>
      </c>
      <c r="G24" s="17"/>
    </row>
    <row r="25" spans="1:7">
      <c r="A25" s="2">
        <v>21</v>
      </c>
      <c r="B25" s="3" t="s">
        <v>18</v>
      </c>
      <c r="C25" s="24">
        <v>0.11672711500000001</v>
      </c>
      <c r="D25" s="4"/>
      <c r="E25" s="4">
        <f>SUM(F5:F24)</f>
        <v>5281000000</v>
      </c>
      <c r="F25" s="21">
        <f t="shared" si="0"/>
        <v>616435894.31500006</v>
      </c>
      <c r="G25" s="17"/>
    </row>
    <row r="26" spans="1:7" ht="16.5" thickBot="1">
      <c r="A26" s="25">
        <v>22</v>
      </c>
      <c r="B26" s="26" t="s">
        <v>95</v>
      </c>
      <c r="C26" s="27">
        <v>7.2499999999999995E-2</v>
      </c>
      <c r="D26" s="11"/>
      <c r="E26" s="11">
        <f>SUM(F5:F25)</f>
        <v>5897435894.3150005</v>
      </c>
      <c r="F26" s="11">
        <f t="shared" si="0"/>
        <v>427564102.33783752</v>
      </c>
      <c r="G26" s="18" t="s">
        <v>97</v>
      </c>
    </row>
    <row r="27" spans="1:7">
      <c r="A27" s="23"/>
      <c r="B27" s="23"/>
      <c r="C27" s="22"/>
    </row>
    <row r="28" spans="1:7">
      <c r="C28" s="1" t="s">
        <v>0</v>
      </c>
      <c r="F28" s="1">
        <f>SUM(F5:F26)</f>
        <v>6324999996.6528378</v>
      </c>
    </row>
    <row r="29" spans="1:7">
      <c r="C29" s="1" t="s">
        <v>26</v>
      </c>
      <c r="E29" s="1" t="s">
        <v>27</v>
      </c>
      <c r="F29" s="1">
        <f>F28/C5</f>
        <v>574999999.69571257</v>
      </c>
    </row>
    <row r="30" spans="1:7">
      <c r="B30" t="s">
        <v>24</v>
      </c>
    </row>
    <row r="32" spans="1:7">
      <c r="G32" s="1"/>
    </row>
    <row r="34" spans="2:7">
      <c r="B34" t="s">
        <v>25</v>
      </c>
    </row>
    <row r="35" spans="2:7">
      <c r="E35" s="19"/>
      <c r="F35" s="19"/>
      <c r="G35" s="1"/>
    </row>
    <row r="36" spans="2:7">
      <c r="G36" s="12"/>
    </row>
    <row r="40" spans="2:7">
      <c r="G40" s="1"/>
    </row>
    <row r="44" spans="2:7">
      <c r="G44" s="12"/>
    </row>
    <row r="45" spans="2:7">
      <c r="G45" s="12"/>
    </row>
  </sheetData>
  <mergeCells count="1">
    <mergeCell ref="G8:G12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I49"/>
  <sheetViews>
    <sheetView topLeftCell="A10" workbookViewId="0">
      <selection activeCell="E9" sqref="E9"/>
    </sheetView>
  </sheetViews>
  <sheetFormatPr defaultColWidth="11" defaultRowHeight="15.75"/>
  <cols>
    <col min="1" max="1" width="5" style="28" customWidth="1"/>
    <col min="2" max="2" width="28.375" style="29" customWidth="1"/>
    <col min="3" max="3" width="5.875" style="30" customWidth="1"/>
    <col min="4" max="4" width="5.75" style="31" customWidth="1"/>
    <col min="5" max="5" width="15.25" style="31" bestFit="1" customWidth="1"/>
    <col min="6" max="6" width="14.625" style="32" customWidth="1"/>
    <col min="7" max="7" width="25.75" style="29" customWidth="1"/>
    <col min="8" max="8" width="13.75" style="33" bestFit="1" customWidth="1"/>
    <col min="9" max="16384" width="11" style="29"/>
  </cols>
  <sheetData>
    <row r="2" spans="1:8" ht="18">
      <c r="A2" s="311" t="s">
        <v>105</v>
      </c>
      <c r="B2" s="311"/>
      <c r="C2" s="311"/>
      <c r="D2" s="311"/>
      <c r="E2" s="311"/>
      <c r="F2" s="311"/>
      <c r="G2" s="311"/>
    </row>
    <row r="3" spans="1:8">
      <c r="A3" s="312" t="s">
        <v>110</v>
      </c>
      <c r="B3" s="312"/>
      <c r="C3" s="312"/>
      <c r="D3" s="312"/>
      <c r="E3" s="312"/>
      <c r="F3" s="312"/>
      <c r="G3" s="312"/>
    </row>
    <row r="4" spans="1:8">
      <c r="A4" s="313" t="s">
        <v>106</v>
      </c>
      <c r="B4" s="313"/>
      <c r="C4" s="313"/>
      <c r="D4" s="313"/>
      <c r="E4" s="313"/>
      <c r="F4" s="313"/>
      <c r="G4" s="313"/>
    </row>
    <row r="5" spans="1:8">
      <c r="A5" s="313" t="s">
        <v>107</v>
      </c>
      <c r="B5" s="313"/>
      <c r="C5" s="313"/>
      <c r="D5" s="313"/>
      <c r="E5" s="313"/>
      <c r="F5" s="313"/>
      <c r="G5" s="313"/>
    </row>
    <row r="6" spans="1:8" ht="16.5" thickBot="1"/>
    <row r="7" spans="1:8" s="59" customFormat="1" ht="18" customHeight="1" thickTop="1">
      <c r="A7" s="318" t="s">
        <v>34</v>
      </c>
      <c r="B7" s="316" t="s">
        <v>35</v>
      </c>
      <c r="C7" s="314" t="s">
        <v>111</v>
      </c>
      <c r="D7" s="314" t="s">
        <v>104</v>
      </c>
      <c r="E7" s="64" t="s">
        <v>37</v>
      </c>
      <c r="F7" s="65" t="s">
        <v>38</v>
      </c>
      <c r="G7" s="320" t="s">
        <v>39</v>
      </c>
      <c r="H7" s="58"/>
    </row>
    <row r="8" spans="1:8" s="59" customFormat="1" ht="18" customHeight="1">
      <c r="A8" s="319"/>
      <c r="B8" s="317"/>
      <c r="C8" s="315"/>
      <c r="D8" s="315"/>
      <c r="E8" s="63" t="s">
        <v>117</v>
      </c>
      <c r="F8" s="63" t="s">
        <v>117</v>
      </c>
      <c r="G8" s="321"/>
      <c r="H8" s="58"/>
    </row>
    <row r="9" spans="1:8">
      <c r="A9" s="53">
        <v>1</v>
      </c>
      <c r="B9" s="54" t="s">
        <v>1</v>
      </c>
      <c r="C9" s="55">
        <v>14</v>
      </c>
      <c r="D9" s="60" t="s">
        <v>112</v>
      </c>
      <c r="E9" s="56">
        <v>150000000</v>
      </c>
      <c r="F9" s="56">
        <f t="shared" ref="F9:F28" si="0">E9*C9</f>
        <v>2100000000</v>
      </c>
      <c r="G9" s="57" t="s">
        <v>41</v>
      </c>
    </row>
    <row r="10" spans="1:8">
      <c r="A10" s="43">
        <v>2</v>
      </c>
      <c r="B10" s="44" t="s">
        <v>52</v>
      </c>
      <c r="C10" s="45">
        <v>5</v>
      </c>
      <c r="D10" s="45" t="s">
        <v>113</v>
      </c>
      <c r="E10" s="46">
        <v>80000000</v>
      </c>
      <c r="F10" s="46">
        <f t="shared" si="0"/>
        <v>400000000</v>
      </c>
      <c r="G10" s="47" t="s">
        <v>46</v>
      </c>
    </row>
    <row r="11" spans="1:8">
      <c r="A11" s="43">
        <v>3</v>
      </c>
      <c r="B11" s="44" t="s">
        <v>2</v>
      </c>
      <c r="C11" s="45">
        <v>4</v>
      </c>
      <c r="D11" s="45" t="s">
        <v>113</v>
      </c>
      <c r="E11" s="46">
        <v>5000000</v>
      </c>
      <c r="F11" s="46">
        <f t="shared" si="0"/>
        <v>20000000</v>
      </c>
      <c r="G11" s="47" t="s">
        <v>50</v>
      </c>
    </row>
    <row r="12" spans="1:8">
      <c r="A12" s="43">
        <v>4</v>
      </c>
      <c r="B12" s="44" t="s">
        <v>10</v>
      </c>
      <c r="C12" s="45">
        <v>5</v>
      </c>
      <c r="D12" s="45" t="s">
        <v>113</v>
      </c>
      <c r="E12" s="46">
        <v>5000000</v>
      </c>
      <c r="F12" s="46">
        <f t="shared" si="0"/>
        <v>25000000</v>
      </c>
      <c r="G12" s="310" t="s">
        <v>44</v>
      </c>
    </row>
    <row r="13" spans="1:8">
      <c r="A13" s="43">
        <v>5</v>
      </c>
      <c r="B13" s="44" t="s">
        <v>8</v>
      </c>
      <c r="C13" s="45">
        <v>5</v>
      </c>
      <c r="D13" s="45" t="s">
        <v>113</v>
      </c>
      <c r="E13" s="46">
        <v>5000000</v>
      </c>
      <c r="F13" s="46">
        <f t="shared" si="0"/>
        <v>25000000</v>
      </c>
      <c r="G13" s="310"/>
    </row>
    <row r="14" spans="1:8" ht="15.75" customHeight="1">
      <c r="A14" s="43">
        <v>6</v>
      </c>
      <c r="B14" s="44" t="s">
        <v>5</v>
      </c>
      <c r="C14" s="45">
        <v>5</v>
      </c>
      <c r="D14" s="45" t="s">
        <v>113</v>
      </c>
      <c r="E14" s="46">
        <v>10000000</v>
      </c>
      <c r="F14" s="46">
        <f t="shared" si="0"/>
        <v>50000000</v>
      </c>
      <c r="G14" s="310"/>
    </row>
    <row r="15" spans="1:8">
      <c r="A15" s="43">
        <v>7</v>
      </c>
      <c r="B15" s="44" t="s">
        <v>17</v>
      </c>
      <c r="C15" s="45">
        <v>4</v>
      </c>
      <c r="D15" s="45" t="s">
        <v>113</v>
      </c>
      <c r="E15" s="46">
        <v>40000000</v>
      </c>
      <c r="F15" s="46">
        <f t="shared" si="0"/>
        <v>160000000</v>
      </c>
      <c r="G15" s="310"/>
    </row>
    <row r="16" spans="1:8">
      <c r="A16" s="43">
        <v>8</v>
      </c>
      <c r="B16" s="44" t="s">
        <v>4</v>
      </c>
      <c r="C16" s="45">
        <v>4</v>
      </c>
      <c r="D16" s="45" t="s">
        <v>113</v>
      </c>
      <c r="E16" s="46">
        <v>20000000</v>
      </c>
      <c r="F16" s="46">
        <f t="shared" si="0"/>
        <v>80000000</v>
      </c>
      <c r="G16" s="310"/>
    </row>
    <row r="17" spans="1:9">
      <c r="A17" s="43">
        <v>9</v>
      </c>
      <c r="B17" s="44" t="s">
        <v>22</v>
      </c>
      <c r="C17" s="45">
        <v>120</v>
      </c>
      <c r="D17" s="45" t="s">
        <v>114</v>
      </c>
      <c r="E17" s="46">
        <v>500000</v>
      </c>
      <c r="F17" s="46">
        <f t="shared" si="0"/>
        <v>60000000</v>
      </c>
      <c r="G17" s="47" t="s">
        <v>42</v>
      </c>
    </row>
    <row r="18" spans="1:9">
      <c r="A18" s="43">
        <v>10</v>
      </c>
      <c r="B18" s="44" t="s">
        <v>23</v>
      </c>
      <c r="C18" s="45">
        <v>120</v>
      </c>
      <c r="D18" s="45" t="s">
        <v>114</v>
      </c>
      <c r="E18" s="46">
        <v>300000</v>
      </c>
      <c r="F18" s="46">
        <f t="shared" si="0"/>
        <v>36000000</v>
      </c>
      <c r="G18" s="47" t="s">
        <v>43</v>
      </c>
    </row>
    <row r="19" spans="1:9">
      <c r="A19" s="43">
        <v>11</v>
      </c>
      <c r="B19" s="44" t="s">
        <v>3</v>
      </c>
      <c r="C19" s="45">
        <v>4</v>
      </c>
      <c r="D19" s="45" t="s">
        <v>113</v>
      </c>
      <c r="E19" s="46">
        <v>20000000</v>
      </c>
      <c r="F19" s="46">
        <f t="shared" si="0"/>
        <v>80000000</v>
      </c>
      <c r="G19" s="47" t="s">
        <v>48</v>
      </c>
    </row>
    <row r="20" spans="1:9">
      <c r="A20" s="43">
        <v>12</v>
      </c>
      <c r="B20" s="44" t="s">
        <v>11</v>
      </c>
      <c r="C20" s="45">
        <v>120</v>
      </c>
      <c r="D20" s="45" t="s">
        <v>114</v>
      </c>
      <c r="E20" s="46">
        <v>750000</v>
      </c>
      <c r="F20" s="46">
        <f t="shared" si="0"/>
        <v>90000000</v>
      </c>
      <c r="G20" s="47" t="s">
        <v>45</v>
      </c>
    </row>
    <row r="21" spans="1:9">
      <c r="A21" s="43">
        <v>13</v>
      </c>
      <c r="B21" s="44" t="s">
        <v>12</v>
      </c>
      <c r="C21" s="45">
        <v>4</v>
      </c>
      <c r="D21" s="45" t="s">
        <v>113</v>
      </c>
      <c r="E21" s="46">
        <v>10000000</v>
      </c>
      <c r="F21" s="46">
        <f t="shared" si="0"/>
        <v>40000000</v>
      </c>
      <c r="G21" s="47" t="s">
        <v>47</v>
      </c>
    </row>
    <row r="22" spans="1:9">
      <c r="A22" s="43">
        <v>14</v>
      </c>
      <c r="B22" s="44" t="s">
        <v>6</v>
      </c>
      <c r="C22" s="45">
        <v>4</v>
      </c>
      <c r="D22" s="45" t="s">
        <v>113</v>
      </c>
      <c r="E22" s="46">
        <v>3000000</v>
      </c>
      <c r="F22" s="46">
        <f t="shared" si="0"/>
        <v>12000000</v>
      </c>
      <c r="G22" s="47" t="s">
        <v>49</v>
      </c>
    </row>
    <row r="23" spans="1:9">
      <c r="A23" s="43">
        <v>15</v>
      </c>
      <c r="B23" s="44" t="s">
        <v>16</v>
      </c>
      <c r="C23" s="45">
        <v>1</v>
      </c>
      <c r="D23" s="45" t="s">
        <v>32</v>
      </c>
      <c r="E23" s="46">
        <v>40000000</v>
      </c>
      <c r="F23" s="46">
        <f t="shared" si="0"/>
        <v>40000000</v>
      </c>
      <c r="G23" s="47"/>
      <c r="I23" s="34"/>
    </row>
    <row r="24" spans="1:9">
      <c r="A24" s="43">
        <v>16</v>
      </c>
      <c r="B24" s="44" t="s">
        <v>19</v>
      </c>
      <c r="C24" s="45">
        <v>45</v>
      </c>
      <c r="D24" s="61" t="s">
        <v>116</v>
      </c>
      <c r="E24" s="46">
        <v>2000000</v>
      </c>
      <c r="F24" s="46">
        <f t="shared" si="0"/>
        <v>90000000</v>
      </c>
      <c r="G24" s="47" t="s">
        <v>51</v>
      </c>
    </row>
    <row r="25" spans="1:9">
      <c r="A25" s="43">
        <v>17</v>
      </c>
      <c r="B25" s="44" t="s">
        <v>20</v>
      </c>
      <c r="C25" s="45">
        <v>14</v>
      </c>
      <c r="D25" s="61" t="s">
        <v>112</v>
      </c>
      <c r="E25" s="46">
        <v>5237807</v>
      </c>
      <c r="F25" s="46">
        <f t="shared" si="0"/>
        <v>73329298</v>
      </c>
      <c r="G25" s="47" t="s">
        <v>53</v>
      </c>
    </row>
    <row r="26" spans="1:9">
      <c r="A26" s="43">
        <v>18</v>
      </c>
      <c r="B26" s="44" t="s">
        <v>21</v>
      </c>
      <c r="C26" s="45">
        <v>4</v>
      </c>
      <c r="D26" s="45" t="s">
        <v>113</v>
      </c>
      <c r="E26" s="46">
        <v>300000000</v>
      </c>
      <c r="F26" s="46">
        <f t="shared" si="0"/>
        <v>1200000000</v>
      </c>
      <c r="G26" s="47"/>
    </row>
    <row r="27" spans="1:9">
      <c r="A27" s="43">
        <v>19</v>
      </c>
      <c r="B27" s="44" t="s">
        <v>40</v>
      </c>
      <c r="C27" s="45">
        <v>1</v>
      </c>
      <c r="D27" s="45" t="s">
        <v>115</v>
      </c>
      <c r="E27" s="46">
        <v>200000000</v>
      </c>
      <c r="F27" s="46">
        <f t="shared" si="0"/>
        <v>200000000</v>
      </c>
      <c r="G27" s="47"/>
    </row>
    <row r="28" spans="1:9" ht="16.5" thickBot="1">
      <c r="A28" s="48">
        <v>20</v>
      </c>
      <c r="B28" s="49" t="s">
        <v>18</v>
      </c>
      <c r="C28" s="128">
        <v>0.14499999999999999</v>
      </c>
      <c r="D28" s="62" t="s">
        <v>115</v>
      </c>
      <c r="E28" s="50">
        <f>SUM(F9:F27)</f>
        <v>4781329298</v>
      </c>
      <c r="F28" s="51">
        <f t="shared" si="0"/>
        <v>693292748.20999992</v>
      </c>
      <c r="G28" s="52"/>
    </row>
    <row r="29" spans="1:9" ht="16.5" thickTop="1"/>
    <row r="30" spans="1:9">
      <c r="B30" s="41" t="s">
        <v>38</v>
      </c>
      <c r="F30" s="32">
        <f>SUM(F9:F29)</f>
        <v>5474622046.21</v>
      </c>
    </row>
    <row r="31" spans="1:9">
      <c r="B31" s="41" t="s">
        <v>102</v>
      </c>
      <c r="C31" s="30">
        <v>14</v>
      </c>
      <c r="D31" s="31" t="s">
        <v>109</v>
      </c>
      <c r="F31" s="32">
        <f>F30/C9</f>
        <v>391044431.87214285</v>
      </c>
      <c r="G31" s="34"/>
    </row>
    <row r="32" spans="1:9">
      <c r="B32" s="42" t="s">
        <v>99</v>
      </c>
      <c r="D32" s="35"/>
      <c r="E32" s="35"/>
      <c r="F32" s="73">
        <v>425000000</v>
      </c>
    </row>
    <row r="33" spans="2:8">
      <c r="B33" s="42" t="s">
        <v>103</v>
      </c>
      <c r="F33" s="72">
        <f>F32*C31</f>
        <v>5950000000</v>
      </c>
    </row>
    <row r="36" spans="2:8">
      <c r="F36" s="29"/>
    </row>
    <row r="37" spans="2:8">
      <c r="E37" s="38"/>
      <c r="F37" s="37" t="s">
        <v>100</v>
      </c>
      <c r="G37" s="31"/>
    </row>
    <row r="38" spans="2:8">
      <c r="F38" s="29"/>
      <c r="G38" s="34"/>
    </row>
    <row r="39" spans="2:8">
      <c r="F39" s="29"/>
    </row>
    <row r="40" spans="2:8">
      <c r="F40" s="29"/>
    </row>
    <row r="41" spans="2:8">
      <c r="F41" s="29"/>
    </row>
    <row r="42" spans="2:8">
      <c r="F42" s="29"/>
    </row>
    <row r="43" spans="2:8">
      <c r="F43" s="29"/>
    </row>
    <row r="44" spans="2:8">
      <c r="F44" s="29"/>
      <c r="G44" s="31"/>
      <c r="H44" s="32"/>
    </row>
    <row r="45" spans="2:8">
      <c r="F45" s="40" t="s">
        <v>101</v>
      </c>
      <c r="H45" s="32"/>
    </row>
    <row r="46" spans="2:8">
      <c r="F46" s="29" t="s">
        <v>108</v>
      </c>
    </row>
    <row r="48" spans="2:8">
      <c r="G48" s="34"/>
    </row>
    <row r="49" spans="7:8">
      <c r="G49" s="34"/>
      <c r="H49" s="39"/>
    </row>
  </sheetData>
  <mergeCells count="10">
    <mergeCell ref="G12:G16"/>
    <mergeCell ref="A2:G2"/>
    <mergeCell ref="A3:G3"/>
    <mergeCell ref="A4:G4"/>
    <mergeCell ref="A5:G5"/>
    <mergeCell ref="D7:D8"/>
    <mergeCell ref="C7:C8"/>
    <mergeCell ref="B7:B8"/>
    <mergeCell ref="A7:A8"/>
    <mergeCell ref="G7:G8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2:S144"/>
  <sheetViews>
    <sheetView tabSelected="1" topLeftCell="D122" workbookViewId="0">
      <selection activeCell="E117" sqref="E117:K140"/>
    </sheetView>
  </sheetViews>
  <sheetFormatPr defaultRowHeight="15.75"/>
  <cols>
    <col min="1" max="1" width="3.5" style="67" bestFit="1" customWidth="1"/>
    <col min="2" max="2" width="2.125" style="107" customWidth="1"/>
    <col min="3" max="3" width="35.25" style="33" customWidth="1"/>
    <col min="4" max="4" width="24.125" style="68" bestFit="1" customWidth="1"/>
    <col min="5" max="5" width="13.75" style="32" bestFit="1" customWidth="1"/>
    <col min="6" max="6" width="24.125" style="32" bestFit="1" customWidth="1"/>
    <col min="7" max="7" width="14.625" style="32" customWidth="1"/>
    <col min="8" max="9" width="13.75" style="32" bestFit="1" customWidth="1"/>
    <col min="10" max="11" width="12.875" style="32" customWidth="1"/>
    <col min="12" max="12" width="12.875" style="32" bestFit="1" customWidth="1"/>
    <col min="13" max="13" width="12.875" style="32" customWidth="1"/>
    <col min="14" max="14" width="20.125" style="71" customWidth="1"/>
    <col min="15" max="15" width="12.875" style="32" bestFit="1" customWidth="1"/>
    <col min="16" max="16" width="4.5" style="32" customWidth="1"/>
    <col min="17" max="17" width="14.875" style="33" bestFit="1" customWidth="1"/>
    <col min="18" max="18" width="12.5" style="32" customWidth="1"/>
    <col min="19" max="19" width="16.125" style="32" customWidth="1"/>
    <col min="20" max="16384" width="9" style="33"/>
  </cols>
  <sheetData>
    <row r="2" spans="1:19">
      <c r="A2" s="324" t="s">
        <v>157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</row>
    <row r="3" spans="1:19">
      <c r="A3" s="324" t="str">
        <f>'PO 14 kMR'!A3:G3</f>
        <v>PEKERJAAN STRINGING SECTION</v>
      </c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</row>
    <row r="4" spans="1:19">
      <c r="A4" s="325" t="str">
        <f>'PO 14 kMR'!A4:G4</f>
        <v>PAKET 1 : TRANSMISI 500 kV SUMATERA  AURDURI - PERANAP</v>
      </c>
      <c r="B4" s="325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</row>
    <row r="5" spans="1:19">
      <c r="A5" s="325" t="str">
        <f>'PO 14 kMR'!A5:G5</f>
        <v>PT.WASKITA KARYA (Persero)</v>
      </c>
      <c r="B5" s="325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</row>
    <row r="6" spans="1:19" ht="16.5" thickBot="1"/>
    <row r="7" spans="1:19" ht="16.5" thickTop="1">
      <c r="A7" s="326" t="s">
        <v>155</v>
      </c>
      <c r="B7" s="328" t="s">
        <v>35</v>
      </c>
      <c r="C7" s="328"/>
      <c r="D7" s="332" t="s">
        <v>111</v>
      </c>
      <c r="E7" s="330" t="s">
        <v>104</v>
      </c>
      <c r="F7" s="65" t="s">
        <v>37</v>
      </c>
      <c r="G7" s="65" t="s">
        <v>131</v>
      </c>
      <c r="H7" s="87" t="s">
        <v>125</v>
      </c>
      <c r="I7" s="87" t="s">
        <v>126</v>
      </c>
      <c r="J7" s="87" t="s">
        <v>127</v>
      </c>
      <c r="K7" s="87" t="s">
        <v>128</v>
      </c>
      <c r="L7" s="87" t="s">
        <v>129</v>
      </c>
      <c r="M7" s="115" t="s">
        <v>130</v>
      </c>
      <c r="N7" s="322" t="s">
        <v>39</v>
      </c>
      <c r="Q7" s="69"/>
      <c r="R7" s="36"/>
      <c r="S7" s="36"/>
    </row>
    <row r="8" spans="1:19">
      <c r="A8" s="327"/>
      <c r="B8" s="329"/>
      <c r="C8" s="329"/>
      <c r="D8" s="333"/>
      <c r="E8" s="331"/>
      <c r="F8" s="88" t="s">
        <v>132</v>
      </c>
      <c r="G8" s="88" t="s">
        <v>132</v>
      </c>
      <c r="H8" s="88" t="s">
        <v>132</v>
      </c>
      <c r="I8" s="88" t="s">
        <v>132</v>
      </c>
      <c r="J8" s="88" t="s">
        <v>132</v>
      </c>
      <c r="K8" s="88" t="s">
        <v>132</v>
      </c>
      <c r="L8" s="88" t="s">
        <v>132</v>
      </c>
      <c r="M8" s="116" t="s">
        <v>132</v>
      </c>
      <c r="N8" s="323"/>
      <c r="P8" s="32" t="s">
        <v>156</v>
      </c>
      <c r="Q8" s="69"/>
      <c r="R8" s="36"/>
      <c r="S8" s="36"/>
    </row>
    <row r="9" spans="1:19">
      <c r="A9" s="85">
        <v>1</v>
      </c>
      <c r="B9" s="108" t="s">
        <v>133</v>
      </c>
      <c r="C9" s="100"/>
      <c r="D9" s="86"/>
      <c r="E9" s="56"/>
      <c r="F9" s="56"/>
      <c r="G9" s="56"/>
      <c r="H9" s="56"/>
      <c r="I9" s="56"/>
      <c r="J9" s="56"/>
      <c r="K9" s="56"/>
      <c r="L9" s="56"/>
      <c r="M9" s="117"/>
      <c r="N9" s="124"/>
      <c r="P9" s="32">
        <v>14</v>
      </c>
      <c r="Q9" s="69">
        <v>150000000</v>
      </c>
      <c r="R9" s="36">
        <f>P9*Q9</f>
        <v>2100000000</v>
      </c>
      <c r="S9" s="70"/>
    </row>
    <row r="10" spans="1:19">
      <c r="A10" s="76"/>
      <c r="B10" s="109" t="s">
        <v>118</v>
      </c>
      <c r="C10" s="300" t="s">
        <v>8</v>
      </c>
      <c r="D10" s="75">
        <v>6</v>
      </c>
      <c r="E10" s="46" t="s">
        <v>57</v>
      </c>
      <c r="F10" s="46">
        <v>3000000</v>
      </c>
      <c r="G10" s="46">
        <f t="shared" ref="G10:G16" si="0">F10*D10</f>
        <v>18000000</v>
      </c>
      <c r="H10" s="46">
        <f>$G$10/6</f>
        <v>3000000</v>
      </c>
      <c r="I10" s="46">
        <f t="shared" ref="I10:M10" si="1">$G$10/6</f>
        <v>3000000</v>
      </c>
      <c r="J10" s="46">
        <f t="shared" si="1"/>
        <v>3000000</v>
      </c>
      <c r="K10" s="46">
        <f t="shared" si="1"/>
        <v>3000000</v>
      </c>
      <c r="L10" s="46">
        <f t="shared" si="1"/>
        <v>3000000</v>
      </c>
      <c r="M10" s="118">
        <f t="shared" si="1"/>
        <v>3000000</v>
      </c>
      <c r="N10" s="125"/>
      <c r="Q10" s="69"/>
      <c r="S10" s="70"/>
    </row>
    <row r="11" spans="1:19">
      <c r="A11" s="76"/>
      <c r="B11" s="109" t="s">
        <v>119</v>
      </c>
      <c r="C11" s="300" t="s">
        <v>10</v>
      </c>
      <c r="D11" s="75">
        <v>5</v>
      </c>
      <c r="E11" s="46" t="s">
        <v>57</v>
      </c>
      <c r="F11" s="46">
        <v>2000000</v>
      </c>
      <c r="G11" s="46">
        <f t="shared" si="0"/>
        <v>10000000</v>
      </c>
      <c r="H11" s="46">
        <f>$F11</f>
        <v>2000000</v>
      </c>
      <c r="I11" s="46">
        <f>$F11</f>
        <v>2000000</v>
      </c>
      <c r="J11" s="46">
        <f>$F11</f>
        <v>2000000</v>
      </c>
      <c r="K11" s="46">
        <f>$F11</f>
        <v>2000000</v>
      </c>
      <c r="L11" s="46">
        <f>$F11</f>
        <v>2000000</v>
      </c>
      <c r="M11" s="118"/>
      <c r="N11" s="125"/>
    </row>
    <row r="12" spans="1:19">
      <c r="A12" s="76"/>
      <c r="B12" s="109" t="s">
        <v>120</v>
      </c>
      <c r="C12" s="300" t="s">
        <v>2</v>
      </c>
      <c r="D12" s="75">
        <v>4</v>
      </c>
      <c r="E12" s="46" t="s">
        <v>57</v>
      </c>
      <c r="F12" s="46">
        <v>5000000</v>
      </c>
      <c r="G12" s="46">
        <f t="shared" si="0"/>
        <v>20000000</v>
      </c>
      <c r="H12" s="46">
        <f>$F12</f>
        <v>5000000</v>
      </c>
      <c r="I12" s="46">
        <f>$F12</f>
        <v>5000000</v>
      </c>
      <c r="J12" s="46">
        <f>$F12</f>
        <v>5000000</v>
      </c>
      <c r="K12" s="46">
        <f>$F12</f>
        <v>5000000</v>
      </c>
      <c r="L12" s="46"/>
      <c r="M12" s="118"/>
      <c r="N12" s="125"/>
    </row>
    <row r="13" spans="1:19">
      <c r="A13" s="76"/>
      <c r="B13" s="109" t="s">
        <v>121</v>
      </c>
      <c r="C13" s="301" t="s">
        <v>55</v>
      </c>
      <c r="D13" s="75">
        <v>12</v>
      </c>
      <c r="E13" s="46" t="s">
        <v>13</v>
      </c>
      <c r="F13" s="46">
        <v>1000000</v>
      </c>
      <c r="G13" s="46">
        <f t="shared" si="0"/>
        <v>12000000</v>
      </c>
      <c r="H13" s="46">
        <f>$G13</f>
        <v>12000000</v>
      </c>
      <c r="I13" s="46"/>
      <c r="J13" s="46"/>
      <c r="K13" s="46"/>
      <c r="L13" s="46"/>
      <c r="M13" s="118"/>
      <c r="N13" s="125"/>
    </row>
    <row r="14" spans="1:19">
      <c r="A14" s="76"/>
      <c r="B14" s="109" t="s">
        <v>122</v>
      </c>
      <c r="C14" s="101" t="s">
        <v>56</v>
      </c>
      <c r="D14" s="75">
        <v>60</v>
      </c>
      <c r="E14" s="46" t="s">
        <v>14</v>
      </c>
      <c r="F14" s="46">
        <v>1500000</v>
      </c>
      <c r="G14" s="46">
        <f t="shared" si="0"/>
        <v>90000000</v>
      </c>
      <c r="H14" s="46">
        <f>$G14</f>
        <v>90000000</v>
      </c>
      <c r="I14" s="46"/>
      <c r="J14" s="46"/>
      <c r="K14" s="46"/>
      <c r="L14" s="46"/>
      <c r="M14" s="118"/>
      <c r="N14" s="125"/>
    </row>
    <row r="15" spans="1:19">
      <c r="A15" s="76"/>
      <c r="B15" s="109" t="s">
        <v>123</v>
      </c>
      <c r="C15" s="299" t="s">
        <v>1</v>
      </c>
      <c r="D15" s="77">
        <v>0.02</v>
      </c>
      <c r="E15" s="46" t="s">
        <v>63</v>
      </c>
      <c r="F15" s="46">
        <f>R9</f>
        <v>2100000000</v>
      </c>
      <c r="G15" s="46">
        <f t="shared" si="0"/>
        <v>42000000</v>
      </c>
      <c r="H15" s="46">
        <f>$G$15/4</f>
        <v>10500000</v>
      </c>
      <c r="I15" s="46">
        <f t="shared" ref="I15:K15" si="2">$G$15/4</f>
        <v>10500000</v>
      </c>
      <c r="J15" s="46">
        <f t="shared" si="2"/>
        <v>10500000</v>
      </c>
      <c r="K15" s="46">
        <f t="shared" si="2"/>
        <v>10500000</v>
      </c>
      <c r="L15" s="46"/>
      <c r="M15" s="118"/>
      <c r="N15" s="125"/>
    </row>
    <row r="16" spans="1:19">
      <c r="A16" s="76"/>
      <c r="B16" s="109" t="s">
        <v>124</v>
      </c>
      <c r="C16" s="301" t="s">
        <v>96</v>
      </c>
      <c r="D16" s="78">
        <v>5</v>
      </c>
      <c r="E16" s="46" t="s">
        <v>57</v>
      </c>
      <c r="F16" s="46">
        <v>18000000</v>
      </c>
      <c r="G16" s="46">
        <f t="shared" si="0"/>
        <v>90000000</v>
      </c>
      <c r="H16" s="46">
        <f>$G$16/5</f>
        <v>18000000</v>
      </c>
      <c r="I16" s="46">
        <f t="shared" ref="I16:L16" si="3">$G$16/5</f>
        <v>18000000</v>
      </c>
      <c r="J16" s="46">
        <f t="shared" si="3"/>
        <v>18000000</v>
      </c>
      <c r="K16" s="46">
        <f t="shared" si="3"/>
        <v>18000000</v>
      </c>
      <c r="L16" s="46">
        <f t="shared" si="3"/>
        <v>18000000</v>
      </c>
      <c r="M16" s="118"/>
      <c r="N16" s="125"/>
    </row>
    <row r="17" spans="1:14">
      <c r="A17" s="76"/>
      <c r="B17" s="109"/>
      <c r="C17" s="101"/>
      <c r="D17" s="78"/>
      <c r="E17" s="46"/>
      <c r="F17" s="46"/>
      <c r="G17" s="46"/>
      <c r="H17" s="46"/>
      <c r="I17" s="46"/>
      <c r="J17" s="46"/>
      <c r="K17" s="46"/>
      <c r="L17" s="46"/>
      <c r="M17" s="118"/>
      <c r="N17" s="125"/>
    </row>
    <row r="18" spans="1:14">
      <c r="A18" s="74">
        <v>2</v>
      </c>
      <c r="B18" s="110" t="s">
        <v>134</v>
      </c>
      <c r="C18" s="101"/>
      <c r="D18" s="75"/>
      <c r="E18" s="46"/>
      <c r="F18" s="46"/>
      <c r="G18" s="46"/>
      <c r="H18" s="46"/>
      <c r="I18" s="46"/>
      <c r="J18" s="46"/>
      <c r="K18" s="46"/>
      <c r="L18" s="46"/>
      <c r="M18" s="118"/>
      <c r="N18" s="125"/>
    </row>
    <row r="19" spans="1:14">
      <c r="A19" s="76"/>
      <c r="B19" s="109" t="s">
        <v>118</v>
      </c>
      <c r="C19" s="298" t="s">
        <v>60</v>
      </c>
      <c r="D19" s="75">
        <v>16</v>
      </c>
      <c r="E19" s="46" t="s">
        <v>13</v>
      </c>
      <c r="F19" s="46">
        <v>250000</v>
      </c>
      <c r="G19" s="46">
        <f>F19*D19</f>
        <v>4000000</v>
      </c>
      <c r="H19" s="46">
        <f>$G19</f>
        <v>4000000</v>
      </c>
      <c r="I19" s="46"/>
      <c r="J19" s="46"/>
      <c r="K19" s="46"/>
      <c r="L19" s="46"/>
      <c r="M19" s="118"/>
      <c r="N19" s="125"/>
    </row>
    <row r="20" spans="1:14">
      <c r="A20" s="76"/>
      <c r="B20" s="109" t="s">
        <v>119</v>
      </c>
      <c r="C20" s="101" t="s">
        <v>58</v>
      </c>
      <c r="D20" s="75">
        <v>4</v>
      </c>
      <c r="E20" s="46" t="s">
        <v>15</v>
      </c>
      <c r="F20" s="46">
        <v>2000000</v>
      </c>
      <c r="G20" s="46">
        <f>F20*D20</f>
        <v>8000000</v>
      </c>
      <c r="H20" s="46">
        <f t="shared" ref="H20" si="4">$G20</f>
        <v>8000000</v>
      </c>
      <c r="I20" s="46"/>
      <c r="J20" s="46"/>
      <c r="K20" s="46"/>
      <c r="L20" s="46"/>
      <c r="M20" s="118"/>
      <c r="N20" s="125"/>
    </row>
    <row r="21" spans="1:14">
      <c r="A21" s="76"/>
      <c r="B21" s="109" t="s">
        <v>120</v>
      </c>
      <c r="C21" s="299" t="s">
        <v>1</v>
      </c>
      <c r="D21" s="77">
        <v>0.03</v>
      </c>
      <c r="E21" s="46" t="s">
        <v>63</v>
      </c>
      <c r="F21" s="46">
        <f>F15</f>
        <v>2100000000</v>
      </c>
      <c r="G21" s="46">
        <f>F21*D21</f>
        <v>63000000</v>
      </c>
      <c r="H21" s="46">
        <f>$G$21/4</f>
        <v>15750000</v>
      </c>
      <c r="I21" s="46">
        <f t="shared" ref="I21:K21" si="5">$G$21/4</f>
        <v>15750000</v>
      </c>
      <c r="J21" s="46">
        <f t="shared" si="5"/>
        <v>15750000</v>
      </c>
      <c r="K21" s="46">
        <f t="shared" si="5"/>
        <v>15750000</v>
      </c>
      <c r="L21" s="46"/>
      <c r="M21" s="118"/>
      <c r="N21" s="125"/>
    </row>
    <row r="22" spans="1:14">
      <c r="A22" s="76"/>
      <c r="B22" s="109"/>
      <c r="C22" s="101"/>
      <c r="D22" s="77"/>
      <c r="E22" s="46"/>
      <c r="F22" s="46"/>
      <c r="G22" s="46"/>
      <c r="H22" s="46"/>
      <c r="I22" s="46"/>
      <c r="J22" s="46"/>
      <c r="K22" s="46"/>
      <c r="L22" s="46"/>
      <c r="M22" s="118"/>
      <c r="N22" s="125"/>
    </row>
    <row r="23" spans="1:14">
      <c r="A23" s="74">
        <v>3</v>
      </c>
      <c r="B23" s="110" t="s">
        <v>135</v>
      </c>
      <c r="C23" s="101"/>
      <c r="D23" s="75"/>
      <c r="E23" s="46"/>
      <c r="F23" s="46"/>
      <c r="G23" s="46"/>
      <c r="H23" s="46"/>
      <c r="I23" s="46"/>
      <c r="J23" s="46"/>
      <c r="K23" s="46"/>
      <c r="L23" s="46"/>
      <c r="M23" s="118"/>
      <c r="N23" s="125"/>
    </row>
    <row r="24" spans="1:14">
      <c r="A24" s="76"/>
      <c r="B24" s="109" t="s">
        <v>118</v>
      </c>
      <c r="C24" s="298" t="s">
        <v>60</v>
      </c>
      <c r="D24" s="75">
        <v>16</v>
      </c>
      <c r="E24" s="46" t="s">
        <v>13</v>
      </c>
      <c r="F24" s="46">
        <v>250000</v>
      </c>
      <c r="G24" s="46">
        <f>F24*D24</f>
        <v>4000000</v>
      </c>
      <c r="H24" s="46">
        <f>$G24</f>
        <v>4000000</v>
      </c>
      <c r="I24" s="46"/>
      <c r="J24" s="46"/>
      <c r="K24" s="46"/>
      <c r="L24" s="46"/>
      <c r="M24" s="118"/>
      <c r="N24" s="125"/>
    </row>
    <row r="25" spans="1:14">
      <c r="A25" s="76"/>
      <c r="B25" s="109" t="s">
        <v>119</v>
      </c>
      <c r="C25" s="101" t="s">
        <v>59</v>
      </c>
      <c r="D25" s="75"/>
      <c r="E25" s="46" t="s">
        <v>15</v>
      </c>
      <c r="F25" s="46">
        <v>80000000</v>
      </c>
      <c r="G25" s="46">
        <f>F25*D25</f>
        <v>0</v>
      </c>
      <c r="H25" s="46">
        <f>$G25</f>
        <v>0</v>
      </c>
      <c r="I25" s="46"/>
      <c r="J25" s="46"/>
      <c r="K25" s="46"/>
      <c r="L25" s="46"/>
      <c r="M25" s="118"/>
      <c r="N25" s="125"/>
    </row>
    <row r="26" spans="1:14">
      <c r="A26" s="76"/>
      <c r="B26" s="109" t="s">
        <v>120</v>
      </c>
      <c r="C26" s="299" t="s">
        <v>1</v>
      </c>
      <c r="D26" s="77">
        <v>0.03</v>
      </c>
      <c r="E26" s="46" t="s">
        <v>63</v>
      </c>
      <c r="F26" s="46">
        <f>F15</f>
        <v>2100000000</v>
      </c>
      <c r="G26" s="46">
        <f>F26*D26</f>
        <v>63000000</v>
      </c>
      <c r="H26" s="46">
        <f>$G$26/4</f>
        <v>15750000</v>
      </c>
      <c r="I26" s="46">
        <f t="shared" ref="I26:K26" si="6">$G$26/4</f>
        <v>15750000</v>
      </c>
      <c r="J26" s="46">
        <f t="shared" si="6"/>
        <v>15750000</v>
      </c>
      <c r="K26" s="46">
        <f t="shared" si="6"/>
        <v>15750000</v>
      </c>
      <c r="L26" s="46"/>
      <c r="M26" s="118"/>
      <c r="N26" s="125"/>
    </row>
    <row r="27" spans="1:14">
      <c r="A27" s="76"/>
      <c r="B27" s="109"/>
      <c r="C27" s="101"/>
      <c r="D27" s="77"/>
      <c r="E27" s="46"/>
      <c r="F27" s="46"/>
      <c r="G27" s="46"/>
      <c r="H27" s="46"/>
      <c r="I27" s="46"/>
      <c r="J27" s="46"/>
      <c r="K27" s="46"/>
      <c r="L27" s="46"/>
      <c r="M27" s="118"/>
      <c r="N27" s="125"/>
    </row>
    <row r="28" spans="1:14">
      <c r="A28" s="74">
        <v>4</v>
      </c>
      <c r="B28" s="110" t="s">
        <v>136</v>
      </c>
      <c r="C28" s="101"/>
      <c r="D28" s="75"/>
      <c r="E28" s="46"/>
      <c r="F28" s="46"/>
      <c r="G28" s="46"/>
      <c r="H28" s="46"/>
      <c r="I28" s="46"/>
      <c r="J28" s="46"/>
      <c r="K28" s="46"/>
      <c r="L28" s="46"/>
      <c r="M28" s="118"/>
      <c r="N28" s="125"/>
    </row>
    <row r="29" spans="1:14">
      <c r="A29" s="76"/>
      <c r="B29" s="109" t="s">
        <v>118</v>
      </c>
      <c r="C29" s="298" t="s">
        <v>60</v>
      </c>
      <c r="D29" s="75">
        <v>17</v>
      </c>
      <c r="E29" s="46" t="s">
        <v>13</v>
      </c>
      <c r="F29" s="46">
        <v>250000</v>
      </c>
      <c r="G29" s="46">
        <f>F29*D29</f>
        <v>4250000</v>
      </c>
      <c r="H29" s="46">
        <f>$G29</f>
        <v>4250000</v>
      </c>
      <c r="I29" s="46"/>
      <c r="J29" s="46"/>
      <c r="K29" s="46"/>
      <c r="L29" s="46"/>
      <c r="M29" s="118"/>
      <c r="N29" s="125"/>
    </row>
    <row r="30" spans="1:14">
      <c r="A30" s="76"/>
      <c r="B30" s="109" t="s">
        <v>119</v>
      </c>
      <c r="C30" s="298" t="s">
        <v>68</v>
      </c>
      <c r="D30" s="75">
        <v>17</v>
      </c>
      <c r="E30" s="46" t="s">
        <v>13</v>
      </c>
      <c r="F30" s="46">
        <v>50000</v>
      </c>
      <c r="G30" s="46">
        <f>F30*D30</f>
        <v>850000</v>
      </c>
      <c r="H30" s="46">
        <f t="shared" ref="H30:H46" si="7">$G30</f>
        <v>850000</v>
      </c>
      <c r="I30" s="46"/>
      <c r="J30" s="46"/>
      <c r="K30" s="46"/>
      <c r="L30" s="46"/>
      <c r="M30" s="118"/>
      <c r="N30" s="125"/>
    </row>
    <row r="31" spans="1:14">
      <c r="A31" s="76"/>
      <c r="B31" s="109" t="s">
        <v>120</v>
      </c>
      <c r="C31" s="298" t="s">
        <v>62</v>
      </c>
      <c r="D31" s="75">
        <v>17</v>
      </c>
      <c r="E31" s="46" t="s">
        <v>13</v>
      </c>
      <c r="F31" s="46">
        <v>50000</v>
      </c>
      <c r="G31" s="46">
        <f>F31*D31</f>
        <v>850000</v>
      </c>
      <c r="H31" s="46">
        <f t="shared" si="7"/>
        <v>850000</v>
      </c>
      <c r="I31" s="46"/>
      <c r="J31" s="46"/>
      <c r="K31" s="46"/>
      <c r="L31" s="46"/>
      <c r="M31" s="118"/>
      <c r="N31" s="125"/>
    </row>
    <row r="32" spans="1:14">
      <c r="A32" s="76"/>
      <c r="B32" s="109" t="s">
        <v>121</v>
      </c>
      <c r="C32" s="299" t="s">
        <v>1</v>
      </c>
      <c r="D32" s="77">
        <v>0.05</v>
      </c>
      <c r="E32" s="46" t="s">
        <v>63</v>
      </c>
      <c r="F32" s="46">
        <f>F15</f>
        <v>2100000000</v>
      </c>
      <c r="G32" s="46">
        <f>F32*D32</f>
        <v>105000000</v>
      </c>
      <c r="H32" s="46">
        <f>$G$32/4</f>
        <v>26250000</v>
      </c>
      <c r="I32" s="46">
        <f t="shared" ref="I32:K32" si="8">$G$32/4</f>
        <v>26250000</v>
      </c>
      <c r="J32" s="46">
        <f t="shared" si="8"/>
        <v>26250000</v>
      </c>
      <c r="K32" s="46">
        <f t="shared" si="8"/>
        <v>26250000</v>
      </c>
      <c r="L32" s="46"/>
      <c r="M32" s="118"/>
      <c r="N32" s="123"/>
    </row>
    <row r="33" spans="1:14">
      <c r="A33" s="76"/>
      <c r="B33" s="109"/>
      <c r="C33" s="101"/>
      <c r="D33" s="77"/>
      <c r="E33" s="46"/>
      <c r="F33" s="46"/>
      <c r="G33" s="46"/>
      <c r="H33" s="46"/>
      <c r="I33" s="46"/>
      <c r="J33" s="46"/>
      <c r="K33" s="46"/>
      <c r="L33" s="46"/>
      <c r="M33" s="118"/>
      <c r="N33" s="125"/>
    </row>
    <row r="34" spans="1:14">
      <c r="A34" s="74">
        <v>5</v>
      </c>
      <c r="B34" s="110" t="s">
        <v>137</v>
      </c>
      <c r="C34" s="101"/>
      <c r="D34" s="75"/>
      <c r="E34" s="46"/>
      <c r="F34" s="46"/>
      <c r="G34" s="46"/>
      <c r="H34" s="46"/>
      <c r="I34" s="46"/>
      <c r="J34" s="46"/>
      <c r="K34" s="46"/>
      <c r="L34" s="46"/>
      <c r="M34" s="118"/>
      <c r="N34" s="125"/>
    </row>
    <row r="35" spans="1:14">
      <c r="A35" s="76"/>
      <c r="B35" s="109" t="s">
        <v>118</v>
      </c>
      <c r="C35" s="298" t="s">
        <v>60</v>
      </c>
      <c r="D35" s="75">
        <v>17</v>
      </c>
      <c r="E35" s="46" t="s">
        <v>13</v>
      </c>
      <c r="F35" s="46">
        <v>250000</v>
      </c>
      <c r="G35" s="46">
        <f>F35*D35</f>
        <v>4250000</v>
      </c>
      <c r="H35" s="46">
        <f>$G35</f>
        <v>4250000</v>
      </c>
      <c r="I35" s="46"/>
      <c r="J35" s="46"/>
      <c r="K35" s="46"/>
      <c r="L35" s="46"/>
      <c r="M35" s="118"/>
      <c r="N35" s="125"/>
    </row>
    <row r="36" spans="1:14">
      <c r="A36" s="76"/>
      <c r="B36" s="109" t="s">
        <v>119</v>
      </c>
      <c r="C36" s="298" t="s">
        <v>61</v>
      </c>
      <c r="D36" s="75">
        <v>17</v>
      </c>
      <c r="E36" s="46" t="s">
        <v>13</v>
      </c>
      <c r="F36" s="46">
        <v>200000</v>
      </c>
      <c r="G36" s="46">
        <f>F36*D36</f>
        <v>3400000</v>
      </c>
      <c r="H36" s="46">
        <f t="shared" si="7"/>
        <v>3400000</v>
      </c>
      <c r="I36" s="46"/>
      <c r="J36" s="46"/>
      <c r="K36" s="46"/>
      <c r="L36" s="46"/>
      <c r="M36" s="118"/>
      <c r="N36" s="125"/>
    </row>
    <row r="37" spans="1:14">
      <c r="A37" s="76"/>
      <c r="B37" s="109" t="s">
        <v>120</v>
      </c>
      <c r="C37" s="299" t="s">
        <v>1</v>
      </c>
      <c r="D37" s="77">
        <v>0.05</v>
      </c>
      <c r="E37" s="46" t="s">
        <v>63</v>
      </c>
      <c r="F37" s="46">
        <f>F26</f>
        <v>2100000000</v>
      </c>
      <c r="G37" s="46">
        <f>F37*D37</f>
        <v>105000000</v>
      </c>
      <c r="H37" s="46">
        <f>$G$37/4</f>
        <v>26250000</v>
      </c>
      <c r="I37" s="46">
        <f t="shared" ref="I37:K37" si="9">$G$37/4</f>
        <v>26250000</v>
      </c>
      <c r="J37" s="46">
        <f t="shared" si="9"/>
        <v>26250000</v>
      </c>
      <c r="K37" s="46">
        <f t="shared" si="9"/>
        <v>26250000</v>
      </c>
      <c r="L37" s="46"/>
      <c r="M37" s="118"/>
      <c r="N37" s="125"/>
    </row>
    <row r="38" spans="1:14">
      <c r="A38" s="76"/>
      <c r="B38" s="109"/>
      <c r="C38" s="101"/>
      <c r="D38" s="77"/>
      <c r="E38" s="46"/>
      <c r="F38" s="46"/>
      <c r="G38" s="46"/>
      <c r="H38" s="46"/>
      <c r="I38" s="46"/>
      <c r="J38" s="46"/>
      <c r="K38" s="46"/>
      <c r="L38" s="46"/>
      <c r="M38" s="118"/>
      <c r="N38" s="125"/>
    </row>
    <row r="39" spans="1:14">
      <c r="A39" s="74">
        <v>6</v>
      </c>
      <c r="B39" s="110" t="s">
        <v>138</v>
      </c>
      <c r="C39" s="101"/>
      <c r="D39" s="75"/>
      <c r="E39" s="46"/>
      <c r="F39" s="46"/>
      <c r="G39" s="46"/>
      <c r="H39" s="46"/>
      <c r="I39" s="46"/>
      <c r="J39" s="46"/>
      <c r="K39" s="46"/>
      <c r="L39" s="46"/>
      <c r="M39" s="118"/>
      <c r="N39" s="125"/>
    </row>
    <row r="40" spans="1:14">
      <c r="A40" s="76"/>
      <c r="B40" s="109" t="s">
        <v>118</v>
      </c>
      <c r="C40" s="298" t="s">
        <v>60</v>
      </c>
      <c r="D40" s="75">
        <v>6</v>
      </c>
      <c r="E40" s="46" t="s">
        <v>13</v>
      </c>
      <c r="F40" s="46">
        <v>200000</v>
      </c>
      <c r="G40" s="46">
        <f>F40*D40</f>
        <v>1200000</v>
      </c>
      <c r="H40" s="46">
        <f>$G40</f>
        <v>1200000</v>
      </c>
      <c r="I40" s="46"/>
      <c r="J40" s="46"/>
      <c r="K40" s="46"/>
      <c r="L40" s="46"/>
      <c r="M40" s="118"/>
      <c r="N40" s="125"/>
    </row>
    <row r="41" spans="1:14">
      <c r="A41" s="76"/>
      <c r="B41" s="109" t="s">
        <v>119</v>
      </c>
      <c r="C41" s="101" t="s">
        <v>64</v>
      </c>
      <c r="D41" s="75">
        <v>9</v>
      </c>
      <c r="E41" s="46" t="s">
        <v>65</v>
      </c>
      <c r="F41" s="46">
        <v>50000000</v>
      </c>
      <c r="G41" s="46">
        <f>F41*D41</f>
        <v>450000000</v>
      </c>
      <c r="H41" s="46">
        <f t="shared" si="7"/>
        <v>450000000</v>
      </c>
      <c r="I41" s="46"/>
      <c r="J41" s="46"/>
      <c r="K41" s="46"/>
      <c r="L41" s="46"/>
      <c r="M41" s="118"/>
      <c r="N41" s="125"/>
    </row>
    <row r="42" spans="1:14">
      <c r="A42" s="76"/>
      <c r="B42" s="109" t="s">
        <v>120</v>
      </c>
      <c r="C42" s="299" t="s">
        <v>1</v>
      </c>
      <c r="D42" s="77">
        <v>0.02</v>
      </c>
      <c r="E42" s="46" t="s">
        <v>63</v>
      </c>
      <c r="F42" s="46">
        <f>F37</f>
        <v>2100000000</v>
      </c>
      <c r="G42" s="46">
        <f>F42*D42</f>
        <v>42000000</v>
      </c>
      <c r="H42" s="46">
        <f>$G$42/4</f>
        <v>10500000</v>
      </c>
      <c r="I42" s="46">
        <f t="shared" ref="I42:K42" si="10">$G$42/4</f>
        <v>10500000</v>
      </c>
      <c r="J42" s="46">
        <f t="shared" si="10"/>
        <v>10500000</v>
      </c>
      <c r="K42" s="46">
        <f t="shared" si="10"/>
        <v>10500000</v>
      </c>
      <c r="L42" s="46"/>
      <c r="M42" s="118"/>
      <c r="N42" s="125"/>
    </row>
    <row r="43" spans="1:14">
      <c r="A43" s="76"/>
      <c r="B43" s="109"/>
      <c r="C43" s="101"/>
      <c r="D43" s="77"/>
      <c r="E43" s="46"/>
      <c r="F43" s="46"/>
      <c r="G43" s="46"/>
      <c r="H43" s="46"/>
      <c r="I43" s="46"/>
      <c r="J43" s="46"/>
      <c r="K43" s="46"/>
      <c r="L43" s="46"/>
      <c r="M43" s="118"/>
      <c r="N43" s="125"/>
    </row>
    <row r="44" spans="1:14">
      <c r="A44" s="74">
        <v>7</v>
      </c>
      <c r="B44" s="110" t="s">
        <v>139</v>
      </c>
      <c r="C44" s="101"/>
      <c r="D44" s="75"/>
      <c r="E44" s="46"/>
      <c r="F44" s="46"/>
      <c r="G44" s="46"/>
      <c r="H44" s="46"/>
      <c r="I44" s="46"/>
      <c r="J44" s="46"/>
      <c r="K44" s="46"/>
      <c r="L44" s="46"/>
      <c r="M44" s="118"/>
      <c r="N44" s="125"/>
    </row>
    <row r="45" spans="1:14">
      <c r="A45" s="76"/>
      <c r="B45" s="109" t="s">
        <v>118</v>
      </c>
      <c r="C45" s="101" t="s">
        <v>66</v>
      </c>
      <c r="D45" s="75">
        <v>40</v>
      </c>
      <c r="E45" s="46" t="s">
        <v>15</v>
      </c>
      <c r="F45" s="46">
        <v>150000</v>
      </c>
      <c r="G45" s="46">
        <f>D45*F45</f>
        <v>6000000</v>
      </c>
      <c r="H45" s="46">
        <f>$G45</f>
        <v>6000000</v>
      </c>
      <c r="I45" s="46"/>
      <c r="J45" s="46"/>
      <c r="K45" s="46"/>
      <c r="L45" s="46"/>
      <c r="M45" s="118"/>
      <c r="N45" s="125"/>
    </row>
    <row r="46" spans="1:14">
      <c r="A46" s="76"/>
      <c r="B46" s="109" t="s">
        <v>119</v>
      </c>
      <c r="C46" s="101" t="s">
        <v>67</v>
      </c>
      <c r="D46" s="75">
        <v>40</v>
      </c>
      <c r="E46" s="46" t="s">
        <v>15</v>
      </c>
      <c r="F46" s="46">
        <v>600000</v>
      </c>
      <c r="G46" s="46">
        <f>D46*F46</f>
        <v>24000000</v>
      </c>
      <c r="H46" s="46">
        <f t="shared" si="7"/>
        <v>24000000</v>
      </c>
      <c r="I46" s="46"/>
      <c r="J46" s="46"/>
      <c r="K46" s="46"/>
      <c r="L46" s="46"/>
      <c r="M46" s="118"/>
      <c r="N46" s="125"/>
    </row>
    <row r="47" spans="1:14">
      <c r="A47" s="76"/>
      <c r="B47" s="109"/>
      <c r="C47" s="101"/>
      <c r="D47" s="75"/>
      <c r="E47" s="46"/>
      <c r="F47" s="46"/>
      <c r="G47" s="46"/>
      <c r="H47" s="46"/>
      <c r="I47" s="46"/>
      <c r="J47" s="46"/>
      <c r="K47" s="46"/>
      <c r="L47" s="46"/>
      <c r="M47" s="118"/>
      <c r="N47" s="125"/>
    </row>
    <row r="48" spans="1:14">
      <c r="A48" s="74">
        <v>8</v>
      </c>
      <c r="B48" s="110" t="s">
        <v>140</v>
      </c>
      <c r="C48" s="102"/>
      <c r="D48" s="75"/>
      <c r="E48" s="46"/>
      <c r="F48" s="46"/>
      <c r="G48" s="46"/>
      <c r="H48" s="46"/>
      <c r="I48" s="46"/>
      <c r="J48" s="46"/>
      <c r="K48" s="46"/>
      <c r="L48" s="46"/>
      <c r="M48" s="118"/>
      <c r="N48" s="125"/>
    </row>
    <row r="49" spans="1:14">
      <c r="A49" s="76"/>
      <c r="B49" s="109" t="s">
        <v>118</v>
      </c>
      <c r="C49" s="301" t="s">
        <v>72</v>
      </c>
      <c r="D49" s="75">
        <v>22</v>
      </c>
      <c r="E49" s="46" t="s">
        <v>73</v>
      </c>
      <c r="F49" s="46">
        <v>4000000</v>
      </c>
      <c r="G49" s="46">
        <f>D49*F49</f>
        <v>88000000</v>
      </c>
      <c r="H49" s="46"/>
      <c r="I49" s="46">
        <f>$G49</f>
        <v>88000000</v>
      </c>
      <c r="J49" s="46"/>
      <c r="K49" s="46"/>
      <c r="L49" s="46"/>
      <c r="M49" s="118"/>
      <c r="N49" s="125"/>
    </row>
    <row r="50" spans="1:14">
      <c r="A50" s="76"/>
      <c r="B50" s="109" t="s">
        <v>119</v>
      </c>
      <c r="C50" s="301" t="s">
        <v>3</v>
      </c>
      <c r="D50" s="75">
        <v>6</v>
      </c>
      <c r="E50" s="46" t="s">
        <v>73</v>
      </c>
      <c r="F50" s="46">
        <v>4000000</v>
      </c>
      <c r="G50" s="46">
        <f>D50*F50</f>
        <v>24000000</v>
      </c>
      <c r="H50" s="46"/>
      <c r="I50" s="46">
        <f>$G50</f>
        <v>24000000</v>
      </c>
      <c r="J50" s="46"/>
      <c r="K50" s="46"/>
      <c r="L50" s="46"/>
      <c r="M50" s="118"/>
      <c r="N50" s="125"/>
    </row>
    <row r="51" spans="1:14">
      <c r="A51" s="76"/>
      <c r="B51" s="109"/>
      <c r="C51" s="101"/>
      <c r="D51" s="75"/>
      <c r="E51" s="46"/>
      <c r="F51" s="46"/>
      <c r="G51" s="46"/>
      <c r="H51" s="46"/>
      <c r="I51" s="46"/>
      <c r="J51" s="46"/>
      <c r="K51" s="46"/>
      <c r="L51" s="46"/>
      <c r="M51" s="118"/>
      <c r="N51" s="125"/>
    </row>
    <row r="52" spans="1:14">
      <c r="A52" s="74">
        <v>9</v>
      </c>
      <c r="B52" s="110" t="s">
        <v>141</v>
      </c>
      <c r="C52" s="101"/>
      <c r="D52" s="75"/>
      <c r="E52" s="46"/>
      <c r="F52" s="46"/>
      <c r="G52" s="46"/>
      <c r="H52" s="46"/>
      <c r="I52" s="46"/>
      <c r="J52" s="46"/>
      <c r="K52" s="46"/>
      <c r="L52" s="46"/>
      <c r="M52" s="118"/>
      <c r="N52" s="125"/>
    </row>
    <row r="53" spans="1:14">
      <c r="A53" s="76"/>
      <c r="B53" s="109" t="s">
        <v>118</v>
      </c>
      <c r="C53" s="298" t="s">
        <v>60</v>
      </c>
      <c r="D53" s="75">
        <v>60</v>
      </c>
      <c r="E53" s="46" t="s">
        <v>13</v>
      </c>
      <c r="F53" s="46">
        <v>250000</v>
      </c>
      <c r="G53" s="46">
        <f>D53*F53</f>
        <v>15000000</v>
      </c>
      <c r="H53" s="46"/>
      <c r="I53" s="46">
        <f>$G53</f>
        <v>15000000</v>
      </c>
      <c r="J53" s="46"/>
      <c r="K53" s="46"/>
      <c r="L53" s="46"/>
      <c r="M53" s="118"/>
      <c r="N53" s="125"/>
    </row>
    <row r="54" spans="1:14">
      <c r="A54" s="76"/>
      <c r="B54" s="109" t="s">
        <v>119</v>
      </c>
      <c r="C54" s="298" t="s">
        <v>62</v>
      </c>
      <c r="D54" s="75">
        <v>60</v>
      </c>
      <c r="E54" s="46" t="s">
        <v>13</v>
      </c>
      <c r="F54" s="46">
        <v>50000</v>
      </c>
      <c r="G54" s="46">
        <f>D54*F54</f>
        <v>3000000</v>
      </c>
      <c r="H54" s="46"/>
      <c r="I54" s="46">
        <f>$G54</f>
        <v>3000000</v>
      </c>
      <c r="J54" s="46"/>
      <c r="K54" s="46"/>
      <c r="L54" s="46"/>
      <c r="M54" s="118"/>
      <c r="N54" s="125"/>
    </row>
    <row r="55" spans="1:14">
      <c r="A55" s="76"/>
      <c r="B55" s="109" t="s">
        <v>120</v>
      </c>
      <c r="C55" s="298" t="s">
        <v>61</v>
      </c>
      <c r="D55" s="75">
        <v>60</v>
      </c>
      <c r="E55" s="46" t="s">
        <v>13</v>
      </c>
      <c r="F55" s="46">
        <v>400000</v>
      </c>
      <c r="G55" s="46">
        <f>D55*F55</f>
        <v>24000000</v>
      </c>
      <c r="H55" s="46"/>
      <c r="I55" s="46">
        <f>$G55</f>
        <v>24000000</v>
      </c>
      <c r="J55" s="46"/>
      <c r="K55" s="46"/>
      <c r="L55" s="46"/>
      <c r="M55" s="118"/>
      <c r="N55" s="125"/>
    </row>
    <row r="56" spans="1:14">
      <c r="A56" s="76"/>
      <c r="B56" s="109" t="s">
        <v>121</v>
      </c>
      <c r="C56" s="299" t="s">
        <v>1</v>
      </c>
      <c r="D56" s="77">
        <v>0.3</v>
      </c>
      <c r="E56" s="46" t="s">
        <v>63</v>
      </c>
      <c r="F56" s="46">
        <f>F42</f>
        <v>2100000000</v>
      </c>
      <c r="G56" s="46">
        <f>D56*F56</f>
        <v>630000000</v>
      </c>
      <c r="H56" s="46">
        <f>$G$56/5</f>
        <v>126000000</v>
      </c>
      <c r="I56" s="46">
        <f t="shared" ref="I56:L56" si="11">$G$56/5</f>
        <v>126000000</v>
      </c>
      <c r="J56" s="46">
        <f t="shared" si="11"/>
        <v>126000000</v>
      </c>
      <c r="K56" s="46">
        <f t="shared" si="11"/>
        <v>126000000</v>
      </c>
      <c r="L56" s="46">
        <f t="shared" si="11"/>
        <v>126000000</v>
      </c>
      <c r="M56" s="118"/>
      <c r="N56" s="125"/>
    </row>
    <row r="57" spans="1:14">
      <c r="A57" s="76"/>
      <c r="B57" s="109"/>
      <c r="C57" s="101"/>
      <c r="D57" s="77"/>
      <c r="E57" s="46"/>
      <c r="F57" s="46"/>
      <c r="G57" s="46"/>
      <c r="H57" s="46"/>
      <c r="I57" s="46"/>
      <c r="J57" s="46"/>
      <c r="K57" s="46"/>
      <c r="L57" s="46"/>
      <c r="M57" s="118"/>
      <c r="N57" s="125"/>
    </row>
    <row r="58" spans="1:14">
      <c r="A58" s="74">
        <v>10</v>
      </c>
      <c r="B58" s="110" t="s">
        <v>142</v>
      </c>
      <c r="C58" s="101"/>
      <c r="D58" s="75"/>
      <c r="E58" s="46"/>
      <c r="F58" s="46"/>
      <c r="G58" s="46"/>
      <c r="H58" s="46"/>
      <c r="I58" s="46"/>
      <c r="J58" s="46"/>
      <c r="K58" s="46"/>
      <c r="L58" s="46"/>
      <c r="M58" s="118"/>
      <c r="N58" s="125"/>
    </row>
    <row r="59" spans="1:14">
      <c r="A59" s="76"/>
      <c r="B59" s="109" t="s">
        <v>118</v>
      </c>
      <c r="C59" s="298" t="s">
        <v>60</v>
      </c>
      <c r="D59" s="75">
        <v>12</v>
      </c>
      <c r="E59" s="46" t="s">
        <v>13</v>
      </c>
      <c r="F59" s="46">
        <v>250000</v>
      </c>
      <c r="G59" s="46">
        <f>D59*F59</f>
        <v>3000000</v>
      </c>
      <c r="H59" s="46"/>
      <c r="I59" s="46"/>
      <c r="J59" s="46">
        <f>$G59</f>
        <v>3000000</v>
      </c>
      <c r="K59" s="46"/>
      <c r="L59" s="46"/>
      <c r="M59" s="118"/>
      <c r="N59" s="125"/>
    </row>
    <row r="60" spans="1:14">
      <c r="A60" s="76"/>
      <c r="B60" s="109" t="s">
        <v>119</v>
      </c>
      <c r="C60" s="298" t="s">
        <v>69</v>
      </c>
      <c r="D60" s="75">
        <v>12</v>
      </c>
      <c r="E60" s="46" t="s">
        <v>13</v>
      </c>
      <c r="F60" s="46">
        <v>50000</v>
      </c>
      <c r="G60" s="46">
        <f>D60*F60</f>
        <v>600000</v>
      </c>
      <c r="H60" s="46"/>
      <c r="I60" s="46"/>
      <c r="J60" s="46">
        <f>$G60</f>
        <v>600000</v>
      </c>
      <c r="K60" s="46"/>
      <c r="L60" s="46"/>
      <c r="M60" s="118"/>
      <c r="N60" s="125"/>
    </row>
    <row r="61" spans="1:14">
      <c r="A61" s="76"/>
      <c r="B61" s="109"/>
      <c r="C61" s="101"/>
      <c r="D61" s="75"/>
      <c r="E61" s="46"/>
      <c r="F61" s="46"/>
      <c r="G61" s="46"/>
      <c r="H61" s="46"/>
      <c r="I61" s="46"/>
      <c r="J61" s="46"/>
      <c r="K61" s="46"/>
      <c r="L61" s="46"/>
      <c r="M61" s="118"/>
      <c r="N61" s="125"/>
    </row>
    <row r="62" spans="1:14">
      <c r="A62" s="74">
        <v>11</v>
      </c>
      <c r="B62" s="110" t="s">
        <v>143</v>
      </c>
      <c r="C62" s="101"/>
      <c r="D62" s="75"/>
      <c r="E62" s="46"/>
      <c r="F62" s="46"/>
      <c r="G62" s="46"/>
      <c r="H62" s="46"/>
      <c r="I62" s="46"/>
      <c r="J62" s="46"/>
      <c r="K62" s="46"/>
      <c r="L62" s="46"/>
      <c r="M62" s="118"/>
      <c r="N62" s="125"/>
    </row>
    <row r="63" spans="1:14">
      <c r="A63" s="76"/>
      <c r="B63" s="109" t="s">
        <v>118</v>
      </c>
      <c r="C63" s="298" t="s">
        <v>60</v>
      </c>
      <c r="D63" s="75">
        <v>30</v>
      </c>
      <c r="E63" s="46" t="s">
        <v>13</v>
      </c>
      <c r="F63" s="46">
        <v>250000</v>
      </c>
      <c r="G63" s="46">
        <f>D63*F63</f>
        <v>7500000</v>
      </c>
      <c r="H63" s="46"/>
      <c r="I63" s="46"/>
      <c r="J63" s="46">
        <f>$G63</f>
        <v>7500000</v>
      </c>
      <c r="K63" s="46"/>
      <c r="L63" s="46"/>
      <c r="M63" s="118"/>
      <c r="N63" s="125"/>
    </row>
    <row r="64" spans="1:14">
      <c r="A64" s="76"/>
      <c r="B64" s="109" t="s">
        <v>119</v>
      </c>
      <c r="C64" s="298" t="s">
        <v>69</v>
      </c>
      <c r="D64" s="75">
        <v>12</v>
      </c>
      <c r="E64" s="46" t="s">
        <v>13</v>
      </c>
      <c r="F64" s="46">
        <v>50000</v>
      </c>
      <c r="G64" s="46">
        <f>D64*F64</f>
        <v>600000</v>
      </c>
      <c r="H64" s="46"/>
      <c r="I64" s="46"/>
      <c r="J64" s="46">
        <f>$G64</f>
        <v>600000</v>
      </c>
      <c r="K64" s="46"/>
      <c r="L64" s="46"/>
      <c r="M64" s="118"/>
      <c r="N64" s="125"/>
    </row>
    <row r="65" spans="1:14">
      <c r="A65" s="76"/>
      <c r="B65" s="109" t="s">
        <v>120</v>
      </c>
      <c r="C65" s="299" t="s">
        <v>1</v>
      </c>
      <c r="D65" s="77">
        <v>0.1</v>
      </c>
      <c r="E65" s="46" t="s">
        <v>63</v>
      </c>
      <c r="F65" s="46">
        <f>F56</f>
        <v>2100000000</v>
      </c>
      <c r="G65" s="46">
        <f>D65*F65</f>
        <v>210000000</v>
      </c>
      <c r="H65" s="46"/>
      <c r="I65" s="46">
        <f>$G$65/2</f>
        <v>105000000</v>
      </c>
      <c r="J65" s="46">
        <f>$G$65/2</f>
        <v>105000000</v>
      </c>
      <c r="K65" s="46"/>
      <c r="L65" s="46"/>
      <c r="M65" s="118"/>
      <c r="N65" s="125"/>
    </row>
    <row r="66" spans="1:14">
      <c r="A66" s="76"/>
      <c r="B66" s="109"/>
      <c r="C66" s="101"/>
      <c r="D66" s="77"/>
      <c r="E66" s="46"/>
      <c r="F66" s="46"/>
      <c r="G66" s="46"/>
      <c r="H66" s="46"/>
      <c r="I66" s="46"/>
      <c r="J66" s="46"/>
      <c r="K66" s="46"/>
      <c r="L66" s="46"/>
      <c r="M66" s="118"/>
      <c r="N66" s="125"/>
    </row>
    <row r="67" spans="1:14">
      <c r="A67" s="74">
        <v>12</v>
      </c>
      <c r="B67" s="110" t="s">
        <v>144</v>
      </c>
      <c r="C67" s="101"/>
      <c r="D67" s="75"/>
      <c r="E67" s="46"/>
      <c r="F67" s="46"/>
      <c r="G67" s="46"/>
      <c r="H67" s="46"/>
      <c r="I67" s="46"/>
      <c r="J67" s="46"/>
      <c r="K67" s="46"/>
      <c r="L67" s="46"/>
      <c r="M67" s="118"/>
      <c r="N67" s="125"/>
    </row>
    <row r="68" spans="1:14">
      <c r="A68" s="76"/>
      <c r="B68" s="109" t="s">
        <v>118</v>
      </c>
      <c r="C68" s="298" t="s">
        <v>60</v>
      </c>
      <c r="D68" s="75">
        <v>30</v>
      </c>
      <c r="E68" s="46" t="s">
        <v>13</v>
      </c>
      <c r="F68" s="46">
        <v>250000</v>
      </c>
      <c r="G68" s="46">
        <f>D68*F68</f>
        <v>7500000</v>
      </c>
      <c r="H68" s="46"/>
      <c r="I68" s="46"/>
      <c r="J68" s="46">
        <f>$G68</f>
        <v>7500000</v>
      </c>
      <c r="K68" s="46"/>
      <c r="L68" s="46"/>
      <c r="M68" s="118"/>
      <c r="N68" s="125"/>
    </row>
    <row r="69" spans="1:14">
      <c r="A69" s="76"/>
      <c r="B69" s="109" t="s">
        <v>119</v>
      </c>
      <c r="C69" s="299" t="s">
        <v>1</v>
      </c>
      <c r="D69" s="77">
        <v>0.1</v>
      </c>
      <c r="E69" s="46" t="s">
        <v>63</v>
      </c>
      <c r="F69" s="46">
        <f>F65</f>
        <v>2100000000</v>
      </c>
      <c r="G69" s="46">
        <f>D69*F69</f>
        <v>210000000</v>
      </c>
      <c r="H69" s="46"/>
      <c r="I69" s="46">
        <f>$G$69/2</f>
        <v>105000000</v>
      </c>
      <c r="J69" s="46">
        <f>$G$69/2</f>
        <v>105000000</v>
      </c>
      <c r="K69" s="46"/>
      <c r="L69" s="46"/>
      <c r="M69" s="118"/>
      <c r="N69" s="125"/>
    </row>
    <row r="70" spans="1:14">
      <c r="A70" s="76"/>
      <c r="B70" s="109"/>
      <c r="C70" s="101"/>
      <c r="D70" s="77"/>
      <c r="E70" s="46"/>
      <c r="F70" s="46"/>
      <c r="G70" s="46"/>
      <c r="H70" s="46"/>
      <c r="I70" s="46"/>
      <c r="J70" s="46"/>
      <c r="K70" s="46"/>
      <c r="L70" s="46"/>
      <c r="M70" s="118"/>
      <c r="N70" s="125"/>
    </row>
    <row r="71" spans="1:14">
      <c r="A71" s="74">
        <v>13</v>
      </c>
      <c r="B71" s="110" t="s">
        <v>145</v>
      </c>
      <c r="C71" s="101"/>
      <c r="D71" s="75"/>
      <c r="E71" s="46"/>
      <c r="F71" s="46"/>
      <c r="G71" s="46"/>
      <c r="H71" s="46"/>
      <c r="I71" s="46"/>
      <c r="J71" s="46"/>
      <c r="K71" s="46"/>
      <c r="L71" s="46"/>
      <c r="M71" s="118"/>
      <c r="N71" s="125"/>
    </row>
    <row r="72" spans="1:14">
      <c r="A72" s="76"/>
      <c r="B72" s="109" t="s">
        <v>118</v>
      </c>
      <c r="C72" s="298" t="s">
        <v>60</v>
      </c>
      <c r="D72" s="75">
        <v>18</v>
      </c>
      <c r="E72" s="46" t="s">
        <v>13</v>
      </c>
      <c r="F72" s="46">
        <v>250000</v>
      </c>
      <c r="G72" s="46">
        <f>D72*F72</f>
        <v>4500000</v>
      </c>
      <c r="H72" s="46"/>
      <c r="I72" s="46"/>
      <c r="J72" s="46"/>
      <c r="K72" s="46">
        <f>$G72</f>
        <v>4500000</v>
      </c>
      <c r="L72" s="46"/>
      <c r="M72" s="118"/>
      <c r="N72" s="125"/>
    </row>
    <row r="73" spans="1:14">
      <c r="A73" s="76"/>
      <c r="B73" s="109" t="s">
        <v>119</v>
      </c>
      <c r="C73" s="101" t="s">
        <v>70</v>
      </c>
      <c r="D73" s="75">
        <v>3</v>
      </c>
      <c r="E73" s="46" t="s">
        <v>32</v>
      </c>
      <c r="F73" s="46">
        <v>10000000</v>
      </c>
      <c r="G73" s="46">
        <f>D73*F73</f>
        <v>30000000</v>
      </c>
      <c r="H73" s="46"/>
      <c r="I73" s="46"/>
      <c r="J73" s="46"/>
      <c r="K73" s="46">
        <f>$G73</f>
        <v>30000000</v>
      </c>
      <c r="L73" s="46"/>
      <c r="M73" s="118"/>
      <c r="N73" s="125"/>
    </row>
    <row r="74" spans="1:14">
      <c r="A74" s="76"/>
      <c r="B74" s="109" t="s">
        <v>120</v>
      </c>
      <c r="C74" s="101" t="s">
        <v>58</v>
      </c>
      <c r="D74" s="75">
        <v>3</v>
      </c>
      <c r="E74" s="46" t="s">
        <v>32</v>
      </c>
      <c r="F74" s="46">
        <v>6000000</v>
      </c>
      <c r="G74" s="46">
        <f>D74*F74</f>
        <v>18000000</v>
      </c>
      <c r="H74" s="46"/>
      <c r="I74" s="46"/>
      <c r="J74" s="46"/>
      <c r="K74" s="46">
        <f>$G74</f>
        <v>18000000</v>
      </c>
      <c r="L74" s="46"/>
      <c r="M74" s="118"/>
      <c r="N74" s="125"/>
    </row>
    <row r="75" spans="1:14">
      <c r="A75" s="76"/>
      <c r="B75" s="109" t="s">
        <v>121</v>
      </c>
      <c r="C75" s="299" t="s">
        <v>1</v>
      </c>
      <c r="D75" s="77">
        <v>0.1</v>
      </c>
      <c r="E75" s="46" t="s">
        <v>63</v>
      </c>
      <c r="F75" s="46">
        <f>F69</f>
        <v>2100000000</v>
      </c>
      <c r="G75" s="46">
        <f>D75*F75</f>
        <v>210000000</v>
      </c>
      <c r="H75" s="46"/>
      <c r="I75" s="46"/>
      <c r="J75" s="46"/>
      <c r="K75" s="46">
        <f>$G75</f>
        <v>210000000</v>
      </c>
      <c r="L75" s="46"/>
      <c r="M75" s="118"/>
      <c r="N75" s="125"/>
    </row>
    <row r="76" spans="1:14">
      <c r="A76" s="76"/>
      <c r="B76" s="109"/>
      <c r="C76" s="101"/>
      <c r="D76" s="77"/>
      <c r="E76" s="46"/>
      <c r="F76" s="46"/>
      <c r="G76" s="46"/>
      <c r="H76" s="46"/>
      <c r="I76" s="46"/>
      <c r="J76" s="46"/>
      <c r="K76" s="46"/>
      <c r="L76" s="46"/>
      <c r="M76" s="118"/>
      <c r="N76" s="125"/>
    </row>
    <row r="77" spans="1:14">
      <c r="A77" s="74">
        <v>14</v>
      </c>
      <c r="B77" s="110" t="s">
        <v>71</v>
      </c>
      <c r="C77" s="101"/>
      <c r="D77" s="75"/>
      <c r="E77" s="46"/>
      <c r="F77" s="46"/>
      <c r="G77" s="46"/>
      <c r="H77" s="46"/>
      <c r="I77" s="46"/>
      <c r="J77" s="46"/>
      <c r="K77" s="46"/>
      <c r="L77" s="46"/>
      <c r="M77" s="118"/>
      <c r="N77" s="125"/>
    </row>
    <row r="78" spans="1:14">
      <c r="A78" s="76"/>
      <c r="B78" s="109" t="s">
        <v>118</v>
      </c>
      <c r="C78" s="298" t="s">
        <v>60</v>
      </c>
      <c r="D78" s="75">
        <v>12</v>
      </c>
      <c r="E78" s="46" t="s">
        <v>13</v>
      </c>
      <c r="F78" s="46">
        <v>250000</v>
      </c>
      <c r="G78" s="46">
        <f>D78*F78</f>
        <v>3000000</v>
      </c>
      <c r="H78" s="46"/>
      <c r="I78" s="46"/>
      <c r="J78" s="46"/>
      <c r="K78" s="46">
        <f>$G78</f>
        <v>3000000</v>
      </c>
      <c r="L78" s="46"/>
      <c r="M78" s="118"/>
      <c r="N78" s="125"/>
    </row>
    <row r="79" spans="1:14">
      <c r="A79" s="76"/>
      <c r="B79" s="109" t="s">
        <v>119</v>
      </c>
      <c r="C79" s="299" t="s">
        <v>1</v>
      </c>
      <c r="D79" s="77">
        <v>0.05</v>
      </c>
      <c r="E79" s="46" t="s">
        <v>63</v>
      </c>
      <c r="F79" s="46">
        <f>F75</f>
        <v>2100000000</v>
      </c>
      <c r="G79" s="46">
        <f>D79*F79</f>
        <v>105000000</v>
      </c>
      <c r="H79" s="46"/>
      <c r="I79" s="46"/>
      <c r="J79" s="46">
        <f>$G$79/2</f>
        <v>52500000</v>
      </c>
      <c r="K79" s="46">
        <f>$G$79/2</f>
        <v>52500000</v>
      </c>
      <c r="L79" s="46"/>
      <c r="M79" s="118"/>
      <c r="N79" s="125"/>
    </row>
    <row r="80" spans="1:14">
      <c r="A80" s="76"/>
      <c r="B80" s="109"/>
      <c r="C80" s="101"/>
      <c r="D80" s="77"/>
      <c r="E80" s="46"/>
      <c r="F80" s="46"/>
      <c r="G80" s="46"/>
      <c r="H80" s="46"/>
      <c r="I80" s="46"/>
      <c r="J80" s="46"/>
      <c r="K80" s="46"/>
      <c r="L80" s="46"/>
      <c r="M80" s="118"/>
      <c r="N80" s="125"/>
    </row>
    <row r="81" spans="1:14">
      <c r="A81" s="74">
        <v>15</v>
      </c>
      <c r="B81" s="110" t="s">
        <v>146</v>
      </c>
      <c r="C81" s="101"/>
      <c r="D81" s="75"/>
      <c r="E81" s="46"/>
      <c r="F81" s="46"/>
      <c r="G81" s="46"/>
      <c r="H81" s="46"/>
      <c r="I81" s="46"/>
      <c r="J81" s="46"/>
      <c r="K81" s="46"/>
      <c r="L81" s="46"/>
      <c r="M81" s="118"/>
      <c r="N81" s="125"/>
    </row>
    <row r="82" spans="1:14">
      <c r="A82" s="76"/>
      <c r="B82" s="109" t="s">
        <v>118</v>
      </c>
      <c r="C82" s="298" t="s">
        <v>60</v>
      </c>
      <c r="D82" s="75">
        <v>12</v>
      </c>
      <c r="E82" s="46" t="s">
        <v>13</v>
      </c>
      <c r="F82" s="46">
        <v>250000</v>
      </c>
      <c r="G82" s="46">
        <f>D82*F82</f>
        <v>3000000</v>
      </c>
      <c r="H82" s="46"/>
      <c r="I82" s="46"/>
      <c r="J82" s="46"/>
      <c r="K82" s="46">
        <f>$G82</f>
        <v>3000000</v>
      </c>
      <c r="L82" s="46"/>
      <c r="M82" s="118"/>
      <c r="N82" s="125"/>
    </row>
    <row r="83" spans="1:14">
      <c r="A83" s="76"/>
      <c r="B83" s="109" t="s">
        <v>119</v>
      </c>
      <c r="C83" s="299" t="s">
        <v>1</v>
      </c>
      <c r="D83" s="77">
        <v>0.05</v>
      </c>
      <c r="E83" s="46" t="s">
        <v>63</v>
      </c>
      <c r="F83" s="46">
        <f>F79</f>
        <v>2100000000</v>
      </c>
      <c r="G83" s="46">
        <f>D83*F83</f>
        <v>105000000</v>
      </c>
      <c r="H83" s="46"/>
      <c r="I83" s="46"/>
      <c r="J83" s="46">
        <f>$G$83/2</f>
        <v>52500000</v>
      </c>
      <c r="K83" s="46">
        <f>$G$83/2</f>
        <v>52500000</v>
      </c>
      <c r="L83" s="46"/>
      <c r="M83" s="118"/>
      <c r="N83" s="125"/>
    </row>
    <row r="84" spans="1:14">
      <c r="A84" s="76"/>
      <c r="B84" s="109"/>
      <c r="C84" s="101"/>
      <c r="D84" s="77"/>
      <c r="E84" s="46"/>
      <c r="F84" s="46"/>
      <c r="G84" s="46"/>
      <c r="H84" s="46"/>
      <c r="I84" s="46"/>
      <c r="J84" s="46"/>
      <c r="K84" s="46"/>
      <c r="L84" s="46"/>
      <c r="M84" s="118"/>
      <c r="N84" s="125"/>
    </row>
    <row r="85" spans="1:14">
      <c r="A85" s="74">
        <v>16</v>
      </c>
      <c r="B85" s="110" t="s">
        <v>147</v>
      </c>
      <c r="C85" s="101"/>
      <c r="D85" s="75"/>
      <c r="E85" s="46"/>
      <c r="F85" s="46"/>
      <c r="G85" s="46"/>
      <c r="H85" s="46"/>
      <c r="I85" s="46"/>
      <c r="J85" s="46"/>
      <c r="K85" s="46"/>
      <c r="L85" s="46"/>
      <c r="M85" s="118"/>
      <c r="N85" s="125"/>
    </row>
    <row r="86" spans="1:14">
      <c r="A86" s="76"/>
      <c r="B86" s="109" t="s">
        <v>118</v>
      </c>
      <c r="C86" s="299" t="s">
        <v>1</v>
      </c>
      <c r="D86" s="77">
        <f>1-D83-D79-D75-D69-D65-D56-D42-D15-D21-D26-D32-D37</f>
        <v>9.9999999999999964E-2</v>
      </c>
      <c r="E86" s="46" t="s">
        <v>63</v>
      </c>
      <c r="F86" s="46">
        <f>F83</f>
        <v>2100000000</v>
      </c>
      <c r="G86" s="46">
        <f>D86*F86</f>
        <v>209999999.99999991</v>
      </c>
      <c r="H86" s="46"/>
      <c r="I86" s="46"/>
      <c r="J86" s="46"/>
      <c r="K86" s="46"/>
      <c r="L86" s="46">
        <f>$G86</f>
        <v>209999999.99999991</v>
      </c>
      <c r="M86" s="118"/>
      <c r="N86" s="125"/>
    </row>
    <row r="87" spans="1:14">
      <c r="A87" s="76"/>
      <c r="B87" s="109"/>
      <c r="C87" s="101"/>
      <c r="D87" s="77"/>
      <c r="E87" s="46"/>
      <c r="F87" s="46"/>
      <c r="G87" s="46"/>
      <c r="H87" s="46"/>
      <c r="I87" s="46"/>
      <c r="J87" s="46"/>
      <c r="K87" s="46"/>
      <c r="L87" s="46"/>
      <c r="M87" s="118"/>
      <c r="N87" s="125"/>
    </row>
    <row r="88" spans="1:14">
      <c r="A88" s="74">
        <v>17</v>
      </c>
      <c r="B88" s="110" t="s">
        <v>148</v>
      </c>
      <c r="C88" s="101"/>
      <c r="D88" s="75"/>
      <c r="E88" s="46"/>
      <c r="F88" s="46"/>
      <c r="G88" s="46"/>
      <c r="H88" s="46"/>
      <c r="I88" s="46"/>
      <c r="J88" s="46"/>
      <c r="K88" s="46"/>
      <c r="L88" s="46"/>
      <c r="M88" s="118"/>
      <c r="N88" s="125"/>
    </row>
    <row r="89" spans="1:14">
      <c r="A89" s="76"/>
      <c r="B89" s="109" t="s">
        <v>118</v>
      </c>
      <c r="C89" s="101" t="s">
        <v>74</v>
      </c>
      <c r="D89" s="75">
        <v>6</v>
      </c>
      <c r="E89" s="46" t="s">
        <v>57</v>
      </c>
      <c r="F89" s="46">
        <v>30000000</v>
      </c>
      <c r="G89" s="46">
        <f>D89*F89</f>
        <v>180000000</v>
      </c>
      <c r="H89" s="46">
        <f t="shared" ref="H89:M89" si="12">$F89</f>
        <v>30000000</v>
      </c>
      <c r="I89" s="46">
        <f t="shared" si="12"/>
        <v>30000000</v>
      </c>
      <c r="J89" s="46">
        <f t="shared" si="12"/>
        <v>30000000</v>
      </c>
      <c r="K89" s="46">
        <f t="shared" si="12"/>
        <v>30000000</v>
      </c>
      <c r="L89" s="46">
        <f t="shared" si="12"/>
        <v>30000000</v>
      </c>
      <c r="M89" s="118">
        <f t="shared" si="12"/>
        <v>30000000</v>
      </c>
      <c r="N89" s="125"/>
    </row>
    <row r="90" spans="1:14">
      <c r="A90" s="76"/>
      <c r="B90" s="109"/>
      <c r="C90" s="101"/>
      <c r="D90" s="75"/>
      <c r="E90" s="46"/>
      <c r="F90" s="46"/>
      <c r="G90" s="46"/>
      <c r="H90" s="46"/>
      <c r="I90" s="46"/>
      <c r="J90" s="46"/>
      <c r="K90" s="46"/>
      <c r="L90" s="46"/>
      <c r="M90" s="118"/>
      <c r="N90" s="125"/>
    </row>
    <row r="91" spans="1:14">
      <c r="A91" s="74">
        <v>18</v>
      </c>
      <c r="B91" s="110" t="s">
        <v>149</v>
      </c>
      <c r="C91" s="101"/>
      <c r="D91" s="75"/>
      <c r="E91" s="46"/>
      <c r="F91" s="46"/>
      <c r="G91" s="46"/>
      <c r="H91" s="46"/>
      <c r="I91" s="46"/>
      <c r="J91" s="46"/>
      <c r="K91" s="46"/>
      <c r="L91" s="46"/>
      <c r="M91" s="118"/>
      <c r="N91" s="125"/>
    </row>
    <row r="92" spans="1:14">
      <c r="A92" s="76"/>
      <c r="B92" s="109" t="s">
        <v>118</v>
      </c>
      <c r="C92" s="302" t="s">
        <v>8</v>
      </c>
      <c r="D92" s="75">
        <v>150</v>
      </c>
      <c r="E92" s="46" t="s">
        <v>13</v>
      </c>
      <c r="F92" s="46">
        <v>150000</v>
      </c>
      <c r="G92" s="46">
        <f>D92*F92</f>
        <v>22500000</v>
      </c>
      <c r="H92" s="46">
        <f>$G$92/6</f>
        <v>3750000</v>
      </c>
      <c r="I92" s="46">
        <f t="shared" ref="I92:M92" si="13">$G$92/6</f>
        <v>3750000</v>
      </c>
      <c r="J92" s="46">
        <f t="shared" si="13"/>
        <v>3750000</v>
      </c>
      <c r="K92" s="46">
        <f t="shared" si="13"/>
        <v>3750000</v>
      </c>
      <c r="L92" s="46">
        <f t="shared" si="13"/>
        <v>3750000</v>
      </c>
      <c r="M92" s="118">
        <f t="shared" si="13"/>
        <v>3750000</v>
      </c>
      <c r="N92" s="125"/>
    </row>
    <row r="93" spans="1:14">
      <c r="A93" s="76"/>
      <c r="B93" s="109" t="s">
        <v>119</v>
      </c>
      <c r="C93" s="302" t="s">
        <v>75</v>
      </c>
      <c r="D93" s="75">
        <v>90</v>
      </c>
      <c r="E93" s="46" t="s">
        <v>13</v>
      </c>
      <c r="F93" s="46">
        <v>400000</v>
      </c>
      <c r="G93" s="46">
        <f>D93*F93</f>
        <v>36000000</v>
      </c>
      <c r="H93" s="46">
        <f>$G$93/6</f>
        <v>6000000</v>
      </c>
      <c r="I93" s="46">
        <f t="shared" ref="I93:M93" si="14">$G$93/6</f>
        <v>6000000</v>
      </c>
      <c r="J93" s="46">
        <f t="shared" si="14"/>
        <v>6000000</v>
      </c>
      <c r="K93" s="46">
        <f t="shared" si="14"/>
        <v>6000000</v>
      </c>
      <c r="L93" s="46">
        <f t="shared" si="14"/>
        <v>6000000</v>
      </c>
      <c r="M93" s="118">
        <f t="shared" si="14"/>
        <v>6000000</v>
      </c>
      <c r="N93" s="125"/>
    </row>
    <row r="94" spans="1:14">
      <c r="A94" s="76"/>
      <c r="B94" s="109"/>
      <c r="C94" s="101"/>
      <c r="D94" s="75"/>
      <c r="E94" s="46"/>
      <c r="F94" s="46"/>
      <c r="G94" s="46"/>
      <c r="H94" s="46"/>
      <c r="I94" s="46"/>
      <c r="J94" s="46"/>
      <c r="K94" s="46"/>
      <c r="L94" s="46"/>
      <c r="M94" s="118"/>
      <c r="N94" s="125"/>
    </row>
    <row r="95" spans="1:14">
      <c r="A95" s="74">
        <v>19</v>
      </c>
      <c r="B95" s="110" t="s">
        <v>150</v>
      </c>
      <c r="C95" s="101"/>
      <c r="D95" s="75"/>
      <c r="E95" s="46"/>
      <c r="F95" s="46"/>
      <c r="G95" s="46"/>
      <c r="H95" s="46"/>
      <c r="I95" s="46"/>
      <c r="J95" s="46"/>
      <c r="K95" s="46"/>
      <c r="L95" s="46"/>
      <c r="M95" s="118"/>
      <c r="N95" s="125"/>
    </row>
    <row r="96" spans="1:14">
      <c r="A96" s="76"/>
      <c r="B96" s="109" t="s">
        <v>118</v>
      </c>
      <c r="C96" s="303" t="s">
        <v>77</v>
      </c>
      <c r="D96" s="77">
        <v>0.08</v>
      </c>
      <c r="E96" s="46" t="s">
        <v>57</v>
      </c>
      <c r="F96" s="46">
        <f>SUM(G9:G93)</f>
        <v>3321000000</v>
      </c>
      <c r="G96" s="46">
        <f>D96*F96</f>
        <v>265680000</v>
      </c>
      <c r="H96" s="46">
        <f t="shared" ref="H96:M96" si="15">$G96/6</f>
        <v>44280000</v>
      </c>
      <c r="I96" s="46">
        <f t="shared" si="15"/>
        <v>44280000</v>
      </c>
      <c r="J96" s="46">
        <f t="shared" si="15"/>
        <v>44280000</v>
      </c>
      <c r="K96" s="46">
        <f t="shared" si="15"/>
        <v>44280000</v>
      </c>
      <c r="L96" s="46">
        <f t="shared" si="15"/>
        <v>44280000</v>
      </c>
      <c r="M96" s="118">
        <f t="shared" si="15"/>
        <v>44280000</v>
      </c>
      <c r="N96" s="125"/>
    </row>
    <row r="97" spans="1:19">
      <c r="A97" s="76"/>
      <c r="B97" s="109"/>
      <c r="C97" s="101"/>
      <c r="D97" s="77"/>
      <c r="E97" s="46"/>
      <c r="F97" s="46"/>
      <c r="G97" s="46"/>
      <c r="H97" s="46"/>
      <c r="I97" s="46"/>
      <c r="J97" s="46"/>
      <c r="K97" s="46"/>
      <c r="L97" s="46"/>
      <c r="M97" s="118"/>
      <c r="N97" s="125"/>
    </row>
    <row r="98" spans="1:19">
      <c r="A98" s="74">
        <v>20</v>
      </c>
      <c r="B98" s="110" t="s">
        <v>151</v>
      </c>
      <c r="C98" s="101"/>
      <c r="D98" s="75"/>
      <c r="E98" s="46"/>
      <c r="F98" s="46"/>
      <c r="G98" s="46"/>
      <c r="H98" s="46"/>
      <c r="I98" s="46"/>
      <c r="J98" s="46"/>
      <c r="K98" s="46"/>
      <c r="L98" s="46"/>
      <c r="M98" s="118"/>
      <c r="N98" s="125"/>
    </row>
    <row r="99" spans="1:19">
      <c r="A99" s="76"/>
      <c r="B99" s="109" t="s">
        <v>118</v>
      </c>
      <c r="C99" s="101" t="s">
        <v>7</v>
      </c>
      <c r="D99" s="77"/>
      <c r="E99" s="46" t="s">
        <v>63</v>
      </c>
      <c r="F99" s="46"/>
      <c r="G99" s="46">
        <f>D99*F99</f>
        <v>0</v>
      </c>
      <c r="H99" s="46">
        <f>$G99/6</f>
        <v>0</v>
      </c>
      <c r="I99" s="46">
        <f t="shared" ref="I99:M99" si="16">$G99/6</f>
        <v>0</v>
      </c>
      <c r="J99" s="46">
        <f t="shared" si="16"/>
        <v>0</v>
      </c>
      <c r="K99" s="46">
        <f t="shared" si="16"/>
        <v>0</v>
      </c>
      <c r="L99" s="46">
        <f t="shared" si="16"/>
        <v>0</v>
      </c>
      <c r="M99" s="118">
        <f t="shared" si="16"/>
        <v>0</v>
      </c>
      <c r="N99" s="125"/>
    </row>
    <row r="100" spans="1:19">
      <c r="A100" s="76"/>
      <c r="B100" s="109"/>
      <c r="C100" s="101"/>
      <c r="D100" s="77"/>
      <c r="E100" s="46"/>
      <c r="F100" s="46"/>
      <c r="G100" s="46"/>
      <c r="H100" s="46"/>
      <c r="I100" s="46"/>
      <c r="J100" s="46"/>
      <c r="K100" s="46"/>
      <c r="L100" s="46"/>
      <c r="M100" s="118"/>
      <c r="N100" s="125"/>
    </row>
    <row r="101" spans="1:19">
      <c r="A101" s="74">
        <v>21</v>
      </c>
      <c r="B101" s="110" t="s">
        <v>152</v>
      </c>
      <c r="C101" s="101"/>
      <c r="D101" s="75"/>
      <c r="E101" s="46"/>
      <c r="F101" s="46"/>
      <c r="G101" s="46"/>
      <c r="H101" s="46"/>
      <c r="I101" s="46"/>
      <c r="J101" s="46"/>
      <c r="K101" s="46"/>
      <c r="L101" s="46"/>
      <c r="M101" s="118"/>
      <c r="N101" s="125"/>
    </row>
    <row r="102" spans="1:19">
      <c r="A102" s="76"/>
      <c r="B102" s="109" t="s">
        <v>118</v>
      </c>
      <c r="C102" s="101" t="s">
        <v>78</v>
      </c>
      <c r="D102" s="77"/>
      <c r="E102" s="46" t="s">
        <v>63</v>
      </c>
      <c r="F102" s="46"/>
      <c r="G102" s="46">
        <f>D102*F102</f>
        <v>0</v>
      </c>
      <c r="H102" s="46">
        <f>$G$102/6</f>
        <v>0</v>
      </c>
      <c r="I102" s="46">
        <f t="shared" ref="I102:M102" si="17">$G$102/6</f>
        <v>0</v>
      </c>
      <c r="J102" s="46">
        <f t="shared" si="17"/>
        <v>0</v>
      </c>
      <c r="K102" s="46">
        <f t="shared" si="17"/>
        <v>0</v>
      </c>
      <c r="L102" s="46">
        <f t="shared" si="17"/>
        <v>0</v>
      </c>
      <c r="M102" s="118">
        <f t="shared" si="17"/>
        <v>0</v>
      </c>
      <c r="N102" s="125"/>
    </row>
    <row r="103" spans="1:19">
      <c r="A103" s="76"/>
      <c r="B103" s="109"/>
      <c r="C103" s="101"/>
      <c r="D103" s="77"/>
      <c r="E103" s="46"/>
      <c r="F103" s="46"/>
      <c r="G103" s="46"/>
      <c r="H103" s="46"/>
      <c r="I103" s="46"/>
      <c r="J103" s="46"/>
      <c r="K103" s="46"/>
      <c r="L103" s="46"/>
      <c r="M103" s="118"/>
      <c r="N103" s="125"/>
    </row>
    <row r="104" spans="1:19">
      <c r="A104" s="74">
        <v>22</v>
      </c>
      <c r="B104" s="110" t="s">
        <v>153</v>
      </c>
      <c r="C104" s="101"/>
      <c r="D104" s="75"/>
      <c r="E104" s="46"/>
      <c r="F104" s="46"/>
      <c r="G104" s="46"/>
      <c r="H104" s="46"/>
      <c r="I104" s="46"/>
      <c r="J104" s="46"/>
      <c r="K104" s="46"/>
      <c r="L104" s="46"/>
      <c r="M104" s="118"/>
      <c r="N104" s="125"/>
    </row>
    <row r="105" spans="1:19">
      <c r="A105" s="76"/>
      <c r="B105" s="109" t="s">
        <v>118</v>
      </c>
      <c r="C105" s="101" t="s">
        <v>76</v>
      </c>
      <c r="D105" s="296"/>
      <c r="E105" s="46" t="s">
        <v>79</v>
      </c>
      <c r="F105" s="46"/>
      <c r="G105" s="46">
        <f>D105*F105</f>
        <v>0</v>
      </c>
      <c r="H105" s="46">
        <f>$G105/6</f>
        <v>0</v>
      </c>
      <c r="I105" s="46">
        <f t="shared" ref="I105:M105" si="18">$G105/6</f>
        <v>0</v>
      </c>
      <c r="J105" s="46">
        <f t="shared" si="18"/>
        <v>0</v>
      </c>
      <c r="K105" s="46">
        <f t="shared" si="18"/>
        <v>0</v>
      </c>
      <c r="L105" s="46">
        <f t="shared" si="18"/>
        <v>0</v>
      </c>
      <c r="M105" s="118">
        <f t="shared" si="18"/>
        <v>0</v>
      </c>
      <c r="N105" s="125"/>
    </row>
    <row r="106" spans="1:19">
      <c r="A106" s="76"/>
      <c r="B106" s="109"/>
      <c r="C106" s="101"/>
      <c r="D106" s="75"/>
      <c r="E106" s="46"/>
      <c r="F106" s="46"/>
      <c r="G106" s="46"/>
      <c r="H106" s="46"/>
      <c r="I106" s="46"/>
      <c r="J106" s="46"/>
      <c r="K106" s="46"/>
      <c r="L106" s="46"/>
      <c r="M106" s="118"/>
      <c r="N106" s="125"/>
    </row>
    <row r="107" spans="1:19" ht="16.5" thickBot="1">
      <c r="A107" s="89"/>
      <c r="B107" s="111"/>
      <c r="C107" s="103"/>
      <c r="D107" s="91"/>
      <c r="E107" s="90"/>
      <c r="F107" s="90"/>
      <c r="G107" s="90"/>
      <c r="H107" s="90"/>
      <c r="I107" s="90"/>
      <c r="J107" s="90"/>
      <c r="K107" s="90"/>
      <c r="L107" s="90"/>
      <c r="M107" s="119"/>
      <c r="N107" s="125"/>
    </row>
    <row r="108" spans="1:19" s="58" customFormat="1" ht="24" customHeight="1" thickBot="1">
      <c r="A108" s="95"/>
      <c r="B108" s="112" t="s">
        <v>154</v>
      </c>
      <c r="C108" s="104"/>
      <c r="D108" s="94"/>
      <c r="E108" s="96"/>
      <c r="F108" s="96"/>
      <c r="G108" s="97">
        <f>SUM(G10:G106)</f>
        <v>3586680000</v>
      </c>
      <c r="H108" s="97">
        <f t="shared" ref="H108:M108" si="19">SUM(H10:H106)</f>
        <v>955830000</v>
      </c>
      <c r="I108" s="97">
        <f t="shared" si="19"/>
        <v>707030000</v>
      </c>
      <c r="J108" s="97">
        <f t="shared" si="19"/>
        <v>677230000</v>
      </c>
      <c r="K108" s="97">
        <f t="shared" si="19"/>
        <v>716530000</v>
      </c>
      <c r="L108" s="97">
        <f t="shared" si="19"/>
        <v>443029999.99999988</v>
      </c>
      <c r="M108" s="120">
        <f t="shared" si="19"/>
        <v>87030000</v>
      </c>
      <c r="N108" s="126"/>
      <c r="O108" s="98"/>
      <c r="P108" s="98"/>
      <c r="R108" s="99"/>
      <c r="S108" s="99"/>
    </row>
    <row r="109" spans="1:19">
      <c r="A109" s="92"/>
      <c r="B109" s="108"/>
      <c r="C109" s="100"/>
      <c r="D109" s="86"/>
      <c r="E109" s="56"/>
      <c r="F109" s="56"/>
      <c r="G109" s="93"/>
      <c r="H109" s="93"/>
      <c r="I109" s="93"/>
      <c r="J109" s="93"/>
      <c r="K109" s="93"/>
      <c r="L109" s="93"/>
      <c r="M109" s="121"/>
      <c r="N109" s="79"/>
      <c r="O109" s="36"/>
      <c r="P109" s="36"/>
    </row>
    <row r="110" spans="1:19">
      <c r="A110" s="76"/>
      <c r="B110" s="109"/>
      <c r="C110" s="101"/>
      <c r="D110" s="75"/>
      <c r="E110" s="46"/>
      <c r="F110" s="46"/>
      <c r="G110" s="46"/>
      <c r="H110" s="46"/>
      <c r="I110" s="46"/>
      <c r="J110" s="46"/>
      <c r="K110" s="46"/>
      <c r="L110" s="46"/>
      <c r="M110" s="118"/>
      <c r="N110" s="125"/>
    </row>
    <row r="111" spans="1:19">
      <c r="A111" s="74"/>
      <c r="B111" s="113" t="s">
        <v>159</v>
      </c>
      <c r="C111" s="105"/>
      <c r="D111" s="81">
        <v>14</v>
      </c>
      <c r="E111" s="80" t="s">
        <v>79</v>
      </c>
      <c r="F111" s="80">
        <f>'PO 14 kMR'!F32</f>
        <v>425000000</v>
      </c>
      <c r="G111" s="80">
        <f>F111*D111</f>
        <v>5950000000</v>
      </c>
      <c r="H111" s="46"/>
      <c r="I111" s="46"/>
      <c r="J111" s="46"/>
      <c r="K111" s="46"/>
      <c r="L111" s="46"/>
      <c r="M111" s="118"/>
      <c r="N111" s="125"/>
    </row>
    <row r="112" spans="1:19">
      <c r="A112" s="76"/>
      <c r="B112" s="109"/>
      <c r="C112" s="101"/>
      <c r="D112" s="75"/>
      <c r="E112" s="46"/>
      <c r="F112" s="46"/>
      <c r="G112" s="46"/>
      <c r="H112" s="46"/>
      <c r="I112" s="46"/>
      <c r="J112" s="46"/>
      <c r="K112" s="46"/>
      <c r="L112" s="46"/>
      <c r="M112" s="118"/>
      <c r="N112" s="125"/>
    </row>
    <row r="113" spans="1:19">
      <c r="A113" s="76"/>
      <c r="B113" s="110" t="s">
        <v>158</v>
      </c>
      <c r="C113" s="101"/>
      <c r="D113" s="75"/>
      <c r="E113" s="46"/>
      <c r="F113" s="46"/>
      <c r="G113" s="82">
        <f>G111-G108</f>
        <v>2363320000</v>
      </c>
      <c r="H113" s="46"/>
      <c r="I113" s="46"/>
      <c r="J113" s="46"/>
      <c r="K113" s="46"/>
      <c r="L113" s="46"/>
      <c r="M113" s="118"/>
      <c r="N113" s="125"/>
    </row>
    <row r="114" spans="1:19">
      <c r="A114" s="76"/>
      <c r="B114" s="109"/>
      <c r="C114" s="101"/>
      <c r="D114" s="75"/>
      <c r="E114" s="46"/>
      <c r="F114" s="46"/>
      <c r="G114" s="46"/>
      <c r="H114" s="46"/>
      <c r="I114" s="46"/>
      <c r="J114" s="46"/>
      <c r="K114" s="46"/>
      <c r="L114" s="46"/>
      <c r="M114" s="118"/>
      <c r="N114" s="125"/>
    </row>
    <row r="115" spans="1:19" ht="16.5" thickBot="1">
      <c r="A115" s="83"/>
      <c r="B115" s="114"/>
      <c r="C115" s="106"/>
      <c r="D115" s="84"/>
      <c r="E115" s="51"/>
      <c r="F115" s="51"/>
      <c r="G115" s="51"/>
      <c r="H115" s="51"/>
      <c r="I115" s="51"/>
      <c r="J115" s="51"/>
      <c r="K115" s="51"/>
      <c r="L115" s="51"/>
      <c r="M115" s="122"/>
      <c r="N115" s="127"/>
    </row>
    <row r="116" spans="1:19" ht="17.25" thickTop="1" thickBot="1">
      <c r="M116" s="71"/>
      <c r="N116" s="32"/>
      <c r="P116" s="33"/>
      <c r="Q116" s="32"/>
      <c r="S116" s="33"/>
    </row>
    <row r="117" spans="1:19" ht="16.5" thickBot="1">
      <c r="C117" s="107"/>
      <c r="D117" s="107"/>
      <c r="E117" s="590" t="s">
        <v>432</v>
      </c>
      <c r="F117" s="571"/>
      <c r="G117" s="572"/>
      <c r="H117" s="587" t="s">
        <v>94</v>
      </c>
      <c r="I117" s="588" t="s">
        <v>349</v>
      </c>
      <c r="J117" s="588" t="s">
        <v>413</v>
      </c>
      <c r="K117" s="589" t="s">
        <v>414</v>
      </c>
      <c r="M117" s="71"/>
      <c r="N117" s="32"/>
      <c r="P117" s="33"/>
      <c r="Q117" s="32"/>
      <c r="S117" s="33"/>
    </row>
    <row r="118" spans="1:19">
      <c r="C118" s="107"/>
      <c r="D118" s="107"/>
      <c r="E118" s="573">
        <v>122</v>
      </c>
      <c r="F118" s="304" t="s">
        <v>281</v>
      </c>
      <c r="G118" s="305"/>
      <c r="H118" s="575"/>
      <c r="I118" s="576"/>
      <c r="J118" s="576"/>
      <c r="K118" s="577"/>
      <c r="M118" s="71"/>
      <c r="N118" s="32"/>
      <c r="P118" s="33"/>
      <c r="Q118" s="32"/>
      <c r="S118" s="33"/>
    </row>
    <row r="119" spans="1:19">
      <c r="C119" s="107"/>
      <c r="D119" s="107"/>
      <c r="E119" s="573">
        <v>124</v>
      </c>
      <c r="F119" s="304" t="s">
        <v>282</v>
      </c>
      <c r="G119" s="599">
        <f>SUM(G19,G24,G29,G30:G31,G35:G36,G40,G53:G55,G59:G60,G63:G64,G68,G72,G78,G82)</f>
        <v>94500000</v>
      </c>
      <c r="H119" s="575">
        <f>10000</f>
        <v>10000</v>
      </c>
      <c r="I119" s="578">
        <f>G119/H119</f>
        <v>9450</v>
      </c>
      <c r="J119" s="576" t="s">
        <v>415</v>
      </c>
      <c r="K119" s="577" t="s">
        <v>416</v>
      </c>
      <c r="M119" s="71"/>
      <c r="N119" s="32"/>
      <c r="P119" s="33"/>
      <c r="Q119" s="32"/>
      <c r="S119" s="33"/>
    </row>
    <row r="120" spans="1:19">
      <c r="C120" s="107"/>
      <c r="D120" s="107"/>
      <c r="E120" s="573">
        <v>142</v>
      </c>
      <c r="F120" s="304" t="s">
        <v>283</v>
      </c>
      <c r="G120" s="599">
        <f>G92+G93</f>
        <v>58500000</v>
      </c>
      <c r="H120" s="575">
        <v>3000000</v>
      </c>
      <c r="I120" s="578">
        <f>G120/H120</f>
        <v>19.5</v>
      </c>
      <c r="J120" s="576" t="s">
        <v>417</v>
      </c>
      <c r="K120" s="577" t="s">
        <v>416</v>
      </c>
      <c r="M120" s="71"/>
      <c r="N120" s="32"/>
      <c r="P120" s="33"/>
      <c r="Q120" s="32"/>
      <c r="S120" s="33"/>
    </row>
    <row r="121" spans="1:19">
      <c r="C121" s="574"/>
      <c r="D121" s="32" t="s">
        <v>300</v>
      </c>
      <c r="E121" s="573">
        <v>101</v>
      </c>
      <c r="F121" s="304" t="s">
        <v>284</v>
      </c>
      <c r="G121" s="599">
        <f>'Project cost'!Q30</f>
        <v>204480000</v>
      </c>
      <c r="H121" s="575">
        <v>5000000</v>
      </c>
      <c r="I121" s="578">
        <f>G121/H121</f>
        <v>40.896000000000001</v>
      </c>
      <c r="J121" s="576" t="s">
        <v>418</v>
      </c>
      <c r="K121" s="577" t="s">
        <v>416</v>
      </c>
      <c r="M121" s="71"/>
      <c r="N121" s="32"/>
      <c r="P121" s="33"/>
      <c r="Q121" s="32"/>
      <c r="S121" s="33"/>
    </row>
    <row r="122" spans="1:19">
      <c r="C122" s="574"/>
      <c r="D122" s="32" t="s">
        <v>301</v>
      </c>
      <c r="E122" s="573">
        <v>120</v>
      </c>
      <c r="F122" s="304" t="s">
        <v>285</v>
      </c>
      <c r="G122" s="599">
        <v>1500000</v>
      </c>
      <c r="H122" s="575">
        <v>50000</v>
      </c>
      <c r="I122" s="578">
        <f>G122/H122</f>
        <v>30</v>
      </c>
      <c r="J122" s="576" t="s">
        <v>419</v>
      </c>
      <c r="K122" s="577" t="s">
        <v>416</v>
      </c>
      <c r="M122" s="71"/>
      <c r="N122" s="32"/>
      <c r="P122" s="33"/>
      <c r="Q122" s="32"/>
      <c r="S122" s="33"/>
    </row>
    <row r="123" spans="1:19">
      <c r="C123" s="574"/>
      <c r="D123" s="32" t="s">
        <v>302</v>
      </c>
      <c r="E123" s="573">
        <v>134</v>
      </c>
      <c r="F123" s="304" t="s">
        <v>286</v>
      </c>
      <c r="G123" s="599">
        <f>G14+'Assignment Matrix'!G78</f>
        <v>182500000</v>
      </c>
      <c r="H123" s="575">
        <v>3000000</v>
      </c>
      <c r="I123" s="578">
        <f>G123/H123</f>
        <v>60.833333333333336</v>
      </c>
      <c r="J123" s="576" t="s">
        <v>420</v>
      </c>
      <c r="K123" s="577" t="s">
        <v>416</v>
      </c>
      <c r="M123" s="71"/>
      <c r="N123" s="32"/>
      <c r="P123" s="33"/>
      <c r="Q123" s="32"/>
      <c r="S123" s="33"/>
    </row>
    <row r="124" spans="1:19">
      <c r="C124" s="574"/>
      <c r="D124" s="32" t="s">
        <v>302</v>
      </c>
      <c r="E124" s="573">
        <v>136</v>
      </c>
      <c r="F124" s="304" t="s">
        <v>287</v>
      </c>
      <c r="G124" s="599">
        <f>5000000*4</f>
        <v>20000000</v>
      </c>
      <c r="H124" s="575">
        <v>2000000</v>
      </c>
      <c r="I124" s="578">
        <f>G124/H124</f>
        <v>10</v>
      </c>
      <c r="J124" s="576" t="s">
        <v>421</v>
      </c>
      <c r="K124" s="577" t="s">
        <v>416</v>
      </c>
      <c r="M124" s="71"/>
      <c r="N124" s="32"/>
      <c r="P124" s="33"/>
      <c r="Q124" s="32"/>
      <c r="S124" s="33"/>
    </row>
    <row r="125" spans="1:19">
      <c r="C125" s="574"/>
      <c r="D125" s="32" t="s">
        <v>303</v>
      </c>
      <c r="E125" s="573">
        <v>138</v>
      </c>
      <c r="F125" s="304" t="s">
        <v>288</v>
      </c>
      <c r="G125" s="599">
        <v>1500000</v>
      </c>
      <c r="H125" s="575">
        <v>10000</v>
      </c>
      <c r="I125" s="578">
        <f>G125/H125</f>
        <v>150</v>
      </c>
      <c r="J125" s="576" t="s">
        <v>422</v>
      </c>
      <c r="K125" s="577" t="s">
        <v>416</v>
      </c>
      <c r="M125" s="71"/>
      <c r="N125" s="32"/>
      <c r="P125" s="33"/>
      <c r="Q125" s="32"/>
      <c r="S125" s="33"/>
    </row>
    <row r="126" spans="1:19">
      <c r="C126" s="574"/>
      <c r="D126" s="32" t="s">
        <v>304</v>
      </c>
      <c r="E126" s="573">
        <v>144</v>
      </c>
      <c r="F126" s="304" t="s">
        <v>289</v>
      </c>
      <c r="G126" s="599">
        <v>115000000</v>
      </c>
      <c r="H126" s="575">
        <v>35000000</v>
      </c>
      <c r="I126" s="578">
        <f>G126/H126</f>
        <v>3.2857142857142856</v>
      </c>
      <c r="J126" s="576" t="s">
        <v>423</v>
      </c>
      <c r="K126" s="577" t="s">
        <v>416</v>
      </c>
      <c r="M126" s="71"/>
      <c r="N126" s="32"/>
      <c r="P126" s="33"/>
      <c r="Q126" s="32"/>
      <c r="S126" s="33"/>
    </row>
    <row r="127" spans="1:19">
      <c r="C127" s="574"/>
      <c r="D127" s="32" t="s">
        <v>305</v>
      </c>
      <c r="E127" s="573">
        <v>308</v>
      </c>
      <c r="F127" s="304" t="s">
        <v>290</v>
      </c>
      <c r="G127" s="599">
        <f>13000*300</f>
        <v>3900000</v>
      </c>
      <c r="H127" s="575">
        <v>13000</v>
      </c>
      <c r="I127" s="578">
        <f>G127/H127</f>
        <v>300</v>
      </c>
      <c r="J127" s="576" t="s">
        <v>424</v>
      </c>
      <c r="K127" s="577" t="s">
        <v>416</v>
      </c>
      <c r="M127" s="71"/>
      <c r="N127" s="32"/>
      <c r="P127" s="33"/>
      <c r="Q127" s="32"/>
      <c r="S127" s="33"/>
    </row>
    <row r="128" spans="1:19">
      <c r="C128" s="574"/>
      <c r="D128" s="574"/>
      <c r="E128" s="573">
        <v>302</v>
      </c>
      <c r="F128" s="304" t="s">
        <v>291</v>
      </c>
      <c r="G128" s="599">
        <f>(G86+G15)*0+150000*2*90</f>
        <v>27000000</v>
      </c>
      <c r="H128" s="575">
        <v>150000</v>
      </c>
      <c r="I128" s="578">
        <f>G128/H128</f>
        <v>180</v>
      </c>
      <c r="J128" s="576" t="s">
        <v>425</v>
      </c>
      <c r="K128" s="577" t="s">
        <v>416</v>
      </c>
      <c r="M128" s="71"/>
      <c r="N128" s="32"/>
      <c r="P128" s="33"/>
      <c r="Q128" s="32"/>
      <c r="S128" s="33"/>
    </row>
    <row r="129" spans="1:19">
      <c r="C129" s="574">
        <f>G129/14.4</f>
        <v>150000000</v>
      </c>
      <c r="D129" s="574">
        <f>150000000*14.4</f>
        <v>2160000000</v>
      </c>
      <c r="E129" s="573"/>
      <c r="F129" s="304" t="s">
        <v>292</v>
      </c>
      <c r="G129" s="599">
        <f>SUM(G83,G79,G75,G69,G65,G56,G42,G37,G32,G26,G21)*0+D129</f>
        <v>2160000000</v>
      </c>
      <c r="H129" s="575">
        <f>150000000</f>
        <v>150000000</v>
      </c>
      <c r="I129" s="578">
        <f>G129/H129</f>
        <v>14.4</v>
      </c>
      <c r="J129" s="576" t="s">
        <v>426</v>
      </c>
      <c r="K129" s="577" t="s">
        <v>416</v>
      </c>
      <c r="M129" s="71"/>
      <c r="N129" s="32"/>
      <c r="P129" s="33"/>
      <c r="Q129" s="32"/>
      <c r="S129" s="33"/>
    </row>
    <row r="130" spans="1:19">
      <c r="E130" s="573">
        <v>307</v>
      </c>
      <c r="F130" s="304" t="s">
        <v>293</v>
      </c>
      <c r="G130" s="306"/>
      <c r="H130" s="575"/>
      <c r="I130" s="578"/>
      <c r="J130" s="576"/>
      <c r="K130" s="577" t="s">
        <v>416</v>
      </c>
      <c r="M130" s="71"/>
      <c r="N130" s="32"/>
      <c r="P130" s="33"/>
      <c r="Q130" s="32"/>
      <c r="S130" s="33"/>
    </row>
    <row r="131" spans="1:19">
      <c r="E131" s="573">
        <v>308</v>
      </c>
      <c r="F131" s="304" t="s">
        <v>294</v>
      </c>
      <c r="G131" s="306"/>
      <c r="H131" s="575"/>
      <c r="I131" s="578"/>
      <c r="J131" s="576"/>
      <c r="K131" s="577" t="s">
        <v>416</v>
      </c>
      <c r="M131" s="71"/>
      <c r="N131" s="32"/>
      <c r="P131" s="33"/>
      <c r="Q131" s="32"/>
      <c r="S131" s="33"/>
    </row>
    <row r="132" spans="1:19">
      <c r="E132" s="573">
        <v>311</v>
      </c>
      <c r="F132" s="304" t="s">
        <v>295</v>
      </c>
      <c r="G132" s="599">
        <f>G13+G49+G50</f>
        <v>124000000</v>
      </c>
      <c r="H132" s="575">
        <v>1000000</v>
      </c>
      <c r="I132" s="578">
        <f>G132/H132</f>
        <v>124</v>
      </c>
      <c r="J132" s="576" t="s">
        <v>427</v>
      </c>
      <c r="K132" s="577" t="s">
        <v>416</v>
      </c>
      <c r="M132" s="71"/>
      <c r="N132" s="32"/>
      <c r="P132" s="33"/>
      <c r="Q132" s="32"/>
      <c r="S132" s="33"/>
    </row>
    <row r="133" spans="1:19">
      <c r="C133" s="574"/>
      <c r="D133" s="574"/>
      <c r="E133" s="573">
        <v>314</v>
      </c>
      <c r="F133" s="304" t="s">
        <v>296</v>
      </c>
      <c r="G133" s="600">
        <f>SUM(G16,G25)</f>
        <v>90000000</v>
      </c>
      <c r="H133" s="575">
        <v>375000</v>
      </c>
      <c r="I133" s="578">
        <f>G133/H133</f>
        <v>240</v>
      </c>
      <c r="J133" s="576" t="s">
        <v>428</v>
      </c>
      <c r="K133" s="577" t="s">
        <v>416</v>
      </c>
      <c r="M133" s="71"/>
      <c r="N133" s="32"/>
      <c r="P133" s="33"/>
      <c r="Q133" s="32"/>
      <c r="S133" s="33"/>
    </row>
    <row r="134" spans="1:19" ht="16.5" thickBot="1">
      <c r="C134" s="574"/>
      <c r="D134" s="574"/>
      <c r="E134" s="573">
        <v>209</v>
      </c>
      <c r="F134" s="304" t="s">
        <v>297</v>
      </c>
      <c r="G134" s="600">
        <f>SUM(G89,G45:G46,)</f>
        <v>210000000</v>
      </c>
      <c r="H134" s="575">
        <v>100000</v>
      </c>
      <c r="I134" s="578">
        <f>G134/H134</f>
        <v>2100</v>
      </c>
      <c r="J134" s="576" t="s">
        <v>429</v>
      </c>
      <c r="K134" s="577" t="s">
        <v>416</v>
      </c>
      <c r="M134" s="71"/>
      <c r="N134" s="32"/>
      <c r="P134" s="33"/>
      <c r="Q134" s="32"/>
      <c r="S134" s="33"/>
    </row>
    <row r="135" spans="1:19" ht="16.5" thickBot="1">
      <c r="C135" s="574"/>
      <c r="D135" s="574"/>
      <c r="E135" s="573">
        <v>307</v>
      </c>
      <c r="F135" s="307" t="s">
        <v>298</v>
      </c>
      <c r="G135" s="599">
        <f>SUM(G10:G12)</f>
        <v>48000000</v>
      </c>
      <c r="H135" s="575">
        <v>1000000</v>
      </c>
      <c r="I135" s="578">
        <f>G135/H135</f>
        <v>48</v>
      </c>
      <c r="J135" s="576" t="s">
        <v>430</v>
      </c>
      <c r="K135" s="577" t="s">
        <v>416</v>
      </c>
      <c r="M135" s="71"/>
      <c r="N135" s="32"/>
      <c r="P135" s="33"/>
      <c r="Q135" s="32"/>
      <c r="S135" s="33"/>
    </row>
    <row r="136" spans="1:19" ht="16.5" thickBot="1">
      <c r="A136" s="297"/>
      <c r="C136" s="574"/>
      <c r="D136" s="574" t="s">
        <v>307</v>
      </c>
      <c r="E136" s="573">
        <v>155</v>
      </c>
      <c r="F136" s="307" t="s">
        <v>306</v>
      </c>
      <c r="G136" s="599">
        <f>SUM(G41,G20,G73:G74)</f>
        <v>506000000</v>
      </c>
      <c r="H136" s="574">
        <v>32000</v>
      </c>
      <c r="I136" s="574">
        <f>G136/H136</f>
        <v>15812.5</v>
      </c>
      <c r="J136" s="576" t="s">
        <v>433</v>
      </c>
      <c r="K136" s="577" t="s">
        <v>416</v>
      </c>
    </row>
    <row r="137" spans="1:19" ht="16.5" thickBot="1">
      <c r="C137" s="574"/>
      <c r="D137" s="574"/>
      <c r="E137" s="580"/>
      <c r="F137" s="308" t="s">
        <v>299</v>
      </c>
      <c r="G137" s="591">
        <f>SUM(G118:G136)</f>
        <v>3846880000</v>
      </c>
      <c r="H137" s="574"/>
      <c r="I137" s="574"/>
      <c r="J137" s="574"/>
      <c r="K137" s="579"/>
    </row>
    <row r="138" spans="1:19">
      <c r="C138" s="574"/>
      <c r="D138" s="574"/>
      <c r="E138" s="581"/>
      <c r="F138" s="582"/>
      <c r="G138" s="574">
        <f>G108-G137</f>
        <v>-260200000</v>
      </c>
      <c r="H138" s="574"/>
      <c r="I138" s="574"/>
      <c r="J138" s="574"/>
      <c r="K138" s="579"/>
    </row>
    <row r="139" spans="1:19">
      <c r="D139" s="574"/>
      <c r="E139" s="581"/>
      <c r="F139" s="582" t="s">
        <v>431</v>
      </c>
      <c r="G139" s="592">
        <f>1-(G137/G111)</f>
        <v>0.35346554621848736</v>
      </c>
      <c r="H139" s="574">
        <f>G111-G137</f>
        <v>2103120000</v>
      </c>
      <c r="I139" s="574"/>
      <c r="J139" s="574"/>
      <c r="K139" s="579"/>
    </row>
    <row r="140" spans="1:19" ht="16.5" thickBot="1">
      <c r="C140" s="574"/>
      <c r="D140" s="574"/>
      <c r="E140" s="583"/>
      <c r="F140" s="584"/>
      <c r="G140" s="585"/>
      <c r="H140" s="585"/>
      <c r="I140" s="585"/>
      <c r="J140" s="585"/>
      <c r="K140" s="586"/>
    </row>
    <row r="141" spans="1:19">
      <c r="C141" s="574"/>
      <c r="D141" s="574"/>
    </row>
    <row r="142" spans="1:19">
      <c r="C142" s="574"/>
      <c r="D142" s="574"/>
    </row>
    <row r="143" spans="1:19" ht="16.5" thickBot="1">
      <c r="C143" s="585"/>
      <c r="D143" s="585"/>
    </row>
    <row r="144" spans="1:19">
      <c r="G144" s="32">
        <f>183000000</f>
        <v>183000000</v>
      </c>
    </row>
  </sheetData>
  <autoFilter ref="A7:S7">
    <filterColumn colId="1" showButton="0"/>
  </autoFilter>
  <mergeCells count="9">
    <mergeCell ref="N7:N8"/>
    <mergeCell ref="A2:N2"/>
    <mergeCell ref="A3:N3"/>
    <mergeCell ref="A5:N5"/>
    <mergeCell ref="A4:N4"/>
    <mergeCell ref="A7:A8"/>
    <mergeCell ref="B7:C8"/>
    <mergeCell ref="E7:E8"/>
    <mergeCell ref="D7:D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4:DL163"/>
  <sheetViews>
    <sheetView topLeftCell="P24" zoomScale="80" zoomScaleNormal="80" workbookViewId="0">
      <selection activeCell="AL145" sqref="AL145"/>
    </sheetView>
  </sheetViews>
  <sheetFormatPr defaultRowHeight="16.5"/>
  <cols>
    <col min="1" max="1" width="9.625" style="129" bestFit="1" customWidth="1"/>
    <col min="2" max="2" width="9" style="130"/>
    <col min="3" max="4" width="9" style="131"/>
    <col min="5" max="5" width="9" style="132"/>
    <col min="6" max="6" width="79.875" style="132" customWidth="1"/>
    <col min="7" max="7" width="7.375" style="133" customWidth="1"/>
    <col min="8" max="8" width="7.25" style="132" customWidth="1"/>
    <col min="9" max="9" width="5.875" style="132" customWidth="1"/>
    <col min="10" max="110" width="6.75" style="132" customWidth="1"/>
    <col min="111" max="111" width="21.5" style="132" customWidth="1"/>
    <col min="112" max="115" width="5" style="129" customWidth="1"/>
    <col min="116" max="116" width="13.625" style="129" customWidth="1"/>
    <col min="117" max="121" width="5" style="129" customWidth="1"/>
    <col min="122" max="16384" width="9" style="129"/>
  </cols>
  <sheetData>
    <row r="14" ht="117" customHeight="1"/>
    <row r="18" spans="1:111" ht="21" customHeight="1">
      <c r="E18" s="340" t="s">
        <v>160</v>
      </c>
      <c r="F18" s="340"/>
      <c r="G18" s="340"/>
      <c r="H18" s="340"/>
      <c r="I18" s="340"/>
      <c r="J18" s="340"/>
      <c r="K18" s="340"/>
      <c r="L18" s="340"/>
      <c r="M18" s="340"/>
      <c r="N18" s="340"/>
      <c r="O18" s="340"/>
      <c r="P18" s="340"/>
      <c r="Q18" s="340"/>
      <c r="R18" s="340"/>
      <c r="S18" s="340"/>
      <c r="T18" s="340"/>
      <c r="U18" s="340"/>
      <c r="V18" s="340"/>
      <c r="W18" s="340"/>
      <c r="X18" s="340"/>
      <c r="Y18" s="340"/>
      <c r="Z18" s="340"/>
      <c r="AA18" s="340"/>
      <c r="AB18" s="340"/>
      <c r="AC18" s="340"/>
      <c r="AD18" s="340"/>
      <c r="AE18" s="340"/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40"/>
      <c r="AQ18" s="340"/>
      <c r="AR18" s="340"/>
      <c r="AS18" s="340"/>
      <c r="AT18" s="340"/>
      <c r="AU18" s="340"/>
      <c r="AV18" s="340"/>
      <c r="AW18" s="340"/>
      <c r="AX18" s="340"/>
      <c r="AY18" s="340"/>
      <c r="AZ18" s="340"/>
      <c r="BA18" s="340"/>
      <c r="BB18" s="340"/>
      <c r="BC18" s="340"/>
      <c r="BD18" s="340"/>
      <c r="BE18" s="340"/>
      <c r="BF18" s="340"/>
      <c r="BG18" s="340"/>
      <c r="BH18" s="340"/>
      <c r="BI18" s="340"/>
      <c r="BJ18" s="340"/>
      <c r="BK18" s="340"/>
      <c r="BL18" s="340"/>
      <c r="BM18" s="340"/>
      <c r="BN18" s="340"/>
      <c r="BO18" s="340"/>
      <c r="BP18" s="340"/>
      <c r="BQ18" s="340"/>
      <c r="BR18" s="340"/>
      <c r="BS18" s="340"/>
      <c r="BT18" s="340"/>
      <c r="BU18" s="340"/>
      <c r="BV18" s="340"/>
      <c r="BW18" s="340"/>
      <c r="BX18" s="340"/>
      <c r="BY18" s="340"/>
      <c r="BZ18" s="340"/>
      <c r="CA18" s="340"/>
      <c r="CB18" s="340"/>
      <c r="CC18" s="340"/>
      <c r="CD18" s="340"/>
      <c r="CE18" s="340"/>
      <c r="CF18" s="340"/>
      <c r="CG18" s="340"/>
      <c r="CH18" s="340"/>
      <c r="CI18" s="340"/>
      <c r="CJ18" s="340"/>
      <c r="CK18" s="340"/>
      <c r="CL18" s="340"/>
      <c r="CM18" s="340"/>
      <c r="CN18" s="340"/>
      <c r="CO18" s="340"/>
      <c r="CP18" s="340"/>
      <c r="CQ18" s="340"/>
      <c r="CR18" s="340"/>
      <c r="CS18" s="340"/>
      <c r="CT18" s="340"/>
      <c r="CU18" s="340"/>
      <c r="CV18" s="340"/>
      <c r="CW18" s="340"/>
      <c r="CX18" s="340"/>
      <c r="CY18" s="340"/>
      <c r="CZ18" s="340"/>
      <c r="DA18" s="340"/>
      <c r="DB18" s="340"/>
      <c r="DC18" s="340"/>
      <c r="DD18" s="340"/>
      <c r="DE18" s="340"/>
      <c r="DF18" s="340"/>
      <c r="DG18" s="340"/>
    </row>
    <row r="19" spans="1:111" ht="18.75" customHeight="1">
      <c r="E19" s="341" t="s">
        <v>106</v>
      </c>
      <c r="F19" s="341"/>
      <c r="G19" s="341"/>
      <c r="H19" s="341"/>
      <c r="I19" s="341"/>
      <c r="J19" s="341"/>
      <c r="K19" s="341"/>
      <c r="L19" s="341"/>
      <c r="M19" s="341"/>
      <c r="N19" s="341"/>
      <c r="O19" s="341"/>
      <c r="P19" s="341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  <c r="AE19" s="341"/>
      <c r="AF19" s="341"/>
      <c r="AG19" s="341"/>
      <c r="AH19" s="341"/>
      <c r="AI19" s="341"/>
      <c r="AJ19" s="341"/>
      <c r="AK19" s="341"/>
      <c r="AL19" s="341"/>
      <c r="AM19" s="341"/>
      <c r="AN19" s="341"/>
      <c r="AO19" s="341"/>
      <c r="AP19" s="341"/>
      <c r="AQ19" s="341"/>
      <c r="AR19" s="341"/>
      <c r="AS19" s="341"/>
      <c r="AT19" s="341"/>
      <c r="AU19" s="341"/>
      <c r="AV19" s="341"/>
      <c r="AW19" s="341"/>
      <c r="AX19" s="341"/>
      <c r="AY19" s="341"/>
      <c r="AZ19" s="341"/>
      <c r="BA19" s="341"/>
      <c r="BB19" s="341"/>
      <c r="BC19" s="341"/>
      <c r="BD19" s="341"/>
      <c r="BE19" s="341"/>
      <c r="BF19" s="341"/>
      <c r="BG19" s="341"/>
      <c r="BH19" s="341"/>
      <c r="BI19" s="341"/>
      <c r="BJ19" s="341"/>
      <c r="BK19" s="341"/>
      <c r="BL19" s="341"/>
      <c r="BM19" s="341"/>
      <c r="BN19" s="341"/>
      <c r="BO19" s="341"/>
      <c r="BP19" s="341"/>
      <c r="BQ19" s="341"/>
      <c r="BR19" s="341"/>
      <c r="BS19" s="341"/>
      <c r="BT19" s="341"/>
      <c r="BU19" s="341"/>
      <c r="BV19" s="341"/>
      <c r="BW19" s="341"/>
      <c r="BX19" s="341"/>
      <c r="BY19" s="341"/>
      <c r="BZ19" s="341"/>
      <c r="CA19" s="341"/>
      <c r="CB19" s="341"/>
      <c r="CC19" s="341"/>
      <c r="CD19" s="341"/>
      <c r="CE19" s="341"/>
      <c r="CF19" s="341"/>
      <c r="CG19" s="341"/>
      <c r="CH19" s="341"/>
      <c r="CI19" s="341"/>
      <c r="CJ19" s="341"/>
      <c r="CK19" s="341"/>
      <c r="CL19" s="341"/>
      <c r="CM19" s="341"/>
      <c r="CN19" s="341"/>
      <c r="CO19" s="341"/>
      <c r="CP19" s="341"/>
      <c r="CQ19" s="341"/>
      <c r="CR19" s="341"/>
      <c r="CS19" s="341"/>
      <c r="CT19" s="341"/>
      <c r="CU19" s="341"/>
      <c r="CV19" s="341"/>
      <c r="CW19" s="341"/>
      <c r="CX19" s="341"/>
      <c r="CY19" s="341"/>
      <c r="CZ19" s="341"/>
      <c r="DA19" s="341"/>
      <c r="DB19" s="341"/>
      <c r="DC19" s="341"/>
      <c r="DD19" s="341"/>
      <c r="DE19" s="341"/>
      <c r="DF19" s="341"/>
      <c r="DG19" s="341"/>
    </row>
    <row r="20" spans="1:111" ht="18.75" customHeight="1">
      <c r="E20" s="341" t="s">
        <v>107</v>
      </c>
      <c r="F20" s="341"/>
      <c r="G20" s="341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  <c r="AE20" s="341"/>
      <c r="AF20" s="341"/>
      <c r="AG20" s="341"/>
      <c r="AH20" s="341"/>
      <c r="AI20" s="341"/>
      <c r="AJ20" s="341"/>
      <c r="AK20" s="341"/>
      <c r="AL20" s="341"/>
      <c r="AM20" s="341"/>
      <c r="AN20" s="341"/>
      <c r="AO20" s="341"/>
      <c r="AP20" s="341"/>
      <c r="AQ20" s="341"/>
      <c r="AR20" s="341"/>
      <c r="AS20" s="341"/>
      <c r="AT20" s="341"/>
      <c r="AU20" s="341"/>
      <c r="AV20" s="341"/>
      <c r="AW20" s="341"/>
      <c r="AX20" s="341"/>
      <c r="AY20" s="341"/>
      <c r="AZ20" s="341"/>
      <c r="BA20" s="341"/>
      <c r="BB20" s="341"/>
      <c r="BC20" s="341"/>
      <c r="BD20" s="341"/>
      <c r="BE20" s="341"/>
      <c r="BF20" s="341"/>
      <c r="BG20" s="341"/>
      <c r="BH20" s="341"/>
      <c r="BI20" s="341"/>
      <c r="BJ20" s="341"/>
      <c r="BK20" s="341"/>
      <c r="BL20" s="341"/>
      <c r="BM20" s="341"/>
      <c r="BN20" s="341"/>
      <c r="BO20" s="341"/>
      <c r="BP20" s="341"/>
      <c r="BQ20" s="341"/>
      <c r="BR20" s="341"/>
      <c r="BS20" s="341"/>
      <c r="BT20" s="341"/>
      <c r="BU20" s="341"/>
      <c r="BV20" s="341"/>
      <c r="BW20" s="341"/>
      <c r="BX20" s="341"/>
      <c r="BY20" s="341"/>
      <c r="BZ20" s="341"/>
      <c r="CA20" s="341"/>
      <c r="CB20" s="341"/>
      <c r="CC20" s="341"/>
      <c r="CD20" s="341"/>
      <c r="CE20" s="341"/>
      <c r="CF20" s="341"/>
      <c r="CG20" s="341"/>
      <c r="CH20" s="341"/>
      <c r="CI20" s="341"/>
      <c r="CJ20" s="341"/>
      <c r="CK20" s="341"/>
      <c r="CL20" s="341"/>
      <c r="CM20" s="341"/>
      <c r="CN20" s="341"/>
      <c r="CO20" s="341"/>
      <c r="CP20" s="341"/>
      <c r="CQ20" s="341"/>
      <c r="CR20" s="341"/>
      <c r="CS20" s="341"/>
      <c r="CT20" s="341"/>
      <c r="CU20" s="341"/>
      <c r="CV20" s="341"/>
      <c r="CW20" s="341"/>
      <c r="CX20" s="341"/>
      <c r="CY20" s="341"/>
      <c r="CZ20" s="341"/>
      <c r="DA20" s="341"/>
      <c r="DB20" s="341"/>
      <c r="DC20" s="341"/>
      <c r="DD20" s="341"/>
      <c r="DE20" s="341"/>
      <c r="DF20" s="341"/>
      <c r="DG20" s="341"/>
    </row>
    <row r="21" spans="1:111" ht="18" customHeight="1" thickBot="1">
      <c r="E21" s="342" t="s">
        <v>161</v>
      </c>
      <c r="F21" s="342"/>
      <c r="G21" s="134"/>
      <c r="H21" s="135"/>
    </row>
    <row r="22" spans="1:111" ht="18" customHeight="1" thickTop="1">
      <c r="E22" s="343" t="s">
        <v>34</v>
      </c>
      <c r="F22" s="345" t="s">
        <v>162</v>
      </c>
      <c r="G22" s="345" t="s">
        <v>163</v>
      </c>
      <c r="H22" s="345" t="s">
        <v>164</v>
      </c>
      <c r="I22" s="347" t="s">
        <v>165</v>
      </c>
      <c r="J22" s="347"/>
      <c r="K22" s="347"/>
      <c r="L22" s="347"/>
      <c r="M22" s="347"/>
      <c r="N22" s="347"/>
      <c r="O22" s="347"/>
      <c r="P22" s="347"/>
      <c r="Q22" s="347"/>
      <c r="R22" s="347"/>
      <c r="S22" s="347"/>
      <c r="T22" s="347"/>
      <c r="U22" s="347"/>
      <c r="V22" s="347"/>
      <c r="W22" s="347"/>
      <c r="X22" s="347"/>
      <c r="Y22" s="347"/>
      <c r="Z22" s="347"/>
      <c r="AA22" s="347"/>
      <c r="AB22" s="347"/>
      <c r="AC22" s="347"/>
      <c r="AD22" s="347"/>
      <c r="AE22" s="347"/>
      <c r="AF22" s="347"/>
      <c r="AG22" s="347"/>
      <c r="AH22" s="347"/>
      <c r="AI22" s="347"/>
      <c r="AJ22" s="347"/>
      <c r="AK22" s="347"/>
      <c r="AL22" s="348"/>
      <c r="AM22" s="334" t="s">
        <v>166</v>
      </c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335"/>
      <c r="BQ22" s="336"/>
      <c r="BR22" s="334" t="s">
        <v>167</v>
      </c>
      <c r="BS22" s="335"/>
      <c r="BT22" s="335"/>
      <c r="BU22" s="335"/>
      <c r="BV22" s="335"/>
      <c r="BW22" s="335"/>
      <c r="BX22" s="335"/>
      <c r="BY22" s="335"/>
      <c r="BZ22" s="335"/>
      <c r="CA22" s="335"/>
      <c r="CB22" s="335"/>
      <c r="CC22" s="335"/>
      <c r="CD22" s="335"/>
      <c r="CE22" s="335"/>
      <c r="CF22" s="335"/>
      <c r="CG22" s="335"/>
      <c r="CH22" s="335"/>
      <c r="CI22" s="335"/>
      <c r="CJ22" s="335"/>
      <c r="CK22" s="335"/>
      <c r="CL22" s="335"/>
      <c r="CM22" s="335"/>
      <c r="CN22" s="335"/>
      <c r="CO22" s="335"/>
      <c r="CP22" s="335"/>
      <c r="CQ22" s="335"/>
      <c r="CR22" s="335"/>
      <c r="CS22" s="335"/>
      <c r="CT22" s="335"/>
      <c r="CU22" s="335"/>
      <c r="CV22" s="336"/>
      <c r="CW22" s="337" t="s">
        <v>168</v>
      </c>
      <c r="CX22" s="335"/>
      <c r="CY22" s="335"/>
      <c r="CZ22" s="335"/>
      <c r="DA22" s="335"/>
      <c r="DB22" s="335"/>
      <c r="DC22" s="335"/>
      <c r="DD22" s="335"/>
      <c r="DE22" s="335"/>
      <c r="DF22" s="336"/>
      <c r="DG22" s="338" t="s">
        <v>39</v>
      </c>
    </row>
    <row r="23" spans="1:111" ht="18" customHeight="1">
      <c r="A23" s="129" t="s">
        <v>169</v>
      </c>
      <c r="B23" s="130" t="s">
        <v>169</v>
      </c>
      <c r="C23" s="131" t="s">
        <v>170</v>
      </c>
      <c r="E23" s="344"/>
      <c r="F23" s="346"/>
      <c r="G23" s="346"/>
      <c r="H23" s="346"/>
      <c r="I23" s="136">
        <v>1</v>
      </c>
      <c r="J23" s="136">
        <v>2</v>
      </c>
      <c r="K23" s="136">
        <v>3</v>
      </c>
      <c r="L23" s="136">
        <v>4</v>
      </c>
      <c r="M23" s="136">
        <v>5</v>
      </c>
      <c r="N23" s="136">
        <v>6</v>
      </c>
      <c r="O23" s="136">
        <v>7</v>
      </c>
      <c r="P23" s="136">
        <v>8</v>
      </c>
      <c r="Q23" s="136">
        <v>9</v>
      </c>
      <c r="R23" s="136">
        <v>10</v>
      </c>
      <c r="S23" s="136">
        <v>11</v>
      </c>
      <c r="T23" s="136">
        <v>12</v>
      </c>
      <c r="U23" s="136">
        <v>13</v>
      </c>
      <c r="V23" s="136">
        <v>14</v>
      </c>
      <c r="W23" s="136">
        <v>15</v>
      </c>
      <c r="X23" s="136">
        <v>16</v>
      </c>
      <c r="Y23" s="136">
        <v>17</v>
      </c>
      <c r="Z23" s="136">
        <v>18</v>
      </c>
      <c r="AA23" s="136">
        <v>19</v>
      </c>
      <c r="AB23" s="136">
        <v>20</v>
      </c>
      <c r="AC23" s="136">
        <v>21</v>
      </c>
      <c r="AD23" s="136">
        <v>22</v>
      </c>
      <c r="AE23" s="136">
        <v>23</v>
      </c>
      <c r="AF23" s="136">
        <v>24</v>
      </c>
      <c r="AG23" s="136">
        <v>25</v>
      </c>
      <c r="AH23" s="136">
        <v>26</v>
      </c>
      <c r="AI23" s="136">
        <v>27</v>
      </c>
      <c r="AJ23" s="136">
        <v>28</v>
      </c>
      <c r="AK23" s="136">
        <v>29</v>
      </c>
      <c r="AL23" s="137">
        <v>30</v>
      </c>
      <c r="AM23" s="138">
        <v>1</v>
      </c>
      <c r="AN23" s="136">
        <v>2</v>
      </c>
      <c r="AO23" s="136">
        <v>3</v>
      </c>
      <c r="AP23" s="136">
        <v>4</v>
      </c>
      <c r="AQ23" s="136">
        <v>5</v>
      </c>
      <c r="AR23" s="136">
        <v>6</v>
      </c>
      <c r="AS23" s="136">
        <v>7</v>
      </c>
      <c r="AT23" s="136">
        <v>8</v>
      </c>
      <c r="AU23" s="136">
        <v>9</v>
      </c>
      <c r="AV23" s="136">
        <v>10</v>
      </c>
      <c r="AW23" s="136">
        <v>11</v>
      </c>
      <c r="AX23" s="136">
        <v>12</v>
      </c>
      <c r="AY23" s="136">
        <v>13</v>
      </c>
      <c r="AZ23" s="136">
        <v>14</v>
      </c>
      <c r="BA23" s="136">
        <v>15</v>
      </c>
      <c r="BB23" s="136">
        <v>16</v>
      </c>
      <c r="BC23" s="136">
        <v>17</v>
      </c>
      <c r="BD23" s="136">
        <v>18</v>
      </c>
      <c r="BE23" s="136">
        <v>19</v>
      </c>
      <c r="BF23" s="136">
        <v>20</v>
      </c>
      <c r="BG23" s="136">
        <v>21</v>
      </c>
      <c r="BH23" s="136">
        <v>22</v>
      </c>
      <c r="BI23" s="136">
        <v>23</v>
      </c>
      <c r="BJ23" s="136">
        <v>24</v>
      </c>
      <c r="BK23" s="136">
        <v>25</v>
      </c>
      <c r="BL23" s="136">
        <v>26</v>
      </c>
      <c r="BM23" s="136">
        <v>27</v>
      </c>
      <c r="BN23" s="136">
        <v>28</v>
      </c>
      <c r="BO23" s="136">
        <v>29</v>
      </c>
      <c r="BP23" s="136">
        <v>30</v>
      </c>
      <c r="BQ23" s="137">
        <v>31</v>
      </c>
      <c r="BR23" s="138">
        <v>1</v>
      </c>
      <c r="BS23" s="136">
        <v>2</v>
      </c>
      <c r="BT23" s="136">
        <v>3</v>
      </c>
      <c r="BU23" s="136">
        <v>4</v>
      </c>
      <c r="BV23" s="136">
        <v>5</v>
      </c>
      <c r="BW23" s="136">
        <v>6</v>
      </c>
      <c r="BX23" s="136">
        <v>7</v>
      </c>
      <c r="BY23" s="136">
        <v>8</v>
      </c>
      <c r="BZ23" s="136">
        <v>9</v>
      </c>
      <c r="CA23" s="136">
        <v>10</v>
      </c>
      <c r="CB23" s="136">
        <v>11</v>
      </c>
      <c r="CC23" s="136">
        <v>12</v>
      </c>
      <c r="CD23" s="136">
        <v>13</v>
      </c>
      <c r="CE23" s="136">
        <v>14</v>
      </c>
      <c r="CF23" s="136">
        <v>15</v>
      </c>
      <c r="CG23" s="136">
        <v>16</v>
      </c>
      <c r="CH23" s="136">
        <v>17</v>
      </c>
      <c r="CI23" s="136">
        <v>18</v>
      </c>
      <c r="CJ23" s="136">
        <v>19</v>
      </c>
      <c r="CK23" s="136">
        <v>20</v>
      </c>
      <c r="CL23" s="136">
        <v>21</v>
      </c>
      <c r="CM23" s="136">
        <v>22</v>
      </c>
      <c r="CN23" s="136">
        <v>23</v>
      </c>
      <c r="CO23" s="136">
        <v>24</v>
      </c>
      <c r="CP23" s="136">
        <v>25</v>
      </c>
      <c r="CQ23" s="136">
        <v>26</v>
      </c>
      <c r="CR23" s="136">
        <v>27</v>
      </c>
      <c r="CS23" s="136">
        <v>28</v>
      </c>
      <c r="CT23" s="136">
        <v>29</v>
      </c>
      <c r="CU23" s="136">
        <v>30</v>
      </c>
      <c r="CV23" s="137">
        <v>31</v>
      </c>
      <c r="CW23" s="138">
        <v>1</v>
      </c>
      <c r="CX23" s="136">
        <v>2</v>
      </c>
      <c r="CY23" s="136">
        <v>3</v>
      </c>
      <c r="CZ23" s="136">
        <v>4</v>
      </c>
      <c r="DA23" s="136">
        <v>5</v>
      </c>
      <c r="DB23" s="136">
        <v>6</v>
      </c>
      <c r="DC23" s="136">
        <v>7</v>
      </c>
      <c r="DD23" s="136">
        <v>8</v>
      </c>
      <c r="DE23" s="136">
        <v>9</v>
      </c>
      <c r="DF23" s="137">
        <v>10</v>
      </c>
      <c r="DG23" s="339"/>
    </row>
    <row r="24" spans="1:111" ht="18" customHeight="1">
      <c r="A24" s="139">
        <f>B26</f>
        <v>5.2393659308295731E-2</v>
      </c>
      <c r="E24" s="140">
        <v>1</v>
      </c>
      <c r="F24" s="141" t="s">
        <v>171</v>
      </c>
      <c r="G24" s="142"/>
      <c r="H24" s="143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5"/>
      <c r="AM24" s="146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4"/>
      <c r="BQ24" s="145"/>
      <c r="BR24" s="146"/>
      <c r="BS24" s="144"/>
      <c r="BT24" s="144"/>
      <c r="BU24" s="144"/>
      <c r="BV24" s="144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4"/>
      <c r="CS24" s="144"/>
      <c r="CT24" s="144"/>
      <c r="CU24" s="144"/>
      <c r="CV24" s="145"/>
      <c r="CW24" s="146"/>
      <c r="CX24" s="144"/>
      <c r="CY24" s="144"/>
      <c r="CZ24" s="144"/>
      <c r="DA24" s="144"/>
      <c r="DB24" s="144"/>
      <c r="DC24" s="144"/>
      <c r="DD24" s="144"/>
      <c r="DE24" s="144"/>
      <c r="DF24" s="145"/>
      <c r="DG24" s="147"/>
    </row>
    <row r="25" spans="1:111" ht="18" customHeight="1">
      <c r="A25" s="148"/>
      <c r="C25" s="149">
        <f>D26/D142</f>
        <v>0.24851577026434943</v>
      </c>
      <c r="E25" s="150"/>
      <c r="F25" s="151" t="s">
        <v>172</v>
      </c>
      <c r="G25" s="152"/>
      <c r="H25" s="153"/>
      <c r="I25" s="154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6"/>
      <c r="AM25" s="157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6"/>
      <c r="BR25" s="157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6"/>
      <c r="CW25" s="157"/>
      <c r="CX25" s="155"/>
      <c r="CY25" s="155"/>
      <c r="CZ25" s="155"/>
      <c r="DA25" s="155"/>
      <c r="DB25" s="155"/>
      <c r="DC25" s="155"/>
      <c r="DD25" s="155"/>
      <c r="DE25" s="155"/>
      <c r="DF25" s="156"/>
      <c r="DG25" s="158"/>
    </row>
    <row r="26" spans="1:111" ht="18" customHeight="1">
      <c r="A26" s="148"/>
      <c r="B26" s="130">
        <f>D26/(SUM($D$26:$D$1284))</f>
        <v>5.2393659308295731E-2</v>
      </c>
      <c r="C26" s="149">
        <f>D26/(SUM($D$26:$D$141))</f>
        <v>0.24851577026434943</v>
      </c>
      <c r="D26" s="131">
        <v>40</v>
      </c>
      <c r="E26" s="159"/>
      <c r="F26" s="160" t="s">
        <v>173</v>
      </c>
      <c r="G26" s="161">
        <v>40</v>
      </c>
      <c r="H26" s="162">
        <f>G26/$G$143</f>
        <v>1.1104941699056081E-2</v>
      </c>
      <c r="I26" s="163"/>
      <c r="J26" s="164">
        <f>$H$26/4</f>
        <v>2.7762354247640201E-3</v>
      </c>
      <c r="K26" s="164">
        <f t="shared" ref="K26:M26" si="0">$H$26/4</f>
        <v>2.7762354247640201E-3</v>
      </c>
      <c r="L26" s="164">
        <f t="shared" si="0"/>
        <v>2.7762354247640201E-3</v>
      </c>
      <c r="M26" s="164">
        <f t="shared" si="0"/>
        <v>2.7762354247640201E-3</v>
      </c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6"/>
      <c r="AM26" s="167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6"/>
      <c r="BR26" s="167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6"/>
      <c r="CW26" s="167"/>
      <c r="CX26" s="165"/>
      <c r="CY26" s="165"/>
      <c r="CZ26" s="165"/>
      <c r="DA26" s="165"/>
      <c r="DB26" s="165"/>
      <c r="DC26" s="165"/>
      <c r="DD26" s="165"/>
      <c r="DE26" s="165"/>
      <c r="DF26" s="166"/>
      <c r="DG26" s="168"/>
    </row>
    <row r="27" spans="1:111" ht="18" customHeight="1">
      <c r="A27" s="139"/>
      <c r="C27" s="149"/>
      <c r="E27" s="169">
        <v>2</v>
      </c>
      <c r="F27" s="170" t="s">
        <v>174</v>
      </c>
      <c r="G27" s="171"/>
      <c r="H27" s="172"/>
      <c r="I27" s="173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5"/>
      <c r="AM27" s="176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5"/>
      <c r="BR27" s="176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5"/>
      <c r="CW27" s="176"/>
      <c r="CX27" s="174"/>
      <c r="CY27" s="174"/>
      <c r="CZ27" s="174"/>
      <c r="DA27" s="174"/>
      <c r="DB27" s="174"/>
      <c r="DC27" s="174"/>
      <c r="DD27" s="174"/>
      <c r="DE27" s="174"/>
      <c r="DF27" s="175"/>
      <c r="DG27" s="177"/>
    </row>
    <row r="28" spans="1:111" ht="18" customHeight="1">
      <c r="A28" s="139">
        <f>SUM(B29:B30)</f>
        <v>0.13098414827073934</v>
      </c>
      <c r="C28" s="149"/>
      <c r="E28" s="178"/>
      <c r="F28" s="179" t="s">
        <v>175</v>
      </c>
      <c r="G28" s="180"/>
      <c r="H28" s="181"/>
      <c r="I28" s="182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4"/>
      <c r="AM28" s="185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4"/>
      <c r="BR28" s="185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4"/>
      <c r="CW28" s="185"/>
      <c r="CX28" s="183"/>
      <c r="CY28" s="183"/>
      <c r="CZ28" s="183"/>
      <c r="DA28" s="183"/>
      <c r="DB28" s="183"/>
      <c r="DC28" s="183"/>
      <c r="DD28" s="183"/>
      <c r="DE28" s="183"/>
      <c r="DF28" s="184"/>
      <c r="DG28" s="186"/>
    </row>
    <row r="29" spans="1:111" ht="18" customHeight="1">
      <c r="A29" s="148"/>
      <c r="B29" s="130">
        <f>D29/(SUM($D$26:$D$1284))</f>
        <v>6.5492074135369671E-2</v>
      </c>
      <c r="C29" s="149">
        <f>D29/(SUM($D$26:$D$141))</f>
        <v>0.31064471283043682</v>
      </c>
      <c r="D29" s="131">
        <v>50</v>
      </c>
      <c r="E29" s="150"/>
      <c r="F29" s="154" t="s">
        <v>176</v>
      </c>
      <c r="G29" s="187">
        <v>50</v>
      </c>
      <c r="H29" s="188">
        <f>G29/$G$143</f>
        <v>1.38811771238201E-2</v>
      </c>
      <c r="I29" s="154"/>
      <c r="J29" s="189">
        <f>$H$29/5</f>
        <v>2.7762354247640201E-3</v>
      </c>
      <c r="K29" s="189">
        <f t="shared" ref="K29:N29" si="1">$H$29/5</f>
        <v>2.7762354247640201E-3</v>
      </c>
      <c r="L29" s="189">
        <f t="shared" si="1"/>
        <v>2.7762354247640201E-3</v>
      </c>
      <c r="M29" s="189">
        <f t="shared" si="1"/>
        <v>2.7762354247640201E-3</v>
      </c>
      <c r="N29" s="189">
        <f t="shared" si="1"/>
        <v>2.7762354247640201E-3</v>
      </c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6"/>
      <c r="AM29" s="157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6"/>
      <c r="BR29" s="157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6"/>
      <c r="CW29" s="157"/>
      <c r="CX29" s="155"/>
      <c r="CY29" s="155"/>
      <c r="CZ29" s="155"/>
      <c r="DA29" s="155"/>
      <c r="DB29" s="155"/>
      <c r="DC29" s="155"/>
      <c r="DD29" s="155"/>
      <c r="DE29" s="155"/>
      <c r="DF29" s="156"/>
      <c r="DG29" s="190"/>
    </row>
    <row r="30" spans="1:111" ht="18" customHeight="1">
      <c r="A30" s="148"/>
      <c r="B30" s="130">
        <f>D30/(SUM($D$26:$D$1284))</f>
        <v>6.5492074135369671E-2</v>
      </c>
      <c r="C30" s="149">
        <f>D30/(SUM($D$26:$D$141))</f>
        <v>0.31064471283043682</v>
      </c>
      <c r="D30" s="131">
        <v>50</v>
      </c>
      <c r="E30" s="150"/>
      <c r="F30" s="154" t="s">
        <v>177</v>
      </c>
      <c r="G30" s="187">
        <v>50</v>
      </c>
      <c r="H30" s="188">
        <f>G30/$G$143</f>
        <v>1.38811771238201E-2</v>
      </c>
      <c r="I30" s="154"/>
      <c r="J30" s="189">
        <f>$H$30/5</f>
        <v>2.7762354247640201E-3</v>
      </c>
      <c r="K30" s="189">
        <f t="shared" ref="K30:N30" si="2">$H$30/5</f>
        <v>2.7762354247640201E-3</v>
      </c>
      <c r="L30" s="189">
        <f t="shared" si="2"/>
        <v>2.7762354247640201E-3</v>
      </c>
      <c r="M30" s="189">
        <f t="shared" si="2"/>
        <v>2.7762354247640201E-3</v>
      </c>
      <c r="N30" s="189">
        <f t="shared" si="2"/>
        <v>2.7762354247640201E-3</v>
      </c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6"/>
      <c r="AM30" s="157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6"/>
      <c r="BR30" s="157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6"/>
      <c r="CW30" s="157"/>
      <c r="CX30" s="155"/>
      <c r="CY30" s="155"/>
      <c r="CZ30" s="155"/>
      <c r="DA30" s="155"/>
      <c r="DB30" s="155"/>
      <c r="DC30" s="155"/>
      <c r="DD30" s="155"/>
      <c r="DE30" s="155"/>
      <c r="DF30" s="156"/>
      <c r="DG30" s="190"/>
    </row>
    <row r="31" spans="1:111" ht="18" customHeight="1">
      <c r="A31" s="148"/>
      <c r="C31" s="149"/>
      <c r="E31" s="150"/>
      <c r="F31" s="191" t="s">
        <v>178</v>
      </c>
      <c r="G31" s="187"/>
      <c r="H31" s="188"/>
      <c r="I31" s="154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6"/>
      <c r="AM31" s="157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6"/>
      <c r="BR31" s="157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6"/>
      <c r="CW31" s="157"/>
      <c r="CX31" s="155"/>
      <c r="CY31" s="155"/>
      <c r="CZ31" s="155"/>
      <c r="DA31" s="155"/>
      <c r="DB31" s="155"/>
      <c r="DC31" s="155"/>
      <c r="DD31" s="155"/>
      <c r="DE31" s="155"/>
      <c r="DF31" s="156"/>
      <c r="DG31" s="190"/>
    </row>
    <row r="32" spans="1:111" ht="18" customHeight="1">
      <c r="A32" s="139">
        <f>SUM(B33:B34)</f>
        <v>2.6196829654147866E-2</v>
      </c>
      <c r="C32" s="149"/>
      <c r="E32" s="192"/>
      <c r="F32" s="193" t="s">
        <v>179</v>
      </c>
      <c r="G32" s="187"/>
      <c r="H32" s="188"/>
      <c r="I32" s="154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6"/>
      <c r="AM32" s="157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6"/>
      <c r="BR32" s="157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6"/>
      <c r="CW32" s="157"/>
      <c r="CX32" s="155"/>
      <c r="CY32" s="155"/>
      <c r="CZ32" s="155"/>
      <c r="DA32" s="155"/>
      <c r="DB32" s="155"/>
      <c r="DC32" s="155"/>
      <c r="DD32" s="155"/>
      <c r="DE32" s="155"/>
      <c r="DF32" s="156"/>
      <c r="DG32" s="190"/>
    </row>
    <row r="33" spans="1:111" ht="18" customHeight="1">
      <c r="A33" s="148"/>
      <c r="B33" s="130">
        <f>D33/(SUM($D$26:$D$1284))</f>
        <v>1.3098414827073933E-2</v>
      </c>
      <c r="C33" s="149">
        <f>D33/(SUM($D$26:$D$141))</f>
        <v>6.2128942566087357E-2</v>
      </c>
      <c r="D33" s="131">
        <v>10</v>
      </c>
      <c r="E33" s="150"/>
      <c r="F33" s="191" t="s">
        <v>180</v>
      </c>
      <c r="G33" s="187">
        <v>10</v>
      </c>
      <c r="H33" s="188">
        <f t="shared" ref="H33:H34" si="3">G33/$G$143</f>
        <v>2.7762354247640201E-3</v>
      </c>
      <c r="I33" s="154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94">
        <f>H33</f>
        <v>2.7762354247640201E-3</v>
      </c>
      <c r="AF33" s="155"/>
      <c r="AG33" s="155"/>
      <c r="AH33" s="155"/>
      <c r="AI33" s="155"/>
      <c r="AJ33" s="155"/>
      <c r="AK33" s="155"/>
      <c r="AL33" s="156"/>
      <c r="AM33" s="157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6"/>
      <c r="BR33" s="157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6"/>
      <c r="CW33" s="157"/>
      <c r="CX33" s="155"/>
      <c r="CY33" s="155"/>
      <c r="CZ33" s="155"/>
      <c r="DA33" s="155"/>
      <c r="DB33" s="155"/>
      <c r="DC33" s="155"/>
      <c r="DD33" s="155"/>
      <c r="DE33" s="155"/>
      <c r="DF33" s="156"/>
      <c r="DG33" s="190"/>
    </row>
    <row r="34" spans="1:111" ht="18" customHeight="1">
      <c r="A34" s="148"/>
      <c r="B34" s="130">
        <f>D34/(SUM($D$26:$D$1284))</f>
        <v>1.3098414827073933E-2</v>
      </c>
      <c r="C34" s="149">
        <f>D34/(SUM($D$26:$D$141))</f>
        <v>6.2128942566087357E-2</v>
      </c>
      <c r="D34" s="131">
        <v>10</v>
      </c>
      <c r="E34" s="150"/>
      <c r="F34" s="191" t="s">
        <v>181</v>
      </c>
      <c r="G34" s="187">
        <v>10</v>
      </c>
      <c r="H34" s="188">
        <f t="shared" si="3"/>
        <v>2.7762354247640201E-3</v>
      </c>
      <c r="I34" s="154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94">
        <f>H34</f>
        <v>2.7762354247640201E-3</v>
      </c>
      <c r="AF34" s="155"/>
      <c r="AG34" s="155"/>
      <c r="AH34" s="155"/>
      <c r="AI34" s="155"/>
      <c r="AJ34" s="155"/>
      <c r="AK34" s="155"/>
      <c r="AL34" s="156"/>
      <c r="AM34" s="157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6"/>
      <c r="BR34" s="157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6"/>
      <c r="CW34" s="157"/>
      <c r="CX34" s="155"/>
      <c r="CY34" s="155"/>
      <c r="CZ34" s="155"/>
      <c r="DA34" s="155"/>
      <c r="DB34" s="155"/>
      <c r="DC34" s="155"/>
      <c r="DD34" s="155"/>
      <c r="DE34" s="155"/>
      <c r="DF34" s="156"/>
      <c r="DG34" s="190"/>
    </row>
    <row r="35" spans="1:111" ht="18" customHeight="1">
      <c r="A35" s="148"/>
      <c r="C35" s="149"/>
      <c r="E35" s="192"/>
      <c r="F35" s="154"/>
      <c r="G35" s="187"/>
      <c r="H35" s="188"/>
      <c r="I35" s="154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6"/>
      <c r="AM35" s="157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6"/>
      <c r="BR35" s="157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6"/>
      <c r="CW35" s="195"/>
      <c r="CX35" s="196"/>
      <c r="CY35" s="196"/>
      <c r="CZ35" s="196"/>
      <c r="DA35" s="196"/>
      <c r="DB35" s="196"/>
      <c r="DC35" s="196"/>
      <c r="DD35" s="196"/>
      <c r="DE35" s="196"/>
      <c r="DF35" s="197"/>
      <c r="DG35" s="158"/>
    </row>
    <row r="36" spans="1:111" ht="18" customHeight="1">
      <c r="A36" s="139">
        <f>SUM(B37)</f>
        <v>9.4547136453060048E-5</v>
      </c>
      <c r="C36" s="149"/>
      <c r="E36" s="192"/>
      <c r="F36" s="193" t="s">
        <v>182</v>
      </c>
      <c r="G36" s="187"/>
      <c r="H36" s="198"/>
      <c r="I36" s="154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6"/>
      <c r="AM36" s="157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6"/>
      <c r="BR36" s="157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6"/>
      <c r="CW36" s="157"/>
      <c r="CX36" s="155"/>
      <c r="CY36" s="155"/>
      <c r="CZ36" s="155"/>
      <c r="DA36" s="155"/>
      <c r="DB36" s="155"/>
      <c r="DC36" s="155"/>
      <c r="DD36" s="155"/>
      <c r="DE36" s="155"/>
      <c r="DF36" s="156"/>
      <c r="DG36" s="190"/>
    </row>
    <row r="37" spans="1:111" ht="18" customHeight="1">
      <c r="A37" s="148"/>
      <c r="B37" s="130">
        <f>D37/(SUM($D$26:$D$1284))</f>
        <v>9.4547136453060048E-5</v>
      </c>
      <c r="C37" s="149">
        <f>D37/(SUM($D$26:$D$141))</f>
        <v>4.484598852632625E-4</v>
      </c>
      <c r="D37" s="131">
        <f>SUM(I37:DF37)</f>
        <v>7.2182121043864525E-2</v>
      </c>
      <c r="E37" s="150"/>
      <c r="F37" s="191" t="s">
        <v>183</v>
      </c>
      <c r="G37" s="187">
        <v>260</v>
      </c>
      <c r="H37" s="188">
        <f t="shared" ref="H37" si="4">G37/$G$143</f>
        <v>7.2182121043864525E-2</v>
      </c>
      <c r="I37" s="154"/>
      <c r="J37" s="155"/>
      <c r="K37" s="155"/>
      <c r="L37" s="155"/>
      <c r="M37" s="155"/>
      <c r="N37" s="189">
        <f>$H$37/17</f>
        <v>4.2460071202273251E-3</v>
      </c>
      <c r="O37" s="189">
        <f t="shared" ref="O37:AD37" si="5">$H$37/17</f>
        <v>4.2460071202273251E-3</v>
      </c>
      <c r="P37" s="189">
        <f t="shared" si="5"/>
        <v>4.2460071202273251E-3</v>
      </c>
      <c r="Q37" s="189">
        <f t="shared" si="5"/>
        <v>4.2460071202273251E-3</v>
      </c>
      <c r="R37" s="189">
        <f t="shared" si="5"/>
        <v>4.2460071202273251E-3</v>
      </c>
      <c r="S37" s="189">
        <f t="shared" si="5"/>
        <v>4.2460071202273251E-3</v>
      </c>
      <c r="T37" s="189">
        <f t="shared" si="5"/>
        <v>4.2460071202273251E-3</v>
      </c>
      <c r="U37" s="189">
        <f t="shared" si="5"/>
        <v>4.2460071202273251E-3</v>
      </c>
      <c r="V37" s="189">
        <f t="shared" si="5"/>
        <v>4.2460071202273251E-3</v>
      </c>
      <c r="W37" s="189">
        <f t="shared" si="5"/>
        <v>4.2460071202273251E-3</v>
      </c>
      <c r="X37" s="189">
        <f t="shared" si="5"/>
        <v>4.2460071202273251E-3</v>
      </c>
      <c r="Y37" s="189">
        <f t="shared" si="5"/>
        <v>4.2460071202273251E-3</v>
      </c>
      <c r="Z37" s="189">
        <f t="shared" si="5"/>
        <v>4.2460071202273251E-3</v>
      </c>
      <c r="AA37" s="189">
        <f t="shared" si="5"/>
        <v>4.2460071202273251E-3</v>
      </c>
      <c r="AB37" s="189">
        <f t="shared" si="5"/>
        <v>4.2460071202273251E-3</v>
      </c>
      <c r="AC37" s="189">
        <f t="shared" si="5"/>
        <v>4.2460071202273251E-3</v>
      </c>
      <c r="AD37" s="189">
        <f t="shared" si="5"/>
        <v>4.2460071202273251E-3</v>
      </c>
      <c r="AE37" s="196"/>
      <c r="AF37" s="196"/>
      <c r="AG37" s="196"/>
      <c r="AH37" s="155"/>
      <c r="AI37" s="155"/>
      <c r="AJ37" s="155"/>
      <c r="AK37" s="155"/>
      <c r="AL37" s="156"/>
      <c r="AM37" s="157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6"/>
      <c r="BR37" s="157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6"/>
      <c r="CW37" s="157"/>
      <c r="CX37" s="155"/>
      <c r="CY37" s="155"/>
      <c r="CZ37" s="155"/>
      <c r="DA37" s="155"/>
      <c r="DB37" s="155"/>
      <c r="DC37" s="155"/>
      <c r="DD37" s="155"/>
      <c r="DE37" s="155"/>
      <c r="DF37" s="156"/>
      <c r="DG37" s="190"/>
    </row>
    <row r="38" spans="1:111" ht="18" customHeight="1">
      <c r="A38" s="139">
        <f>SUM(B39:B40)</f>
        <v>8.7274279802824673E-5</v>
      </c>
      <c r="C38" s="149"/>
      <c r="E38" s="192"/>
      <c r="F38" s="193" t="s">
        <v>184</v>
      </c>
      <c r="G38" s="187"/>
      <c r="H38" s="198"/>
      <c r="I38" s="154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6"/>
      <c r="AM38" s="157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6"/>
      <c r="BR38" s="157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6"/>
      <c r="CW38" s="157"/>
      <c r="CX38" s="155"/>
      <c r="CY38" s="155"/>
      <c r="CZ38" s="155"/>
      <c r="DA38" s="155"/>
      <c r="DB38" s="155"/>
      <c r="DC38" s="155"/>
      <c r="DD38" s="155"/>
      <c r="DE38" s="155"/>
      <c r="DF38" s="156"/>
      <c r="DG38" s="190"/>
    </row>
    <row r="39" spans="1:111" ht="18" customHeight="1">
      <c r="A39" s="148"/>
      <c r="B39" s="130">
        <f>D39/(SUM($D$26:$D$1284))</f>
        <v>4.3637139901412336E-5</v>
      </c>
      <c r="C39" s="149">
        <f>D39/(SUM($D$26:$D$141))</f>
        <v>2.0698148550612116E-4</v>
      </c>
      <c r="D39" s="131">
        <f>SUM(I39:DF39)</f>
        <v>3.3314825097168245E-2</v>
      </c>
      <c r="E39" s="150"/>
      <c r="F39" s="191" t="s">
        <v>185</v>
      </c>
      <c r="G39" s="187">
        <v>120</v>
      </c>
      <c r="H39" s="188">
        <f t="shared" ref="H39:H40" si="6">G39/$G$143</f>
        <v>3.3314825097168238E-2</v>
      </c>
      <c r="I39" s="154"/>
      <c r="J39" s="155"/>
      <c r="K39" s="155"/>
      <c r="L39" s="155"/>
      <c r="M39" s="155"/>
      <c r="N39" s="155"/>
      <c r="O39" s="155"/>
      <c r="P39" s="155"/>
      <c r="Q39" s="155"/>
      <c r="R39" s="155"/>
      <c r="S39" s="189">
        <f>$H$39/12</f>
        <v>2.7762354247640197E-3</v>
      </c>
      <c r="T39" s="189">
        <f t="shared" ref="T39:AD39" si="7">$H$39/12</f>
        <v>2.7762354247640197E-3</v>
      </c>
      <c r="U39" s="189">
        <f t="shared" si="7"/>
        <v>2.7762354247640197E-3</v>
      </c>
      <c r="V39" s="189">
        <f t="shared" si="7"/>
        <v>2.7762354247640197E-3</v>
      </c>
      <c r="W39" s="189">
        <f t="shared" si="7"/>
        <v>2.7762354247640197E-3</v>
      </c>
      <c r="X39" s="189">
        <f t="shared" si="7"/>
        <v>2.7762354247640197E-3</v>
      </c>
      <c r="Y39" s="189">
        <f t="shared" si="7"/>
        <v>2.7762354247640197E-3</v>
      </c>
      <c r="Z39" s="189">
        <f t="shared" si="7"/>
        <v>2.7762354247640197E-3</v>
      </c>
      <c r="AA39" s="189">
        <f t="shared" si="7"/>
        <v>2.7762354247640197E-3</v>
      </c>
      <c r="AB39" s="189">
        <f t="shared" si="7"/>
        <v>2.7762354247640197E-3</v>
      </c>
      <c r="AC39" s="189">
        <f t="shared" si="7"/>
        <v>2.7762354247640197E-3</v>
      </c>
      <c r="AD39" s="189">
        <f t="shared" si="7"/>
        <v>2.7762354247640197E-3</v>
      </c>
      <c r="AE39" s="199"/>
      <c r="AF39" s="155"/>
      <c r="AG39" s="155"/>
      <c r="AH39" s="155"/>
      <c r="AI39" s="155"/>
      <c r="AJ39" s="155"/>
      <c r="AK39" s="155"/>
      <c r="AL39" s="156"/>
      <c r="AM39" s="157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6"/>
      <c r="BR39" s="157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55"/>
      <c r="CT39" s="155"/>
      <c r="CU39" s="155"/>
      <c r="CV39" s="156"/>
      <c r="CW39" s="157"/>
      <c r="CX39" s="155"/>
      <c r="CY39" s="155"/>
      <c r="CZ39" s="155"/>
      <c r="DA39" s="155"/>
      <c r="DB39" s="155"/>
      <c r="DC39" s="155"/>
      <c r="DD39" s="155"/>
      <c r="DE39" s="155"/>
      <c r="DF39" s="156"/>
      <c r="DG39" s="190"/>
    </row>
    <row r="40" spans="1:111" ht="18" customHeight="1">
      <c r="A40" s="148"/>
      <c r="B40" s="130">
        <f>D40/(SUM($D$26:$D$1284))</f>
        <v>4.3637139901412336E-5</v>
      </c>
      <c r="C40" s="149">
        <f>D40/(SUM($D$26:$D$141))</f>
        <v>2.0698148550612116E-4</v>
      </c>
      <c r="D40" s="131">
        <f>SUM(I40:DF40)</f>
        <v>3.3314825097168245E-2</v>
      </c>
      <c r="E40" s="150"/>
      <c r="F40" s="191" t="s">
        <v>186</v>
      </c>
      <c r="G40" s="187">
        <v>120</v>
      </c>
      <c r="H40" s="188">
        <f t="shared" si="6"/>
        <v>3.3314825097168238E-2</v>
      </c>
      <c r="I40" s="154"/>
      <c r="J40" s="155"/>
      <c r="K40" s="155"/>
      <c r="L40" s="155"/>
      <c r="M40" s="155"/>
      <c r="N40" s="155"/>
      <c r="O40" s="155"/>
      <c r="P40" s="155"/>
      <c r="Q40" s="155"/>
      <c r="R40" s="155"/>
      <c r="S40" s="199"/>
      <c r="T40" s="189">
        <f>$H$40/12</f>
        <v>2.7762354247640197E-3</v>
      </c>
      <c r="U40" s="189">
        <f t="shared" ref="U40:AE40" si="8">$H$40/12</f>
        <v>2.7762354247640197E-3</v>
      </c>
      <c r="V40" s="189">
        <f t="shared" si="8"/>
        <v>2.7762354247640197E-3</v>
      </c>
      <c r="W40" s="189">
        <f t="shared" si="8"/>
        <v>2.7762354247640197E-3</v>
      </c>
      <c r="X40" s="189">
        <f t="shared" si="8"/>
        <v>2.7762354247640197E-3</v>
      </c>
      <c r="Y40" s="189">
        <f t="shared" si="8"/>
        <v>2.7762354247640197E-3</v>
      </c>
      <c r="Z40" s="189">
        <f t="shared" si="8"/>
        <v>2.7762354247640197E-3</v>
      </c>
      <c r="AA40" s="189">
        <f t="shared" si="8"/>
        <v>2.7762354247640197E-3</v>
      </c>
      <c r="AB40" s="189">
        <f t="shared" si="8"/>
        <v>2.7762354247640197E-3</v>
      </c>
      <c r="AC40" s="189">
        <f t="shared" si="8"/>
        <v>2.7762354247640197E-3</v>
      </c>
      <c r="AD40" s="189">
        <f t="shared" si="8"/>
        <v>2.7762354247640197E-3</v>
      </c>
      <c r="AE40" s="189">
        <f t="shared" si="8"/>
        <v>2.7762354247640197E-3</v>
      </c>
      <c r="AF40" s="155"/>
      <c r="AG40" s="155"/>
      <c r="AH40" s="155"/>
      <c r="AI40" s="155"/>
      <c r="AJ40" s="155"/>
      <c r="AK40" s="155"/>
      <c r="AL40" s="156"/>
      <c r="AM40" s="157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6"/>
      <c r="BR40" s="157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6"/>
      <c r="CW40" s="157"/>
      <c r="CX40" s="155"/>
      <c r="CY40" s="155"/>
      <c r="CZ40" s="155"/>
      <c r="DA40" s="155"/>
      <c r="DB40" s="155"/>
      <c r="DC40" s="155"/>
      <c r="DD40" s="155"/>
      <c r="DE40" s="155"/>
      <c r="DF40" s="156"/>
      <c r="DG40" s="190"/>
    </row>
    <row r="41" spans="1:111" ht="18" customHeight="1">
      <c r="A41" s="148"/>
      <c r="C41" s="149"/>
      <c r="E41" s="200"/>
      <c r="F41" s="160"/>
      <c r="G41" s="161"/>
      <c r="H41" s="201"/>
      <c r="I41" s="163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6"/>
      <c r="AM41" s="167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6"/>
      <c r="BR41" s="167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5"/>
      <c r="CE41" s="165"/>
      <c r="CF41" s="165"/>
      <c r="CG41" s="165"/>
      <c r="CH41" s="165"/>
      <c r="CI41" s="165"/>
      <c r="CJ41" s="165"/>
      <c r="CK41" s="165"/>
      <c r="CL41" s="165"/>
      <c r="CM41" s="165"/>
      <c r="CN41" s="165"/>
      <c r="CO41" s="165"/>
      <c r="CP41" s="165"/>
      <c r="CQ41" s="165"/>
      <c r="CR41" s="165"/>
      <c r="CS41" s="165"/>
      <c r="CT41" s="165"/>
      <c r="CU41" s="165"/>
      <c r="CV41" s="166"/>
      <c r="CW41" s="167"/>
      <c r="CX41" s="165"/>
      <c r="CY41" s="165"/>
      <c r="CZ41" s="165"/>
      <c r="DA41" s="165"/>
      <c r="DB41" s="165"/>
      <c r="DC41" s="165"/>
      <c r="DD41" s="165"/>
      <c r="DE41" s="165"/>
      <c r="DF41" s="166"/>
      <c r="DG41" s="168"/>
    </row>
    <row r="42" spans="1:111" ht="18" customHeight="1">
      <c r="A42" s="148"/>
      <c r="C42" s="149"/>
      <c r="E42" s="169">
        <v>3</v>
      </c>
      <c r="F42" s="170" t="s">
        <v>187</v>
      </c>
      <c r="G42" s="171"/>
      <c r="H42" s="202"/>
      <c r="I42" s="173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5"/>
      <c r="AM42" s="176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  <c r="BP42" s="174"/>
      <c r="BQ42" s="175"/>
      <c r="BR42" s="176"/>
      <c r="BS42" s="174"/>
      <c r="BT42" s="174"/>
      <c r="BU42" s="174"/>
      <c r="BV42" s="174"/>
      <c r="BW42" s="174"/>
      <c r="BX42" s="174"/>
      <c r="BY42" s="174"/>
      <c r="BZ42" s="174"/>
      <c r="CA42" s="174"/>
      <c r="CB42" s="174"/>
      <c r="CC42" s="174"/>
      <c r="CD42" s="174"/>
      <c r="CE42" s="174"/>
      <c r="CF42" s="174"/>
      <c r="CG42" s="174"/>
      <c r="CH42" s="174"/>
      <c r="CI42" s="174"/>
      <c r="CJ42" s="174"/>
      <c r="CK42" s="174"/>
      <c r="CL42" s="174"/>
      <c r="CM42" s="174"/>
      <c r="CN42" s="174"/>
      <c r="CO42" s="174"/>
      <c r="CP42" s="174"/>
      <c r="CQ42" s="174"/>
      <c r="CR42" s="174"/>
      <c r="CS42" s="174"/>
      <c r="CT42" s="174"/>
      <c r="CU42" s="174"/>
      <c r="CV42" s="175"/>
      <c r="CW42" s="176"/>
      <c r="CX42" s="174"/>
      <c r="CY42" s="174"/>
      <c r="CZ42" s="174"/>
      <c r="DA42" s="174"/>
      <c r="DB42" s="174"/>
      <c r="DC42" s="174"/>
      <c r="DD42" s="174"/>
      <c r="DE42" s="174"/>
      <c r="DF42" s="175"/>
      <c r="DG42" s="177"/>
    </row>
    <row r="43" spans="1:111" ht="18" customHeight="1">
      <c r="A43" s="139">
        <f>SUM(B44:B49)</f>
        <v>1.3091141970423696E-4</v>
      </c>
      <c r="C43" s="149"/>
      <c r="E43" s="178"/>
      <c r="F43" s="179" t="s">
        <v>188</v>
      </c>
      <c r="G43" s="180"/>
      <c r="H43" s="203"/>
      <c r="I43" s="182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4"/>
      <c r="AM43" s="185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4"/>
      <c r="BR43" s="185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4"/>
      <c r="CW43" s="185"/>
      <c r="CX43" s="183"/>
      <c r="CY43" s="183"/>
      <c r="CZ43" s="183"/>
      <c r="DA43" s="183"/>
      <c r="DB43" s="183"/>
      <c r="DC43" s="183"/>
      <c r="DD43" s="183"/>
      <c r="DE43" s="183"/>
      <c r="DF43" s="184"/>
      <c r="DG43" s="186"/>
    </row>
    <row r="44" spans="1:111" ht="18" customHeight="1">
      <c r="A44" s="148"/>
      <c r="B44" s="130">
        <f t="shared" ref="B44:B49" si="9">D44/(SUM($D$26:$D$1284))</f>
        <v>2.1818569950706161E-5</v>
      </c>
      <c r="C44" s="149">
        <f t="shared" ref="C44:C49" si="10">D44/(SUM($D$26:$D$141))</f>
        <v>1.0349074275306055E-4</v>
      </c>
      <c r="D44" s="131">
        <f t="shared" ref="D44:D49" si="11">SUM(I44:DF44)</f>
        <v>1.6657412548584119E-2</v>
      </c>
      <c r="E44" s="150"/>
      <c r="F44" s="204" t="s">
        <v>189</v>
      </c>
      <c r="G44" s="187">
        <v>60</v>
      </c>
      <c r="H44" s="188">
        <f t="shared" ref="H44:H59" si="12">G44/$G$143</f>
        <v>1.6657412548584119E-2</v>
      </c>
      <c r="I44" s="154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89">
        <f>$H$44/2</f>
        <v>8.3287062742920595E-3</v>
      </c>
      <c r="AG44" s="189">
        <f>$H$44/2</f>
        <v>8.3287062742920595E-3</v>
      </c>
      <c r="AH44" s="155"/>
      <c r="AI44" s="155"/>
      <c r="AJ44" s="155"/>
      <c r="AK44" s="155"/>
      <c r="AL44" s="156"/>
      <c r="AM44" s="157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6"/>
      <c r="BR44" s="157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55"/>
      <c r="CT44" s="155"/>
      <c r="CU44" s="155"/>
      <c r="CV44" s="156"/>
      <c r="CW44" s="157"/>
      <c r="CX44" s="155"/>
      <c r="CY44" s="155"/>
      <c r="CZ44" s="155"/>
      <c r="DA44" s="155"/>
      <c r="DB44" s="155"/>
      <c r="DC44" s="155"/>
      <c r="DD44" s="155"/>
      <c r="DE44" s="155"/>
      <c r="DF44" s="156"/>
      <c r="DG44" s="190"/>
    </row>
    <row r="45" spans="1:111" ht="18" customHeight="1">
      <c r="A45" s="148"/>
      <c r="B45" s="130">
        <f t="shared" si="9"/>
        <v>2.1818569950706161E-5</v>
      </c>
      <c r="C45" s="149">
        <f t="shared" si="10"/>
        <v>1.0349074275306055E-4</v>
      </c>
      <c r="D45" s="131">
        <f t="shared" si="11"/>
        <v>1.6657412548584119E-2</v>
      </c>
      <c r="E45" s="150"/>
      <c r="F45" s="204" t="s">
        <v>190</v>
      </c>
      <c r="G45" s="187">
        <v>60</v>
      </c>
      <c r="H45" s="188">
        <f t="shared" si="12"/>
        <v>1.6657412548584119E-2</v>
      </c>
      <c r="I45" s="154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6"/>
      <c r="AM45" s="205">
        <f>$H$45/2</f>
        <v>8.3287062742920595E-3</v>
      </c>
      <c r="AN45" s="189">
        <f>$H$45/2</f>
        <v>8.3287062742920595E-3</v>
      </c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6"/>
      <c r="BR45" s="157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55"/>
      <c r="CT45" s="155"/>
      <c r="CU45" s="155"/>
      <c r="CV45" s="156"/>
      <c r="CW45" s="157"/>
      <c r="CX45" s="155"/>
      <c r="CY45" s="155"/>
      <c r="CZ45" s="155"/>
      <c r="DA45" s="155"/>
      <c r="DB45" s="155"/>
      <c r="DC45" s="155"/>
      <c r="DD45" s="155"/>
      <c r="DE45" s="155"/>
      <c r="DF45" s="156"/>
      <c r="DG45" s="190"/>
    </row>
    <row r="46" spans="1:111" ht="18" customHeight="1">
      <c r="A46" s="148"/>
      <c r="B46" s="130">
        <f t="shared" si="9"/>
        <v>2.1818569950706161E-5</v>
      </c>
      <c r="C46" s="149">
        <f t="shared" si="10"/>
        <v>1.0349074275306055E-4</v>
      </c>
      <c r="D46" s="131">
        <f t="shared" si="11"/>
        <v>1.6657412548584119E-2</v>
      </c>
      <c r="E46" s="150"/>
      <c r="F46" s="204" t="s">
        <v>191</v>
      </c>
      <c r="G46" s="187">
        <v>60</v>
      </c>
      <c r="H46" s="188">
        <f t="shared" si="12"/>
        <v>1.6657412548584119E-2</v>
      </c>
      <c r="I46" s="154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6"/>
      <c r="AM46" s="157"/>
      <c r="AN46" s="155"/>
      <c r="AO46" s="155"/>
      <c r="AP46" s="155"/>
      <c r="AQ46" s="155"/>
      <c r="AR46" s="155"/>
      <c r="AS46" s="155"/>
      <c r="AT46" s="189">
        <f>$H$46/2</f>
        <v>8.3287062742920595E-3</v>
      </c>
      <c r="AU46" s="189">
        <f>$H$46/2</f>
        <v>8.3287062742920595E-3</v>
      </c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6"/>
      <c r="BR46" s="157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6"/>
      <c r="CW46" s="157"/>
      <c r="CX46" s="155"/>
      <c r="CY46" s="155"/>
      <c r="CZ46" s="155"/>
      <c r="DA46" s="155"/>
      <c r="DB46" s="155"/>
      <c r="DC46" s="155"/>
      <c r="DD46" s="155"/>
      <c r="DE46" s="155"/>
      <c r="DF46" s="156"/>
      <c r="DG46" s="190"/>
    </row>
    <row r="47" spans="1:111" ht="18" customHeight="1">
      <c r="A47" s="148"/>
      <c r="B47" s="130">
        <f t="shared" si="9"/>
        <v>2.1818569950706161E-5</v>
      </c>
      <c r="C47" s="149">
        <f t="shared" si="10"/>
        <v>1.0349074275306055E-4</v>
      </c>
      <c r="D47" s="131">
        <f t="shared" si="11"/>
        <v>1.6657412548584119E-2</v>
      </c>
      <c r="E47" s="150"/>
      <c r="F47" s="204" t="s">
        <v>192</v>
      </c>
      <c r="G47" s="187">
        <v>60</v>
      </c>
      <c r="H47" s="188">
        <f t="shared" si="12"/>
        <v>1.6657412548584119E-2</v>
      </c>
      <c r="I47" s="154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6"/>
      <c r="AM47" s="157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89">
        <f>$H$47/2</f>
        <v>8.3287062742920595E-3</v>
      </c>
      <c r="BB47" s="189">
        <f>$H$47/2</f>
        <v>8.3287062742920595E-3</v>
      </c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6"/>
      <c r="BR47" s="157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5"/>
      <c r="CT47" s="155"/>
      <c r="CU47" s="155"/>
      <c r="CV47" s="156"/>
      <c r="CW47" s="157"/>
      <c r="CX47" s="155"/>
      <c r="CY47" s="155"/>
      <c r="CZ47" s="155"/>
      <c r="DA47" s="155"/>
      <c r="DB47" s="155"/>
      <c r="DC47" s="155"/>
      <c r="DD47" s="155"/>
      <c r="DE47" s="155"/>
      <c r="DF47" s="156"/>
      <c r="DG47" s="190"/>
    </row>
    <row r="48" spans="1:111" ht="18" customHeight="1">
      <c r="A48" s="148"/>
      <c r="B48" s="130">
        <f t="shared" si="9"/>
        <v>2.1818569950706161E-5</v>
      </c>
      <c r="C48" s="149">
        <f t="shared" si="10"/>
        <v>1.0349074275306055E-4</v>
      </c>
      <c r="D48" s="131">
        <f t="shared" si="11"/>
        <v>1.6657412548584119E-2</v>
      </c>
      <c r="E48" s="150"/>
      <c r="F48" s="204" t="s">
        <v>193</v>
      </c>
      <c r="G48" s="187">
        <v>60</v>
      </c>
      <c r="H48" s="188">
        <f t="shared" si="12"/>
        <v>1.6657412548584119E-2</v>
      </c>
      <c r="I48" s="154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6"/>
      <c r="AM48" s="157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89">
        <f>$H$48/2</f>
        <v>8.3287062742920595E-3</v>
      </c>
      <c r="BI48" s="189">
        <f>$H$48/2</f>
        <v>8.3287062742920595E-3</v>
      </c>
      <c r="BJ48" s="155"/>
      <c r="BK48" s="155"/>
      <c r="BL48" s="155"/>
      <c r="BM48" s="155"/>
      <c r="BN48" s="155"/>
      <c r="BO48" s="155"/>
      <c r="BP48" s="155"/>
      <c r="BQ48" s="156"/>
      <c r="BR48" s="157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55"/>
      <c r="CT48" s="155"/>
      <c r="CU48" s="155"/>
      <c r="CV48" s="156"/>
      <c r="CW48" s="157"/>
      <c r="CX48" s="155"/>
      <c r="CY48" s="155"/>
      <c r="CZ48" s="155"/>
      <c r="DA48" s="155"/>
      <c r="DB48" s="155"/>
      <c r="DC48" s="155"/>
      <c r="DD48" s="155"/>
      <c r="DE48" s="155"/>
      <c r="DF48" s="156"/>
      <c r="DG48" s="190"/>
    </row>
    <row r="49" spans="1:111" ht="18" customHeight="1">
      <c r="A49" s="148"/>
      <c r="B49" s="130">
        <f t="shared" si="9"/>
        <v>2.1818569950706161E-5</v>
      </c>
      <c r="C49" s="149">
        <f t="shared" si="10"/>
        <v>1.0349074275306055E-4</v>
      </c>
      <c r="D49" s="131">
        <f t="shared" si="11"/>
        <v>1.6657412548584119E-2</v>
      </c>
      <c r="E49" s="150"/>
      <c r="F49" s="204" t="s">
        <v>194</v>
      </c>
      <c r="G49" s="187">
        <v>60</v>
      </c>
      <c r="H49" s="188">
        <f t="shared" si="12"/>
        <v>1.6657412548584119E-2</v>
      </c>
      <c r="I49" s="154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6"/>
      <c r="AM49" s="157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89">
        <f>$H$49/2</f>
        <v>8.3287062742920595E-3</v>
      </c>
      <c r="BP49" s="189">
        <f>$H$49/2</f>
        <v>8.3287062742920595E-3</v>
      </c>
      <c r="BQ49" s="156"/>
      <c r="BR49" s="157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6"/>
      <c r="CW49" s="157"/>
      <c r="CX49" s="155"/>
      <c r="CY49" s="155"/>
      <c r="CZ49" s="155"/>
      <c r="DA49" s="155"/>
      <c r="DB49" s="155"/>
      <c r="DC49" s="155"/>
      <c r="DD49" s="155"/>
      <c r="DE49" s="155"/>
      <c r="DF49" s="156"/>
      <c r="DG49" s="190"/>
    </row>
    <row r="50" spans="1:111" ht="18" customHeight="1">
      <c r="A50" s="139">
        <f>SUM(B51:B56)</f>
        <v>3.2727854926059249E-4</v>
      </c>
      <c r="C50" s="149"/>
      <c r="E50" s="206"/>
      <c r="F50" s="193" t="s">
        <v>195</v>
      </c>
      <c r="G50" s="187"/>
      <c r="H50" s="198"/>
      <c r="I50" s="154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6"/>
      <c r="AM50" s="157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6"/>
      <c r="BR50" s="157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6"/>
      <c r="CW50" s="157"/>
      <c r="CX50" s="155"/>
      <c r="CY50" s="155"/>
      <c r="CZ50" s="155"/>
      <c r="DA50" s="155"/>
      <c r="DB50" s="155"/>
      <c r="DC50" s="155"/>
      <c r="DD50" s="155"/>
      <c r="DE50" s="155"/>
      <c r="DF50" s="156"/>
      <c r="DG50" s="190"/>
    </row>
    <row r="51" spans="1:111" ht="18" customHeight="1">
      <c r="A51" s="148"/>
      <c r="B51" s="130">
        <f t="shared" ref="B51:B56" si="13">D51/(SUM($D$26:$D$1284))</f>
        <v>5.4546424876765405E-5</v>
      </c>
      <c r="C51" s="149">
        <f t="shared" ref="C51:C56" si="14">D51/(SUM($D$26:$D$141))</f>
        <v>2.587268568826514E-4</v>
      </c>
      <c r="D51" s="131">
        <f t="shared" ref="D51:D56" si="15">SUM(I51:DF51)</f>
        <v>4.1643531371460298E-2</v>
      </c>
      <c r="E51" s="150"/>
      <c r="F51" s="191" t="s">
        <v>196</v>
      </c>
      <c r="G51" s="187">
        <v>150</v>
      </c>
      <c r="H51" s="188">
        <f t="shared" si="12"/>
        <v>4.1643531371460298E-2</v>
      </c>
      <c r="I51" s="154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89">
        <f>$H$51/5</f>
        <v>8.3287062742920595E-3</v>
      </c>
      <c r="AI51" s="189">
        <f t="shared" ref="AI51:AL51" si="16">$H$51/5</f>
        <v>8.3287062742920595E-3</v>
      </c>
      <c r="AJ51" s="189">
        <f t="shared" si="16"/>
        <v>8.3287062742920595E-3</v>
      </c>
      <c r="AK51" s="189">
        <f t="shared" si="16"/>
        <v>8.3287062742920595E-3</v>
      </c>
      <c r="AL51" s="207">
        <f t="shared" si="16"/>
        <v>8.3287062742920595E-3</v>
      </c>
      <c r="AM51" s="157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6"/>
      <c r="BR51" s="157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55"/>
      <c r="CT51" s="155"/>
      <c r="CU51" s="155"/>
      <c r="CV51" s="156"/>
      <c r="CW51" s="157"/>
      <c r="CX51" s="155"/>
      <c r="CY51" s="155"/>
      <c r="CZ51" s="155"/>
      <c r="DA51" s="155"/>
      <c r="DB51" s="155"/>
      <c r="DC51" s="155"/>
      <c r="DD51" s="155"/>
      <c r="DE51" s="155"/>
      <c r="DF51" s="156"/>
      <c r="DG51" s="190"/>
    </row>
    <row r="52" spans="1:111" ht="18" customHeight="1">
      <c r="A52" s="148"/>
      <c r="B52" s="130">
        <f t="shared" si="13"/>
        <v>5.4546424876765405E-5</v>
      </c>
      <c r="C52" s="149">
        <f t="shared" si="14"/>
        <v>2.587268568826514E-4</v>
      </c>
      <c r="D52" s="131">
        <f t="shared" si="15"/>
        <v>4.1643531371460298E-2</v>
      </c>
      <c r="E52" s="150"/>
      <c r="F52" s="191" t="s">
        <v>197</v>
      </c>
      <c r="G52" s="187">
        <v>150</v>
      </c>
      <c r="H52" s="188">
        <f t="shared" si="12"/>
        <v>4.1643531371460298E-2</v>
      </c>
      <c r="I52" s="154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6"/>
      <c r="AM52" s="157"/>
      <c r="AN52" s="155"/>
      <c r="AO52" s="189">
        <f>$H$52/5</f>
        <v>8.3287062742920595E-3</v>
      </c>
      <c r="AP52" s="189">
        <f t="shared" ref="AP52:AS52" si="17">$H$52/5</f>
        <v>8.3287062742920595E-3</v>
      </c>
      <c r="AQ52" s="189">
        <f t="shared" si="17"/>
        <v>8.3287062742920595E-3</v>
      </c>
      <c r="AR52" s="189">
        <f t="shared" si="17"/>
        <v>8.3287062742920595E-3</v>
      </c>
      <c r="AS52" s="189">
        <f t="shared" si="17"/>
        <v>8.3287062742920595E-3</v>
      </c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6"/>
      <c r="BR52" s="157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55"/>
      <c r="CT52" s="155"/>
      <c r="CU52" s="155"/>
      <c r="CV52" s="156"/>
      <c r="CW52" s="157"/>
      <c r="CX52" s="155"/>
      <c r="CY52" s="155"/>
      <c r="CZ52" s="155"/>
      <c r="DA52" s="155"/>
      <c r="DB52" s="155"/>
      <c r="DC52" s="155"/>
      <c r="DD52" s="155"/>
      <c r="DE52" s="155"/>
      <c r="DF52" s="156"/>
      <c r="DG52" s="190"/>
    </row>
    <row r="53" spans="1:111" ht="18" customHeight="1">
      <c r="A53" s="148"/>
      <c r="B53" s="130">
        <f t="shared" si="13"/>
        <v>5.4546424876765405E-5</v>
      </c>
      <c r="C53" s="149">
        <f t="shared" si="14"/>
        <v>2.587268568826514E-4</v>
      </c>
      <c r="D53" s="131">
        <f t="shared" si="15"/>
        <v>4.1643531371460298E-2</v>
      </c>
      <c r="E53" s="150"/>
      <c r="F53" s="191" t="s">
        <v>198</v>
      </c>
      <c r="G53" s="187">
        <v>150</v>
      </c>
      <c r="H53" s="188">
        <f t="shared" si="12"/>
        <v>4.1643531371460298E-2</v>
      </c>
      <c r="I53" s="154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6"/>
      <c r="AM53" s="157"/>
      <c r="AN53" s="155"/>
      <c r="AO53" s="155"/>
      <c r="AP53" s="155"/>
      <c r="AQ53" s="155"/>
      <c r="AR53" s="155"/>
      <c r="AS53" s="155"/>
      <c r="AT53" s="155"/>
      <c r="AU53" s="155"/>
      <c r="AV53" s="189">
        <f>$H$53/5</f>
        <v>8.3287062742920595E-3</v>
      </c>
      <c r="AW53" s="189">
        <f t="shared" ref="AW53:AZ53" si="18">$H$53/5</f>
        <v>8.3287062742920595E-3</v>
      </c>
      <c r="AX53" s="189">
        <f t="shared" si="18"/>
        <v>8.3287062742920595E-3</v>
      </c>
      <c r="AY53" s="189">
        <f t="shared" si="18"/>
        <v>8.3287062742920595E-3</v>
      </c>
      <c r="AZ53" s="189">
        <f t="shared" si="18"/>
        <v>8.3287062742920595E-3</v>
      </c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6"/>
      <c r="BR53" s="157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55"/>
      <c r="CT53" s="155"/>
      <c r="CU53" s="155"/>
      <c r="CV53" s="156"/>
      <c r="CW53" s="157"/>
      <c r="CX53" s="155"/>
      <c r="CY53" s="155"/>
      <c r="CZ53" s="155"/>
      <c r="DA53" s="155"/>
      <c r="DB53" s="155"/>
      <c r="DC53" s="155"/>
      <c r="DD53" s="155"/>
      <c r="DE53" s="155"/>
      <c r="DF53" s="156"/>
      <c r="DG53" s="190"/>
    </row>
    <row r="54" spans="1:111" ht="18" customHeight="1">
      <c r="A54" s="148"/>
      <c r="B54" s="130">
        <f t="shared" si="13"/>
        <v>5.4546424876765405E-5</v>
      </c>
      <c r="C54" s="149">
        <f t="shared" si="14"/>
        <v>2.587268568826514E-4</v>
      </c>
      <c r="D54" s="131">
        <f t="shared" si="15"/>
        <v>4.1643531371460298E-2</v>
      </c>
      <c r="E54" s="150"/>
      <c r="F54" s="191" t="s">
        <v>199</v>
      </c>
      <c r="G54" s="187">
        <v>150</v>
      </c>
      <c r="H54" s="188">
        <f t="shared" si="12"/>
        <v>4.1643531371460298E-2</v>
      </c>
      <c r="I54" s="154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6"/>
      <c r="AM54" s="157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89">
        <f>$H$54/5</f>
        <v>8.3287062742920595E-3</v>
      </c>
      <c r="BD54" s="189">
        <f t="shared" ref="BD54:BG54" si="19">$H$54/5</f>
        <v>8.3287062742920595E-3</v>
      </c>
      <c r="BE54" s="189">
        <f t="shared" si="19"/>
        <v>8.3287062742920595E-3</v>
      </c>
      <c r="BF54" s="189">
        <f t="shared" si="19"/>
        <v>8.3287062742920595E-3</v>
      </c>
      <c r="BG54" s="189">
        <f t="shared" si="19"/>
        <v>8.3287062742920595E-3</v>
      </c>
      <c r="BH54" s="155"/>
      <c r="BI54" s="155"/>
      <c r="BJ54" s="155"/>
      <c r="BK54" s="155"/>
      <c r="BL54" s="155"/>
      <c r="BM54" s="155"/>
      <c r="BN54" s="155"/>
      <c r="BO54" s="155"/>
      <c r="BP54" s="155"/>
      <c r="BQ54" s="156"/>
      <c r="BR54" s="157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6"/>
      <c r="CW54" s="157"/>
      <c r="CX54" s="155"/>
      <c r="CY54" s="155"/>
      <c r="CZ54" s="155"/>
      <c r="DA54" s="155"/>
      <c r="DB54" s="155"/>
      <c r="DC54" s="155"/>
      <c r="DD54" s="155"/>
      <c r="DE54" s="155"/>
      <c r="DF54" s="156"/>
      <c r="DG54" s="190"/>
    </row>
    <row r="55" spans="1:111" ht="18" customHeight="1">
      <c r="A55" s="148"/>
      <c r="B55" s="130">
        <f t="shared" si="13"/>
        <v>5.4546424876765405E-5</v>
      </c>
      <c r="C55" s="149">
        <f t="shared" si="14"/>
        <v>2.587268568826514E-4</v>
      </c>
      <c r="D55" s="131">
        <f t="shared" si="15"/>
        <v>4.1643531371460298E-2</v>
      </c>
      <c r="E55" s="150"/>
      <c r="F55" s="191" t="s">
        <v>200</v>
      </c>
      <c r="G55" s="187">
        <v>150</v>
      </c>
      <c r="H55" s="188">
        <f t="shared" si="12"/>
        <v>4.1643531371460298E-2</v>
      </c>
      <c r="I55" s="154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6"/>
      <c r="AM55" s="157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89">
        <f>$H$55/5</f>
        <v>8.3287062742920595E-3</v>
      </c>
      <c r="BK55" s="189">
        <f t="shared" ref="BK55:BN55" si="20">$H$55/5</f>
        <v>8.3287062742920595E-3</v>
      </c>
      <c r="BL55" s="189">
        <f t="shared" si="20"/>
        <v>8.3287062742920595E-3</v>
      </c>
      <c r="BM55" s="189">
        <f t="shared" si="20"/>
        <v>8.3287062742920595E-3</v>
      </c>
      <c r="BN55" s="189">
        <f t="shared" si="20"/>
        <v>8.3287062742920595E-3</v>
      </c>
      <c r="BO55" s="155"/>
      <c r="BP55" s="155"/>
      <c r="BQ55" s="156"/>
      <c r="BR55" s="157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6"/>
      <c r="CW55" s="157"/>
      <c r="CX55" s="155"/>
      <c r="CY55" s="155"/>
      <c r="CZ55" s="155"/>
      <c r="DA55" s="155"/>
      <c r="DB55" s="155"/>
      <c r="DC55" s="155"/>
      <c r="DD55" s="155"/>
      <c r="DE55" s="155"/>
      <c r="DF55" s="156"/>
      <c r="DG55" s="190"/>
    </row>
    <row r="56" spans="1:111" ht="18" customHeight="1">
      <c r="A56" s="148"/>
      <c r="B56" s="130">
        <f t="shared" si="13"/>
        <v>5.4546424876765405E-5</v>
      </c>
      <c r="C56" s="149">
        <f t="shared" si="14"/>
        <v>2.587268568826514E-4</v>
      </c>
      <c r="D56" s="131">
        <f t="shared" si="15"/>
        <v>4.1643531371460298E-2</v>
      </c>
      <c r="E56" s="150"/>
      <c r="F56" s="191" t="s">
        <v>201</v>
      </c>
      <c r="G56" s="187">
        <v>150</v>
      </c>
      <c r="H56" s="188">
        <f t="shared" si="12"/>
        <v>4.1643531371460298E-2</v>
      </c>
      <c r="I56" s="154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6"/>
      <c r="AM56" s="157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207">
        <f>$H$56/5</f>
        <v>8.3287062742920595E-3</v>
      </c>
      <c r="BR56" s="205">
        <f t="shared" ref="BR56:BU56" si="21">$H$56/5</f>
        <v>8.3287062742920595E-3</v>
      </c>
      <c r="BS56" s="189">
        <f t="shared" si="21"/>
        <v>8.3287062742920595E-3</v>
      </c>
      <c r="BT56" s="189">
        <f t="shared" si="21"/>
        <v>8.3287062742920595E-3</v>
      </c>
      <c r="BU56" s="189">
        <f t="shared" si="21"/>
        <v>8.3287062742920595E-3</v>
      </c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55"/>
      <c r="CT56" s="155"/>
      <c r="CU56" s="155"/>
      <c r="CV56" s="156"/>
      <c r="CW56" s="157"/>
      <c r="CX56" s="155"/>
      <c r="CY56" s="155"/>
      <c r="CZ56" s="155"/>
      <c r="DA56" s="155"/>
      <c r="DB56" s="155"/>
      <c r="DC56" s="155"/>
      <c r="DD56" s="155"/>
      <c r="DE56" s="155"/>
      <c r="DF56" s="156"/>
      <c r="DG56" s="190"/>
    </row>
    <row r="57" spans="1:111" ht="18" customHeight="1">
      <c r="A57" s="139">
        <f>SUM(B58:B59)</f>
        <v>2.1818569950706161E-5</v>
      </c>
      <c r="C57" s="149"/>
      <c r="E57" s="192"/>
      <c r="F57" s="193" t="s">
        <v>202</v>
      </c>
      <c r="G57" s="187"/>
      <c r="H57" s="198"/>
      <c r="I57" s="154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6"/>
      <c r="AM57" s="157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6"/>
      <c r="BR57" s="157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55"/>
      <c r="CT57" s="155"/>
      <c r="CU57" s="155"/>
      <c r="CV57" s="156"/>
      <c r="CW57" s="157"/>
      <c r="CX57" s="155"/>
      <c r="CY57" s="155"/>
      <c r="CZ57" s="155"/>
      <c r="DA57" s="155"/>
      <c r="DB57" s="155"/>
      <c r="DC57" s="155"/>
      <c r="DD57" s="155"/>
      <c r="DE57" s="155"/>
      <c r="DF57" s="156"/>
      <c r="DG57" s="190"/>
    </row>
    <row r="58" spans="1:111" ht="18" customHeight="1">
      <c r="A58" s="148"/>
      <c r="B58" s="130">
        <f>D58/(SUM($D$26:$D$1284))</f>
        <v>1.0909284975353081E-5</v>
      </c>
      <c r="C58" s="149">
        <f>D58/(SUM($D$26:$D$141))</f>
        <v>5.1745371376530277E-5</v>
      </c>
      <c r="D58" s="131">
        <f>SUM(I58:DF58)</f>
        <v>8.3287062742920595E-3</v>
      </c>
      <c r="E58" s="150"/>
      <c r="F58" s="191" t="s">
        <v>203</v>
      </c>
      <c r="G58" s="187">
        <v>30</v>
      </c>
      <c r="H58" s="188">
        <f t="shared" si="12"/>
        <v>8.3287062742920595E-3</v>
      </c>
      <c r="I58" s="154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6"/>
      <c r="AM58" s="157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6"/>
      <c r="BR58" s="157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89">
        <f>$H$58/3</f>
        <v>2.7762354247640197E-3</v>
      </c>
      <c r="CO58" s="189">
        <f t="shared" ref="CO58:CP58" si="22">$H$58/3</f>
        <v>2.7762354247640197E-3</v>
      </c>
      <c r="CP58" s="189">
        <f t="shared" si="22"/>
        <v>2.7762354247640197E-3</v>
      </c>
      <c r="CQ58" s="155"/>
      <c r="CR58" s="155"/>
      <c r="CS58" s="155"/>
      <c r="CT58" s="155"/>
      <c r="CU58" s="155"/>
      <c r="CV58" s="156"/>
      <c r="CW58" s="157"/>
      <c r="CX58" s="155"/>
      <c r="CY58" s="155"/>
      <c r="CZ58" s="155"/>
      <c r="DA58" s="155"/>
      <c r="DB58" s="155"/>
      <c r="DC58" s="155"/>
      <c r="DD58" s="155"/>
      <c r="DE58" s="155"/>
      <c r="DF58" s="156"/>
      <c r="DG58" s="190"/>
    </row>
    <row r="59" spans="1:111" ht="18" customHeight="1">
      <c r="A59" s="148"/>
      <c r="B59" s="130">
        <f>D59/(SUM($D$26:$D$1284))</f>
        <v>1.0909284975353081E-5</v>
      </c>
      <c r="C59" s="149">
        <f>D59/(SUM($D$26:$D$141))</f>
        <v>5.1745371376530277E-5</v>
      </c>
      <c r="D59" s="131">
        <f>SUM(I59:DF59)</f>
        <v>8.3287062742920595E-3</v>
      </c>
      <c r="E59" s="159"/>
      <c r="F59" s="160" t="s">
        <v>204</v>
      </c>
      <c r="G59" s="161">
        <v>30</v>
      </c>
      <c r="H59" s="162">
        <f t="shared" si="12"/>
        <v>8.3287062742920595E-3</v>
      </c>
      <c r="I59" s="163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6"/>
      <c r="AM59" s="167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6"/>
      <c r="BR59" s="167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65"/>
      <c r="CO59" s="165"/>
      <c r="CP59" s="165"/>
      <c r="CQ59" s="164">
        <f>$H$59/3</f>
        <v>2.7762354247640197E-3</v>
      </c>
      <c r="CR59" s="164">
        <f t="shared" ref="CR59:CS59" si="23">$H$59/3</f>
        <v>2.7762354247640197E-3</v>
      </c>
      <c r="CS59" s="164">
        <f t="shared" si="23"/>
        <v>2.7762354247640197E-3</v>
      </c>
      <c r="CT59" s="165"/>
      <c r="CU59" s="165"/>
      <c r="CV59" s="166"/>
      <c r="CW59" s="167"/>
      <c r="CX59" s="165"/>
      <c r="CY59" s="165"/>
      <c r="CZ59" s="165"/>
      <c r="DA59" s="165"/>
      <c r="DB59" s="165"/>
      <c r="DC59" s="165"/>
      <c r="DD59" s="165"/>
      <c r="DE59" s="165"/>
      <c r="DF59" s="166"/>
      <c r="DG59" s="168"/>
    </row>
    <row r="60" spans="1:111" ht="18" customHeight="1">
      <c r="A60" s="148"/>
      <c r="C60" s="149"/>
      <c r="E60" s="169">
        <v>4</v>
      </c>
      <c r="F60" s="170" t="s">
        <v>205</v>
      </c>
      <c r="G60" s="171"/>
      <c r="H60" s="202"/>
      <c r="I60" s="173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5"/>
      <c r="AM60" s="176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  <c r="BQ60" s="175"/>
      <c r="BR60" s="176"/>
      <c r="BS60" s="174"/>
      <c r="BT60" s="174"/>
      <c r="BU60" s="174"/>
      <c r="BV60" s="174"/>
      <c r="BW60" s="174"/>
      <c r="BX60" s="174"/>
      <c r="BY60" s="174"/>
      <c r="BZ60" s="174"/>
      <c r="CA60" s="174"/>
      <c r="CB60" s="174"/>
      <c r="CC60" s="174"/>
      <c r="CD60" s="174"/>
      <c r="CE60" s="174"/>
      <c r="CF60" s="174"/>
      <c r="CG60" s="174"/>
      <c r="CH60" s="174"/>
      <c r="CI60" s="174"/>
      <c r="CJ60" s="174"/>
      <c r="CK60" s="174"/>
      <c r="CL60" s="174"/>
      <c r="CM60" s="174"/>
      <c r="CN60" s="174"/>
      <c r="CO60" s="174"/>
      <c r="CP60" s="174"/>
      <c r="CQ60" s="174"/>
      <c r="CR60" s="174"/>
      <c r="CS60" s="174"/>
      <c r="CT60" s="174"/>
      <c r="CU60" s="174"/>
      <c r="CV60" s="175"/>
      <c r="CW60" s="176"/>
      <c r="CX60" s="174"/>
      <c r="CY60" s="174"/>
      <c r="CZ60" s="174"/>
      <c r="DA60" s="174"/>
      <c r="DB60" s="174"/>
      <c r="DC60" s="174"/>
      <c r="DD60" s="174"/>
      <c r="DE60" s="174"/>
      <c r="DF60" s="175"/>
      <c r="DG60" s="177"/>
    </row>
    <row r="61" spans="1:111" ht="18" customHeight="1">
      <c r="A61" s="139">
        <f>SUM(B62:B67)</f>
        <v>1.5272998965494315E-5</v>
      </c>
      <c r="C61" s="149"/>
      <c r="E61" s="178"/>
      <c r="F61" s="179" t="s">
        <v>206</v>
      </c>
      <c r="G61" s="180"/>
      <c r="H61" s="203"/>
      <c r="I61" s="182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4"/>
      <c r="AM61" s="185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4"/>
      <c r="BR61" s="185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4"/>
      <c r="CW61" s="185"/>
      <c r="CX61" s="183"/>
      <c r="CY61" s="183"/>
      <c r="CZ61" s="183"/>
      <c r="DA61" s="183"/>
      <c r="DB61" s="183"/>
      <c r="DC61" s="183"/>
      <c r="DD61" s="183"/>
      <c r="DE61" s="183"/>
      <c r="DF61" s="184"/>
      <c r="DG61" s="186"/>
    </row>
    <row r="62" spans="1:111" ht="18" customHeight="1">
      <c r="A62" s="148"/>
      <c r="B62" s="130">
        <f t="shared" ref="B62:B67" si="24">D62/(SUM($D$26:$D$1284))</f>
        <v>2.5454998275823859E-6</v>
      </c>
      <c r="C62" s="149">
        <f t="shared" ref="C62:C67" si="25">D62/(SUM($D$26:$D$141))</f>
        <v>1.2073919987857066E-5</v>
      </c>
      <c r="D62" s="131">
        <f t="shared" ref="D62:D67" si="26">SUM(I62:DF62)</f>
        <v>1.943364797334814E-3</v>
      </c>
      <c r="E62" s="150"/>
      <c r="F62" s="191" t="s">
        <v>207</v>
      </c>
      <c r="G62" s="187">
        <v>7</v>
      </c>
      <c r="H62" s="188">
        <f t="shared" ref="H62:H102" si="27">G62/$G$143</f>
        <v>1.943364797334814E-3</v>
      </c>
      <c r="I62" s="154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6"/>
      <c r="AM62" s="208">
        <f>H62</f>
        <v>1.943364797334814E-3</v>
      </c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6"/>
      <c r="BR62" s="157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6"/>
      <c r="CW62" s="157"/>
      <c r="CX62" s="155"/>
      <c r="CY62" s="155"/>
      <c r="CZ62" s="155"/>
      <c r="DA62" s="155"/>
      <c r="DB62" s="155"/>
      <c r="DC62" s="155"/>
      <c r="DD62" s="155"/>
      <c r="DE62" s="155"/>
      <c r="DF62" s="156"/>
      <c r="DG62" s="190"/>
    </row>
    <row r="63" spans="1:111" ht="18" customHeight="1">
      <c r="A63" s="148"/>
      <c r="B63" s="130">
        <f t="shared" si="24"/>
        <v>2.5454998275823859E-6</v>
      </c>
      <c r="C63" s="149">
        <f t="shared" si="25"/>
        <v>1.2073919987857066E-5</v>
      </c>
      <c r="D63" s="131">
        <f t="shared" si="26"/>
        <v>1.943364797334814E-3</v>
      </c>
      <c r="E63" s="150"/>
      <c r="F63" s="191" t="s">
        <v>208</v>
      </c>
      <c r="G63" s="187">
        <v>7</v>
      </c>
      <c r="H63" s="188">
        <f t="shared" si="27"/>
        <v>1.943364797334814E-3</v>
      </c>
      <c r="I63" s="154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6"/>
      <c r="AM63" s="157"/>
      <c r="AN63" s="155"/>
      <c r="AO63" s="155"/>
      <c r="AP63" s="155"/>
      <c r="AQ63" s="155"/>
      <c r="AR63" s="155"/>
      <c r="AS63" s="155"/>
      <c r="AT63" s="194">
        <f>H63</f>
        <v>1.943364797334814E-3</v>
      </c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6"/>
      <c r="BR63" s="157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55"/>
      <c r="CT63" s="155"/>
      <c r="CU63" s="155"/>
      <c r="CV63" s="156"/>
      <c r="CW63" s="157"/>
      <c r="CX63" s="155"/>
      <c r="CY63" s="155"/>
      <c r="CZ63" s="155"/>
      <c r="DA63" s="155"/>
      <c r="DB63" s="155"/>
      <c r="DC63" s="155"/>
      <c r="DD63" s="155"/>
      <c r="DE63" s="155"/>
      <c r="DF63" s="156"/>
      <c r="DG63" s="190"/>
    </row>
    <row r="64" spans="1:111" ht="18" customHeight="1">
      <c r="A64" s="148"/>
      <c r="B64" s="130">
        <f t="shared" si="24"/>
        <v>2.5454998275823859E-6</v>
      </c>
      <c r="C64" s="149">
        <f t="shared" si="25"/>
        <v>1.2073919987857066E-5</v>
      </c>
      <c r="D64" s="131">
        <f t="shared" si="26"/>
        <v>1.943364797334814E-3</v>
      </c>
      <c r="E64" s="150"/>
      <c r="F64" s="191" t="s">
        <v>209</v>
      </c>
      <c r="G64" s="187">
        <v>7</v>
      </c>
      <c r="H64" s="188">
        <f t="shared" si="27"/>
        <v>1.943364797334814E-3</v>
      </c>
      <c r="I64" s="154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6"/>
      <c r="AM64" s="157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94">
        <f>H64</f>
        <v>1.943364797334814E-3</v>
      </c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6"/>
      <c r="BR64" s="157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6"/>
      <c r="CW64" s="157"/>
      <c r="CX64" s="155"/>
      <c r="CY64" s="155"/>
      <c r="CZ64" s="155"/>
      <c r="DA64" s="155"/>
      <c r="DB64" s="155"/>
      <c r="DC64" s="155"/>
      <c r="DD64" s="155"/>
      <c r="DE64" s="155"/>
      <c r="DF64" s="156"/>
      <c r="DG64" s="190"/>
    </row>
    <row r="65" spans="1:111" ht="18" customHeight="1">
      <c r="A65" s="148"/>
      <c r="B65" s="130">
        <f t="shared" si="24"/>
        <v>2.5454998275823859E-6</v>
      </c>
      <c r="C65" s="149">
        <f t="shared" si="25"/>
        <v>1.2073919987857066E-5</v>
      </c>
      <c r="D65" s="131">
        <f t="shared" si="26"/>
        <v>1.943364797334814E-3</v>
      </c>
      <c r="E65" s="150"/>
      <c r="F65" s="191" t="s">
        <v>210</v>
      </c>
      <c r="G65" s="187">
        <v>7</v>
      </c>
      <c r="H65" s="188">
        <f t="shared" si="27"/>
        <v>1.943364797334814E-3</v>
      </c>
      <c r="I65" s="154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6"/>
      <c r="AM65" s="157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94">
        <f>H65</f>
        <v>1.943364797334814E-3</v>
      </c>
      <c r="BI65" s="155"/>
      <c r="BJ65" s="155"/>
      <c r="BK65" s="155"/>
      <c r="BL65" s="155"/>
      <c r="BM65" s="155"/>
      <c r="BN65" s="155"/>
      <c r="BO65" s="155"/>
      <c r="BP65" s="155"/>
      <c r="BQ65" s="156"/>
      <c r="BR65" s="157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55"/>
      <c r="CT65" s="155"/>
      <c r="CU65" s="155"/>
      <c r="CV65" s="156"/>
      <c r="CW65" s="157"/>
      <c r="CX65" s="155"/>
      <c r="CY65" s="155"/>
      <c r="CZ65" s="155"/>
      <c r="DA65" s="155"/>
      <c r="DB65" s="155"/>
      <c r="DC65" s="155"/>
      <c r="DD65" s="155"/>
      <c r="DE65" s="155"/>
      <c r="DF65" s="156"/>
      <c r="DG65" s="190"/>
    </row>
    <row r="66" spans="1:111" ht="18" customHeight="1">
      <c r="A66" s="148"/>
      <c r="B66" s="130">
        <f t="shared" si="24"/>
        <v>2.5454998275823859E-6</v>
      </c>
      <c r="C66" s="149">
        <f t="shared" si="25"/>
        <v>1.2073919987857066E-5</v>
      </c>
      <c r="D66" s="131">
        <f t="shared" si="26"/>
        <v>1.943364797334814E-3</v>
      </c>
      <c r="E66" s="150"/>
      <c r="F66" s="191" t="s">
        <v>211</v>
      </c>
      <c r="G66" s="187">
        <v>7</v>
      </c>
      <c r="H66" s="188">
        <f t="shared" si="27"/>
        <v>1.943364797334814E-3</v>
      </c>
      <c r="I66" s="154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6"/>
      <c r="AM66" s="157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94">
        <f>H66</f>
        <v>1.943364797334814E-3</v>
      </c>
      <c r="BP66" s="155"/>
      <c r="BQ66" s="156"/>
      <c r="BR66" s="157"/>
      <c r="BS66" s="155"/>
      <c r="BT66" s="155"/>
      <c r="BU66" s="155"/>
      <c r="BV66" s="155"/>
      <c r="BW66" s="155"/>
      <c r="BX66" s="155"/>
      <c r="BY66" s="155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55"/>
      <c r="CT66" s="155"/>
      <c r="CU66" s="155"/>
      <c r="CV66" s="156"/>
      <c r="CW66" s="157"/>
      <c r="CX66" s="155"/>
      <c r="CY66" s="155"/>
      <c r="CZ66" s="155"/>
      <c r="DA66" s="155"/>
      <c r="DB66" s="155"/>
      <c r="DC66" s="155"/>
      <c r="DD66" s="155"/>
      <c r="DE66" s="155"/>
      <c r="DF66" s="156"/>
      <c r="DG66" s="190"/>
    </row>
    <row r="67" spans="1:111" ht="18" customHeight="1">
      <c r="A67" s="148"/>
      <c r="B67" s="130">
        <f t="shared" si="24"/>
        <v>2.5454998275823859E-6</v>
      </c>
      <c r="C67" s="149">
        <f t="shared" si="25"/>
        <v>1.2073919987857066E-5</v>
      </c>
      <c r="D67" s="131">
        <f t="shared" si="26"/>
        <v>1.943364797334814E-3</v>
      </c>
      <c r="E67" s="150"/>
      <c r="F67" s="191" t="s">
        <v>212</v>
      </c>
      <c r="G67" s="187">
        <v>7</v>
      </c>
      <c r="H67" s="188">
        <f t="shared" si="27"/>
        <v>1.943364797334814E-3</v>
      </c>
      <c r="I67" s="154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6"/>
      <c r="AM67" s="157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6"/>
      <c r="BR67" s="157"/>
      <c r="BS67" s="155"/>
      <c r="BT67" s="155"/>
      <c r="BU67" s="155"/>
      <c r="BV67" s="194">
        <f>H67</f>
        <v>1.943364797334814E-3</v>
      </c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6"/>
      <c r="CW67" s="157"/>
      <c r="CX67" s="155"/>
      <c r="CY67" s="155"/>
      <c r="CZ67" s="155"/>
      <c r="DA67" s="155"/>
      <c r="DB67" s="155"/>
      <c r="DC67" s="155"/>
      <c r="DD67" s="155"/>
      <c r="DE67" s="155"/>
      <c r="DF67" s="156"/>
      <c r="DG67" s="190"/>
    </row>
    <row r="68" spans="1:111" ht="18" customHeight="1">
      <c r="A68" s="139">
        <f>SUM(B69:B74)</f>
        <v>9.1637993792965906E-5</v>
      </c>
      <c r="C68" s="149"/>
      <c r="E68" s="192"/>
      <c r="F68" s="193" t="s">
        <v>213</v>
      </c>
      <c r="G68" s="187"/>
      <c r="H68" s="198"/>
      <c r="I68" s="154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6"/>
      <c r="AM68" s="157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6"/>
      <c r="BR68" s="157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6"/>
      <c r="CW68" s="157"/>
      <c r="CX68" s="155"/>
      <c r="CY68" s="155"/>
      <c r="CZ68" s="155"/>
      <c r="DA68" s="155"/>
      <c r="DB68" s="155"/>
      <c r="DC68" s="155"/>
      <c r="DD68" s="155"/>
      <c r="DE68" s="155"/>
      <c r="DF68" s="156"/>
      <c r="DG68" s="190"/>
    </row>
    <row r="69" spans="1:111" ht="18" customHeight="1">
      <c r="A69" s="148"/>
      <c r="B69" s="130">
        <f t="shared" ref="B69:B74" si="28">D69/(SUM($D$26:$D$1284))</f>
        <v>1.5272998965494315E-5</v>
      </c>
      <c r="C69" s="149">
        <f t="shared" ref="C69:C74" si="29">D69/(SUM($D$26:$D$141))</f>
        <v>7.2443519927142393E-5</v>
      </c>
      <c r="D69" s="131">
        <f t="shared" ref="D69:D74" si="30">SUM(I69:DF69)</f>
        <v>1.1660188784008884E-2</v>
      </c>
      <c r="E69" s="150"/>
      <c r="F69" s="191" t="s">
        <v>214</v>
      </c>
      <c r="G69" s="187">
        <v>42</v>
      </c>
      <c r="H69" s="188">
        <f t="shared" si="27"/>
        <v>1.1660188784008884E-2</v>
      </c>
      <c r="I69" s="154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6"/>
      <c r="AM69" s="157"/>
      <c r="AN69" s="189">
        <f>$H$69/6</f>
        <v>1.943364797334814E-3</v>
      </c>
      <c r="AO69" s="189">
        <f t="shared" ref="AO69:AS69" si="31">$H$69/6</f>
        <v>1.943364797334814E-3</v>
      </c>
      <c r="AP69" s="189">
        <f t="shared" si="31"/>
        <v>1.943364797334814E-3</v>
      </c>
      <c r="AQ69" s="189">
        <f t="shared" si="31"/>
        <v>1.943364797334814E-3</v>
      </c>
      <c r="AR69" s="189">
        <f t="shared" si="31"/>
        <v>1.943364797334814E-3</v>
      </c>
      <c r="AS69" s="189">
        <f t="shared" si="31"/>
        <v>1.943364797334814E-3</v>
      </c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6"/>
      <c r="BR69" s="157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55"/>
      <c r="CT69" s="155"/>
      <c r="CU69" s="155"/>
      <c r="CV69" s="156"/>
      <c r="CW69" s="157"/>
      <c r="CX69" s="155"/>
      <c r="CY69" s="155"/>
      <c r="CZ69" s="155"/>
      <c r="DA69" s="155"/>
      <c r="DB69" s="155"/>
      <c r="DC69" s="155"/>
      <c r="DD69" s="155"/>
      <c r="DE69" s="155"/>
      <c r="DF69" s="156"/>
      <c r="DG69" s="190"/>
    </row>
    <row r="70" spans="1:111" ht="18" customHeight="1">
      <c r="A70" s="148"/>
      <c r="B70" s="130">
        <f t="shared" si="28"/>
        <v>1.5272998965494315E-5</v>
      </c>
      <c r="C70" s="149">
        <f t="shared" si="29"/>
        <v>7.2443519927142393E-5</v>
      </c>
      <c r="D70" s="131">
        <f t="shared" si="30"/>
        <v>1.1660188784008884E-2</v>
      </c>
      <c r="E70" s="150"/>
      <c r="F70" s="191" t="s">
        <v>215</v>
      </c>
      <c r="G70" s="187">
        <v>42</v>
      </c>
      <c r="H70" s="188">
        <f t="shared" si="27"/>
        <v>1.1660188784008884E-2</v>
      </c>
      <c r="I70" s="154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6"/>
      <c r="AM70" s="157"/>
      <c r="AN70" s="155"/>
      <c r="AO70" s="155"/>
      <c r="AP70" s="155"/>
      <c r="AQ70" s="155"/>
      <c r="AR70" s="155"/>
      <c r="AS70" s="155"/>
      <c r="AT70" s="155"/>
      <c r="AU70" s="189">
        <f>$H$70/6</f>
        <v>1.943364797334814E-3</v>
      </c>
      <c r="AV70" s="189">
        <f t="shared" ref="AV70:AZ70" si="32">$H$70/6</f>
        <v>1.943364797334814E-3</v>
      </c>
      <c r="AW70" s="189">
        <f t="shared" si="32"/>
        <v>1.943364797334814E-3</v>
      </c>
      <c r="AX70" s="189">
        <f t="shared" si="32"/>
        <v>1.943364797334814E-3</v>
      </c>
      <c r="AY70" s="189">
        <f t="shared" si="32"/>
        <v>1.943364797334814E-3</v>
      </c>
      <c r="AZ70" s="189">
        <f t="shared" si="32"/>
        <v>1.943364797334814E-3</v>
      </c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6"/>
      <c r="BR70" s="157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55"/>
      <c r="CT70" s="155"/>
      <c r="CU70" s="155"/>
      <c r="CV70" s="156"/>
      <c r="CW70" s="157"/>
      <c r="CX70" s="155"/>
      <c r="CY70" s="155"/>
      <c r="CZ70" s="155"/>
      <c r="DA70" s="155"/>
      <c r="DB70" s="155"/>
      <c r="DC70" s="155"/>
      <c r="DD70" s="155"/>
      <c r="DE70" s="155"/>
      <c r="DF70" s="156"/>
      <c r="DG70" s="190"/>
    </row>
    <row r="71" spans="1:111" ht="18" customHeight="1">
      <c r="A71" s="148"/>
      <c r="B71" s="130">
        <f t="shared" si="28"/>
        <v>1.5272998965494315E-5</v>
      </c>
      <c r="C71" s="149">
        <f t="shared" si="29"/>
        <v>7.2443519927142393E-5</v>
      </c>
      <c r="D71" s="131">
        <f t="shared" si="30"/>
        <v>1.1660188784008884E-2</v>
      </c>
      <c r="E71" s="150"/>
      <c r="F71" s="191" t="s">
        <v>216</v>
      </c>
      <c r="G71" s="187">
        <v>42</v>
      </c>
      <c r="H71" s="188">
        <f t="shared" si="27"/>
        <v>1.1660188784008884E-2</v>
      </c>
      <c r="I71" s="154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6"/>
      <c r="AM71" s="157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89">
        <f>$H$71/6</f>
        <v>1.943364797334814E-3</v>
      </c>
      <c r="BC71" s="189">
        <f t="shared" ref="BC71:BG71" si="33">$H$71/6</f>
        <v>1.943364797334814E-3</v>
      </c>
      <c r="BD71" s="189">
        <f t="shared" si="33"/>
        <v>1.943364797334814E-3</v>
      </c>
      <c r="BE71" s="189">
        <f t="shared" si="33"/>
        <v>1.943364797334814E-3</v>
      </c>
      <c r="BF71" s="189">
        <f t="shared" si="33"/>
        <v>1.943364797334814E-3</v>
      </c>
      <c r="BG71" s="189">
        <f t="shared" si="33"/>
        <v>1.943364797334814E-3</v>
      </c>
      <c r="BH71" s="155"/>
      <c r="BI71" s="155"/>
      <c r="BJ71" s="155"/>
      <c r="BK71" s="155"/>
      <c r="BL71" s="155"/>
      <c r="BM71" s="155"/>
      <c r="BN71" s="155"/>
      <c r="BO71" s="155"/>
      <c r="BP71" s="155"/>
      <c r="BQ71" s="156"/>
      <c r="BR71" s="157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/>
      <c r="CM71" s="155"/>
      <c r="CN71" s="155"/>
      <c r="CO71" s="155"/>
      <c r="CP71" s="155"/>
      <c r="CQ71" s="155"/>
      <c r="CR71" s="155"/>
      <c r="CS71" s="155"/>
      <c r="CT71" s="155"/>
      <c r="CU71" s="155"/>
      <c r="CV71" s="156"/>
      <c r="CW71" s="157"/>
      <c r="CX71" s="155"/>
      <c r="CY71" s="155"/>
      <c r="CZ71" s="155"/>
      <c r="DA71" s="155"/>
      <c r="DB71" s="155"/>
      <c r="DC71" s="155"/>
      <c r="DD71" s="155"/>
      <c r="DE71" s="155"/>
      <c r="DF71" s="156"/>
      <c r="DG71" s="190"/>
    </row>
    <row r="72" spans="1:111" ht="18" customHeight="1">
      <c r="A72" s="148"/>
      <c r="B72" s="130">
        <f t="shared" si="28"/>
        <v>1.5272998965494315E-5</v>
      </c>
      <c r="C72" s="149">
        <f t="shared" si="29"/>
        <v>7.2443519927142393E-5</v>
      </c>
      <c r="D72" s="131">
        <f t="shared" si="30"/>
        <v>1.1660188784008884E-2</v>
      </c>
      <c r="E72" s="150"/>
      <c r="F72" s="191" t="s">
        <v>217</v>
      </c>
      <c r="G72" s="187">
        <v>42</v>
      </c>
      <c r="H72" s="188">
        <f t="shared" si="27"/>
        <v>1.1660188784008884E-2</v>
      </c>
      <c r="I72" s="154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6"/>
      <c r="AM72" s="157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89">
        <f>$H$72/6</f>
        <v>1.943364797334814E-3</v>
      </c>
      <c r="BJ72" s="189">
        <f t="shared" ref="BJ72:BN72" si="34">$H$72/6</f>
        <v>1.943364797334814E-3</v>
      </c>
      <c r="BK72" s="189">
        <f t="shared" si="34"/>
        <v>1.943364797334814E-3</v>
      </c>
      <c r="BL72" s="189">
        <f t="shared" si="34"/>
        <v>1.943364797334814E-3</v>
      </c>
      <c r="BM72" s="189">
        <f t="shared" si="34"/>
        <v>1.943364797334814E-3</v>
      </c>
      <c r="BN72" s="189">
        <f t="shared" si="34"/>
        <v>1.943364797334814E-3</v>
      </c>
      <c r="BO72" s="155"/>
      <c r="BP72" s="155"/>
      <c r="BQ72" s="156"/>
      <c r="BR72" s="157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6"/>
      <c r="CW72" s="157"/>
      <c r="CX72" s="155"/>
      <c r="CY72" s="155"/>
      <c r="CZ72" s="155"/>
      <c r="DA72" s="155"/>
      <c r="DB72" s="155"/>
      <c r="DC72" s="155"/>
      <c r="DD72" s="155"/>
      <c r="DE72" s="155"/>
      <c r="DF72" s="156"/>
      <c r="DG72" s="190"/>
    </row>
    <row r="73" spans="1:111" ht="18" customHeight="1">
      <c r="A73" s="148"/>
      <c r="B73" s="130">
        <f t="shared" si="28"/>
        <v>1.5272998965494315E-5</v>
      </c>
      <c r="C73" s="149">
        <f t="shared" si="29"/>
        <v>7.2443519927142393E-5</v>
      </c>
      <c r="D73" s="131">
        <f t="shared" si="30"/>
        <v>1.1660188784008884E-2</v>
      </c>
      <c r="E73" s="150"/>
      <c r="F73" s="191" t="s">
        <v>218</v>
      </c>
      <c r="G73" s="187">
        <v>42</v>
      </c>
      <c r="H73" s="188">
        <f t="shared" si="27"/>
        <v>1.1660188784008884E-2</v>
      </c>
      <c r="I73" s="154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6"/>
      <c r="AM73" s="157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89">
        <f>$H$73/6</f>
        <v>1.943364797334814E-3</v>
      </c>
      <c r="BQ73" s="207">
        <f t="shared" ref="BQ73:BU73" si="35">$H$73/6</f>
        <v>1.943364797334814E-3</v>
      </c>
      <c r="BR73" s="205">
        <f t="shared" si="35"/>
        <v>1.943364797334814E-3</v>
      </c>
      <c r="BS73" s="189">
        <f t="shared" si="35"/>
        <v>1.943364797334814E-3</v>
      </c>
      <c r="BT73" s="189">
        <f t="shared" si="35"/>
        <v>1.943364797334814E-3</v>
      </c>
      <c r="BU73" s="189">
        <f t="shared" si="35"/>
        <v>1.943364797334814E-3</v>
      </c>
      <c r="BV73" s="155"/>
      <c r="BW73" s="155"/>
      <c r="BX73" s="155"/>
      <c r="BY73" s="155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/>
      <c r="CM73" s="155"/>
      <c r="CN73" s="155"/>
      <c r="CO73" s="155"/>
      <c r="CP73" s="155"/>
      <c r="CQ73" s="155"/>
      <c r="CR73" s="155"/>
      <c r="CS73" s="155"/>
      <c r="CT73" s="155"/>
      <c r="CU73" s="155"/>
      <c r="CV73" s="156"/>
      <c r="CW73" s="157"/>
      <c r="CX73" s="155"/>
      <c r="CY73" s="155"/>
      <c r="CZ73" s="155"/>
      <c r="DA73" s="155"/>
      <c r="DB73" s="155"/>
      <c r="DC73" s="155"/>
      <c r="DD73" s="155"/>
      <c r="DE73" s="155"/>
      <c r="DF73" s="156"/>
      <c r="DG73" s="190"/>
    </row>
    <row r="74" spans="1:111" ht="18" customHeight="1">
      <c r="A74" s="148"/>
      <c r="B74" s="130">
        <f t="shared" si="28"/>
        <v>1.5272998965494315E-5</v>
      </c>
      <c r="C74" s="149">
        <f t="shared" si="29"/>
        <v>7.2443519927142393E-5</v>
      </c>
      <c r="D74" s="131">
        <f t="shared" si="30"/>
        <v>1.1660188784008884E-2</v>
      </c>
      <c r="E74" s="150"/>
      <c r="F74" s="191" t="s">
        <v>219</v>
      </c>
      <c r="G74" s="187">
        <v>42</v>
      </c>
      <c r="H74" s="188">
        <f t="shared" si="27"/>
        <v>1.1660188784008884E-2</v>
      </c>
      <c r="I74" s="154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6"/>
      <c r="AM74" s="157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6"/>
      <c r="BR74" s="157"/>
      <c r="BS74" s="155"/>
      <c r="BT74" s="155"/>
      <c r="BU74" s="155"/>
      <c r="BV74" s="155"/>
      <c r="BW74" s="189">
        <f>$H$74/6</f>
        <v>1.943364797334814E-3</v>
      </c>
      <c r="BX74" s="189">
        <f t="shared" ref="BX74:CB74" si="36">$H$74/6</f>
        <v>1.943364797334814E-3</v>
      </c>
      <c r="BY74" s="189">
        <f t="shared" si="36"/>
        <v>1.943364797334814E-3</v>
      </c>
      <c r="BZ74" s="189">
        <f t="shared" si="36"/>
        <v>1.943364797334814E-3</v>
      </c>
      <c r="CA74" s="189">
        <f t="shared" si="36"/>
        <v>1.943364797334814E-3</v>
      </c>
      <c r="CB74" s="189">
        <f t="shared" si="36"/>
        <v>1.943364797334814E-3</v>
      </c>
      <c r="CC74" s="155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6"/>
      <c r="CW74" s="157"/>
      <c r="CX74" s="155"/>
      <c r="CY74" s="155"/>
      <c r="CZ74" s="155"/>
      <c r="DA74" s="155"/>
      <c r="DB74" s="155"/>
      <c r="DC74" s="155"/>
      <c r="DD74" s="155"/>
      <c r="DE74" s="155"/>
      <c r="DF74" s="156"/>
      <c r="DG74" s="190"/>
    </row>
    <row r="75" spans="1:111" ht="18" customHeight="1">
      <c r="A75" s="139">
        <f>SUM(B76:B81)</f>
        <v>1.5272998965494315E-5</v>
      </c>
      <c r="C75" s="149"/>
      <c r="E75" s="192"/>
      <c r="F75" s="193" t="s">
        <v>220</v>
      </c>
      <c r="G75" s="187"/>
      <c r="H75" s="198"/>
      <c r="I75" s="154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6"/>
      <c r="AM75" s="157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6"/>
      <c r="BR75" s="157"/>
      <c r="BS75" s="155"/>
      <c r="BT75" s="155"/>
      <c r="BU75" s="155"/>
      <c r="BV75" s="155"/>
      <c r="BW75" s="155"/>
      <c r="BX75" s="155"/>
      <c r="BY75" s="155"/>
      <c r="BZ75" s="155"/>
      <c r="CA75" s="155"/>
      <c r="CB75" s="155"/>
      <c r="CC75" s="155"/>
      <c r="CD75" s="155"/>
      <c r="CE75" s="155"/>
      <c r="CF75" s="155"/>
      <c r="CG75" s="155"/>
      <c r="CH75" s="155"/>
      <c r="CI75" s="155"/>
      <c r="CJ75" s="155"/>
      <c r="CK75" s="155"/>
      <c r="CL75" s="155"/>
      <c r="CM75" s="155"/>
      <c r="CN75" s="155"/>
      <c r="CO75" s="155"/>
      <c r="CP75" s="155"/>
      <c r="CQ75" s="155"/>
      <c r="CR75" s="155"/>
      <c r="CS75" s="155"/>
      <c r="CT75" s="155"/>
      <c r="CU75" s="155"/>
      <c r="CV75" s="156"/>
      <c r="CW75" s="157"/>
      <c r="CX75" s="155"/>
      <c r="CY75" s="155"/>
      <c r="CZ75" s="155"/>
      <c r="DA75" s="155"/>
      <c r="DB75" s="155"/>
      <c r="DC75" s="155"/>
      <c r="DD75" s="155"/>
      <c r="DE75" s="155"/>
      <c r="DF75" s="156"/>
      <c r="DG75" s="190"/>
    </row>
    <row r="76" spans="1:111" ht="18" customHeight="1">
      <c r="A76" s="148"/>
      <c r="B76" s="130">
        <f t="shared" ref="B76:B81" si="37">D76/(SUM($D$26:$D$1284))</f>
        <v>2.5454998275823859E-6</v>
      </c>
      <c r="C76" s="149">
        <f t="shared" ref="C76:C81" si="38">D76/(SUM($D$26:$D$141))</f>
        <v>1.2073919987857066E-5</v>
      </c>
      <c r="D76" s="131">
        <f t="shared" ref="D76:D81" si="39">SUM(I76:DF76)</f>
        <v>1.943364797334814E-3</v>
      </c>
      <c r="E76" s="150"/>
      <c r="F76" s="191" t="s">
        <v>207</v>
      </c>
      <c r="G76" s="187">
        <v>7</v>
      </c>
      <c r="H76" s="188">
        <f t="shared" si="27"/>
        <v>1.943364797334814E-3</v>
      </c>
      <c r="I76" s="20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210"/>
      <c r="AM76" s="205">
        <f>H76</f>
        <v>1.943364797334814E-3</v>
      </c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  <c r="BM76" s="199"/>
      <c r="BN76" s="199"/>
      <c r="BO76" s="199"/>
      <c r="BP76" s="199"/>
      <c r="BQ76" s="210"/>
      <c r="BR76" s="211"/>
      <c r="BS76" s="199"/>
      <c r="BT76" s="199"/>
      <c r="BU76" s="199"/>
      <c r="BV76" s="199"/>
      <c r="BW76" s="199"/>
      <c r="BX76" s="199"/>
      <c r="BY76" s="199"/>
      <c r="BZ76" s="199"/>
      <c r="CA76" s="199"/>
      <c r="CB76" s="199"/>
      <c r="CC76" s="199"/>
      <c r="CD76" s="199"/>
      <c r="CE76" s="199"/>
      <c r="CF76" s="199"/>
      <c r="CG76" s="199"/>
      <c r="CH76" s="199"/>
      <c r="CI76" s="199"/>
      <c r="CJ76" s="199"/>
      <c r="CK76" s="199"/>
      <c r="CL76" s="199"/>
      <c r="CM76" s="199"/>
      <c r="CN76" s="199"/>
      <c r="CO76" s="199"/>
      <c r="CP76" s="199"/>
      <c r="CQ76" s="199"/>
      <c r="CR76" s="199"/>
      <c r="CS76" s="199"/>
      <c r="CT76" s="199"/>
      <c r="CU76" s="199"/>
      <c r="CV76" s="210"/>
      <c r="CW76" s="211"/>
      <c r="CX76" s="199"/>
      <c r="CY76" s="199"/>
      <c r="CZ76" s="199"/>
      <c r="DA76" s="199"/>
      <c r="DB76" s="199"/>
      <c r="DC76" s="199"/>
      <c r="DD76" s="199"/>
      <c r="DE76" s="199"/>
      <c r="DF76" s="210"/>
      <c r="DG76" s="190"/>
    </row>
    <row r="77" spans="1:111" ht="18" customHeight="1">
      <c r="A77" s="148"/>
      <c r="B77" s="130">
        <f t="shared" si="37"/>
        <v>2.5454998275823859E-6</v>
      </c>
      <c r="C77" s="149">
        <f t="shared" si="38"/>
        <v>1.2073919987857066E-5</v>
      </c>
      <c r="D77" s="131">
        <f t="shared" si="39"/>
        <v>1.943364797334814E-3</v>
      </c>
      <c r="E77" s="150"/>
      <c r="F77" s="191" t="s">
        <v>208</v>
      </c>
      <c r="G77" s="187">
        <v>7</v>
      </c>
      <c r="H77" s="188">
        <f t="shared" si="27"/>
        <v>1.943364797334814E-3</v>
      </c>
      <c r="I77" s="20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210"/>
      <c r="AM77" s="211"/>
      <c r="AN77" s="199"/>
      <c r="AO77" s="199"/>
      <c r="AP77" s="199"/>
      <c r="AQ77" s="199"/>
      <c r="AR77" s="199"/>
      <c r="AS77" s="199"/>
      <c r="AT77" s="189">
        <f>H77</f>
        <v>1.943364797334814E-3</v>
      </c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  <c r="BM77" s="199"/>
      <c r="BN77" s="199"/>
      <c r="BO77" s="199"/>
      <c r="BP77" s="199"/>
      <c r="BQ77" s="210"/>
      <c r="BR77" s="211"/>
      <c r="BS77" s="199"/>
      <c r="BT77" s="199"/>
      <c r="BU77" s="199"/>
      <c r="BV77" s="199"/>
      <c r="BW77" s="199"/>
      <c r="BX77" s="199"/>
      <c r="BY77" s="199"/>
      <c r="BZ77" s="199"/>
      <c r="CA77" s="199"/>
      <c r="CB77" s="199"/>
      <c r="CC77" s="199"/>
      <c r="CD77" s="199"/>
      <c r="CE77" s="199"/>
      <c r="CF77" s="199"/>
      <c r="CG77" s="199"/>
      <c r="CH77" s="199"/>
      <c r="CI77" s="199"/>
      <c r="CJ77" s="199"/>
      <c r="CK77" s="199"/>
      <c r="CL77" s="199"/>
      <c r="CM77" s="199"/>
      <c r="CN77" s="199"/>
      <c r="CO77" s="199"/>
      <c r="CP77" s="199"/>
      <c r="CQ77" s="199"/>
      <c r="CR77" s="199"/>
      <c r="CS77" s="199"/>
      <c r="CT77" s="199"/>
      <c r="CU77" s="199"/>
      <c r="CV77" s="210"/>
      <c r="CW77" s="211"/>
      <c r="CX77" s="199"/>
      <c r="CY77" s="199"/>
      <c r="CZ77" s="199"/>
      <c r="DA77" s="199"/>
      <c r="DB77" s="199"/>
      <c r="DC77" s="199"/>
      <c r="DD77" s="199"/>
      <c r="DE77" s="199"/>
      <c r="DF77" s="210"/>
      <c r="DG77" s="190"/>
    </row>
    <row r="78" spans="1:111" ht="18" customHeight="1">
      <c r="A78" s="148"/>
      <c r="B78" s="130">
        <f t="shared" si="37"/>
        <v>2.5454998275823859E-6</v>
      </c>
      <c r="C78" s="149">
        <f t="shared" si="38"/>
        <v>1.2073919987857066E-5</v>
      </c>
      <c r="D78" s="131">
        <f t="shared" si="39"/>
        <v>1.943364797334814E-3</v>
      </c>
      <c r="E78" s="150"/>
      <c r="F78" s="191" t="s">
        <v>209</v>
      </c>
      <c r="G78" s="187">
        <v>7</v>
      </c>
      <c r="H78" s="188">
        <f t="shared" si="27"/>
        <v>1.943364797334814E-3</v>
      </c>
      <c r="I78" s="20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210"/>
      <c r="AM78" s="211"/>
      <c r="AN78" s="199"/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89">
        <f>H78</f>
        <v>1.943364797334814E-3</v>
      </c>
      <c r="BB78" s="199"/>
      <c r="BC78" s="199"/>
      <c r="BD78" s="199"/>
      <c r="BE78" s="199"/>
      <c r="BF78" s="199"/>
      <c r="BG78" s="199"/>
      <c r="BH78" s="199"/>
      <c r="BI78" s="199"/>
      <c r="BJ78" s="199"/>
      <c r="BK78" s="199"/>
      <c r="BL78" s="199"/>
      <c r="BM78" s="199"/>
      <c r="BN78" s="199"/>
      <c r="BO78" s="199"/>
      <c r="BP78" s="199"/>
      <c r="BQ78" s="210"/>
      <c r="BR78" s="211"/>
      <c r="BS78" s="199"/>
      <c r="BT78" s="199"/>
      <c r="BU78" s="199"/>
      <c r="BV78" s="199"/>
      <c r="BW78" s="199"/>
      <c r="BX78" s="199"/>
      <c r="BY78" s="199"/>
      <c r="BZ78" s="199"/>
      <c r="CA78" s="199"/>
      <c r="CB78" s="199"/>
      <c r="CC78" s="199"/>
      <c r="CD78" s="199"/>
      <c r="CE78" s="199"/>
      <c r="CF78" s="199"/>
      <c r="CG78" s="199"/>
      <c r="CH78" s="199"/>
      <c r="CI78" s="199"/>
      <c r="CJ78" s="199"/>
      <c r="CK78" s="199"/>
      <c r="CL78" s="199"/>
      <c r="CM78" s="199"/>
      <c r="CN78" s="199"/>
      <c r="CO78" s="199"/>
      <c r="CP78" s="199"/>
      <c r="CQ78" s="199"/>
      <c r="CR78" s="199"/>
      <c r="CS78" s="199"/>
      <c r="CT78" s="199"/>
      <c r="CU78" s="199"/>
      <c r="CV78" s="210"/>
      <c r="CW78" s="211"/>
      <c r="CX78" s="199"/>
      <c r="CY78" s="199"/>
      <c r="CZ78" s="199"/>
      <c r="DA78" s="199"/>
      <c r="DB78" s="199"/>
      <c r="DC78" s="199"/>
      <c r="DD78" s="199"/>
      <c r="DE78" s="199"/>
      <c r="DF78" s="210"/>
      <c r="DG78" s="190"/>
    </row>
    <row r="79" spans="1:111" ht="18" customHeight="1">
      <c r="A79" s="148"/>
      <c r="B79" s="130">
        <f t="shared" si="37"/>
        <v>2.5454998275823859E-6</v>
      </c>
      <c r="C79" s="149">
        <f t="shared" si="38"/>
        <v>1.2073919987857066E-5</v>
      </c>
      <c r="D79" s="131">
        <f t="shared" si="39"/>
        <v>1.943364797334814E-3</v>
      </c>
      <c r="E79" s="150"/>
      <c r="F79" s="191" t="s">
        <v>210</v>
      </c>
      <c r="G79" s="187">
        <v>7</v>
      </c>
      <c r="H79" s="188">
        <f t="shared" si="27"/>
        <v>1.943364797334814E-3</v>
      </c>
      <c r="I79" s="20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210"/>
      <c r="AM79" s="211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89">
        <f>H79</f>
        <v>1.943364797334814E-3</v>
      </c>
      <c r="BI79" s="199"/>
      <c r="BJ79" s="199"/>
      <c r="BK79" s="199"/>
      <c r="BL79" s="199"/>
      <c r="BM79" s="199"/>
      <c r="BN79" s="199"/>
      <c r="BO79" s="199"/>
      <c r="BP79" s="199"/>
      <c r="BQ79" s="210"/>
      <c r="BR79" s="211"/>
      <c r="BS79" s="199"/>
      <c r="BT79" s="199"/>
      <c r="BU79" s="199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  <c r="CL79" s="199"/>
      <c r="CM79" s="199"/>
      <c r="CN79" s="199"/>
      <c r="CO79" s="199"/>
      <c r="CP79" s="199"/>
      <c r="CQ79" s="199"/>
      <c r="CR79" s="199"/>
      <c r="CS79" s="199"/>
      <c r="CT79" s="199"/>
      <c r="CU79" s="199"/>
      <c r="CV79" s="210"/>
      <c r="CW79" s="211"/>
      <c r="CX79" s="199"/>
      <c r="CY79" s="199"/>
      <c r="CZ79" s="199"/>
      <c r="DA79" s="199"/>
      <c r="DB79" s="199"/>
      <c r="DC79" s="199"/>
      <c r="DD79" s="199"/>
      <c r="DE79" s="199"/>
      <c r="DF79" s="210"/>
      <c r="DG79" s="190"/>
    </row>
    <row r="80" spans="1:111" ht="18" customHeight="1">
      <c r="A80" s="148"/>
      <c r="B80" s="130">
        <f t="shared" si="37"/>
        <v>2.5454998275823859E-6</v>
      </c>
      <c r="C80" s="149">
        <f t="shared" si="38"/>
        <v>1.2073919987857066E-5</v>
      </c>
      <c r="D80" s="131">
        <f t="shared" si="39"/>
        <v>1.943364797334814E-3</v>
      </c>
      <c r="E80" s="150"/>
      <c r="F80" s="191" t="s">
        <v>211</v>
      </c>
      <c r="G80" s="187">
        <v>7</v>
      </c>
      <c r="H80" s="188">
        <f t="shared" si="27"/>
        <v>1.943364797334814E-3</v>
      </c>
      <c r="I80" s="20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210"/>
      <c r="AM80" s="211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  <c r="BM80" s="199"/>
      <c r="BN80" s="199"/>
      <c r="BO80" s="189">
        <f>H80</f>
        <v>1.943364797334814E-3</v>
      </c>
      <c r="BP80" s="199"/>
      <c r="BQ80" s="210"/>
      <c r="BR80" s="211"/>
      <c r="BS80" s="199"/>
      <c r="BT80" s="199"/>
      <c r="BU80" s="199"/>
      <c r="BV80" s="199"/>
      <c r="BW80" s="199"/>
      <c r="BX80" s="199"/>
      <c r="BY80" s="199"/>
      <c r="BZ80" s="199"/>
      <c r="CA80" s="199"/>
      <c r="CB80" s="199"/>
      <c r="CC80" s="199"/>
      <c r="CD80" s="199"/>
      <c r="CE80" s="199"/>
      <c r="CF80" s="199"/>
      <c r="CG80" s="199"/>
      <c r="CH80" s="199"/>
      <c r="CI80" s="199"/>
      <c r="CJ80" s="199"/>
      <c r="CK80" s="199"/>
      <c r="CL80" s="199"/>
      <c r="CM80" s="199"/>
      <c r="CN80" s="199"/>
      <c r="CO80" s="199"/>
      <c r="CP80" s="199"/>
      <c r="CQ80" s="199"/>
      <c r="CR80" s="199"/>
      <c r="CS80" s="199"/>
      <c r="CT80" s="199"/>
      <c r="CU80" s="199"/>
      <c r="CV80" s="210"/>
      <c r="CW80" s="211"/>
      <c r="CX80" s="199"/>
      <c r="CY80" s="199"/>
      <c r="CZ80" s="199"/>
      <c r="DA80" s="199"/>
      <c r="DB80" s="199"/>
      <c r="DC80" s="199"/>
      <c r="DD80" s="199"/>
      <c r="DE80" s="199"/>
      <c r="DF80" s="210"/>
      <c r="DG80" s="190"/>
    </row>
    <row r="81" spans="1:111" ht="18" customHeight="1">
      <c r="A81" s="148"/>
      <c r="B81" s="130">
        <f t="shared" si="37"/>
        <v>2.5454998275823859E-6</v>
      </c>
      <c r="C81" s="149">
        <f t="shared" si="38"/>
        <v>1.2073919987857066E-5</v>
      </c>
      <c r="D81" s="131">
        <f t="shared" si="39"/>
        <v>1.943364797334814E-3</v>
      </c>
      <c r="E81" s="150"/>
      <c r="F81" s="191" t="s">
        <v>212</v>
      </c>
      <c r="G81" s="187">
        <v>7</v>
      </c>
      <c r="H81" s="188">
        <f t="shared" si="27"/>
        <v>1.943364797334814E-3</v>
      </c>
      <c r="I81" s="20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210"/>
      <c r="AM81" s="211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99"/>
      <c r="BN81" s="199"/>
      <c r="BO81" s="199"/>
      <c r="BP81" s="199"/>
      <c r="BQ81" s="210"/>
      <c r="BR81" s="211"/>
      <c r="BS81" s="199"/>
      <c r="BT81" s="199"/>
      <c r="BU81" s="199"/>
      <c r="BV81" s="189">
        <f>H81</f>
        <v>1.943364797334814E-3</v>
      </c>
      <c r="BW81" s="199"/>
      <c r="BX81" s="199"/>
      <c r="BY81" s="199"/>
      <c r="BZ81" s="199"/>
      <c r="CA81" s="199"/>
      <c r="CB81" s="199"/>
      <c r="CC81" s="199"/>
      <c r="CD81" s="199"/>
      <c r="CE81" s="199"/>
      <c r="CF81" s="199"/>
      <c r="CG81" s="199"/>
      <c r="CH81" s="199"/>
      <c r="CI81" s="199"/>
      <c r="CJ81" s="199"/>
      <c r="CK81" s="199"/>
      <c r="CL81" s="199"/>
      <c r="CM81" s="199"/>
      <c r="CN81" s="199"/>
      <c r="CO81" s="199"/>
      <c r="CP81" s="199"/>
      <c r="CQ81" s="199"/>
      <c r="CR81" s="199"/>
      <c r="CS81" s="199"/>
      <c r="CT81" s="199"/>
      <c r="CU81" s="199"/>
      <c r="CV81" s="210"/>
      <c r="CW81" s="211"/>
      <c r="CX81" s="199"/>
      <c r="CY81" s="199"/>
      <c r="CZ81" s="199"/>
      <c r="DA81" s="199"/>
      <c r="DB81" s="199"/>
      <c r="DC81" s="199"/>
      <c r="DD81" s="199"/>
      <c r="DE81" s="199"/>
      <c r="DF81" s="210"/>
      <c r="DG81" s="190"/>
    </row>
    <row r="82" spans="1:111" ht="18" customHeight="1">
      <c r="A82" s="139">
        <f>SUM(B83:B88)</f>
        <v>9.1637993792965906E-5</v>
      </c>
      <c r="C82" s="149"/>
      <c r="E82" s="192"/>
      <c r="F82" s="193" t="s">
        <v>221</v>
      </c>
      <c r="G82" s="187"/>
      <c r="H82" s="198"/>
      <c r="I82" s="20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210"/>
      <c r="AM82" s="211"/>
      <c r="AN82" s="199"/>
      <c r="AO82" s="199"/>
      <c r="AP82" s="199"/>
      <c r="AQ82" s="199"/>
      <c r="AR82" s="199"/>
      <c r="AS82" s="199"/>
      <c r="AT82" s="199"/>
      <c r="AU82" s="199"/>
      <c r="AV82" s="199"/>
      <c r="AW82" s="199"/>
      <c r="AX82" s="199"/>
      <c r="AY82" s="199"/>
      <c r="AZ82" s="199"/>
      <c r="BA82" s="199"/>
      <c r="BB82" s="199"/>
      <c r="BC82" s="199"/>
      <c r="BD82" s="199"/>
      <c r="BE82" s="199"/>
      <c r="BF82" s="199"/>
      <c r="BG82" s="199"/>
      <c r="BH82" s="199"/>
      <c r="BI82" s="199"/>
      <c r="BJ82" s="199"/>
      <c r="BK82" s="199"/>
      <c r="BL82" s="199"/>
      <c r="BM82" s="199"/>
      <c r="BN82" s="199"/>
      <c r="BO82" s="199"/>
      <c r="BP82" s="199"/>
      <c r="BQ82" s="210"/>
      <c r="BR82" s="211"/>
      <c r="BS82" s="199"/>
      <c r="BT82" s="199"/>
      <c r="BU82" s="199"/>
      <c r="BV82" s="199"/>
      <c r="BW82" s="199"/>
      <c r="BX82" s="199"/>
      <c r="BY82" s="199"/>
      <c r="BZ82" s="199"/>
      <c r="CA82" s="199"/>
      <c r="CB82" s="199"/>
      <c r="CC82" s="199"/>
      <c r="CD82" s="199"/>
      <c r="CE82" s="199"/>
      <c r="CF82" s="199"/>
      <c r="CG82" s="199"/>
      <c r="CH82" s="199"/>
      <c r="CI82" s="199"/>
      <c r="CJ82" s="199"/>
      <c r="CK82" s="199"/>
      <c r="CL82" s="199"/>
      <c r="CM82" s="199"/>
      <c r="CN82" s="199"/>
      <c r="CO82" s="199"/>
      <c r="CP82" s="199"/>
      <c r="CQ82" s="199"/>
      <c r="CR82" s="199"/>
      <c r="CS82" s="199"/>
      <c r="CT82" s="199"/>
      <c r="CU82" s="199"/>
      <c r="CV82" s="210"/>
      <c r="CW82" s="211"/>
      <c r="CX82" s="199"/>
      <c r="CY82" s="199"/>
      <c r="CZ82" s="199"/>
      <c r="DA82" s="199"/>
      <c r="DB82" s="199"/>
      <c r="DC82" s="199"/>
      <c r="DD82" s="199"/>
      <c r="DE82" s="199"/>
      <c r="DF82" s="210"/>
      <c r="DG82" s="190"/>
    </row>
    <row r="83" spans="1:111" ht="18" customHeight="1">
      <c r="A83" s="148"/>
      <c r="B83" s="130">
        <f t="shared" ref="B83:B88" si="40">D83/(SUM($D$26:$D$1284))</f>
        <v>1.5272998965494315E-5</v>
      </c>
      <c r="C83" s="149">
        <f t="shared" ref="C83:C88" si="41">D83/(SUM($D$26:$D$141))</f>
        <v>7.2443519927142393E-5</v>
      </c>
      <c r="D83" s="131">
        <f t="shared" ref="D83:D88" si="42">SUM(I83:DF83)</f>
        <v>1.1660188784008884E-2</v>
      </c>
      <c r="E83" s="150"/>
      <c r="F83" s="191" t="s">
        <v>214</v>
      </c>
      <c r="G83" s="187">
        <v>42</v>
      </c>
      <c r="H83" s="188">
        <f t="shared" si="27"/>
        <v>1.1660188784008884E-2</v>
      </c>
      <c r="I83" s="20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210"/>
      <c r="AM83" s="211"/>
      <c r="AN83" s="189">
        <f>$H$83/6</f>
        <v>1.943364797334814E-3</v>
      </c>
      <c r="AO83" s="189">
        <f t="shared" ref="AO83:AS83" si="43">$H$83/6</f>
        <v>1.943364797334814E-3</v>
      </c>
      <c r="AP83" s="189">
        <f t="shared" si="43"/>
        <v>1.943364797334814E-3</v>
      </c>
      <c r="AQ83" s="189">
        <f t="shared" si="43"/>
        <v>1.943364797334814E-3</v>
      </c>
      <c r="AR83" s="189">
        <f t="shared" si="43"/>
        <v>1.943364797334814E-3</v>
      </c>
      <c r="AS83" s="189">
        <f t="shared" si="43"/>
        <v>1.943364797334814E-3</v>
      </c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199"/>
      <c r="BP83" s="199"/>
      <c r="BQ83" s="210"/>
      <c r="BR83" s="211"/>
      <c r="BS83" s="199"/>
      <c r="BT83" s="199"/>
      <c r="BU83" s="199"/>
      <c r="BV83" s="199"/>
      <c r="BW83" s="199"/>
      <c r="BX83" s="199"/>
      <c r="BY83" s="199"/>
      <c r="BZ83" s="199"/>
      <c r="CA83" s="199"/>
      <c r="CB83" s="199"/>
      <c r="CC83" s="199"/>
      <c r="CD83" s="199"/>
      <c r="CE83" s="199"/>
      <c r="CF83" s="199"/>
      <c r="CG83" s="199"/>
      <c r="CH83" s="199"/>
      <c r="CI83" s="199"/>
      <c r="CJ83" s="199"/>
      <c r="CK83" s="199"/>
      <c r="CL83" s="199"/>
      <c r="CM83" s="199"/>
      <c r="CN83" s="199"/>
      <c r="CO83" s="199"/>
      <c r="CP83" s="199"/>
      <c r="CQ83" s="199"/>
      <c r="CR83" s="199"/>
      <c r="CS83" s="199"/>
      <c r="CT83" s="199"/>
      <c r="CU83" s="199"/>
      <c r="CV83" s="210"/>
      <c r="CW83" s="211"/>
      <c r="CX83" s="199"/>
      <c r="CY83" s="199"/>
      <c r="CZ83" s="199"/>
      <c r="DA83" s="199"/>
      <c r="DB83" s="199"/>
      <c r="DC83" s="199"/>
      <c r="DD83" s="199"/>
      <c r="DE83" s="199"/>
      <c r="DF83" s="210"/>
      <c r="DG83" s="190"/>
    </row>
    <row r="84" spans="1:111" ht="18" customHeight="1">
      <c r="A84" s="148"/>
      <c r="B84" s="130">
        <f t="shared" si="40"/>
        <v>1.5272998965494315E-5</v>
      </c>
      <c r="C84" s="149">
        <f t="shared" si="41"/>
        <v>7.2443519927142393E-5</v>
      </c>
      <c r="D84" s="131">
        <f t="shared" si="42"/>
        <v>1.1660188784008884E-2</v>
      </c>
      <c r="E84" s="150"/>
      <c r="F84" s="191" t="s">
        <v>215</v>
      </c>
      <c r="G84" s="187">
        <v>42</v>
      </c>
      <c r="H84" s="188">
        <f t="shared" si="27"/>
        <v>1.1660188784008884E-2</v>
      </c>
      <c r="I84" s="20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210"/>
      <c r="AM84" s="211"/>
      <c r="AN84" s="199"/>
      <c r="AO84" s="199"/>
      <c r="AP84" s="199"/>
      <c r="AQ84" s="199"/>
      <c r="AR84" s="199"/>
      <c r="AS84" s="199"/>
      <c r="AT84" s="199"/>
      <c r="AU84" s="189">
        <f>$H$84/6</f>
        <v>1.943364797334814E-3</v>
      </c>
      <c r="AV84" s="189">
        <f t="shared" ref="AV84:AZ84" si="44">$H$84/6</f>
        <v>1.943364797334814E-3</v>
      </c>
      <c r="AW84" s="189">
        <f t="shared" si="44"/>
        <v>1.943364797334814E-3</v>
      </c>
      <c r="AX84" s="189">
        <f t="shared" si="44"/>
        <v>1.943364797334814E-3</v>
      </c>
      <c r="AY84" s="189">
        <f t="shared" si="44"/>
        <v>1.943364797334814E-3</v>
      </c>
      <c r="AZ84" s="189">
        <f t="shared" si="44"/>
        <v>1.943364797334814E-3</v>
      </c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199"/>
      <c r="BP84" s="199"/>
      <c r="BQ84" s="210"/>
      <c r="BR84" s="211"/>
      <c r="BS84" s="199"/>
      <c r="BT84" s="199"/>
      <c r="BU84" s="199"/>
      <c r="BV84" s="199"/>
      <c r="BW84" s="199"/>
      <c r="BX84" s="199"/>
      <c r="BY84" s="199"/>
      <c r="BZ84" s="199"/>
      <c r="CA84" s="199"/>
      <c r="CB84" s="199"/>
      <c r="CC84" s="199"/>
      <c r="CD84" s="199"/>
      <c r="CE84" s="199"/>
      <c r="CF84" s="199"/>
      <c r="CG84" s="199"/>
      <c r="CH84" s="199"/>
      <c r="CI84" s="199"/>
      <c r="CJ84" s="199"/>
      <c r="CK84" s="199"/>
      <c r="CL84" s="199"/>
      <c r="CM84" s="199"/>
      <c r="CN84" s="199"/>
      <c r="CO84" s="199"/>
      <c r="CP84" s="199"/>
      <c r="CQ84" s="199"/>
      <c r="CR84" s="199"/>
      <c r="CS84" s="199"/>
      <c r="CT84" s="199"/>
      <c r="CU84" s="199"/>
      <c r="CV84" s="210"/>
      <c r="CW84" s="211"/>
      <c r="CX84" s="199"/>
      <c r="CY84" s="199"/>
      <c r="CZ84" s="199"/>
      <c r="DA84" s="199"/>
      <c r="DB84" s="199"/>
      <c r="DC84" s="199"/>
      <c r="DD84" s="199"/>
      <c r="DE84" s="199"/>
      <c r="DF84" s="210"/>
      <c r="DG84" s="190"/>
    </row>
    <row r="85" spans="1:111" ht="18" customHeight="1">
      <c r="A85" s="148"/>
      <c r="B85" s="130">
        <f t="shared" si="40"/>
        <v>1.5272998965494315E-5</v>
      </c>
      <c r="C85" s="149">
        <f t="shared" si="41"/>
        <v>7.2443519927142393E-5</v>
      </c>
      <c r="D85" s="131">
        <f t="shared" si="42"/>
        <v>1.1660188784008884E-2</v>
      </c>
      <c r="E85" s="150"/>
      <c r="F85" s="191" t="s">
        <v>216</v>
      </c>
      <c r="G85" s="187">
        <v>42</v>
      </c>
      <c r="H85" s="188">
        <f t="shared" si="27"/>
        <v>1.1660188784008884E-2</v>
      </c>
      <c r="I85" s="20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210"/>
      <c r="AM85" s="211"/>
      <c r="AN85" s="199"/>
      <c r="AO85" s="199"/>
      <c r="AP85" s="199"/>
      <c r="AQ85" s="199"/>
      <c r="AR85" s="199"/>
      <c r="AS85" s="199"/>
      <c r="AT85" s="199"/>
      <c r="AU85" s="199"/>
      <c r="AV85" s="199"/>
      <c r="AW85" s="199"/>
      <c r="AX85" s="199"/>
      <c r="AY85" s="199"/>
      <c r="AZ85" s="199"/>
      <c r="BA85" s="199"/>
      <c r="BB85" s="189">
        <f>$H$85/6</f>
        <v>1.943364797334814E-3</v>
      </c>
      <c r="BC85" s="189">
        <f t="shared" ref="BC85:BG85" si="45">$H$85/6</f>
        <v>1.943364797334814E-3</v>
      </c>
      <c r="BD85" s="189">
        <f t="shared" si="45"/>
        <v>1.943364797334814E-3</v>
      </c>
      <c r="BE85" s="189">
        <f t="shared" si="45"/>
        <v>1.943364797334814E-3</v>
      </c>
      <c r="BF85" s="189">
        <f t="shared" si="45"/>
        <v>1.943364797334814E-3</v>
      </c>
      <c r="BG85" s="189">
        <f t="shared" si="45"/>
        <v>1.943364797334814E-3</v>
      </c>
      <c r="BH85" s="199"/>
      <c r="BI85" s="199"/>
      <c r="BJ85" s="199"/>
      <c r="BK85" s="199"/>
      <c r="BL85" s="199"/>
      <c r="BM85" s="199"/>
      <c r="BN85" s="199"/>
      <c r="BO85" s="199"/>
      <c r="BP85" s="199"/>
      <c r="BQ85" s="210"/>
      <c r="BR85" s="211"/>
      <c r="BS85" s="199"/>
      <c r="BT85" s="199"/>
      <c r="BU85" s="199"/>
      <c r="BV85" s="199"/>
      <c r="BW85" s="199"/>
      <c r="BX85" s="199"/>
      <c r="BY85" s="199"/>
      <c r="BZ85" s="199"/>
      <c r="CA85" s="199"/>
      <c r="CB85" s="199"/>
      <c r="CC85" s="199"/>
      <c r="CD85" s="199"/>
      <c r="CE85" s="199"/>
      <c r="CF85" s="199"/>
      <c r="CG85" s="199"/>
      <c r="CH85" s="199"/>
      <c r="CI85" s="199"/>
      <c r="CJ85" s="199"/>
      <c r="CK85" s="199"/>
      <c r="CL85" s="199"/>
      <c r="CM85" s="199"/>
      <c r="CN85" s="199"/>
      <c r="CO85" s="199"/>
      <c r="CP85" s="199"/>
      <c r="CQ85" s="199"/>
      <c r="CR85" s="199"/>
      <c r="CS85" s="199"/>
      <c r="CT85" s="199"/>
      <c r="CU85" s="199"/>
      <c r="CV85" s="210"/>
      <c r="CW85" s="211"/>
      <c r="CX85" s="199"/>
      <c r="CY85" s="199"/>
      <c r="CZ85" s="199"/>
      <c r="DA85" s="199"/>
      <c r="DB85" s="199"/>
      <c r="DC85" s="199"/>
      <c r="DD85" s="199"/>
      <c r="DE85" s="199"/>
      <c r="DF85" s="210"/>
      <c r="DG85" s="190"/>
    </row>
    <row r="86" spans="1:111" ht="18" customHeight="1">
      <c r="A86" s="148"/>
      <c r="B86" s="130">
        <f t="shared" si="40"/>
        <v>1.5272998965494315E-5</v>
      </c>
      <c r="C86" s="149">
        <f t="shared" si="41"/>
        <v>7.2443519927142393E-5</v>
      </c>
      <c r="D86" s="131">
        <f t="shared" si="42"/>
        <v>1.1660188784008884E-2</v>
      </c>
      <c r="E86" s="150"/>
      <c r="F86" s="191" t="s">
        <v>217</v>
      </c>
      <c r="G86" s="187">
        <v>42</v>
      </c>
      <c r="H86" s="188">
        <f t="shared" si="27"/>
        <v>1.1660188784008884E-2</v>
      </c>
      <c r="I86" s="20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199"/>
      <c r="AL86" s="210"/>
      <c r="AM86" s="211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89">
        <f>$H$86/6</f>
        <v>1.943364797334814E-3</v>
      </c>
      <c r="BJ86" s="189">
        <f t="shared" ref="BJ86:BN86" si="46">$H$86/6</f>
        <v>1.943364797334814E-3</v>
      </c>
      <c r="BK86" s="189">
        <f t="shared" si="46"/>
        <v>1.943364797334814E-3</v>
      </c>
      <c r="BL86" s="189">
        <f t="shared" si="46"/>
        <v>1.943364797334814E-3</v>
      </c>
      <c r="BM86" s="189">
        <f t="shared" si="46"/>
        <v>1.943364797334814E-3</v>
      </c>
      <c r="BN86" s="189">
        <f t="shared" si="46"/>
        <v>1.943364797334814E-3</v>
      </c>
      <c r="BO86" s="199"/>
      <c r="BP86" s="199"/>
      <c r="BQ86" s="210"/>
      <c r="BR86" s="211"/>
      <c r="BS86" s="199"/>
      <c r="BT86" s="199"/>
      <c r="BU86" s="199"/>
      <c r="BV86" s="199"/>
      <c r="BW86" s="199"/>
      <c r="BX86" s="199"/>
      <c r="BY86" s="199"/>
      <c r="BZ86" s="199"/>
      <c r="CA86" s="199"/>
      <c r="CB86" s="199"/>
      <c r="CC86" s="199"/>
      <c r="CD86" s="199"/>
      <c r="CE86" s="199"/>
      <c r="CF86" s="199"/>
      <c r="CG86" s="199"/>
      <c r="CH86" s="199"/>
      <c r="CI86" s="199"/>
      <c r="CJ86" s="199"/>
      <c r="CK86" s="199"/>
      <c r="CL86" s="199"/>
      <c r="CM86" s="199"/>
      <c r="CN86" s="199"/>
      <c r="CO86" s="199"/>
      <c r="CP86" s="199"/>
      <c r="CQ86" s="199"/>
      <c r="CR86" s="199"/>
      <c r="CS86" s="199"/>
      <c r="CT86" s="199"/>
      <c r="CU86" s="199"/>
      <c r="CV86" s="210"/>
      <c r="CW86" s="211"/>
      <c r="CX86" s="199"/>
      <c r="CY86" s="199"/>
      <c r="CZ86" s="199"/>
      <c r="DA86" s="199"/>
      <c r="DB86" s="199"/>
      <c r="DC86" s="199"/>
      <c r="DD86" s="199"/>
      <c r="DE86" s="199"/>
      <c r="DF86" s="210"/>
      <c r="DG86" s="190"/>
    </row>
    <row r="87" spans="1:111" ht="18" customHeight="1">
      <c r="A87" s="148"/>
      <c r="B87" s="130">
        <f t="shared" si="40"/>
        <v>1.5272998965494315E-5</v>
      </c>
      <c r="C87" s="149">
        <f t="shared" si="41"/>
        <v>7.2443519927142393E-5</v>
      </c>
      <c r="D87" s="131">
        <f t="shared" si="42"/>
        <v>1.1660188784008884E-2</v>
      </c>
      <c r="E87" s="150"/>
      <c r="F87" s="191" t="s">
        <v>218</v>
      </c>
      <c r="G87" s="187">
        <v>42</v>
      </c>
      <c r="H87" s="188">
        <f t="shared" si="27"/>
        <v>1.1660188784008884E-2</v>
      </c>
      <c r="I87" s="20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199"/>
      <c r="AI87" s="199"/>
      <c r="AJ87" s="199"/>
      <c r="AK87" s="199"/>
      <c r="AL87" s="210"/>
      <c r="AM87" s="211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99"/>
      <c r="BN87" s="199"/>
      <c r="BO87" s="199"/>
      <c r="BP87" s="189">
        <f>$H$87/6</f>
        <v>1.943364797334814E-3</v>
      </c>
      <c r="BQ87" s="207">
        <f t="shared" ref="BQ87:BU87" si="47">$H$87/6</f>
        <v>1.943364797334814E-3</v>
      </c>
      <c r="BR87" s="205">
        <f t="shared" si="47"/>
        <v>1.943364797334814E-3</v>
      </c>
      <c r="BS87" s="189">
        <f t="shared" si="47"/>
        <v>1.943364797334814E-3</v>
      </c>
      <c r="BT87" s="189">
        <f t="shared" si="47"/>
        <v>1.943364797334814E-3</v>
      </c>
      <c r="BU87" s="189">
        <f t="shared" si="47"/>
        <v>1.943364797334814E-3</v>
      </c>
      <c r="BV87" s="199"/>
      <c r="BW87" s="199"/>
      <c r="BX87" s="199"/>
      <c r="BY87" s="199"/>
      <c r="BZ87" s="199"/>
      <c r="CA87" s="199"/>
      <c r="CB87" s="199"/>
      <c r="CC87" s="199"/>
      <c r="CD87" s="199"/>
      <c r="CE87" s="199"/>
      <c r="CF87" s="199"/>
      <c r="CG87" s="199"/>
      <c r="CH87" s="199"/>
      <c r="CI87" s="199"/>
      <c r="CJ87" s="199"/>
      <c r="CK87" s="199"/>
      <c r="CL87" s="199"/>
      <c r="CM87" s="199"/>
      <c r="CN87" s="199"/>
      <c r="CO87" s="199"/>
      <c r="CP87" s="199"/>
      <c r="CQ87" s="199"/>
      <c r="CR87" s="199"/>
      <c r="CS87" s="199"/>
      <c r="CT87" s="199"/>
      <c r="CU87" s="199"/>
      <c r="CV87" s="210"/>
      <c r="CW87" s="211"/>
      <c r="CX87" s="199"/>
      <c r="CY87" s="199"/>
      <c r="CZ87" s="199"/>
      <c r="DA87" s="199"/>
      <c r="DB87" s="199"/>
      <c r="DC87" s="199"/>
      <c r="DD87" s="199"/>
      <c r="DE87" s="199"/>
      <c r="DF87" s="210"/>
      <c r="DG87" s="190"/>
    </row>
    <row r="88" spans="1:111" ht="18" customHeight="1">
      <c r="A88" s="148"/>
      <c r="B88" s="130">
        <f t="shared" si="40"/>
        <v>1.5272998965494315E-5</v>
      </c>
      <c r="C88" s="149">
        <f t="shared" si="41"/>
        <v>7.2443519927142393E-5</v>
      </c>
      <c r="D88" s="131">
        <f t="shared" si="42"/>
        <v>1.1660188784008884E-2</v>
      </c>
      <c r="E88" s="150"/>
      <c r="F88" s="191" t="s">
        <v>219</v>
      </c>
      <c r="G88" s="187">
        <v>42</v>
      </c>
      <c r="H88" s="188">
        <f t="shared" si="27"/>
        <v>1.1660188784008884E-2</v>
      </c>
      <c r="I88" s="20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199"/>
      <c r="AI88" s="199"/>
      <c r="AJ88" s="199"/>
      <c r="AK88" s="199"/>
      <c r="AL88" s="210"/>
      <c r="AM88" s="211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99"/>
      <c r="BN88" s="199"/>
      <c r="BO88" s="199"/>
      <c r="BP88" s="199"/>
      <c r="BQ88" s="210"/>
      <c r="BR88" s="211"/>
      <c r="BS88" s="199"/>
      <c r="BT88" s="199"/>
      <c r="BU88" s="199"/>
      <c r="BV88" s="199"/>
      <c r="BW88" s="189">
        <f>$H$88/6</f>
        <v>1.943364797334814E-3</v>
      </c>
      <c r="BX88" s="189">
        <f t="shared" ref="BX88:CB88" si="48">$H$88/6</f>
        <v>1.943364797334814E-3</v>
      </c>
      <c r="BY88" s="189">
        <f t="shared" si="48"/>
        <v>1.943364797334814E-3</v>
      </c>
      <c r="BZ88" s="189">
        <f t="shared" si="48"/>
        <v>1.943364797334814E-3</v>
      </c>
      <c r="CA88" s="189">
        <f t="shared" si="48"/>
        <v>1.943364797334814E-3</v>
      </c>
      <c r="CB88" s="189">
        <f t="shared" si="48"/>
        <v>1.943364797334814E-3</v>
      </c>
      <c r="CC88" s="199"/>
      <c r="CD88" s="199"/>
      <c r="CE88" s="199"/>
      <c r="CF88" s="199"/>
      <c r="CG88" s="199"/>
      <c r="CH88" s="199"/>
      <c r="CI88" s="199"/>
      <c r="CJ88" s="199"/>
      <c r="CK88" s="199"/>
      <c r="CL88" s="199"/>
      <c r="CM88" s="199"/>
      <c r="CN88" s="199"/>
      <c r="CO88" s="199"/>
      <c r="CP88" s="199"/>
      <c r="CQ88" s="199"/>
      <c r="CR88" s="199"/>
      <c r="CS88" s="199"/>
      <c r="CT88" s="199"/>
      <c r="CU88" s="199"/>
      <c r="CV88" s="210"/>
      <c r="CW88" s="211"/>
      <c r="CX88" s="199"/>
      <c r="CY88" s="199"/>
      <c r="CZ88" s="199"/>
      <c r="DA88" s="199"/>
      <c r="DB88" s="199"/>
      <c r="DC88" s="199"/>
      <c r="DD88" s="199"/>
      <c r="DE88" s="199"/>
      <c r="DF88" s="210"/>
      <c r="DG88" s="190"/>
    </row>
    <row r="89" spans="1:111" ht="18" customHeight="1">
      <c r="A89" s="139">
        <f>SUM(B90:B95)</f>
        <v>1.5272998965494315E-5</v>
      </c>
      <c r="C89" s="149"/>
      <c r="E89" s="192"/>
      <c r="F89" s="193" t="s">
        <v>222</v>
      </c>
      <c r="G89" s="187"/>
      <c r="H89" s="198"/>
      <c r="I89" s="20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210"/>
      <c r="AM89" s="211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99"/>
      <c r="BN89" s="199"/>
      <c r="BO89" s="199"/>
      <c r="BP89" s="199"/>
      <c r="BQ89" s="210"/>
      <c r="BR89" s="211"/>
      <c r="BS89" s="199"/>
      <c r="BT89" s="199"/>
      <c r="BU89" s="199"/>
      <c r="BV89" s="199"/>
      <c r="BW89" s="199"/>
      <c r="BX89" s="199"/>
      <c r="BY89" s="199"/>
      <c r="BZ89" s="199"/>
      <c r="CA89" s="199"/>
      <c r="CB89" s="199"/>
      <c r="CC89" s="199"/>
      <c r="CD89" s="199"/>
      <c r="CE89" s="199"/>
      <c r="CF89" s="199"/>
      <c r="CG89" s="199"/>
      <c r="CH89" s="199"/>
      <c r="CI89" s="199"/>
      <c r="CJ89" s="199"/>
      <c r="CK89" s="199"/>
      <c r="CL89" s="199"/>
      <c r="CM89" s="199"/>
      <c r="CN89" s="199"/>
      <c r="CO89" s="199"/>
      <c r="CP89" s="199"/>
      <c r="CQ89" s="199"/>
      <c r="CR89" s="199"/>
      <c r="CS89" s="199"/>
      <c r="CT89" s="199"/>
      <c r="CU89" s="199"/>
      <c r="CV89" s="210"/>
      <c r="CW89" s="211"/>
      <c r="CX89" s="199"/>
      <c r="CY89" s="199"/>
      <c r="CZ89" s="199"/>
      <c r="DA89" s="199"/>
      <c r="DB89" s="199"/>
      <c r="DC89" s="199"/>
      <c r="DD89" s="199"/>
      <c r="DE89" s="199"/>
      <c r="DF89" s="210"/>
      <c r="DG89" s="190"/>
    </row>
    <row r="90" spans="1:111" ht="18" customHeight="1">
      <c r="A90" s="148"/>
      <c r="B90" s="130">
        <f t="shared" ref="B90:B95" si="49">D90/(SUM($D$26:$D$1284))</f>
        <v>2.5454998275823859E-6</v>
      </c>
      <c r="C90" s="149">
        <f t="shared" ref="C90:C95" si="50">D90/(SUM($D$26:$D$141))</f>
        <v>1.2073919987857066E-5</v>
      </c>
      <c r="D90" s="131">
        <f t="shared" ref="D90:D95" si="51">SUM(I90:DF90)</f>
        <v>1.943364797334814E-3</v>
      </c>
      <c r="E90" s="150"/>
      <c r="F90" s="191" t="s">
        <v>207</v>
      </c>
      <c r="G90" s="187">
        <v>7</v>
      </c>
      <c r="H90" s="188">
        <f t="shared" si="27"/>
        <v>1.943364797334814E-3</v>
      </c>
      <c r="I90" s="20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  <c r="AF90" s="199"/>
      <c r="AG90" s="199"/>
      <c r="AH90" s="199"/>
      <c r="AI90" s="199"/>
      <c r="AJ90" s="199"/>
      <c r="AK90" s="199"/>
      <c r="AL90" s="210"/>
      <c r="AM90" s="205">
        <f>H90</f>
        <v>1.943364797334814E-3</v>
      </c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99"/>
      <c r="BN90" s="199"/>
      <c r="BO90" s="199"/>
      <c r="BP90" s="199"/>
      <c r="BQ90" s="210"/>
      <c r="BR90" s="211"/>
      <c r="BS90" s="199"/>
      <c r="BT90" s="199"/>
      <c r="BU90" s="199"/>
      <c r="BV90" s="199"/>
      <c r="BW90" s="199"/>
      <c r="BX90" s="199"/>
      <c r="BY90" s="199"/>
      <c r="BZ90" s="199"/>
      <c r="CA90" s="199"/>
      <c r="CB90" s="199"/>
      <c r="CC90" s="199"/>
      <c r="CD90" s="199"/>
      <c r="CE90" s="199"/>
      <c r="CF90" s="199"/>
      <c r="CG90" s="199"/>
      <c r="CH90" s="199"/>
      <c r="CI90" s="199"/>
      <c r="CJ90" s="199"/>
      <c r="CK90" s="199"/>
      <c r="CL90" s="199"/>
      <c r="CM90" s="199"/>
      <c r="CN90" s="199"/>
      <c r="CO90" s="199"/>
      <c r="CP90" s="199"/>
      <c r="CQ90" s="199"/>
      <c r="CR90" s="199"/>
      <c r="CS90" s="199"/>
      <c r="CT90" s="199"/>
      <c r="CU90" s="199"/>
      <c r="CV90" s="210"/>
      <c r="CW90" s="211"/>
      <c r="CX90" s="199"/>
      <c r="CY90" s="199"/>
      <c r="CZ90" s="199"/>
      <c r="DA90" s="199"/>
      <c r="DB90" s="199"/>
      <c r="DC90" s="199"/>
      <c r="DD90" s="199"/>
      <c r="DE90" s="199"/>
      <c r="DF90" s="210"/>
      <c r="DG90" s="190"/>
    </row>
    <row r="91" spans="1:111" ht="18" customHeight="1">
      <c r="A91" s="148"/>
      <c r="B91" s="130">
        <f t="shared" si="49"/>
        <v>2.5454998275823859E-6</v>
      </c>
      <c r="C91" s="149">
        <f t="shared" si="50"/>
        <v>1.2073919987857066E-5</v>
      </c>
      <c r="D91" s="131">
        <f t="shared" si="51"/>
        <v>1.943364797334814E-3</v>
      </c>
      <c r="E91" s="150"/>
      <c r="F91" s="191" t="s">
        <v>208</v>
      </c>
      <c r="G91" s="187">
        <v>7</v>
      </c>
      <c r="H91" s="188">
        <f t="shared" si="27"/>
        <v>1.943364797334814E-3</v>
      </c>
      <c r="I91" s="20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  <c r="AF91" s="199"/>
      <c r="AG91" s="199"/>
      <c r="AH91" s="199"/>
      <c r="AI91" s="199"/>
      <c r="AJ91" s="199"/>
      <c r="AK91" s="199"/>
      <c r="AL91" s="210"/>
      <c r="AM91" s="211"/>
      <c r="AN91" s="199"/>
      <c r="AO91" s="199"/>
      <c r="AP91" s="199"/>
      <c r="AQ91" s="199"/>
      <c r="AR91" s="199"/>
      <c r="AS91" s="199"/>
      <c r="AT91" s="189">
        <f>H91</f>
        <v>1.943364797334814E-3</v>
      </c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99"/>
      <c r="BN91" s="199"/>
      <c r="BO91" s="199"/>
      <c r="BP91" s="199"/>
      <c r="BQ91" s="210"/>
      <c r="BR91" s="211"/>
      <c r="BS91" s="199"/>
      <c r="BT91" s="199"/>
      <c r="BU91" s="199"/>
      <c r="BV91" s="199"/>
      <c r="BW91" s="199"/>
      <c r="BX91" s="199"/>
      <c r="BY91" s="199"/>
      <c r="BZ91" s="199"/>
      <c r="CA91" s="199"/>
      <c r="CB91" s="199"/>
      <c r="CC91" s="199"/>
      <c r="CD91" s="199"/>
      <c r="CE91" s="199"/>
      <c r="CF91" s="199"/>
      <c r="CG91" s="199"/>
      <c r="CH91" s="199"/>
      <c r="CI91" s="199"/>
      <c r="CJ91" s="199"/>
      <c r="CK91" s="199"/>
      <c r="CL91" s="199"/>
      <c r="CM91" s="199"/>
      <c r="CN91" s="199"/>
      <c r="CO91" s="199"/>
      <c r="CP91" s="199"/>
      <c r="CQ91" s="199"/>
      <c r="CR91" s="199"/>
      <c r="CS91" s="199"/>
      <c r="CT91" s="199"/>
      <c r="CU91" s="199"/>
      <c r="CV91" s="210"/>
      <c r="CW91" s="211"/>
      <c r="CX91" s="199"/>
      <c r="CY91" s="199"/>
      <c r="CZ91" s="199"/>
      <c r="DA91" s="199"/>
      <c r="DB91" s="199"/>
      <c r="DC91" s="199"/>
      <c r="DD91" s="199"/>
      <c r="DE91" s="199"/>
      <c r="DF91" s="210"/>
      <c r="DG91" s="190"/>
    </row>
    <row r="92" spans="1:111" ht="18" customHeight="1">
      <c r="A92" s="148"/>
      <c r="B92" s="130">
        <f t="shared" si="49"/>
        <v>2.5454998275823859E-6</v>
      </c>
      <c r="C92" s="149">
        <f t="shared" si="50"/>
        <v>1.2073919987857066E-5</v>
      </c>
      <c r="D92" s="131">
        <f t="shared" si="51"/>
        <v>1.943364797334814E-3</v>
      </c>
      <c r="E92" s="150"/>
      <c r="F92" s="191" t="s">
        <v>209</v>
      </c>
      <c r="G92" s="187">
        <v>7</v>
      </c>
      <c r="H92" s="188">
        <f t="shared" si="27"/>
        <v>1.943364797334814E-3</v>
      </c>
      <c r="I92" s="20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  <c r="AF92" s="199"/>
      <c r="AG92" s="199"/>
      <c r="AH92" s="199"/>
      <c r="AI92" s="199"/>
      <c r="AJ92" s="199"/>
      <c r="AK92" s="199"/>
      <c r="AL92" s="210"/>
      <c r="AM92" s="211"/>
      <c r="AN92" s="199"/>
      <c r="AO92" s="199"/>
      <c r="AP92" s="199"/>
      <c r="AQ92" s="199"/>
      <c r="AR92" s="199"/>
      <c r="AS92" s="199"/>
      <c r="AT92" s="199"/>
      <c r="AU92" s="199"/>
      <c r="AV92" s="199"/>
      <c r="AW92" s="199"/>
      <c r="AX92" s="199"/>
      <c r="AY92" s="199"/>
      <c r="AZ92" s="199"/>
      <c r="BA92" s="189">
        <f>H92</f>
        <v>1.943364797334814E-3</v>
      </c>
      <c r="BB92" s="199"/>
      <c r="BC92" s="199"/>
      <c r="BD92" s="199"/>
      <c r="BE92" s="199"/>
      <c r="BF92" s="199"/>
      <c r="BG92" s="199"/>
      <c r="BH92" s="199"/>
      <c r="BI92" s="199"/>
      <c r="BJ92" s="199"/>
      <c r="BK92" s="199"/>
      <c r="BL92" s="199"/>
      <c r="BM92" s="199"/>
      <c r="BN92" s="199"/>
      <c r="BO92" s="199"/>
      <c r="BP92" s="199"/>
      <c r="BQ92" s="210"/>
      <c r="BR92" s="211"/>
      <c r="BS92" s="199"/>
      <c r="BT92" s="199"/>
      <c r="BU92" s="199"/>
      <c r="BV92" s="199"/>
      <c r="BW92" s="199"/>
      <c r="BX92" s="199"/>
      <c r="BY92" s="199"/>
      <c r="BZ92" s="199"/>
      <c r="CA92" s="199"/>
      <c r="CB92" s="199"/>
      <c r="CC92" s="199"/>
      <c r="CD92" s="199"/>
      <c r="CE92" s="199"/>
      <c r="CF92" s="199"/>
      <c r="CG92" s="199"/>
      <c r="CH92" s="199"/>
      <c r="CI92" s="199"/>
      <c r="CJ92" s="199"/>
      <c r="CK92" s="199"/>
      <c r="CL92" s="199"/>
      <c r="CM92" s="199"/>
      <c r="CN92" s="199"/>
      <c r="CO92" s="199"/>
      <c r="CP92" s="199"/>
      <c r="CQ92" s="199"/>
      <c r="CR92" s="199"/>
      <c r="CS92" s="199"/>
      <c r="CT92" s="199"/>
      <c r="CU92" s="199"/>
      <c r="CV92" s="210"/>
      <c r="CW92" s="211"/>
      <c r="CX92" s="199"/>
      <c r="CY92" s="199"/>
      <c r="CZ92" s="199"/>
      <c r="DA92" s="199"/>
      <c r="DB92" s="199"/>
      <c r="DC92" s="199"/>
      <c r="DD92" s="199"/>
      <c r="DE92" s="199"/>
      <c r="DF92" s="210"/>
      <c r="DG92" s="190"/>
    </row>
    <row r="93" spans="1:111" ht="18" customHeight="1">
      <c r="A93" s="148"/>
      <c r="B93" s="130">
        <f t="shared" si="49"/>
        <v>2.5454998275823859E-6</v>
      </c>
      <c r="C93" s="149">
        <f t="shared" si="50"/>
        <v>1.2073919987857066E-5</v>
      </c>
      <c r="D93" s="131">
        <f t="shared" si="51"/>
        <v>1.943364797334814E-3</v>
      </c>
      <c r="E93" s="150"/>
      <c r="F93" s="191" t="s">
        <v>210</v>
      </c>
      <c r="G93" s="187">
        <v>7</v>
      </c>
      <c r="H93" s="188">
        <f t="shared" si="27"/>
        <v>1.943364797334814E-3</v>
      </c>
      <c r="I93" s="20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199"/>
      <c r="AK93" s="199"/>
      <c r="AL93" s="210"/>
      <c r="AM93" s="211"/>
      <c r="AN93" s="199"/>
      <c r="AO93" s="199"/>
      <c r="AP93" s="199"/>
      <c r="AQ93" s="199"/>
      <c r="AR93" s="199"/>
      <c r="AS93" s="199"/>
      <c r="AT93" s="199"/>
      <c r="AU93" s="199"/>
      <c r="AV93" s="199"/>
      <c r="AW93" s="199"/>
      <c r="AX93" s="199"/>
      <c r="AY93" s="199"/>
      <c r="AZ93" s="199"/>
      <c r="BA93" s="199"/>
      <c r="BB93" s="199"/>
      <c r="BC93" s="199"/>
      <c r="BD93" s="199"/>
      <c r="BE93" s="199"/>
      <c r="BF93" s="199"/>
      <c r="BG93" s="199"/>
      <c r="BH93" s="189">
        <f>H93</f>
        <v>1.943364797334814E-3</v>
      </c>
      <c r="BI93" s="199"/>
      <c r="BJ93" s="199"/>
      <c r="BK93" s="199"/>
      <c r="BL93" s="199"/>
      <c r="BM93" s="199"/>
      <c r="BN93" s="199"/>
      <c r="BO93" s="199"/>
      <c r="BP93" s="199"/>
      <c r="BQ93" s="210"/>
      <c r="BR93" s="211"/>
      <c r="BS93" s="199"/>
      <c r="BT93" s="199"/>
      <c r="BU93" s="199"/>
      <c r="BV93" s="199"/>
      <c r="BW93" s="199"/>
      <c r="BX93" s="199"/>
      <c r="BY93" s="199"/>
      <c r="BZ93" s="199"/>
      <c r="CA93" s="199"/>
      <c r="CB93" s="199"/>
      <c r="CC93" s="199"/>
      <c r="CD93" s="199"/>
      <c r="CE93" s="199"/>
      <c r="CF93" s="199"/>
      <c r="CG93" s="199"/>
      <c r="CH93" s="199"/>
      <c r="CI93" s="199"/>
      <c r="CJ93" s="199"/>
      <c r="CK93" s="199"/>
      <c r="CL93" s="199"/>
      <c r="CM93" s="199"/>
      <c r="CN93" s="199"/>
      <c r="CO93" s="199"/>
      <c r="CP93" s="199"/>
      <c r="CQ93" s="199"/>
      <c r="CR93" s="199"/>
      <c r="CS93" s="199"/>
      <c r="CT93" s="199"/>
      <c r="CU93" s="199"/>
      <c r="CV93" s="210"/>
      <c r="CW93" s="211"/>
      <c r="CX93" s="199"/>
      <c r="CY93" s="199"/>
      <c r="CZ93" s="199"/>
      <c r="DA93" s="199"/>
      <c r="DB93" s="199"/>
      <c r="DC93" s="199"/>
      <c r="DD93" s="199"/>
      <c r="DE93" s="199"/>
      <c r="DF93" s="210"/>
      <c r="DG93" s="190"/>
    </row>
    <row r="94" spans="1:111" ht="18" customHeight="1">
      <c r="A94" s="148"/>
      <c r="B94" s="130">
        <f t="shared" si="49"/>
        <v>2.5454998275823859E-6</v>
      </c>
      <c r="C94" s="149">
        <f t="shared" si="50"/>
        <v>1.2073919987857066E-5</v>
      </c>
      <c r="D94" s="131">
        <f t="shared" si="51"/>
        <v>1.943364797334814E-3</v>
      </c>
      <c r="E94" s="150"/>
      <c r="F94" s="191" t="s">
        <v>211</v>
      </c>
      <c r="G94" s="187">
        <v>7</v>
      </c>
      <c r="H94" s="188">
        <f t="shared" si="27"/>
        <v>1.943364797334814E-3</v>
      </c>
      <c r="I94" s="20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  <c r="AF94" s="199"/>
      <c r="AG94" s="199"/>
      <c r="AH94" s="199"/>
      <c r="AI94" s="199"/>
      <c r="AJ94" s="199"/>
      <c r="AK94" s="199"/>
      <c r="AL94" s="210"/>
      <c r="AM94" s="211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  <c r="BM94" s="199"/>
      <c r="BN94" s="199"/>
      <c r="BO94" s="189">
        <f>H94</f>
        <v>1.943364797334814E-3</v>
      </c>
      <c r="BP94" s="199"/>
      <c r="BQ94" s="210"/>
      <c r="BR94" s="211"/>
      <c r="BS94" s="199"/>
      <c r="BT94" s="199"/>
      <c r="BU94" s="199"/>
      <c r="BV94" s="199"/>
      <c r="BW94" s="199"/>
      <c r="BX94" s="199"/>
      <c r="BY94" s="199"/>
      <c r="BZ94" s="199"/>
      <c r="CA94" s="199"/>
      <c r="CB94" s="199"/>
      <c r="CC94" s="199"/>
      <c r="CD94" s="199"/>
      <c r="CE94" s="199"/>
      <c r="CF94" s="199"/>
      <c r="CG94" s="199"/>
      <c r="CH94" s="199"/>
      <c r="CI94" s="199"/>
      <c r="CJ94" s="199"/>
      <c r="CK94" s="199"/>
      <c r="CL94" s="199"/>
      <c r="CM94" s="199"/>
      <c r="CN94" s="199"/>
      <c r="CO94" s="199"/>
      <c r="CP94" s="199"/>
      <c r="CQ94" s="199"/>
      <c r="CR94" s="199"/>
      <c r="CS94" s="199"/>
      <c r="CT94" s="199"/>
      <c r="CU94" s="199"/>
      <c r="CV94" s="210"/>
      <c r="CW94" s="211"/>
      <c r="CX94" s="199"/>
      <c r="CY94" s="199"/>
      <c r="CZ94" s="199"/>
      <c r="DA94" s="199"/>
      <c r="DB94" s="199"/>
      <c r="DC94" s="199"/>
      <c r="DD94" s="199"/>
      <c r="DE94" s="199"/>
      <c r="DF94" s="210"/>
      <c r="DG94" s="190"/>
    </row>
    <row r="95" spans="1:111" ht="18" customHeight="1">
      <c r="A95" s="148"/>
      <c r="B95" s="130">
        <f t="shared" si="49"/>
        <v>2.5454998275823859E-6</v>
      </c>
      <c r="C95" s="149">
        <f t="shared" si="50"/>
        <v>1.2073919987857066E-5</v>
      </c>
      <c r="D95" s="131">
        <f t="shared" si="51"/>
        <v>1.943364797334814E-3</v>
      </c>
      <c r="E95" s="150"/>
      <c r="F95" s="191" t="s">
        <v>212</v>
      </c>
      <c r="G95" s="187">
        <v>7</v>
      </c>
      <c r="H95" s="188">
        <f t="shared" si="27"/>
        <v>1.943364797334814E-3</v>
      </c>
      <c r="I95" s="20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  <c r="AF95" s="199"/>
      <c r="AG95" s="199"/>
      <c r="AH95" s="199"/>
      <c r="AI95" s="199"/>
      <c r="AJ95" s="199"/>
      <c r="AK95" s="199"/>
      <c r="AL95" s="210"/>
      <c r="AM95" s="211"/>
      <c r="AN95" s="199"/>
      <c r="AO95" s="199"/>
      <c r="AP95" s="199"/>
      <c r="AQ95" s="199"/>
      <c r="AR95" s="199"/>
      <c r="AS95" s="199"/>
      <c r="AT95" s="199"/>
      <c r="AU95" s="199"/>
      <c r="AV95" s="199"/>
      <c r="AW95" s="199"/>
      <c r="AX95" s="199"/>
      <c r="AY95" s="199"/>
      <c r="AZ95" s="199"/>
      <c r="BA95" s="199"/>
      <c r="BB95" s="199"/>
      <c r="BC95" s="199"/>
      <c r="BD95" s="199"/>
      <c r="BE95" s="199"/>
      <c r="BF95" s="199"/>
      <c r="BG95" s="199"/>
      <c r="BH95" s="199"/>
      <c r="BI95" s="199"/>
      <c r="BJ95" s="199"/>
      <c r="BK95" s="199"/>
      <c r="BL95" s="199"/>
      <c r="BM95" s="199"/>
      <c r="BN95" s="199"/>
      <c r="BO95" s="199"/>
      <c r="BP95" s="199"/>
      <c r="BQ95" s="210"/>
      <c r="BR95" s="211"/>
      <c r="BS95" s="199"/>
      <c r="BT95" s="199"/>
      <c r="BU95" s="199"/>
      <c r="BV95" s="189">
        <f>H95</f>
        <v>1.943364797334814E-3</v>
      </c>
      <c r="BW95" s="199"/>
      <c r="BX95" s="199"/>
      <c r="BY95" s="199"/>
      <c r="BZ95" s="199"/>
      <c r="CA95" s="199"/>
      <c r="CB95" s="199"/>
      <c r="CC95" s="199"/>
      <c r="CD95" s="199"/>
      <c r="CE95" s="199"/>
      <c r="CF95" s="199"/>
      <c r="CG95" s="199"/>
      <c r="CH95" s="199"/>
      <c r="CI95" s="199"/>
      <c r="CJ95" s="199"/>
      <c r="CK95" s="199"/>
      <c r="CL95" s="199"/>
      <c r="CM95" s="199"/>
      <c r="CN95" s="199"/>
      <c r="CO95" s="199"/>
      <c r="CP95" s="199"/>
      <c r="CQ95" s="199"/>
      <c r="CR95" s="199"/>
      <c r="CS95" s="199"/>
      <c r="CT95" s="199"/>
      <c r="CU95" s="199"/>
      <c r="CV95" s="210"/>
      <c r="CW95" s="211"/>
      <c r="CX95" s="199"/>
      <c r="CY95" s="199"/>
      <c r="CZ95" s="199"/>
      <c r="DA95" s="199"/>
      <c r="DB95" s="199"/>
      <c r="DC95" s="199"/>
      <c r="DD95" s="199"/>
      <c r="DE95" s="199"/>
      <c r="DF95" s="210"/>
      <c r="DG95" s="190"/>
    </row>
    <row r="96" spans="1:111" ht="18" customHeight="1">
      <c r="A96" s="139">
        <f>SUM(B97:B102)</f>
        <v>9.1637993792965906E-5</v>
      </c>
      <c r="C96" s="149"/>
      <c r="E96" s="192"/>
      <c r="F96" s="193" t="s">
        <v>223</v>
      </c>
      <c r="G96" s="187"/>
      <c r="H96" s="198"/>
      <c r="I96" s="20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199"/>
      <c r="AL96" s="210"/>
      <c r="AM96" s="211"/>
      <c r="AN96" s="199"/>
      <c r="AO96" s="199"/>
      <c r="AP96" s="199"/>
      <c r="AQ96" s="199"/>
      <c r="AR96" s="199"/>
      <c r="AS96" s="199"/>
      <c r="AT96" s="199"/>
      <c r="AU96" s="199"/>
      <c r="AV96" s="199"/>
      <c r="AW96" s="199"/>
      <c r="AX96" s="199"/>
      <c r="AY96" s="199"/>
      <c r="AZ96" s="199"/>
      <c r="BA96" s="199"/>
      <c r="BB96" s="199"/>
      <c r="BC96" s="199"/>
      <c r="BD96" s="199"/>
      <c r="BE96" s="199"/>
      <c r="BF96" s="199"/>
      <c r="BG96" s="199"/>
      <c r="BH96" s="199"/>
      <c r="BI96" s="199"/>
      <c r="BJ96" s="199"/>
      <c r="BK96" s="199"/>
      <c r="BL96" s="199"/>
      <c r="BM96" s="199"/>
      <c r="BN96" s="199"/>
      <c r="BO96" s="199"/>
      <c r="BP96" s="199"/>
      <c r="BQ96" s="210"/>
      <c r="BR96" s="211"/>
      <c r="BS96" s="199"/>
      <c r="BT96" s="199"/>
      <c r="BU96" s="199"/>
      <c r="BV96" s="199"/>
      <c r="BW96" s="199"/>
      <c r="BX96" s="199"/>
      <c r="BY96" s="199"/>
      <c r="BZ96" s="199"/>
      <c r="CA96" s="199"/>
      <c r="CB96" s="199"/>
      <c r="CC96" s="199"/>
      <c r="CD96" s="199"/>
      <c r="CE96" s="199"/>
      <c r="CF96" s="199"/>
      <c r="CG96" s="199"/>
      <c r="CH96" s="199"/>
      <c r="CI96" s="199"/>
      <c r="CJ96" s="199"/>
      <c r="CK96" s="199"/>
      <c r="CL96" s="199"/>
      <c r="CM96" s="199"/>
      <c r="CN96" s="199"/>
      <c r="CO96" s="199"/>
      <c r="CP96" s="199"/>
      <c r="CQ96" s="199"/>
      <c r="CR96" s="199"/>
      <c r="CS96" s="199"/>
      <c r="CT96" s="199"/>
      <c r="CU96" s="199"/>
      <c r="CV96" s="210"/>
      <c r="CW96" s="211"/>
      <c r="CX96" s="199"/>
      <c r="CY96" s="199"/>
      <c r="CZ96" s="199"/>
      <c r="DA96" s="199"/>
      <c r="DB96" s="199"/>
      <c r="DC96" s="199"/>
      <c r="DD96" s="199"/>
      <c r="DE96" s="199"/>
      <c r="DF96" s="210"/>
      <c r="DG96" s="190"/>
    </row>
    <row r="97" spans="1:111" ht="18" customHeight="1">
      <c r="A97" s="148"/>
      <c r="B97" s="130">
        <f t="shared" ref="B97:B102" si="52">D97/(SUM($D$26:$D$1284))</f>
        <v>1.5272998965494315E-5</v>
      </c>
      <c r="C97" s="149">
        <f t="shared" ref="C97:C102" si="53">D97/(SUM($D$26:$D$141))</f>
        <v>7.2443519927142393E-5</v>
      </c>
      <c r="D97" s="131">
        <f t="shared" ref="D97:D102" si="54">SUM(I97:DF97)</f>
        <v>1.1660188784008884E-2</v>
      </c>
      <c r="E97" s="150"/>
      <c r="F97" s="191" t="s">
        <v>224</v>
      </c>
      <c r="G97" s="187">
        <v>42</v>
      </c>
      <c r="H97" s="188">
        <f t="shared" si="27"/>
        <v>1.1660188784008884E-2</v>
      </c>
      <c r="I97" s="20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210"/>
      <c r="AM97" s="211"/>
      <c r="AN97" s="189">
        <f>$H$97/6</f>
        <v>1.943364797334814E-3</v>
      </c>
      <c r="AO97" s="189">
        <f t="shared" ref="AO97:AS97" si="55">$H$97/6</f>
        <v>1.943364797334814E-3</v>
      </c>
      <c r="AP97" s="189">
        <f t="shared" si="55"/>
        <v>1.943364797334814E-3</v>
      </c>
      <c r="AQ97" s="189">
        <f t="shared" si="55"/>
        <v>1.943364797334814E-3</v>
      </c>
      <c r="AR97" s="189">
        <f t="shared" si="55"/>
        <v>1.943364797334814E-3</v>
      </c>
      <c r="AS97" s="189">
        <f t="shared" si="55"/>
        <v>1.943364797334814E-3</v>
      </c>
      <c r="AT97" s="199"/>
      <c r="AU97" s="199"/>
      <c r="AV97" s="199"/>
      <c r="AW97" s="199"/>
      <c r="AX97" s="199"/>
      <c r="AY97" s="199"/>
      <c r="AZ97" s="199"/>
      <c r="BA97" s="199"/>
      <c r="BB97" s="199"/>
      <c r="BC97" s="199"/>
      <c r="BD97" s="199"/>
      <c r="BE97" s="199"/>
      <c r="BF97" s="199"/>
      <c r="BG97" s="199"/>
      <c r="BH97" s="199"/>
      <c r="BI97" s="199"/>
      <c r="BJ97" s="199"/>
      <c r="BK97" s="199"/>
      <c r="BL97" s="199"/>
      <c r="BM97" s="199"/>
      <c r="BN97" s="199"/>
      <c r="BO97" s="199"/>
      <c r="BP97" s="199"/>
      <c r="BQ97" s="210"/>
      <c r="BR97" s="211"/>
      <c r="BS97" s="199"/>
      <c r="BT97" s="199"/>
      <c r="BU97" s="199"/>
      <c r="BV97" s="199"/>
      <c r="BW97" s="199"/>
      <c r="BX97" s="199"/>
      <c r="BY97" s="199"/>
      <c r="BZ97" s="199"/>
      <c r="CA97" s="199"/>
      <c r="CB97" s="199"/>
      <c r="CC97" s="199"/>
      <c r="CD97" s="199"/>
      <c r="CE97" s="199"/>
      <c r="CF97" s="199"/>
      <c r="CG97" s="199"/>
      <c r="CH97" s="199"/>
      <c r="CI97" s="199"/>
      <c r="CJ97" s="199"/>
      <c r="CK97" s="199"/>
      <c r="CL97" s="199"/>
      <c r="CM97" s="199"/>
      <c r="CN97" s="199"/>
      <c r="CO97" s="199"/>
      <c r="CP97" s="199"/>
      <c r="CQ97" s="199"/>
      <c r="CR97" s="199"/>
      <c r="CS97" s="199"/>
      <c r="CT97" s="199"/>
      <c r="CU97" s="199"/>
      <c r="CV97" s="210"/>
      <c r="CW97" s="211"/>
      <c r="CX97" s="199"/>
      <c r="CY97" s="199"/>
      <c r="CZ97" s="199"/>
      <c r="DA97" s="199"/>
      <c r="DB97" s="199"/>
      <c r="DC97" s="199"/>
      <c r="DD97" s="199"/>
      <c r="DE97" s="199"/>
      <c r="DF97" s="210"/>
      <c r="DG97" s="190"/>
    </row>
    <row r="98" spans="1:111" ht="18" customHeight="1">
      <c r="A98" s="148"/>
      <c r="B98" s="130">
        <f t="shared" si="52"/>
        <v>1.5272998965494315E-5</v>
      </c>
      <c r="C98" s="149">
        <f t="shared" si="53"/>
        <v>7.2443519927142393E-5</v>
      </c>
      <c r="D98" s="131">
        <f t="shared" si="54"/>
        <v>1.1660188784008884E-2</v>
      </c>
      <c r="E98" s="150"/>
      <c r="F98" s="191" t="s">
        <v>225</v>
      </c>
      <c r="G98" s="187">
        <v>42</v>
      </c>
      <c r="H98" s="188">
        <f t="shared" si="27"/>
        <v>1.1660188784008884E-2</v>
      </c>
      <c r="I98" s="20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199"/>
      <c r="AL98" s="210"/>
      <c r="AM98" s="211"/>
      <c r="AN98" s="199"/>
      <c r="AO98" s="199"/>
      <c r="AP98" s="199"/>
      <c r="AQ98" s="199"/>
      <c r="AR98" s="199"/>
      <c r="AS98" s="199"/>
      <c r="AT98" s="199"/>
      <c r="AU98" s="189">
        <f>$H$98/6</f>
        <v>1.943364797334814E-3</v>
      </c>
      <c r="AV98" s="189">
        <f t="shared" ref="AV98:AZ98" si="56">$H$98/6</f>
        <v>1.943364797334814E-3</v>
      </c>
      <c r="AW98" s="189">
        <f t="shared" si="56"/>
        <v>1.943364797334814E-3</v>
      </c>
      <c r="AX98" s="189">
        <f t="shared" si="56"/>
        <v>1.943364797334814E-3</v>
      </c>
      <c r="AY98" s="189">
        <f t="shared" si="56"/>
        <v>1.943364797334814E-3</v>
      </c>
      <c r="AZ98" s="189">
        <f t="shared" si="56"/>
        <v>1.943364797334814E-3</v>
      </c>
      <c r="BA98" s="199"/>
      <c r="BB98" s="199"/>
      <c r="BC98" s="199"/>
      <c r="BD98" s="199"/>
      <c r="BE98" s="199"/>
      <c r="BF98" s="199"/>
      <c r="BG98" s="199"/>
      <c r="BH98" s="199"/>
      <c r="BI98" s="199"/>
      <c r="BJ98" s="199"/>
      <c r="BK98" s="199"/>
      <c r="BL98" s="199"/>
      <c r="BM98" s="199"/>
      <c r="BN98" s="199"/>
      <c r="BO98" s="199"/>
      <c r="BP98" s="199"/>
      <c r="BQ98" s="210"/>
      <c r="BR98" s="211"/>
      <c r="BS98" s="199"/>
      <c r="BT98" s="199"/>
      <c r="BU98" s="199"/>
      <c r="BV98" s="199"/>
      <c r="BW98" s="199"/>
      <c r="BX98" s="199"/>
      <c r="BY98" s="199"/>
      <c r="BZ98" s="199"/>
      <c r="CA98" s="199"/>
      <c r="CB98" s="199"/>
      <c r="CC98" s="199"/>
      <c r="CD98" s="199"/>
      <c r="CE98" s="199"/>
      <c r="CF98" s="199"/>
      <c r="CG98" s="199"/>
      <c r="CH98" s="199"/>
      <c r="CI98" s="199"/>
      <c r="CJ98" s="199"/>
      <c r="CK98" s="199"/>
      <c r="CL98" s="199"/>
      <c r="CM98" s="199"/>
      <c r="CN98" s="199"/>
      <c r="CO98" s="199"/>
      <c r="CP98" s="199"/>
      <c r="CQ98" s="199"/>
      <c r="CR98" s="199"/>
      <c r="CS98" s="199"/>
      <c r="CT98" s="199"/>
      <c r="CU98" s="199"/>
      <c r="CV98" s="210"/>
      <c r="CW98" s="211"/>
      <c r="CX98" s="199"/>
      <c r="CY98" s="199"/>
      <c r="CZ98" s="199"/>
      <c r="DA98" s="199"/>
      <c r="DB98" s="199"/>
      <c r="DC98" s="199"/>
      <c r="DD98" s="199"/>
      <c r="DE98" s="199"/>
      <c r="DF98" s="210"/>
      <c r="DG98" s="190"/>
    </row>
    <row r="99" spans="1:111" ht="18" customHeight="1">
      <c r="A99" s="148"/>
      <c r="B99" s="130">
        <f t="shared" si="52"/>
        <v>1.5272998965494315E-5</v>
      </c>
      <c r="C99" s="149">
        <f t="shared" si="53"/>
        <v>7.2443519927142393E-5</v>
      </c>
      <c r="D99" s="131">
        <f t="shared" si="54"/>
        <v>1.1660188784008884E-2</v>
      </c>
      <c r="E99" s="150"/>
      <c r="F99" s="191" t="s">
        <v>226</v>
      </c>
      <c r="G99" s="187">
        <v>42</v>
      </c>
      <c r="H99" s="188">
        <f t="shared" si="27"/>
        <v>1.1660188784008884E-2</v>
      </c>
      <c r="I99" s="20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  <c r="AH99" s="199"/>
      <c r="AI99" s="199"/>
      <c r="AJ99" s="199"/>
      <c r="AK99" s="199"/>
      <c r="AL99" s="210"/>
      <c r="AM99" s="211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89">
        <f>$H$99/6</f>
        <v>1.943364797334814E-3</v>
      </c>
      <c r="BC99" s="189">
        <f t="shared" ref="BC99:BG99" si="57">$H$99/6</f>
        <v>1.943364797334814E-3</v>
      </c>
      <c r="BD99" s="189">
        <f t="shared" si="57"/>
        <v>1.943364797334814E-3</v>
      </c>
      <c r="BE99" s="189">
        <f t="shared" si="57"/>
        <v>1.943364797334814E-3</v>
      </c>
      <c r="BF99" s="189">
        <f t="shared" si="57"/>
        <v>1.943364797334814E-3</v>
      </c>
      <c r="BG99" s="189">
        <f t="shared" si="57"/>
        <v>1.943364797334814E-3</v>
      </c>
      <c r="BH99" s="199"/>
      <c r="BI99" s="199"/>
      <c r="BJ99" s="199"/>
      <c r="BK99" s="199"/>
      <c r="BL99" s="199"/>
      <c r="BM99" s="199"/>
      <c r="BN99" s="199"/>
      <c r="BO99" s="199"/>
      <c r="BP99" s="199"/>
      <c r="BQ99" s="210"/>
      <c r="BR99" s="211"/>
      <c r="BS99" s="199"/>
      <c r="BT99" s="199"/>
      <c r="BU99" s="199"/>
      <c r="BV99" s="199"/>
      <c r="BW99" s="199"/>
      <c r="BX99" s="199"/>
      <c r="BY99" s="199"/>
      <c r="BZ99" s="199"/>
      <c r="CA99" s="199"/>
      <c r="CB99" s="199"/>
      <c r="CC99" s="199"/>
      <c r="CD99" s="199"/>
      <c r="CE99" s="199"/>
      <c r="CF99" s="199"/>
      <c r="CG99" s="199"/>
      <c r="CH99" s="199"/>
      <c r="CI99" s="199"/>
      <c r="CJ99" s="199"/>
      <c r="CK99" s="199"/>
      <c r="CL99" s="199"/>
      <c r="CM99" s="199"/>
      <c r="CN99" s="199"/>
      <c r="CO99" s="199"/>
      <c r="CP99" s="199"/>
      <c r="CQ99" s="199"/>
      <c r="CR99" s="199"/>
      <c r="CS99" s="199"/>
      <c r="CT99" s="199"/>
      <c r="CU99" s="199"/>
      <c r="CV99" s="210"/>
      <c r="CW99" s="211"/>
      <c r="CX99" s="199"/>
      <c r="CY99" s="199"/>
      <c r="CZ99" s="199"/>
      <c r="DA99" s="199"/>
      <c r="DB99" s="199"/>
      <c r="DC99" s="199"/>
      <c r="DD99" s="199"/>
      <c r="DE99" s="199"/>
      <c r="DF99" s="210"/>
      <c r="DG99" s="190"/>
    </row>
    <row r="100" spans="1:111" ht="18" customHeight="1">
      <c r="A100" s="148"/>
      <c r="B100" s="130">
        <f t="shared" si="52"/>
        <v>1.5272998965494315E-5</v>
      </c>
      <c r="C100" s="149">
        <f t="shared" si="53"/>
        <v>7.2443519927142393E-5</v>
      </c>
      <c r="D100" s="131">
        <f t="shared" si="54"/>
        <v>1.1660188784008884E-2</v>
      </c>
      <c r="E100" s="150"/>
      <c r="F100" s="191" t="s">
        <v>227</v>
      </c>
      <c r="G100" s="187">
        <v>42</v>
      </c>
      <c r="H100" s="188">
        <f t="shared" si="27"/>
        <v>1.1660188784008884E-2</v>
      </c>
      <c r="I100" s="20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210"/>
      <c r="AM100" s="211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89">
        <f>$H$100/6</f>
        <v>1.943364797334814E-3</v>
      </c>
      <c r="BJ100" s="189">
        <f t="shared" ref="BJ100:BN100" si="58">$H$100/6</f>
        <v>1.943364797334814E-3</v>
      </c>
      <c r="BK100" s="189">
        <f t="shared" si="58"/>
        <v>1.943364797334814E-3</v>
      </c>
      <c r="BL100" s="189">
        <f t="shared" si="58"/>
        <v>1.943364797334814E-3</v>
      </c>
      <c r="BM100" s="189">
        <f t="shared" si="58"/>
        <v>1.943364797334814E-3</v>
      </c>
      <c r="BN100" s="189">
        <f t="shared" si="58"/>
        <v>1.943364797334814E-3</v>
      </c>
      <c r="BO100" s="199"/>
      <c r="BP100" s="199"/>
      <c r="BQ100" s="210"/>
      <c r="BR100" s="211"/>
      <c r="BS100" s="199"/>
      <c r="BT100" s="199"/>
      <c r="BU100" s="199"/>
      <c r="BV100" s="199"/>
      <c r="BW100" s="199"/>
      <c r="BX100" s="199"/>
      <c r="BY100" s="199"/>
      <c r="BZ100" s="199"/>
      <c r="CA100" s="199"/>
      <c r="CB100" s="199"/>
      <c r="CC100" s="199"/>
      <c r="CD100" s="199"/>
      <c r="CE100" s="199"/>
      <c r="CF100" s="199"/>
      <c r="CG100" s="199"/>
      <c r="CH100" s="199"/>
      <c r="CI100" s="199"/>
      <c r="CJ100" s="199"/>
      <c r="CK100" s="199"/>
      <c r="CL100" s="199"/>
      <c r="CM100" s="199"/>
      <c r="CN100" s="199"/>
      <c r="CO100" s="199"/>
      <c r="CP100" s="199"/>
      <c r="CQ100" s="199"/>
      <c r="CR100" s="199"/>
      <c r="CS100" s="199"/>
      <c r="CT100" s="199"/>
      <c r="CU100" s="199"/>
      <c r="CV100" s="210"/>
      <c r="CW100" s="211"/>
      <c r="CX100" s="199"/>
      <c r="CY100" s="199"/>
      <c r="CZ100" s="199"/>
      <c r="DA100" s="199"/>
      <c r="DB100" s="199"/>
      <c r="DC100" s="199"/>
      <c r="DD100" s="199"/>
      <c r="DE100" s="199"/>
      <c r="DF100" s="210"/>
      <c r="DG100" s="190"/>
    </row>
    <row r="101" spans="1:111" ht="18" customHeight="1">
      <c r="A101" s="148"/>
      <c r="B101" s="130">
        <f t="shared" si="52"/>
        <v>1.5272998965494315E-5</v>
      </c>
      <c r="C101" s="149">
        <f t="shared" si="53"/>
        <v>7.2443519927142393E-5</v>
      </c>
      <c r="D101" s="131">
        <f t="shared" si="54"/>
        <v>1.1660188784008884E-2</v>
      </c>
      <c r="E101" s="150"/>
      <c r="F101" s="191" t="s">
        <v>228</v>
      </c>
      <c r="G101" s="187">
        <v>42</v>
      </c>
      <c r="H101" s="188">
        <f t="shared" si="27"/>
        <v>1.1660188784008884E-2</v>
      </c>
      <c r="I101" s="20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  <c r="AH101" s="199"/>
      <c r="AI101" s="199"/>
      <c r="AJ101" s="199"/>
      <c r="AK101" s="199"/>
      <c r="AL101" s="210"/>
      <c r="AM101" s="211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99"/>
      <c r="BN101" s="199"/>
      <c r="BO101" s="199"/>
      <c r="BP101" s="189">
        <f>$H$101/6</f>
        <v>1.943364797334814E-3</v>
      </c>
      <c r="BQ101" s="207">
        <f t="shared" ref="BQ101:BU101" si="59">$H$101/6</f>
        <v>1.943364797334814E-3</v>
      </c>
      <c r="BR101" s="205">
        <f t="shared" si="59"/>
        <v>1.943364797334814E-3</v>
      </c>
      <c r="BS101" s="189">
        <f t="shared" si="59"/>
        <v>1.943364797334814E-3</v>
      </c>
      <c r="BT101" s="189">
        <f t="shared" si="59"/>
        <v>1.943364797334814E-3</v>
      </c>
      <c r="BU101" s="189">
        <f t="shared" si="59"/>
        <v>1.943364797334814E-3</v>
      </c>
      <c r="BV101" s="199"/>
      <c r="BW101" s="199"/>
      <c r="BX101" s="199"/>
      <c r="BY101" s="199"/>
      <c r="BZ101" s="199"/>
      <c r="CA101" s="199"/>
      <c r="CB101" s="199"/>
      <c r="CC101" s="199"/>
      <c r="CD101" s="199"/>
      <c r="CE101" s="199"/>
      <c r="CF101" s="199"/>
      <c r="CG101" s="199"/>
      <c r="CH101" s="199"/>
      <c r="CI101" s="199"/>
      <c r="CJ101" s="199"/>
      <c r="CK101" s="199"/>
      <c r="CL101" s="199"/>
      <c r="CM101" s="199"/>
      <c r="CN101" s="199"/>
      <c r="CO101" s="199"/>
      <c r="CP101" s="199"/>
      <c r="CQ101" s="199"/>
      <c r="CR101" s="199"/>
      <c r="CS101" s="199"/>
      <c r="CT101" s="199"/>
      <c r="CU101" s="199"/>
      <c r="CV101" s="210"/>
      <c r="CW101" s="211"/>
      <c r="CX101" s="199"/>
      <c r="CY101" s="199"/>
      <c r="CZ101" s="199"/>
      <c r="DA101" s="199"/>
      <c r="DB101" s="199"/>
      <c r="DC101" s="199"/>
      <c r="DD101" s="199"/>
      <c r="DE101" s="199"/>
      <c r="DF101" s="210"/>
      <c r="DG101" s="190"/>
    </row>
    <row r="102" spans="1:111" ht="18" customHeight="1">
      <c r="A102" s="148"/>
      <c r="B102" s="130">
        <f t="shared" si="52"/>
        <v>1.5272998965494315E-5</v>
      </c>
      <c r="C102" s="149">
        <f t="shared" si="53"/>
        <v>7.2443519927142393E-5</v>
      </c>
      <c r="D102" s="131">
        <f t="shared" si="54"/>
        <v>1.1660188784008884E-2</v>
      </c>
      <c r="E102" s="150"/>
      <c r="F102" s="191" t="s">
        <v>229</v>
      </c>
      <c r="G102" s="187">
        <v>42</v>
      </c>
      <c r="H102" s="188">
        <f t="shared" si="27"/>
        <v>1.1660188784008884E-2</v>
      </c>
      <c r="I102" s="20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199"/>
      <c r="AJ102" s="199"/>
      <c r="AK102" s="199"/>
      <c r="AL102" s="210"/>
      <c r="AM102" s="211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99"/>
      <c r="BN102" s="199"/>
      <c r="BO102" s="199"/>
      <c r="BP102" s="199"/>
      <c r="BQ102" s="210"/>
      <c r="BR102" s="211"/>
      <c r="BS102" s="199"/>
      <c r="BT102" s="199"/>
      <c r="BU102" s="199"/>
      <c r="BV102" s="199"/>
      <c r="BW102" s="189">
        <f>$H$102/6</f>
        <v>1.943364797334814E-3</v>
      </c>
      <c r="BX102" s="189">
        <f t="shared" ref="BX102:CB102" si="60">$H$102/6</f>
        <v>1.943364797334814E-3</v>
      </c>
      <c r="BY102" s="189">
        <f t="shared" si="60"/>
        <v>1.943364797334814E-3</v>
      </c>
      <c r="BZ102" s="189">
        <f t="shared" si="60"/>
        <v>1.943364797334814E-3</v>
      </c>
      <c r="CA102" s="189">
        <f t="shared" si="60"/>
        <v>1.943364797334814E-3</v>
      </c>
      <c r="CB102" s="189">
        <f t="shared" si="60"/>
        <v>1.943364797334814E-3</v>
      </c>
      <c r="CC102" s="199"/>
      <c r="CD102" s="199"/>
      <c r="CE102" s="199"/>
      <c r="CF102" s="199"/>
      <c r="CG102" s="199"/>
      <c r="CH102" s="199"/>
      <c r="CI102" s="199"/>
      <c r="CJ102" s="199"/>
      <c r="CK102" s="199"/>
      <c r="CL102" s="199"/>
      <c r="CM102" s="199"/>
      <c r="CN102" s="199"/>
      <c r="CO102" s="199"/>
      <c r="CP102" s="199"/>
      <c r="CQ102" s="199"/>
      <c r="CR102" s="199"/>
      <c r="CS102" s="199"/>
      <c r="CT102" s="199"/>
      <c r="CU102" s="199"/>
      <c r="CV102" s="210"/>
      <c r="CW102" s="211"/>
      <c r="CX102" s="199"/>
      <c r="CY102" s="199"/>
      <c r="CZ102" s="199"/>
      <c r="DA102" s="199"/>
      <c r="DB102" s="199"/>
      <c r="DC102" s="199"/>
      <c r="DD102" s="199"/>
      <c r="DE102" s="199"/>
      <c r="DF102" s="210"/>
      <c r="DG102" s="190"/>
    </row>
    <row r="103" spans="1:111" ht="18" customHeight="1">
      <c r="A103" s="148"/>
      <c r="C103" s="149"/>
      <c r="E103" s="212"/>
      <c r="F103" s="193" t="s">
        <v>230</v>
      </c>
      <c r="G103" s="187"/>
      <c r="H103" s="198"/>
      <c r="I103" s="20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  <c r="AH103" s="199"/>
      <c r="AI103" s="199"/>
      <c r="AJ103" s="199"/>
      <c r="AK103" s="199"/>
      <c r="AL103" s="210"/>
      <c r="AM103" s="211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99"/>
      <c r="BN103" s="199"/>
      <c r="BO103" s="199"/>
      <c r="BP103" s="199"/>
      <c r="BQ103" s="210"/>
      <c r="BR103" s="211"/>
      <c r="BS103" s="199"/>
      <c r="BT103" s="199"/>
      <c r="BU103" s="199"/>
      <c r="BV103" s="199"/>
      <c r="BW103" s="199"/>
      <c r="BX103" s="199"/>
      <c r="BY103" s="199"/>
      <c r="BZ103" s="199"/>
      <c r="CA103" s="199"/>
      <c r="CB103" s="199"/>
      <c r="CC103" s="199"/>
      <c r="CD103" s="199"/>
      <c r="CE103" s="199"/>
      <c r="CF103" s="199"/>
      <c r="CG103" s="199"/>
      <c r="CH103" s="199"/>
      <c r="CI103" s="199"/>
      <c r="CJ103" s="199"/>
      <c r="CK103" s="199"/>
      <c r="CL103" s="199"/>
      <c r="CM103" s="199"/>
      <c r="CN103" s="199"/>
      <c r="CO103" s="199"/>
      <c r="CP103" s="199"/>
      <c r="CQ103" s="199"/>
      <c r="CR103" s="199"/>
      <c r="CS103" s="199"/>
      <c r="CT103" s="199"/>
      <c r="CU103" s="199"/>
      <c r="CV103" s="210"/>
      <c r="CW103" s="211"/>
      <c r="CX103" s="199"/>
      <c r="CY103" s="199"/>
      <c r="CZ103" s="199"/>
      <c r="DA103" s="199"/>
      <c r="DB103" s="199"/>
      <c r="DC103" s="199"/>
      <c r="DD103" s="199"/>
      <c r="DE103" s="199"/>
      <c r="DF103" s="210"/>
      <c r="DG103" s="190"/>
    </row>
    <row r="104" spans="1:111" ht="18" customHeight="1">
      <c r="A104" s="139">
        <f>B105</f>
        <v>2.9091426600941553E-5</v>
      </c>
      <c r="C104" s="149"/>
      <c r="E104" s="206"/>
      <c r="F104" s="193" t="s">
        <v>231</v>
      </c>
      <c r="G104" s="187"/>
      <c r="H104" s="198"/>
      <c r="I104" s="20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199"/>
      <c r="AL104" s="210"/>
      <c r="AM104" s="211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99"/>
      <c r="BN104" s="199"/>
      <c r="BO104" s="199"/>
      <c r="BP104" s="199"/>
      <c r="BQ104" s="210"/>
      <c r="BR104" s="211"/>
      <c r="BS104" s="199"/>
      <c r="BT104" s="199"/>
      <c r="BU104" s="199"/>
      <c r="BV104" s="199"/>
      <c r="BW104" s="199"/>
      <c r="BX104" s="199"/>
      <c r="BY104" s="199"/>
      <c r="BZ104" s="199"/>
      <c r="CA104" s="199"/>
      <c r="CB104" s="199"/>
      <c r="CC104" s="199"/>
      <c r="CD104" s="199"/>
      <c r="CE104" s="199"/>
      <c r="CF104" s="199"/>
      <c r="CG104" s="199"/>
      <c r="CH104" s="199"/>
      <c r="CI104" s="199"/>
      <c r="CJ104" s="199"/>
      <c r="CK104" s="199"/>
      <c r="CL104" s="199"/>
      <c r="CM104" s="199"/>
      <c r="CN104" s="199"/>
      <c r="CO104" s="199"/>
      <c r="CP104" s="199"/>
      <c r="CQ104" s="199"/>
      <c r="CR104" s="199"/>
      <c r="CS104" s="199"/>
      <c r="CT104" s="199"/>
      <c r="CU104" s="199"/>
      <c r="CV104" s="210"/>
      <c r="CW104" s="211"/>
      <c r="CX104" s="199"/>
      <c r="CY104" s="199"/>
      <c r="CZ104" s="199"/>
      <c r="DA104" s="199"/>
      <c r="DB104" s="199"/>
      <c r="DC104" s="199"/>
      <c r="DD104" s="199"/>
      <c r="DE104" s="199"/>
      <c r="DF104" s="210"/>
      <c r="DG104" s="190"/>
    </row>
    <row r="105" spans="1:111" ht="18" customHeight="1">
      <c r="A105" s="148"/>
      <c r="B105" s="130">
        <f>D105/(SUM($D$26:$D$1284))</f>
        <v>2.9091426600941553E-5</v>
      </c>
      <c r="C105" s="149">
        <f>D105/(SUM($D$26:$D$141))</f>
        <v>1.3798765700408076E-4</v>
      </c>
      <c r="D105" s="131">
        <f>SUM(I105:DF105)</f>
        <v>2.2209883398112161E-2</v>
      </c>
      <c r="E105" s="150"/>
      <c r="F105" s="191" t="s">
        <v>232</v>
      </c>
      <c r="G105" s="187">
        <v>80</v>
      </c>
      <c r="H105" s="188">
        <f t="shared" ref="H105" si="61">G105/$G$143</f>
        <v>2.2209883398112161E-2</v>
      </c>
      <c r="I105" s="20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210"/>
      <c r="AM105" s="211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99"/>
      <c r="BN105" s="199"/>
      <c r="BO105" s="199"/>
      <c r="BP105" s="199"/>
      <c r="BQ105" s="210"/>
      <c r="BR105" s="211"/>
      <c r="BS105" s="199"/>
      <c r="BT105" s="199"/>
      <c r="BU105" s="199"/>
      <c r="BV105" s="199"/>
      <c r="BW105" s="199"/>
      <c r="BX105" s="199"/>
      <c r="BY105" s="199"/>
      <c r="BZ105" s="199"/>
      <c r="CA105" s="199"/>
      <c r="CB105" s="199"/>
      <c r="CC105" s="189">
        <f>$H$105/3</f>
        <v>7.403294466037387E-3</v>
      </c>
      <c r="CD105" s="189">
        <f t="shared" ref="CD105:CE105" si="62">$H$105/3</f>
        <v>7.403294466037387E-3</v>
      </c>
      <c r="CE105" s="189">
        <f t="shared" si="62"/>
        <v>7.403294466037387E-3</v>
      </c>
      <c r="CF105" s="199"/>
      <c r="CG105" s="199"/>
      <c r="CH105" s="199"/>
      <c r="CI105" s="199"/>
      <c r="CJ105" s="199"/>
      <c r="CK105" s="199"/>
      <c r="CL105" s="199"/>
      <c r="CM105" s="199"/>
      <c r="CN105" s="199"/>
      <c r="CO105" s="199"/>
      <c r="CP105" s="199"/>
      <c r="CQ105" s="199"/>
      <c r="CR105" s="199"/>
      <c r="CS105" s="199"/>
      <c r="CT105" s="199"/>
      <c r="CU105" s="199"/>
      <c r="CV105" s="210"/>
      <c r="CW105" s="211"/>
      <c r="CX105" s="199"/>
      <c r="CY105" s="199"/>
      <c r="CZ105" s="199"/>
      <c r="DA105" s="199"/>
      <c r="DB105" s="199"/>
      <c r="DC105" s="199"/>
      <c r="DD105" s="199"/>
      <c r="DE105" s="199"/>
      <c r="DF105" s="210"/>
      <c r="DG105" s="190"/>
    </row>
    <row r="106" spans="1:111" ht="18" customHeight="1">
      <c r="A106" s="139">
        <f>B107</f>
        <v>2.9091426600941553E-5</v>
      </c>
      <c r="C106" s="149"/>
      <c r="E106" s="206"/>
      <c r="F106" s="193" t="s">
        <v>233</v>
      </c>
      <c r="G106" s="187"/>
      <c r="H106" s="198"/>
      <c r="I106" s="20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210"/>
      <c r="AM106" s="211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99"/>
      <c r="BN106" s="199"/>
      <c r="BO106" s="199"/>
      <c r="BP106" s="199"/>
      <c r="BQ106" s="210"/>
      <c r="BR106" s="211"/>
      <c r="BS106" s="199"/>
      <c r="BT106" s="199"/>
      <c r="BU106" s="199"/>
      <c r="BV106" s="199"/>
      <c r="BW106" s="199"/>
      <c r="BX106" s="199"/>
      <c r="BY106" s="199"/>
      <c r="BZ106" s="199"/>
      <c r="CA106" s="199"/>
      <c r="CB106" s="199"/>
      <c r="CC106" s="199"/>
      <c r="CD106" s="199"/>
      <c r="CE106" s="199"/>
      <c r="CF106" s="199"/>
      <c r="CG106" s="199"/>
      <c r="CH106" s="199"/>
      <c r="CI106" s="199"/>
      <c r="CJ106" s="199"/>
      <c r="CK106" s="199"/>
      <c r="CL106" s="199"/>
      <c r="CM106" s="199"/>
      <c r="CN106" s="199"/>
      <c r="CO106" s="199"/>
      <c r="CP106" s="199"/>
      <c r="CQ106" s="199"/>
      <c r="CR106" s="199"/>
      <c r="CS106" s="199"/>
      <c r="CT106" s="199"/>
      <c r="CU106" s="199"/>
      <c r="CV106" s="210"/>
      <c r="CW106" s="211"/>
      <c r="CX106" s="199"/>
      <c r="CY106" s="199"/>
      <c r="CZ106" s="199"/>
      <c r="DA106" s="199"/>
      <c r="DB106" s="199"/>
      <c r="DC106" s="199"/>
      <c r="DD106" s="199"/>
      <c r="DE106" s="199"/>
      <c r="DF106" s="210"/>
      <c r="DG106" s="190"/>
    </row>
    <row r="107" spans="1:111" ht="18" customHeight="1">
      <c r="A107" s="148"/>
      <c r="B107" s="130">
        <f>D107/(SUM($D$26:$D$1284))</f>
        <v>2.9091426600941553E-5</v>
      </c>
      <c r="C107" s="149">
        <f>D107/(SUM($D$26:$D$141))</f>
        <v>1.3798765700408076E-4</v>
      </c>
      <c r="D107" s="131">
        <f>SUM(I107:DF107)</f>
        <v>2.2209883398112161E-2</v>
      </c>
      <c r="E107" s="150"/>
      <c r="F107" s="191" t="s">
        <v>232</v>
      </c>
      <c r="G107" s="187">
        <v>80</v>
      </c>
      <c r="H107" s="188">
        <f t="shared" ref="H107" si="63">G107/$G$143</f>
        <v>2.2209883398112161E-2</v>
      </c>
      <c r="I107" s="20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210"/>
      <c r="AM107" s="211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99"/>
      <c r="BN107" s="199"/>
      <c r="BO107" s="199"/>
      <c r="BP107" s="199"/>
      <c r="BQ107" s="210"/>
      <c r="BR107" s="211"/>
      <c r="BS107" s="199"/>
      <c r="BT107" s="199"/>
      <c r="BU107" s="199"/>
      <c r="BV107" s="199"/>
      <c r="BW107" s="199"/>
      <c r="BX107" s="199"/>
      <c r="BY107" s="199"/>
      <c r="BZ107" s="199"/>
      <c r="CA107" s="199"/>
      <c r="CB107" s="199"/>
      <c r="CC107" s="199"/>
      <c r="CD107" s="199"/>
      <c r="CE107" s="199"/>
      <c r="CF107" s="189">
        <f>$H$107/3</f>
        <v>7.403294466037387E-3</v>
      </c>
      <c r="CG107" s="189">
        <f t="shared" ref="CG107:CH107" si="64">$H$107/3</f>
        <v>7.403294466037387E-3</v>
      </c>
      <c r="CH107" s="189">
        <f t="shared" si="64"/>
        <v>7.403294466037387E-3</v>
      </c>
      <c r="CI107" s="199"/>
      <c r="CJ107" s="199"/>
      <c r="CK107" s="199"/>
      <c r="CL107" s="199"/>
      <c r="CM107" s="199"/>
      <c r="CN107" s="199"/>
      <c r="CO107" s="199"/>
      <c r="CP107" s="199"/>
      <c r="CQ107" s="199"/>
      <c r="CR107" s="199"/>
      <c r="CS107" s="199"/>
      <c r="CT107" s="199"/>
      <c r="CU107" s="199"/>
      <c r="CV107" s="210"/>
      <c r="CW107" s="211"/>
      <c r="CX107" s="199"/>
      <c r="CY107" s="199"/>
      <c r="CZ107" s="199"/>
      <c r="DA107" s="199"/>
      <c r="DB107" s="199"/>
      <c r="DC107" s="199"/>
      <c r="DD107" s="199"/>
      <c r="DE107" s="199"/>
      <c r="DF107" s="210"/>
      <c r="DG107" s="190"/>
    </row>
    <row r="108" spans="1:111" ht="18" customHeight="1">
      <c r="A108" s="139">
        <f>B109</f>
        <v>2.9091426600941553E-5</v>
      </c>
      <c r="C108" s="149"/>
      <c r="E108" s="206"/>
      <c r="F108" s="193" t="s">
        <v>234</v>
      </c>
      <c r="G108" s="187"/>
      <c r="H108" s="198"/>
      <c r="I108" s="20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210"/>
      <c r="AM108" s="211"/>
      <c r="AN108" s="199"/>
      <c r="AO108" s="199"/>
      <c r="AP108" s="199"/>
      <c r="AQ108" s="199"/>
      <c r="AR108" s="199"/>
      <c r="AS108" s="199"/>
      <c r="AT108" s="199"/>
      <c r="AU108" s="199"/>
      <c r="AV108" s="199"/>
      <c r="AW108" s="199"/>
      <c r="AX108" s="199"/>
      <c r="AY108" s="199"/>
      <c r="AZ108" s="199"/>
      <c r="BA108" s="199"/>
      <c r="BB108" s="199"/>
      <c r="BC108" s="199"/>
      <c r="BD108" s="199"/>
      <c r="BE108" s="199"/>
      <c r="BF108" s="199"/>
      <c r="BG108" s="199"/>
      <c r="BH108" s="199"/>
      <c r="BI108" s="199"/>
      <c r="BJ108" s="199"/>
      <c r="BK108" s="199"/>
      <c r="BL108" s="199"/>
      <c r="BM108" s="199"/>
      <c r="BN108" s="199"/>
      <c r="BO108" s="199"/>
      <c r="BP108" s="199"/>
      <c r="BQ108" s="210"/>
      <c r="BR108" s="211"/>
      <c r="BS108" s="199"/>
      <c r="BT108" s="199"/>
      <c r="BU108" s="199"/>
      <c r="BV108" s="199"/>
      <c r="BW108" s="199"/>
      <c r="BX108" s="199"/>
      <c r="BY108" s="199"/>
      <c r="BZ108" s="199"/>
      <c r="CA108" s="199"/>
      <c r="CB108" s="199"/>
      <c r="CC108" s="199"/>
      <c r="CD108" s="199"/>
      <c r="CE108" s="199"/>
      <c r="CF108" s="199"/>
      <c r="CG108" s="199"/>
      <c r="CH108" s="199"/>
      <c r="CI108" s="199"/>
      <c r="CJ108" s="199"/>
      <c r="CK108" s="199"/>
      <c r="CL108" s="199"/>
      <c r="CM108" s="199"/>
      <c r="CN108" s="199"/>
      <c r="CO108" s="199"/>
      <c r="CP108" s="199"/>
      <c r="CQ108" s="199"/>
      <c r="CR108" s="199"/>
      <c r="CS108" s="199"/>
      <c r="CT108" s="199"/>
      <c r="CU108" s="199"/>
      <c r="CV108" s="210"/>
      <c r="CW108" s="211"/>
      <c r="CX108" s="199"/>
      <c r="CY108" s="199"/>
      <c r="CZ108" s="199"/>
      <c r="DA108" s="199"/>
      <c r="DB108" s="199"/>
      <c r="DC108" s="199"/>
      <c r="DD108" s="199"/>
      <c r="DE108" s="199"/>
      <c r="DF108" s="210"/>
      <c r="DG108" s="190"/>
    </row>
    <row r="109" spans="1:111" ht="18" customHeight="1">
      <c r="A109" s="148"/>
      <c r="B109" s="130">
        <f>D109/(SUM($D$26:$D$1284))</f>
        <v>2.9091426600941553E-5</v>
      </c>
      <c r="C109" s="149">
        <f>D109/(SUM($D$26:$D$141))</f>
        <v>1.3798765700408076E-4</v>
      </c>
      <c r="D109" s="131">
        <f>SUM(I109:DF109)</f>
        <v>2.2209883398112161E-2</v>
      </c>
      <c r="E109" s="150"/>
      <c r="F109" s="191" t="s">
        <v>232</v>
      </c>
      <c r="G109" s="187">
        <v>80</v>
      </c>
      <c r="H109" s="188">
        <f t="shared" ref="H109" si="65">G109/$G$143</f>
        <v>2.2209883398112161E-2</v>
      </c>
      <c r="I109" s="20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210"/>
      <c r="AM109" s="211"/>
      <c r="AN109" s="199"/>
      <c r="AO109" s="199"/>
      <c r="AP109" s="199"/>
      <c r="AQ109" s="199"/>
      <c r="AR109" s="199"/>
      <c r="AS109" s="199"/>
      <c r="AT109" s="199"/>
      <c r="AU109" s="199"/>
      <c r="AV109" s="199"/>
      <c r="AW109" s="199"/>
      <c r="AX109" s="199"/>
      <c r="AY109" s="199"/>
      <c r="AZ109" s="199"/>
      <c r="BA109" s="199"/>
      <c r="BB109" s="199"/>
      <c r="BC109" s="199"/>
      <c r="BD109" s="199"/>
      <c r="BE109" s="199"/>
      <c r="BF109" s="199"/>
      <c r="BG109" s="199"/>
      <c r="BH109" s="199"/>
      <c r="BI109" s="199"/>
      <c r="BJ109" s="199"/>
      <c r="BK109" s="199"/>
      <c r="BL109" s="199"/>
      <c r="BM109" s="199"/>
      <c r="BN109" s="199"/>
      <c r="BO109" s="199"/>
      <c r="BP109" s="199"/>
      <c r="BQ109" s="210"/>
      <c r="BR109" s="211"/>
      <c r="BS109" s="199"/>
      <c r="BT109" s="199"/>
      <c r="BU109" s="199"/>
      <c r="BV109" s="199"/>
      <c r="BW109" s="199"/>
      <c r="BX109" s="199"/>
      <c r="BY109" s="199"/>
      <c r="BZ109" s="199"/>
      <c r="CA109" s="199"/>
      <c r="CB109" s="199"/>
      <c r="CC109" s="199"/>
      <c r="CD109" s="199"/>
      <c r="CE109" s="199"/>
      <c r="CF109" s="199"/>
      <c r="CG109" s="199"/>
      <c r="CH109" s="199"/>
      <c r="CI109" s="189">
        <f>$H$109/3</f>
        <v>7.403294466037387E-3</v>
      </c>
      <c r="CJ109" s="189">
        <f t="shared" ref="CJ109:CK109" si="66">$H$109/3</f>
        <v>7.403294466037387E-3</v>
      </c>
      <c r="CK109" s="189">
        <f t="shared" si="66"/>
        <v>7.403294466037387E-3</v>
      </c>
      <c r="CL109" s="199"/>
      <c r="CM109" s="199"/>
      <c r="CN109" s="199"/>
      <c r="CO109" s="199"/>
      <c r="CP109" s="199"/>
      <c r="CQ109" s="199"/>
      <c r="CR109" s="199"/>
      <c r="CS109" s="199"/>
      <c r="CT109" s="199"/>
      <c r="CU109" s="199"/>
      <c r="CV109" s="210"/>
      <c r="CW109" s="211"/>
      <c r="CX109" s="199"/>
      <c r="CY109" s="199"/>
      <c r="CZ109" s="199"/>
      <c r="DA109" s="199"/>
      <c r="DB109" s="199"/>
      <c r="DC109" s="199"/>
      <c r="DD109" s="199"/>
      <c r="DE109" s="199"/>
      <c r="DF109" s="210"/>
      <c r="DG109" s="190"/>
    </row>
    <row r="110" spans="1:111" ht="18" customHeight="1">
      <c r="A110" s="148"/>
      <c r="C110" s="149"/>
      <c r="E110" s="213"/>
      <c r="F110" s="193" t="s">
        <v>235</v>
      </c>
      <c r="G110" s="187"/>
      <c r="H110" s="198"/>
      <c r="I110" s="20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210"/>
      <c r="AM110" s="211"/>
      <c r="AN110" s="199"/>
      <c r="AO110" s="199"/>
      <c r="AP110" s="199"/>
      <c r="AQ110" s="199"/>
      <c r="AR110" s="199"/>
      <c r="AS110" s="199"/>
      <c r="AT110" s="199"/>
      <c r="AU110" s="199"/>
      <c r="AV110" s="199"/>
      <c r="AW110" s="199"/>
      <c r="AX110" s="199"/>
      <c r="AY110" s="199"/>
      <c r="AZ110" s="199"/>
      <c r="BA110" s="199"/>
      <c r="BB110" s="199"/>
      <c r="BC110" s="199"/>
      <c r="BD110" s="199"/>
      <c r="BE110" s="199"/>
      <c r="BF110" s="199"/>
      <c r="BG110" s="199"/>
      <c r="BH110" s="199"/>
      <c r="BI110" s="199"/>
      <c r="BJ110" s="199"/>
      <c r="BK110" s="199"/>
      <c r="BL110" s="199"/>
      <c r="BM110" s="199"/>
      <c r="BN110" s="199"/>
      <c r="BO110" s="199"/>
      <c r="BP110" s="199"/>
      <c r="BQ110" s="210"/>
      <c r="BR110" s="211"/>
      <c r="BS110" s="199"/>
      <c r="BT110" s="199"/>
      <c r="BU110" s="199"/>
      <c r="BV110" s="199"/>
      <c r="BW110" s="199"/>
      <c r="BX110" s="199"/>
      <c r="BY110" s="199"/>
      <c r="BZ110" s="199"/>
      <c r="CA110" s="199"/>
      <c r="CB110" s="199"/>
      <c r="CC110" s="199"/>
      <c r="CD110" s="199"/>
      <c r="CE110" s="199"/>
      <c r="CF110" s="199"/>
      <c r="CG110" s="199"/>
      <c r="CH110" s="199"/>
      <c r="CI110" s="199"/>
      <c r="CJ110" s="199"/>
      <c r="CK110" s="199"/>
      <c r="CL110" s="199"/>
      <c r="CM110" s="199"/>
      <c r="CN110" s="199"/>
      <c r="CO110" s="199"/>
      <c r="CP110" s="199"/>
      <c r="CQ110" s="199"/>
      <c r="CR110" s="199"/>
      <c r="CS110" s="199"/>
      <c r="CT110" s="199"/>
      <c r="CU110" s="199"/>
      <c r="CV110" s="210"/>
      <c r="CW110" s="211"/>
      <c r="CX110" s="199"/>
      <c r="CY110" s="199"/>
      <c r="CZ110" s="199"/>
      <c r="DA110" s="199"/>
      <c r="DB110" s="199"/>
      <c r="DC110" s="199"/>
      <c r="DD110" s="199"/>
      <c r="DE110" s="199"/>
      <c r="DF110" s="210"/>
      <c r="DG110" s="190"/>
    </row>
    <row r="111" spans="1:111" ht="18" customHeight="1">
      <c r="A111" s="139">
        <f>B112</f>
        <v>2.1818569950706161E-5</v>
      </c>
      <c r="C111" s="149"/>
      <c r="E111" s="206"/>
      <c r="F111" s="193" t="s">
        <v>236</v>
      </c>
      <c r="G111" s="187"/>
      <c r="H111" s="198"/>
      <c r="I111" s="20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210"/>
      <c r="AM111" s="211"/>
      <c r="AN111" s="199"/>
      <c r="AO111" s="199"/>
      <c r="AP111" s="199"/>
      <c r="AQ111" s="199"/>
      <c r="AR111" s="199"/>
      <c r="AS111" s="199"/>
      <c r="AT111" s="199"/>
      <c r="AU111" s="199"/>
      <c r="AV111" s="199"/>
      <c r="AW111" s="199"/>
      <c r="AX111" s="199"/>
      <c r="AY111" s="199"/>
      <c r="AZ111" s="199"/>
      <c r="BA111" s="199"/>
      <c r="BB111" s="199"/>
      <c r="BC111" s="199"/>
      <c r="BD111" s="199"/>
      <c r="BE111" s="199"/>
      <c r="BF111" s="199"/>
      <c r="BG111" s="199"/>
      <c r="BH111" s="199"/>
      <c r="BI111" s="199"/>
      <c r="BJ111" s="199"/>
      <c r="BK111" s="199"/>
      <c r="BL111" s="199"/>
      <c r="BM111" s="199"/>
      <c r="BN111" s="199"/>
      <c r="BO111" s="199"/>
      <c r="BP111" s="199"/>
      <c r="BQ111" s="210"/>
      <c r="BR111" s="211"/>
      <c r="BS111" s="199"/>
      <c r="BT111" s="199"/>
      <c r="BU111" s="199"/>
      <c r="BV111" s="199"/>
      <c r="BW111" s="199"/>
      <c r="BX111" s="199"/>
      <c r="BY111" s="199"/>
      <c r="BZ111" s="199"/>
      <c r="CA111" s="199"/>
      <c r="CB111" s="199"/>
      <c r="CC111" s="199"/>
      <c r="CD111" s="199"/>
      <c r="CE111" s="199"/>
      <c r="CF111" s="199"/>
      <c r="CG111" s="199"/>
      <c r="CH111" s="199"/>
      <c r="CI111" s="199"/>
      <c r="CJ111" s="199"/>
      <c r="CK111" s="199"/>
      <c r="CL111" s="199"/>
      <c r="CM111" s="199"/>
      <c r="CN111" s="199"/>
      <c r="CO111" s="199"/>
      <c r="CP111" s="199"/>
      <c r="CQ111" s="199"/>
      <c r="CR111" s="199"/>
      <c r="CS111" s="199"/>
      <c r="CT111" s="199"/>
      <c r="CU111" s="199"/>
      <c r="CV111" s="210"/>
      <c r="CW111" s="211"/>
      <c r="CX111" s="199"/>
      <c r="CY111" s="199"/>
      <c r="CZ111" s="199"/>
      <c r="DA111" s="199"/>
      <c r="DB111" s="199"/>
      <c r="DC111" s="199"/>
      <c r="DD111" s="199"/>
      <c r="DE111" s="199"/>
      <c r="DF111" s="210"/>
      <c r="DG111" s="190"/>
    </row>
    <row r="112" spans="1:111" ht="18" customHeight="1">
      <c r="A112" s="148"/>
      <c r="B112" s="130">
        <f>D112/(SUM($D$26:$D$1284))</f>
        <v>2.1818569950706161E-5</v>
      </c>
      <c r="C112" s="149">
        <f>D112/(SUM($D$26:$D$141))</f>
        <v>1.0349074275306055E-4</v>
      </c>
      <c r="D112" s="131">
        <f>SUM(I112:DF112)</f>
        <v>1.6657412548584119E-2</v>
      </c>
      <c r="E112" s="150"/>
      <c r="F112" s="191" t="s">
        <v>232</v>
      </c>
      <c r="G112" s="187">
        <v>60</v>
      </c>
      <c r="H112" s="188">
        <f t="shared" ref="H112" si="67">G112/$G$143</f>
        <v>1.6657412548584119E-2</v>
      </c>
      <c r="I112" s="20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199"/>
      <c r="AL112" s="210"/>
      <c r="AM112" s="211"/>
      <c r="AN112" s="199"/>
      <c r="AO112" s="199"/>
      <c r="AP112" s="199"/>
      <c r="AQ112" s="199"/>
      <c r="AR112" s="199"/>
      <c r="AS112" s="199"/>
      <c r="AT112" s="199"/>
      <c r="AU112" s="199"/>
      <c r="AV112" s="199"/>
      <c r="AW112" s="199"/>
      <c r="AX112" s="199"/>
      <c r="AY112" s="199"/>
      <c r="AZ112" s="199"/>
      <c r="BA112" s="199"/>
      <c r="BB112" s="199"/>
      <c r="BC112" s="199"/>
      <c r="BD112" s="199"/>
      <c r="BE112" s="199"/>
      <c r="BF112" s="199"/>
      <c r="BG112" s="199"/>
      <c r="BH112" s="199"/>
      <c r="BI112" s="199"/>
      <c r="BJ112" s="199"/>
      <c r="BK112" s="199"/>
      <c r="BL112" s="199"/>
      <c r="BM112" s="199"/>
      <c r="BN112" s="199"/>
      <c r="BO112" s="199"/>
      <c r="BP112" s="199"/>
      <c r="BQ112" s="210"/>
      <c r="BR112" s="211"/>
      <c r="BS112" s="199"/>
      <c r="BT112" s="199"/>
      <c r="BU112" s="199"/>
      <c r="BV112" s="199"/>
      <c r="BW112" s="199"/>
      <c r="BX112" s="199"/>
      <c r="BY112" s="199"/>
      <c r="BZ112" s="199"/>
      <c r="CA112" s="199"/>
      <c r="CB112" s="199"/>
      <c r="CC112" s="199"/>
      <c r="CD112" s="199"/>
      <c r="CE112" s="189">
        <f>$H$112/5</f>
        <v>3.3314825097168236E-3</v>
      </c>
      <c r="CF112" s="199"/>
      <c r="CG112" s="199"/>
      <c r="CH112" s="189">
        <f>$H$112/5</f>
        <v>3.3314825097168236E-3</v>
      </c>
      <c r="CI112" s="199"/>
      <c r="CJ112" s="199"/>
      <c r="CK112" s="189">
        <f t="shared" ref="CK112:CM112" si="68">$H$112/5</f>
        <v>3.3314825097168236E-3</v>
      </c>
      <c r="CL112" s="189">
        <f t="shared" si="68"/>
        <v>3.3314825097168236E-3</v>
      </c>
      <c r="CM112" s="189">
        <f t="shared" si="68"/>
        <v>3.3314825097168236E-3</v>
      </c>
      <c r="CN112" s="199"/>
      <c r="CO112" s="199"/>
      <c r="CP112" s="199"/>
      <c r="CQ112" s="199"/>
      <c r="CR112" s="199"/>
      <c r="CS112" s="199"/>
      <c r="CT112" s="199"/>
      <c r="CU112" s="199"/>
      <c r="CV112" s="210"/>
      <c r="CW112" s="211"/>
      <c r="CX112" s="199"/>
      <c r="CY112" s="199"/>
      <c r="CZ112" s="199"/>
      <c r="DA112" s="199"/>
      <c r="DB112" s="199"/>
      <c r="DC112" s="199"/>
      <c r="DD112" s="199"/>
      <c r="DE112" s="199"/>
      <c r="DF112" s="210"/>
      <c r="DG112" s="190"/>
    </row>
    <row r="113" spans="1:111" ht="18" customHeight="1">
      <c r="A113" s="139">
        <f>SUM(B114:B125)</f>
        <v>8.7274279802824659E-5</v>
      </c>
      <c r="C113" s="149"/>
      <c r="E113" s="206"/>
      <c r="F113" s="193" t="s">
        <v>237</v>
      </c>
      <c r="G113" s="187"/>
      <c r="H113" s="198"/>
      <c r="I113" s="20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199"/>
      <c r="AI113" s="199"/>
      <c r="AJ113" s="199"/>
      <c r="AK113" s="199"/>
      <c r="AL113" s="210"/>
      <c r="AM113" s="211"/>
      <c r="AN113" s="199"/>
      <c r="AO113" s="199"/>
      <c r="AP113" s="199"/>
      <c r="AQ113" s="199"/>
      <c r="AR113" s="199"/>
      <c r="AS113" s="199"/>
      <c r="AT113" s="199"/>
      <c r="AU113" s="199"/>
      <c r="AV113" s="199"/>
      <c r="AW113" s="199"/>
      <c r="AX113" s="199"/>
      <c r="AY113" s="199"/>
      <c r="AZ113" s="199"/>
      <c r="BA113" s="199"/>
      <c r="BB113" s="199"/>
      <c r="BC113" s="199"/>
      <c r="BD113" s="199"/>
      <c r="BE113" s="199"/>
      <c r="BF113" s="199"/>
      <c r="BG113" s="199"/>
      <c r="BH113" s="199"/>
      <c r="BI113" s="199"/>
      <c r="BJ113" s="199"/>
      <c r="BK113" s="199"/>
      <c r="BL113" s="199"/>
      <c r="BM113" s="199"/>
      <c r="BN113" s="199"/>
      <c r="BO113" s="199"/>
      <c r="BP113" s="199"/>
      <c r="BQ113" s="210"/>
      <c r="BR113" s="211"/>
      <c r="BS113" s="199"/>
      <c r="BT113" s="199"/>
      <c r="BU113" s="199"/>
      <c r="BV113" s="199"/>
      <c r="BW113" s="199"/>
      <c r="BX113" s="199"/>
      <c r="BY113" s="199"/>
      <c r="BZ113" s="199"/>
      <c r="CA113" s="199"/>
      <c r="CB113" s="199"/>
      <c r="CC113" s="199"/>
      <c r="CD113" s="199"/>
      <c r="CE113" s="199"/>
      <c r="CF113" s="199"/>
      <c r="CG113" s="199"/>
      <c r="CH113" s="199"/>
      <c r="CI113" s="199"/>
      <c r="CJ113" s="199"/>
      <c r="CK113" s="199"/>
      <c r="CL113" s="199"/>
      <c r="CM113" s="199"/>
      <c r="CN113" s="199"/>
      <c r="CO113" s="199"/>
      <c r="CP113" s="199"/>
      <c r="CQ113" s="199"/>
      <c r="CR113" s="199"/>
      <c r="CS113" s="199"/>
      <c r="CT113" s="199"/>
      <c r="CU113" s="199"/>
      <c r="CV113" s="210"/>
      <c r="CW113" s="211"/>
      <c r="CX113" s="199"/>
      <c r="CY113" s="199"/>
      <c r="CZ113" s="199"/>
      <c r="DA113" s="199"/>
      <c r="DB113" s="199"/>
      <c r="DC113" s="199"/>
      <c r="DD113" s="199"/>
      <c r="DE113" s="199"/>
      <c r="DF113" s="210"/>
      <c r="DG113" s="190"/>
    </row>
    <row r="114" spans="1:111" ht="18" customHeight="1">
      <c r="A114" s="148"/>
      <c r="B114" s="130">
        <f t="shared" ref="B114:B125" si="69">D114/(SUM($D$26:$D$1284))</f>
        <v>7.2728566502353883E-6</v>
      </c>
      <c r="C114" s="149">
        <f t="shared" ref="C114:C125" si="70">D114/(SUM($D$26:$D$141))</f>
        <v>3.4496914251020189E-5</v>
      </c>
      <c r="D114" s="131">
        <f t="shared" ref="D114:D125" si="71">SUM(I114:DF114)</f>
        <v>5.5524708495280403E-3</v>
      </c>
      <c r="E114" s="150"/>
      <c r="F114" s="191" t="s">
        <v>238</v>
      </c>
      <c r="G114" s="187">
        <v>20</v>
      </c>
      <c r="H114" s="188">
        <f t="shared" ref="H114:H135" si="72">G114/$G$143</f>
        <v>5.5524708495280403E-3</v>
      </c>
      <c r="I114" s="20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210"/>
      <c r="AM114" s="211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99"/>
      <c r="BN114" s="199"/>
      <c r="BO114" s="199"/>
      <c r="BP114" s="199"/>
      <c r="BQ114" s="210"/>
      <c r="BR114" s="211"/>
      <c r="BS114" s="199"/>
      <c r="BT114" s="199"/>
      <c r="BU114" s="199"/>
      <c r="BV114" s="199"/>
      <c r="BW114" s="199"/>
      <c r="BX114" s="199"/>
      <c r="BY114" s="199"/>
      <c r="BZ114" s="199"/>
      <c r="CA114" s="199"/>
      <c r="CB114" s="199"/>
      <c r="CC114" s="199"/>
      <c r="CD114" s="199"/>
      <c r="CE114" s="199"/>
      <c r="CF114" s="199"/>
      <c r="CG114" s="199"/>
      <c r="CH114" s="199"/>
      <c r="CI114" s="199"/>
      <c r="CJ114" s="199"/>
      <c r="CK114" s="199"/>
      <c r="CL114" s="189">
        <f>$H$114/2</f>
        <v>2.7762354247640201E-3</v>
      </c>
      <c r="CM114" s="189">
        <f>$H$114/2</f>
        <v>2.7762354247640201E-3</v>
      </c>
      <c r="CN114" s="199"/>
      <c r="CO114" s="199"/>
      <c r="CP114" s="199"/>
      <c r="CQ114" s="199"/>
      <c r="CR114" s="199"/>
      <c r="CS114" s="199"/>
      <c r="CT114" s="199"/>
      <c r="CU114" s="199"/>
      <c r="CV114" s="210"/>
      <c r="CW114" s="211"/>
      <c r="CX114" s="199"/>
      <c r="CY114" s="199"/>
      <c r="CZ114" s="199"/>
      <c r="DA114" s="199"/>
      <c r="DB114" s="199"/>
      <c r="DC114" s="199"/>
      <c r="DD114" s="199"/>
      <c r="DE114" s="199"/>
      <c r="DF114" s="210"/>
      <c r="DG114" s="190"/>
    </row>
    <row r="115" spans="1:111" ht="18" customHeight="1">
      <c r="A115" s="148"/>
      <c r="B115" s="130">
        <f t="shared" si="69"/>
        <v>7.2728566502353883E-6</v>
      </c>
      <c r="C115" s="149">
        <f t="shared" si="70"/>
        <v>3.4496914251020189E-5</v>
      </c>
      <c r="D115" s="131">
        <f t="shared" si="71"/>
        <v>5.5524708495280403E-3</v>
      </c>
      <c r="E115" s="150"/>
      <c r="F115" s="191" t="s">
        <v>239</v>
      </c>
      <c r="G115" s="187">
        <v>20</v>
      </c>
      <c r="H115" s="188">
        <f t="shared" si="72"/>
        <v>5.5524708495280403E-3</v>
      </c>
      <c r="I115" s="20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210"/>
      <c r="AM115" s="211"/>
      <c r="AN115" s="199"/>
      <c r="AO115" s="199"/>
      <c r="AP115" s="199"/>
      <c r="AQ115" s="199"/>
      <c r="AR115" s="199"/>
      <c r="AS115" s="199"/>
      <c r="AT115" s="199"/>
      <c r="AU115" s="199"/>
      <c r="AV115" s="199"/>
      <c r="AW115" s="199"/>
      <c r="AX115" s="199"/>
      <c r="AY115" s="199"/>
      <c r="AZ115" s="199"/>
      <c r="BA115" s="199"/>
      <c r="BB115" s="199"/>
      <c r="BC115" s="199"/>
      <c r="BD115" s="199"/>
      <c r="BE115" s="199"/>
      <c r="BF115" s="199"/>
      <c r="BG115" s="199"/>
      <c r="BH115" s="199"/>
      <c r="BI115" s="199"/>
      <c r="BJ115" s="199"/>
      <c r="BK115" s="199"/>
      <c r="BL115" s="199"/>
      <c r="BM115" s="199"/>
      <c r="BN115" s="199"/>
      <c r="BO115" s="199"/>
      <c r="BP115" s="199"/>
      <c r="BQ115" s="210"/>
      <c r="BR115" s="211"/>
      <c r="BS115" s="199"/>
      <c r="BT115" s="199"/>
      <c r="BU115" s="199"/>
      <c r="BV115" s="199"/>
      <c r="BW115" s="199"/>
      <c r="BX115" s="199"/>
      <c r="BY115" s="199"/>
      <c r="BZ115" s="199"/>
      <c r="CA115" s="199"/>
      <c r="CB115" s="199"/>
      <c r="CC115" s="199"/>
      <c r="CD115" s="199"/>
      <c r="CE115" s="199"/>
      <c r="CF115" s="199"/>
      <c r="CG115" s="199"/>
      <c r="CH115" s="199"/>
      <c r="CI115" s="199"/>
      <c r="CJ115" s="199"/>
      <c r="CK115" s="199"/>
      <c r="CL115" s="189">
        <f>$H$115/2</f>
        <v>2.7762354247640201E-3</v>
      </c>
      <c r="CM115" s="189">
        <f>$H$115/2</f>
        <v>2.7762354247640201E-3</v>
      </c>
      <c r="CN115" s="199"/>
      <c r="CO115" s="199"/>
      <c r="CP115" s="199"/>
      <c r="CQ115" s="199"/>
      <c r="CR115" s="199"/>
      <c r="CS115" s="199"/>
      <c r="CT115" s="199"/>
      <c r="CU115" s="199"/>
      <c r="CV115" s="210"/>
      <c r="CW115" s="211"/>
      <c r="CX115" s="199"/>
      <c r="CY115" s="199"/>
      <c r="CZ115" s="199"/>
      <c r="DA115" s="199"/>
      <c r="DB115" s="199"/>
      <c r="DC115" s="199"/>
      <c r="DD115" s="199"/>
      <c r="DE115" s="199"/>
      <c r="DF115" s="210"/>
      <c r="DG115" s="190"/>
    </row>
    <row r="116" spans="1:111" ht="18" customHeight="1">
      <c r="A116" s="148"/>
      <c r="B116" s="130">
        <f t="shared" si="69"/>
        <v>7.2728566502353883E-6</v>
      </c>
      <c r="C116" s="149">
        <f t="shared" si="70"/>
        <v>3.4496914251020189E-5</v>
      </c>
      <c r="D116" s="131">
        <f t="shared" si="71"/>
        <v>5.5524708495280403E-3</v>
      </c>
      <c r="E116" s="150"/>
      <c r="F116" s="191" t="s">
        <v>240</v>
      </c>
      <c r="G116" s="187">
        <v>20</v>
      </c>
      <c r="H116" s="188">
        <f t="shared" si="72"/>
        <v>5.5524708495280403E-3</v>
      </c>
      <c r="I116" s="20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210"/>
      <c r="AM116" s="211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99"/>
      <c r="BN116" s="199"/>
      <c r="BO116" s="199"/>
      <c r="BP116" s="199"/>
      <c r="BQ116" s="210"/>
      <c r="BR116" s="211"/>
      <c r="BS116" s="199"/>
      <c r="BT116" s="199"/>
      <c r="BU116" s="199"/>
      <c r="BV116" s="199"/>
      <c r="BW116" s="199"/>
      <c r="BX116" s="199"/>
      <c r="BY116" s="199"/>
      <c r="BZ116" s="199"/>
      <c r="CA116" s="199"/>
      <c r="CB116" s="199"/>
      <c r="CC116" s="199"/>
      <c r="CD116" s="199"/>
      <c r="CE116" s="199"/>
      <c r="CF116" s="199"/>
      <c r="CG116" s="199"/>
      <c r="CH116" s="199"/>
      <c r="CI116" s="199"/>
      <c r="CJ116" s="199"/>
      <c r="CK116" s="199"/>
      <c r="CL116" s="199"/>
      <c r="CM116" s="199"/>
      <c r="CN116" s="189">
        <f>$H$116/2</f>
        <v>2.7762354247640201E-3</v>
      </c>
      <c r="CO116" s="189">
        <f>$H$116/2</f>
        <v>2.7762354247640201E-3</v>
      </c>
      <c r="CP116" s="199"/>
      <c r="CQ116" s="199"/>
      <c r="CR116" s="199"/>
      <c r="CS116" s="199"/>
      <c r="CT116" s="199"/>
      <c r="CU116" s="199"/>
      <c r="CV116" s="210"/>
      <c r="CW116" s="211"/>
      <c r="CX116" s="199"/>
      <c r="CY116" s="199"/>
      <c r="CZ116" s="199"/>
      <c r="DA116" s="199"/>
      <c r="DB116" s="199"/>
      <c r="DC116" s="199"/>
      <c r="DD116" s="199"/>
      <c r="DE116" s="199"/>
      <c r="DF116" s="210"/>
      <c r="DG116" s="190"/>
    </row>
    <row r="117" spans="1:111" ht="18" customHeight="1">
      <c r="A117" s="148"/>
      <c r="B117" s="130">
        <f t="shared" si="69"/>
        <v>7.2728566502353883E-6</v>
      </c>
      <c r="C117" s="149">
        <f t="shared" si="70"/>
        <v>3.4496914251020189E-5</v>
      </c>
      <c r="D117" s="131">
        <f t="shared" si="71"/>
        <v>5.5524708495280403E-3</v>
      </c>
      <c r="E117" s="150"/>
      <c r="F117" s="191" t="s">
        <v>241</v>
      </c>
      <c r="G117" s="187">
        <v>20</v>
      </c>
      <c r="H117" s="188">
        <f t="shared" si="72"/>
        <v>5.5524708495280403E-3</v>
      </c>
      <c r="I117" s="20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210"/>
      <c r="AM117" s="211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99"/>
      <c r="BN117" s="199"/>
      <c r="BO117" s="199"/>
      <c r="BP117" s="199"/>
      <c r="BQ117" s="210"/>
      <c r="BR117" s="211"/>
      <c r="BS117" s="199"/>
      <c r="BT117" s="199"/>
      <c r="BU117" s="199"/>
      <c r="BV117" s="199"/>
      <c r="BW117" s="199"/>
      <c r="BX117" s="199"/>
      <c r="BY117" s="199"/>
      <c r="BZ117" s="199"/>
      <c r="CA117" s="199"/>
      <c r="CB117" s="199"/>
      <c r="CC117" s="199"/>
      <c r="CD117" s="199"/>
      <c r="CE117" s="199"/>
      <c r="CF117" s="199"/>
      <c r="CG117" s="199"/>
      <c r="CH117" s="199"/>
      <c r="CI117" s="199"/>
      <c r="CJ117" s="199"/>
      <c r="CK117" s="199"/>
      <c r="CL117" s="199"/>
      <c r="CM117" s="199"/>
      <c r="CN117" s="189">
        <f>$H$117/2</f>
        <v>2.7762354247640201E-3</v>
      </c>
      <c r="CO117" s="189">
        <f>$H$117/2</f>
        <v>2.7762354247640201E-3</v>
      </c>
      <c r="CP117" s="199"/>
      <c r="CQ117" s="199"/>
      <c r="CR117" s="199"/>
      <c r="CS117" s="199"/>
      <c r="CT117" s="199"/>
      <c r="CU117" s="199"/>
      <c r="CV117" s="210"/>
      <c r="CW117" s="211"/>
      <c r="CX117" s="199"/>
      <c r="CY117" s="199"/>
      <c r="CZ117" s="199"/>
      <c r="DA117" s="199"/>
      <c r="DB117" s="199"/>
      <c r="DC117" s="199"/>
      <c r="DD117" s="199"/>
      <c r="DE117" s="199"/>
      <c r="DF117" s="210"/>
      <c r="DG117" s="190"/>
    </row>
    <row r="118" spans="1:111" ht="18" customHeight="1">
      <c r="A118" s="148"/>
      <c r="B118" s="130">
        <f t="shared" si="69"/>
        <v>7.2728566502353883E-6</v>
      </c>
      <c r="C118" s="149">
        <f t="shared" si="70"/>
        <v>3.4496914251020189E-5</v>
      </c>
      <c r="D118" s="131">
        <f t="shared" si="71"/>
        <v>5.5524708495280403E-3</v>
      </c>
      <c r="E118" s="150"/>
      <c r="F118" s="191" t="s">
        <v>242</v>
      </c>
      <c r="G118" s="187">
        <v>20</v>
      </c>
      <c r="H118" s="188">
        <f t="shared" si="72"/>
        <v>5.5524708495280403E-3</v>
      </c>
      <c r="I118" s="20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210"/>
      <c r="AM118" s="211"/>
      <c r="AN118" s="199"/>
      <c r="AO118" s="199"/>
      <c r="AP118" s="199"/>
      <c r="AQ118" s="199"/>
      <c r="AR118" s="199"/>
      <c r="AS118" s="199"/>
      <c r="AT118" s="199"/>
      <c r="AU118" s="199"/>
      <c r="AV118" s="199"/>
      <c r="AW118" s="199"/>
      <c r="AX118" s="199"/>
      <c r="AY118" s="199"/>
      <c r="AZ118" s="199"/>
      <c r="BA118" s="199"/>
      <c r="BB118" s="199"/>
      <c r="BC118" s="199"/>
      <c r="BD118" s="199"/>
      <c r="BE118" s="199"/>
      <c r="BF118" s="199"/>
      <c r="BG118" s="199"/>
      <c r="BH118" s="199"/>
      <c r="BI118" s="199"/>
      <c r="BJ118" s="199"/>
      <c r="BK118" s="199"/>
      <c r="BL118" s="199"/>
      <c r="BM118" s="199"/>
      <c r="BN118" s="199"/>
      <c r="BO118" s="199"/>
      <c r="BP118" s="199"/>
      <c r="BQ118" s="210"/>
      <c r="BR118" s="211"/>
      <c r="BS118" s="199"/>
      <c r="BT118" s="199"/>
      <c r="BU118" s="199"/>
      <c r="BV118" s="199"/>
      <c r="BW118" s="199"/>
      <c r="BX118" s="199"/>
      <c r="BY118" s="199"/>
      <c r="BZ118" s="199"/>
      <c r="CA118" s="199"/>
      <c r="CB118" s="199"/>
      <c r="CC118" s="199"/>
      <c r="CD118" s="199"/>
      <c r="CE118" s="199"/>
      <c r="CF118" s="199"/>
      <c r="CG118" s="199"/>
      <c r="CH118" s="199"/>
      <c r="CI118" s="199"/>
      <c r="CJ118" s="199"/>
      <c r="CK118" s="199"/>
      <c r="CL118" s="199"/>
      <c r="CM118" s="199"/>
      <c r="CN118" s="199"/>
      <c r="CO118" s="199"/>
      <c r="CP118" s="189">
        <f>$H$118/2</f>
        <v>2.7762354247640201E-3</v>
      </c>
      <c r="CQ118" s="189">
        <f>$H$118/2</f>
        <v>2.7762354247640201E-3</v>
      </c>
      <c r="CR118" s="199"/>
      <c r="CS118" s="199"/>
      <c r="CT118" s="199"/>
      <c r="CU118" s="199"/>
      <c r="CV118" s="210"/>
      <c r="CW118" s="211"/>
      <c r="CX118" s="199"/>
      <c r="CY118" s="199"/>
      <c r="CZ118" s="199"/>
      <c r="DA118" s="199"/>
      <c r="DB118" s="199"/>
      <c r="DC118" s="199"/>
      <c r="DD118" s="199"/>
      <c r="DE118" s="199"/>
      <c r="DF118" s="210"/>
      <c r="DG118" s="190"/>
    </row>
    <row r="119" spans="1:111" ht="18" customHeight="1">
      <c r="A119" s="148"/>
      <c r="B119" s="130">
        <f t="shared" si="69"/>
        <v>7.2728566502353883E-6</v>
      </c>
      <c r="C119" s="149">
        <f t="shared" si="70"/>
        <v>3.4496914251020189E-5</v>
      </c>
      <c r="D119" s="131">
        <f t="shared" si="71"/>
        <v>5.5524708495280403E-3</v>
      </c>
      <c r="E119" s="150"/>
      <c r="F119" s="191" t="s">
        <v>243</v>
      </c>
      <c r="G119" s="187">
        <v>20</v>
      </c>
      <c r="H119" s="188">
        <f t="shared" si="72"/>
        <v>5.5524708495280403E-3</v>
      </c>
      <c r="I119" s="20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210"/>
      <c r="AM119" s="211"/>
      <c r="AN119" s="199"/>
      <c r="AO119" s="199"/>
      <c r="AP119" s="199"/>
      <c r="AQ119" s="199"/>
      <c r="AR119" s="199"/>
      <c r="AS119" s="199"/>
      <c r="AT119" s="199"/>
      <c r="AU119" s="199"/>
      <c r="AV119" s="199"/>
      <c r="AW119" s="199"/>
      <c r="AX119" s="199"/>
      <c r="AY119" s="199"/>
      <c r="AZ119" s="199"/>
      <c r="BA119" s="199"/>
      <c r="BB119" s="199"/>
      <c r="BC119" s="199"/>
      <c r="BD119" s="199"/>
      <c r="BE119" s="199"/>
      <c r="BF119" s="199"/>
      <c r="BG119" s="199"/>
      <c r="BH119" s="199"/>
      <c r="BI119" s="199"/>
      <c r="BJ119" s="199"/>
      <c r="BK119" s="199"/>
      <c r="BL119" s="199"/>
      <c r="BM119" s="199"/>
      <c r="BN119" s="199"/>
      <c r="BO119" s="199"/>
      <c r="BP119" s="199"/>
      <c r="BQ119" s="210"/>
      <c r="BR119" s="211"/>
      <c r="BS119" s="199"/>
      <c r="BT119" s="199"/>
      <c r="BU119" s="199"/>
      <c r="BV119" s="199"/>
      <c r="BW119" s="199"/>
      <c r="BX119" s="199"/>
      <c r="BY119" s="199"/>
      <c r="BZ119" s="199"/>
      <c r="CA119" s="199"/>
      <c r="CB119" s="199"/>
      <c r="CC119" s="199"/>
      <c r="CD119" s="199"/>
      <c r="CE119" s="199"/>
      <c r="CF119" s="199"/>
      <c r="CG119" s="199"/>
      <c r="CH119" s="199"/>
      <c r="CI119" s="199"/>
      <c r="CJ119" s="199"/>
      <c r="CK119" s="199"/>
      <c r="CL119" s="199"/>
      <c r="CM119" s="199"/>
      <c r="CN119" s="199"/>
      <c r="CO119" s="199"/>
      <c r="CP119" s="189">
        <f>$H$119/2</f>
        <v>2.7762354247640201E-3</v>
      </c>
      <c r="CQ119" s="189">
        <f>$H$119/2</f>
        <v>2.7762354247640201E-3</v>
      </c>
      <c r="CR119" s="199"/>
      <c r="CS119" s="199"/>
      <c r="CT119" s="199"/>
      <c r="CU119" s="199"/>
      <c r="CV119" s="210"/>
      <c r="CW119" s="211"/>
      <c r="CX119" s="199"/>
      <c r="CY119" s="199"/>
      <c r="CZ119" s="199"/>
      <c r="DA119" s="199"/>
      <c r="DB119" s="199"/>
      <c r="DC119" s="199"/>
      <c r="DD119" s="199"/>
      <c r="DE119" s="199"/>
      <c r="DF119" s="210"/>
      <c r="DG119" s="190"/>
    </row>
    <row r="120" spans="1:111" ht="18" customHeight="1">
      <c r="A120" s="148"/>
      <c r="B120" s="130">
        <f t="shared" si="69"/>
        <v>7.2728566502353883E-6</v>
      </c>
      <c r="C120" s="149">
        <f t="shared" si="70"/>
        <v>3.4496914251020189E-5</v>
      </c>
      <c r="D120" s="131">
        <f t="shared" si="71"/>
        <v>5.5524708495280403E-3</v>
      </c>
      <c r="E120" s="150"/>
      <c r="F120" s="191" t="s">
        <v>244</v>
      </c>
      <c r="G120" s="187">
        <v>20</v>
      </c>
      <c r="H120" s="188">
        <f t="shared" si="72"/>
        <v>5.5524708495280403E-3</v>
      </c>
      <c r="I120" s="20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210"/>
      <c r="AM120" s="211"/>
      <c r="AN120" s="199"/>
      <c r="AO120" s="199"/>
      <c r="AP120" s="199"/>
      <c r="AQ120" s="199"/>
      <c r="AR120" s="199"/>
      <c r="AS120" s="199"/>
      <c r="AT120" s="199"/>
      <c r="AU120" s="199"/>
      <c r="AV120" s="199"/>
      <c r="AW120" s="199"/>
      <c r="AX120" s="199"/>
      <c r="AY120" s="199"/>
      <c r="AZ120" s="199"/>
      <c r="BA120" s="199"/>
      <c r="BB120" s="199"/>
      <c r="BC120" s="199"/>
      <c r="BD120" s="199"/>
      <c r="BE120" s="199"/>
      <c r="BF120" s="199"/>
      <c r="BG120" s="199"/>
      <c r="BH120" s="199"/>
      <c r="BI120" s="199"/>
      <c r="BJ120" s="199"/>
      <c r="BK120" s="199"/>
      <c r="BL120" s="199"/>
      <c r="BM120" s="199"/>
      <c r="BN120" s="199"/>
      <c r="BO120" s="199"/>
      <c r="BP120" s="199"/>
      <c r="BQ120" s="210"/>
      <c r="BR120" s="211"/>
      <c r="BS120" s="199"/>
      <c r="BT120" s="199"/>
      <c r="BU120" s="199"/>
      <c r="BV120" s="199"/>
      <c r="BW120" s="199"/>
      <c r="BX120" s="199"/>
      <c r="BY120" s="199"/>
      <c r="BZ120" s="199"/>
      <c r="CA120" s="199"/>
      <c r="CB120" s="199"/>
      <c r="CC120" s="199"/>
      <c r="CD120" s="199"/>
      <c r="CE120" s="199"/>
      <c r="CF120" s="199"/>
      <c r="CG120" s="199"/>
      <c r="CH120" s="199"/>
      <c r="CI120" s="199"/>
      <c r="CJ120" s="199"/>
      <c r="CK120" s="199"/>
      <c r="CL120" s="199"/>
      <c r="CM120" s="199"/>
      <c r="CN120" s="199"/>
      <c r="CO120" s="199"/>
      <c r="CP120" s="199"/>
      <c r="CQ120" s="199"/>
      <c r="CR120" s="189">
        <f>$H$120/2</f>
        <v>2.7762354247640201E-3</v>
      </c>
      <c r="CS120" s="189">
        <f>$H$120/2</f>
        <v>2.7762354247640201E-3</v>
      </c>
      <c r="CT120" s="199"/>
      <c r="CU120" s="199"/>
      <c r="CV120" s="210"/>
      <c r="CW120" s="211"/>
      <c r="CX120" s="199"/>
      <c r="CY120" s="199"/>
      <c r="CZ120" s="199"/>
      <c r="DA120" s="199"/>
      <c r="DB120" s="199"/>
      <c r="DC120" s="199"/>
      <c r="DD120" s="199"/>
      <c r="DE120" s="199"/>
      <c r="DF120" s="210"/>
      <c r="DG120" s="190"/>
    </row>
    <row r="121" spans="1:111" ht="18" customHeight="1">
      <c r="A121" s="148"/>
      <c r="B121" s="130">
        <f t="shared" si="69"/>
        <v>7.2728566502353883E-6</v>
      </c>
      <c r="C121" s="149">
        <f t="shared" si="70"/>
        <v>3.4496914251020189E-5</v>
      </c>
      <c r="D121" s="131">
        <f t="shared" si="71"/>
        <v>5.5524708495280403E-3</v>
      </c>
      <c r="E121" s="150"/>
      <c r="F121" s="191" t="s">
        <v>245</v>
      </c>
      <c r="G121" s="187">
        <v>20</v>
      </c>
      <c r="H121" s="188">
        <f t="shared" si="72"/>
        <v>5.5524708495280403E-3</v>
      </c>
      <c r="I121" s="20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210"/>
      <c r="AM121" s="211"/>
      <c r="AN121" s="199"/>
      <c r="AO121" s="199"/>
      <c r="AP121" s="199"/>
      <c r="AQ121" s="199"/>
      <c r="AR121" s="199"/>
      <c r="AS121" s="199"/>
      <c r="AT121" s="199"/>
      <c r="AU121" s="199"/>
      <c r="AV121" s="199"/>
      <c r="AW121" s="199"/>
      <c r="AX121" s="199"/>
      <c r="AY121" s="199"/>
      <c r="AZ121" s="199"/>
      <c r="BA121" s="199"/>
      <c r="BB121" s="199"/>
      <c r="BC121" s="199"/>
      <c r="BD121" s="199"/>
      <c r="BE121" s="199"/>
      <c r="BF121" s="199"/>
      <c r="BG121" s="199"/>
      <c r="BH121" s="199"/>
      <c r="BI121" s="199"/>
      <c r="BJ121" s="199"/>
      <c r="BK121" s="199"/>
      <c r="BL121" s="199"/>
      <c r="BM121" s="199"/>
      <c r="BN121" s="199"/>
      <c r="BO121" s="199"/>
      <c r="BP121" s="199"/>
      <c r="BQ121" s="210"/>
      <c r="BR121" s="211"/>
      <c r="BS121" s="199"/>
      <c r="BT121" s="199"/>
      <c r="BU121" s="199"/>
      <c r="BV121" s="199"/>
      <c r="BW121" s="199"/>
      <c r="BX121" s="199"/>
      <c r="BY121" s="199"/>
      <c r="BZ121" s="199"/>
      <c r="CA121" s="199"/>
      <c r="CB121" s="199"/>
      <c r="CC121" s="199"/>
      <c r="CD121" s="199"/>
      <c r="CE121" s="199"/>
      <c r="CF121" s="199"/>
      <c r="CG121" s="199"/>
      <c r="CH121" s="199"/>
      <c r="CI121" s="199"/>
      <c r="CJ121" s="199"/>
      <c r="CK121" s="199"/>
      <c r="CL121" s="199"/>
      <c r="CM121" s="199"/>
      <c r="CN121" s="199"/>
      <c r="CO121" s="199"/>
      <c r="CP121" s="199"/>
      <c r="CQ121" s="199"/>
      <c r="CR121" s="189">
        <f>$H$121/2</f>
        <v>2.7762354247640201E-3</v>
      </c>
      <c r="CS121" s="189">
        <f>$H$121/2</f>
        <v>2.7762354247640201E-3</v>
      </c>
      <c r="CT121" s="199"/>
      <c r="CU121" s="199"/>
      <c r="CV121" s="210"/>
      <c r="CW121" s="211"/>
      <c r="CX121" s="199"/>
      <c r="CY121" s="199"/>
      <c r="CZ121" s="199"/>
      <c r="DA121" s="199"/>
      <c r="DB121" s="199"/>
      <c r="DC121" s="199"/>
      <c r="DD121" s="199"/>
      <c r="DE121" s="199"/>
      <c r="DF121" s="210"/>
      <c r="DG121" s="190"/>
    </row>
    <row r="122" spans="1:111" ht="18" customHeight="1">
      <c r="A122" s="148"/>
      <c r="B122" s="130">
        <f t="shared" si="69"/>
        <v>7.2728566502353883E-6</v>
      </c>
      <c r="C122" s="149">
        <f t="shared" si="70"/>
        <v>3.4496914251020189E-5</v>
      </c>
      <c r="D122" s="131">
        <f t="shared" si="71"/>
        <v>5.5524708495280403E-3</v>
      </c>
      <c r="E122" s="150"/>
      <c r="F122" s="191" t="s">
        <v>246</v>
      </c>
      <c r="G122" s="187">
        <v>20</v>
      </c>
      <c r="H122" s="188">
        <f t="shared" si="72"/>
        <v>5.5524708495280403E-3</v>
      </c>
      <c r="I122" s="20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210"/>
      <c r="AM122" s="211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99"/>
      <c r="BN122" s="199"/>
      <c r="BO122" s="199"/>
      <c r="BP122" s="199"/>
      <c r="BQ122" s="210"/>
      <c r="BR122" s="211"/>
      <c r="BS122" s="199"/>
      <c r="BT122" s="199"/>
      <c r="BU122" s="199"/>
      <c r="BV122" s="199"/>
      <c r="BW122" s="199"/>
      <c r="BX122" s="199"/>
      <c r="BY122" s="199"/>
      <c r="BZ122" s="199"/>
      <c r="CA122" s="199"/>
      <c r="CB122" s="199"/>
      <c r="CC122" s="199"/>
      <c r="CD122" s="199"/>
      <c r="CE122" s="199"/>
      <c r="CF122" s="199"/>
      <c r="CG122" s="199"/>
      <c r="CH122" s="199"/>
      <c r="CI122" s="199"/>
      <c r="CJ122" s="199"/>
      <c r="CK122" s="199"/>
      <c r="CL122" s="199"/>
      <c r="CM122" s="199"/>
      <c r="CN122" s="199"/>
      <c r="CO122" s="199"/>
      <c r="CP122" s="199"/>
      <c r="CQ122" s="199"/>
      <c r="CR122" s="199"/>
      <c r="CS122" s="199"/>
      <c r="CT122" s="189">
        <f>$H$122/2</f>
        <v>2.7762354247640201E-3</v>
      </c>
      <c r="CU122" s="189">
        <f>$H$122/2</f>
        <v>2.7762354247640201E-3</v>
      </c>
      <c r="CV122" s="210"/>
      <c r="CW122" s="211"/>
      <c r="CX122" s="199"/>
      <c r="CY122" s="199"/>
      <c r="CZ122" s="199"/>
      <c r="DA122" s="199"/>
      <c r="DB122" s="199"/>
      <c r="DC122" s="199"/>
      <c r="DD122" s="199"/>
      <c r="DE122" s="199"/>
      <c r="DF122" s="210"/>
      <c r="DG122" s="190"/>
    </row>
    <row r="123" spans="1:111" ht="18" customHeight="1">
      <c r="A123" s="148"/>
      <c r="B123" s="130">
        <f t="shared" si="69"/>
        <v>7.2728566502353883E-6</v>
      </c>
      <c r="C123" s="149">
        <f t="shared" si="70"/>
        <v>3.4496914251020189E-5</v>
      </c>
      <c r="D123" s="131">
        <f t="shared" si="71"/>
        <v>5.5524708495280403E-3</v>
      </c>
      <c r="E123" s="150"/>
      <c r="F123" s="191" t="s">
        <v>247</v>
      </c>
      <c r="G123" s="187">
        <v>20</v>
      </c>
      <c r="H123" s="188">
        <f t="shared" si="72"/>
        <v>5.5524708495280403E-3</v>
      </c>
      <c r="I123" s="20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  <c r="AF123" s="199"/>
      <c r="AG123" s="199"/>
      <c r="AH123" s="199"/>
      <c r="AI123" s="199"/>
      <c r="AJ123" s="199"/>
      <c r="AK123" s="199"/>
      <c r="AL123" s="210"/>
      <c r="AM123" s="211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99"/>
      <c r="BN123" s="199"/>
      <c r="BO123" s="199"/>
      <c r="BP123" s="199"/>
      <c r="BQ123" s="210"/>
      <c r="BR123" s="211"/>
      <c r="BS123" s="199"/>
      <c r="BT123" s="199"/>
      <c r="BU123" s="199"/>
      <c r="BV123" s="199"/>
      <c r="BW123" s="199"/>
      <c r="BX123" s="199"/>
      <c r="BY123" s="199"/>
      <c r="BZ123" s="199"/>
      <c r="CA123" s="199"/>
      <c r="CB123" s="199"/>
      <c r="CC123" s="199"/>
      <c r="CD123" s="199"/>
      <c r="CE123" s="199"/>
      <c r="CF123" s="199"/>
      <c r="CG123" s="199"/>
      <c r="CH123" s="199"/>
      <c r="CI123" s="199"/>
      <c r="CJ123" s="199"/>
      <c r="CK123" s="199"/>
      <c r="CL123" s="199"/>
      <c r="CM123" s="199"/>
      <c r="CN123" s="199"/>
      <c r="CO123" s="199"/>
      <c r="CP123" s="199"/>
      <c r="CQ123" s="199"/>
      <c r="CR123" s="199"/>
      <c r="CS123" s="199"/>
      <c r="CT123" s="189">
        <f>$H$123/2</f>
        <v>2.7762354247640201E-3</v>
      </c>
      <c r="CU123" s="189">
        <f>$H$123/2</f>
        <v>2.7762354247640201E-3</v>
      </c>
      <c r="CV123" s="210"/>
      <c r="CW123" s="211"/>
      <c r="CX123" s="199"/>
      <c r="CY123" s="199"/>
      <c r="CZ123" s="199"/>
      <c r="DA123" s="199"/>
      <c r="DB123" s="199"/>
      <c r="DC123" s="199"/>
      <c r="DD123" s="199"/>
      <c r="DE123" s="199"/>
      <c r="DF123" s="210"/>
      <c r="DG123" s="190"/>
    </row>
    <row r="124" spans="1:111" ht="18" customHeight="1">
      <c r="A124" s="148"/>
      <c r="B124" s="130">
        <f t="shared" si="69"/>
        <v>7.2728566502353883E-6</v>
      </c>
      <c r="C124" s="149">
        <f t="shared" si="70"/>
        <v>3.4496914251020189E-5</v>
      </c>
      <c r="D124" s="131">
        <f t="shared" si="71"/>
        <v>5.5524708495280403E-3</v>
      </c>
      <c r="E124" s="150"/>
      <c r="F124" s="191" t="s">
        <v>248</v>
      </c>
      <c r="G124" s="187">
        <v>20</v>
      </c>
      <c r="H124" s="188">
        <f t="shared" si="72"/>
        <v>5.5524708495280403E-3</v>
      </c>
      <c r="I124" s="20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  <c r="AF124" s="199"/>
      <c r="AG124" s="199"/>
      <c r="AH124" s="199"/>
      <c r="AI124" s="199"/>
      <c r="AJ124" s="199"/>
      <c r="AK124" s="199"/>
      <c r="AL124" s="210"/>
      <c r="AM124" s="211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99"/>
      <c r="BN124" s="199"/>
      <c r="BO124" s="199"/>
      <c r="BP124" s="199"/>
      <c r="BQ124" s="210"/>
      <c r="BR124" s="211"/>
      <c r="BS124" s="199"/>
      <c r="BT124" s="199"/>
      <c r="BU124" s="199"/>
      <c r="BV124" s="199"/>
      <c r="BW124" s="199"/>
      <c r="BX124" s="199"/>
      <c r="BY124" s="199"/>
      <c r="BZ124" s="199"/>
      <c r="CA124" s="199"/>
      <c r="CB124" s="199"/>
      <c r="CC124" s="199"/>
      <c r="CD124" s="199"/>
      <c r="CE124" s="199"/>
      <c r="CF124" s="199"/>
      <c r="CG124" s="199"/>
      <c r="CH124" s="199"/>
      <c r="CI124" s="199"/>
      <c r="CJ124" s="199"/>
      <c r="CK124" s="199"/>
      <c r="CL124" s="199"/>
      <c r="CM124" s="199"/>
      <c r="CN124" s="199"/>
      <c r="CO124" s="199"/>
      <c r="CP124" s="199"/>
      <c r="CQ124" s="199"/>
      <c r="CR124" s="199"/>
      <c r="CS124" s="199"/>
      <c r="CT124" s="199"/>
      <c r="CU124" s="199"/>
      <c r="CV124" s="207">
        <f>$H$124/2</f>
        <v>2.7762354247640201E-3</v>
      </c>
      <c r="CW124" s="205">
        <f>$H$124/2</f>
        <v>2.7762354247640201E-3</v>
      </c>
      <c r="CX124" s="199"/>
      <c r="CY124" s="199"/>
      <c r="CZ124" s="199"/>
      <c r="DA124" s="199"/>
      <c r="DB124" s="199"/>
      <c r="DC124" s="199"/>
      <c r="DD124" s="199"/>
      <c r="DE124" s="199"/>
      <c r="DF124" s="210"/>
      <c r="DG124" s="190"/>
    </row>
    <row r="125" spans="1:111" ht="18" customHeight="1">
      <c r="A125" s="148"/>
      <c r="B125" s="130">
        <f t="shared" si="69"/>
        <v>7.2728566502353883E-6</v>
      </c>
      <c r="C125" s="149">
        <f t="shared" si="70"/>
        <v>3.4496914251020189E-5</v>
      </c>
      <c r="D125" s="131">
        <f t="shared" si="71"/>
        <v>5.5524708495280403E-3</v>
      </c>
      <c r="E125" s="150"/>
      <c r="F125" s="191" t="s">
        <v>249</v>
      </c>
      <c r="G125" s="187">
        <v>20</v>
      </c>
      <c r="H125" s="188">
        <f t="shared" si="72"/>
        <v>5.5524708495280403E-3</v>
      </c>
      <c r="I125" s="20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  <c r="AF125" s="199"/>
      <c r="AG125" s="199"/>
      <c r="AH125" s="199"/>
      <c r="AI125" s="199"/>
      <c r="AJ125" s="199"/>
      <c r="AK125" s="199"/>
      <c r="AL125" s="210"/>
      <c r="AM125" s="211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99"/>
      <c r="BN125" s="199"/>
      <c r="BO125" s="199"/>
      <c r="BP125" s="199"/>
      <c r="BQ125" s="210"/>
      <c r="BR125" s="211"/>
      <c r="BS125" s="199"/>
      <c r="BT125" s="199"/>
      <c r="BU125" s="199"/>
      <c r="BV125" s="199"/>
      <c r="BW125" s="199"/>
      <c r="BX125" s="199"/>
      <c r="BY125" s="199"/>
      <c r="BZ125" s="199"/>
      <c r="CA125" s="199"/>
      <c r="CB125" s="199"/>
      <c r="CC125" s="199"/>
      <c r="CD125" s="199"/>
      <c r="CE125" s="199"/>
      <c r="CF125" s="199"/>
      <c r="CG125" s="199"/>
      <c r="CH125" s="199"/>
      <c r="CI125" s="199"/>
      <c r="CJ125" s="199"/>
      <c r="CK125" s="199"/>
      <c r="CL125" s="199"/>
      <c r="CM125" s="199"/>
      <c r="CN125" s="199"/>
      <c r="CO125" s="199"/>
      <c r="CP125" s="199"/>
      <c r="CQ125" s="199"/>
      <c r="CR125" s="199"/>
      <c r="CS125" s="199"/>
      <c r="CT125" s="199"/>
      <c r="CU125" s="199"/>
      <c r="CV125" s="207">
        <f>$H$125/2</f>
        <v>2.7762354247640201E-3</v>
      </c>
      <c r="CW125" s="205">
        <f>$H$125/2</f>
        <v>2.7762354247640201E-3</v>
      </c>
      <c r="CX125" s="199"/>
      <c r="CY125" s="199"/>
      <c r="CZ125" s="199"/>
      <c r="DA125" s="199"/>
      <c r="DB125" s="199"/>
      <c r="DC125" s="199"/>
      <c r="DD125" s="199"/>
      <c r="DE125" s="199"/>
      <c r="DF125" s="210"/>
      <c r="DG125" s="190"/>
    </row>
    <row r="126" spans="1:111" ht="18" customHeight="1">
      <c r="A126" s="139">
        <f>SUM(B127:B130)</f>
        <v>1.4545713300470777E-5</v>
      </c>
      <c r="C126" s="149"/>
      <c r="E126" s="192"/>
      <c r="F126" s="193" t="s">
        <v>250</v>
      </c>
      <c r="G126" s="187"/>
      <c r="H126" s="198"/>
      <c r="I126" s="20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  <c r="AF126" s="199"/>
      <c r="AG126" s="199"/>
      <c r="AH126" s="199"/>
      <c r="AI126" s="199"/>
      <c r="AJ126" s="199"/>
      <c r="AK126" s="199"/>
      <c r="AL126" s="210"/>
      <c r="AM126" s="211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99"/>
      <c r="BN126" s="199"/>
      <c r="BO126" s="199"/>
      <c r="BP126" s="199"/>
      <c r="BQ126" s="210"/>
      <c r="BR126" s="211"/>
      <c r="BS126" s="199"/>
      <c r="BT126" s="199"/>
      <c r="BU126" s="199"/>
      <c r="BV126" s="199"/>
      <c r="BW126" s="199"/>
      <c r="BX126" s="199"/>
      <c r="BY126" s="199"/>
      <c r="BZ126" s="199"/>
      <c r="CA126" s="199"/>
      <c r="CB126" s="199"/>
      <c r="CC126" s="199"/>
      <c r="CD126" s="199"/>
      <c r="CE126" s="199"/>
      <c r="CF126" s="199"/>
      <c r="CG126" s="199"/>
      <c r="CH126" s="199"/>
      <c r="CI126" s="199"/>
      <c r="CJ126" s="199"/>
      <c r="CK126" s="199"/>
      <c r="CL126" s="199"/>
      <c r="CM126" s="199"/>
      <c r="CN126" s="199"/>
      <c r="CO126" s="199"/>
      <c r="CP126" s="199"/>
      <c r="CQ126" s="199"/>
      <c r="CR126" s="199"/>
      <c r="CS126" s="199"/>
      <c r="CT126" s="199"/>
      <c r="CU126" s="199"/>
      <c r="CV126" s="210"/>
      <c r="CW126" s="211"/>
      <c r="CX126" s="199"/>
      <c r="CY126" s="199"/>
      <c r="CZ126" s="199"/>
      <c r="DA126" s="199"/>
      <c r="DB126" s="199"/>
      <c r="DC126" s="199"/>
      <c r="DD126" s="199"/>
      <c r="DE126" s="199"/>
      <c r="DF126" s="210"/>
      <c r="DG126" s="190"/>
    </row>
    <row r="127" spans="1:111" ht="18" customHeight="1">
      <c r="A127" s="148"/>
      <c r="B127" s="130">
        <f>D127/(SUM($D$26:$D$1284))</f>
        <v>1.8182141625588471E-6</v>
      </c>
      <c r="C127" s="149">
        <f>D127/(SUM($D$26:$D$141))</f>
        <v>8.6242285627550473E-6</v>
      </c>
      <c r="D127" s="131">
        <f>SUM(I127:DF127)</f>
        <v>1.3881177123820101E-3</v>
      </c>
      <c r="E127" s="150"/>
      <c r="F127" s="191" t="s">
        <v>251</v>
      </c>
      <c r="G127" s="187">
        <v>5</v>
      </c>
      <c r="H127" s="188">
        <f t="shared" si="72"/>
        <v>1.3881177123820101E-3</v>
      </c>
      <c r="I127" s="20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199"/>
      <c r="AL127" s="210"/>
      <c r="AM127" s="211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99"/>
      <c r="BN127" s="199"/>
      <c r="BO127" s="199"/>
      <c r="BP127" s="199"/>
      <c r="BQ127" s="210"/>
      <c r="BR127" s="211"/>
      <c r="BS127" s="199"/>
      <c r="BT127" s="199"/>
      <c r="BU127" s="199"/>
      <c r="BV127" s="199"/>
      <c r="BW127" s="199"/>
      <c r="BX127" s="199"/>
      <c r="BY127" s="199"/>
      <c r="BZ127" s="199"/>
      <c r="CA127" s="199"/>
      <c r="CB127" s="199"/>
      <c r="CC127" s="199"/>
      <c r="CD127" s="199"/>
      <c r="CE127" s="199"/>
      <c r="CF127" s="199"/>
      <c r="CG127" s="199"/>
      <c r="CH127" s="199"/>
      <c r="CI127" s="199"/>
      <c r="CJ127" s="199"/>
      <c r="CK127" s="199"/>
      <c r="CL127" s="199"/>
      <c r="CM127" s="199"/>
      <c r="CN127" s="199"/>
      <c r="CO127" s="199"/>
      <c r="CP127" s="199"/>
      <c r="CQ127" s="199"/>
      <c r="CR127" s="199"/>
      <c r="CS127" s="199"/>
      <c r="CT127" s="189">
        <f>$H$127</f>
        <v>1.3881177123820101E-3</v>
      </c>
      <c r="CU127" s="199"/>
      <c r="CV127" s="210"/>
      <c r="CW127" s="211"/>
      <c r="CX127" s="199"/>
      <c r="CY127" s="199"/>
      <c r="CZ127" s="199"/>
      <c r="DA127" s="199"/>
      <c r="DB127" s="199"/>
      <c r="DC127" s="199"/>
      <c r="DD127" s="199"/>
      <c r="DE127" s="199"/>
      <c r="DF127" s="210"/>
      <c r="DG127" s="190"/>
    </row>
    <row r="128" spans="1:111" ht="18" customHeight="1">
      <c r="A128" s="148"/>
      <c r="B128" s="130">
        <f>D128/(SUM($D$26:$D$1284))</f>
        <v>1.8182141625588471E-6</v>
      </c>
      <c r="C128" s="149">
        <f>D128/(SUM($D$26:$D$141))</f>
        <v>8.6242285627550473E-6</v>
      </c>
      <c r="D128" s="131">
        <f>SUM(I128:DF128)</f>
        <v>1.3881177123820101E-3</v>
      </c>
      <c r="E128" s="150"/>
      <c r="F128" s="191" t="s">
        <v>252</v>
      </c>
      <c r="G128" s="187">
        <v>5</v>
      </c>
      <c r="H128" s="188">
        <f t="shared" si="72"/>
        <v>1.3881177123820101E-3</v>
      </c>
      <c r="I128" s="20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  <c r="AF128" s="199"/>
      <c r="AG128" s="199"/>
      <c r="AH128" s="199"/>
      <c r="AI128" s="199"/>
      <c r="AJ128" s="199"/>
      <c r="AK128" s="199"/>
      <c r="AL128" s="210"/>
      <c r="AM128" s="211"/>
      <c r="AN128" s="199"/>
      <c r="AO128" s="199"/>
      <c r="AP128" s="199"/>
      <c r="AQ128" s="199"/>
      <c r="AR128" s="199"/>
      <c r="AS128" s="199"/>
      <c r="AT128" s="199"/>
      <c r="AU128" s="199"/>
      <c r="AV128" s="199"/>
      <c r="AW128" s="199"/>
      <c r="AX128" s="199"/>
      <c r="AY128" s="199"/>
      <c r="AZ128" s="199"/>
      <c r="BA128" s="199"/>
      <c r="BB128" s="199"/>
      <c r="BC128" s="199"/>
      <c r="BD128" s="199"/>
      <c r="BE128" s="199"/>
      <c r="BF128" s="199"/>
      <c r="BG128" s="199"/>
      <c r="BH128" s="199"/>
      <c r="BI128" s="199"/>
      <c r="BJ128" s="199"/>
      <c r="BK128" s="199"/>
      <c r="BL128" s="199"/>
      <c r="BM128" s="199"/>
      <c r="BN128" s="199"/>
      <c r="BO128" s="199"/>
      <c r="BP128" s="199"/>
      <c r="BQ128" s="210"/>
      <c r="BR128" s="211"/>
      <c r="BS128" s="199"/>
      <c r="BT128" s="199"/>
      <c r="BU128" s="199"/>
      <c r="BV128" s="199"/>
      <c r="BW128" s="199"/>
      <c r="BX128" s="199"/>
      <c r="BY128" s="199"/>
      <c r="BZ128" s="199"/>
      <c r="CA128" s="199"/>
      <c r="CB128" s="199"/>
      <c r="CC128" s="199"/>
      <c r="CD128" s="199"/>
      <c r="CE128" s="199"/>
      <c r="CF128" s="199"/>
      <c r="CG128" s="199"/>
      <c r="CH128" s="199"/>
      <c r="CI128" s="199"/>
      <c r="CJ128" s="199"/>
      <c r="CK128" s="199"/>
      <c r="CL128" s="199"/>
      <c r="CM128" s="199"/>
      <c r="CN128" s="199"/>
      <c r="CO128" s="199"/>
      <c r="CP128" s="199"/>
      <c r="CQ128" s="199"/>
      <c r="CR128" s="199"/>
      <c r="CS128" s="199"/>
      <c r="CT128" s="189">
        <f>$H$128</f>
        <v>1.3881177123820101E-3</v>
      </c>
      <c r="CU128" s="199"/>
      <c r="CV128" s="210"/>
      <c r="CW128" s="211"/>
      <c r="CX128" s="199"/>
      <c r="CY128" s="199"/>
      <c r="CZ128" s="199"/>
      <c r="DA128" s="199"/>
      <c r="DB128" s="199"/>
      <c r="DC128" s="199"/>
      <c r="DD128" s="199"/>
      <c r="DE128" s="199"/>
      <c r="DF128" s="210"/>
      <c r="DG128" s="190"/>
    </row>
    <row r="129" spans="1:116" ht="18" customHeight="1">
      <c r="A129" s="148"/>
      <c r="B129" s="130">
        <f>D129/(SUM($D$26:$D$1284))</f>
        <v>7.2728566502353883E-6</v>
      </c>
      <c r="C129" s="149">
        <f>D129/(SUM($D$26:$D$141))</f>
        <v>3.4496914251020189E-5</v>
      </c>
      <c r="D129" s="131">
        <f>SUM(I129:DF129)</f>
        <v>5.5524708495280403E-3</v>
      </c>
      <c r="E129" s="150"/>
      <c r="F129" s="191" t="s">
        <v>253</v>
      </c>
      <c r="G129" s="187">
        <v>20</v>
      </c>
      <c r="H129" s="188">
        <f t="shared" si="72"/>
        <v>5.5524708495280403E-3</v>
      </c>
      <c r="I129" s="20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  <c r="AF129" s="199"/>
      <c r="AG129" s="199"/>
      <c r="AH129" s="199"/>
      <c r="AI129" s="199"/>
      <c r="AJ129" s="199"/>
      <c r="AK129" s="199"/>
      <c r="AL129" s="210"/>
      <c r="AM129" s="211"/>
      <c r="AN129" s="199"/>
      <c r="AO129" s="199"/>
      <c r="AP129" s="199"/>
      <c r="AQ129" s="199"/>
      <c r="AR129" s="199"/>
      <c r="AS129" s="199"/>
      <c r="AT129" s="199"/>
      <c r="AU129" s="199"/>
      <c r="AV129" s="199"/>
      <c r="AW129" s="199"/>
      <c r="AX129" s="199"/>
      <c r="AY129" s="199"/>
      <c r="AZ129" s="199"/>
      <c r="BA129" s="199"/>
      <c r="BB129" s="199"/>
      <c r="BC129" s="199"/>
      <c r="BD129" s="199"/>
      <c r="BE129" s="199"/>
      <c r="BF129" s="199"/>
      <c r="BG129" s="199"/>
      <c r="BH129" s="199"/>
      <c r="BI129" s="199"/>
      <c r="BJ129" s="199"/>
      <c r="BK129" s="199"/>
      <c r="BL129" s="199"/>
      <c r="BM129" s="199"/>
      <c r="BN129" s="199"/>
      <c r="BO129" s="199"/>
      <c r="BP129" s="199"/>
      <c r="BQ129" s="210"/>
      <c r="BR129" s="211"/>
      <c r="BS129" s="199"/>
      <c r="BT129" s="199"/>
      <c r="BU129" s="199"/>
      <c r="BV129" s="199"/>
      <c r="BW129" s="199"/>
      <c r="BX129" s="199"/>
      <c r="BY129" s="199"/>
      <c r="BZ129" s="199"/>
      <c r="CA129" s="199"/>
      <c r="CB129" s="199"/>
      <c r="CC129" s="199"/>
      <c r="CD129" s="199"/>
      <c r="CE129" s="199"/>
      <c r="CF129" s="199"/>
      <c r="CG129" s="199"/>
      <c r="CH129" s="199"/>
      <c r="CI129" s="199"/>
      <c r="CJ129" s="199"/>
      <c r="CK129" s="199"/>
      <c r="CL129" s="199"/>
      <c r="CM129" s="199"/>
      <c r="CN129" s="199"/>
      <c r="CO129" s="199"/>
      <c r="CP129" s="199"/>
      <c r="CQ129" s="199"/>
      <c r="CR129" s="199"/>
      <c r="CS129" s="199"/>
      <c r="CT129" s="199"/>
      <c r="CU129" s="189">
        <f>$H$129/2</f>
        <v>2.7762354247640201E-3</v>
      </c>
      <c r="CV129" s="207">
        <f>$H$129/2</f>
        <v>2.7762354247640201E-3</v>
      </c>
      <c r="CW129" s="211"/>
      <c r="CX129" s="199"/>
      <c r="CY129" s="199"/>
      <c r="CZ129" s="199"/>
      <c r="DA129" s="199"/>
      <c r="DB129" s="199"/>
      <c r="DC129" s="199"/>
      <c r="DD129" s="199"/>
      <c r="DE129" s="199"/>
      <c r="DF129" s="210"/>
      <c r="DG129" s="190"/>
    </row>
    <row r="130" spans="1:116" ht="18" customHeight="1">
      <c r="A130" s="148"/>
      <c r="B130" s="130">
        <f>D130/(SUM($D$26:$D$1284))</f>
        <v>3.6364283251176941E-6</v>
      </c>
      <c r="C130" s="149">
        <f>D130/(SUM($D$26:$D$141))</f>
        <v>1.7248457125510095E-5</v>
      </c>
      <c r="D130" s="131">
        <f>SUM(I130:DF130)</f>
        <v>2.7762354247640201E-3</v>
      </c>
      <c r="E130" s="159"/>
      <c r="F130" s="160" t="s">
        <v>254</v>
      </c>
      <c r="G130" s="161">
        <v>10</v>
      </c>
      <c r="H130" s="162">
        <f t="shared" si="72"/>
        <v>2.7762354247640201E-3</v>
      </c>
      <c r="I130" s="214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6"/>
      <c r="AM130" s="217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6"/>
      <c r="BR130" s="217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215"/>
      <c r="CO130" s="215"/>
      <c r="CP130" s="215"/>
      <c r="CQ130" s="215"/>
      <c r="CR130" s="215"/>
      <c r="CS130" s="215"/>
      <c r="CT130" s="215"/>
      <c r="CU130" s="215"/>
      <c r="CV130" s="216"/>
      <c r="CW130" s="218">
        <f>$H$130</f>
        <v>2.7762354247640201E-3</v>
      </c>
      <c r="CX130" s="215"/>
      <c r="CY130" s="215"/>
      <c r="CZ130" s="215"/>
      <c r="DA130" s="215"/>
      <c r="DB130" s="215"/>
      <c r="DC130" s="215"/>
      <c r="DD130" s="215"/>
      <c r="DE130" s="215"/>
      <c r="DF130" s="216"/>
      <c r="DG130" s="168"/>
    </row>
    <row r="131" spans="1:116" ht="18" customHeight="1">
      <c r="A131" s="139">
        <f>SUM(B132:B135)</f>
        <v>2.5454998275823859E-5</v>
      </c>
      <c r="C131" s="149"/>
      <c r="E131" s="169">
        <v>5</v>
      </c>
      <c r="F131" s="170" t="s">
        <v>255</v>
      </c>
      <c r="G131" s="171"/>
      <c r="H131" s="202"/>
      <c r="I131" s="219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20"/>
      <c r="Y131" s="220"/>
      <c r="Z131" s="220"/>
      <c r="AA131" s="220"/>
      <c r="AB131" s="220"/>
      <c r="AC131" s="220"/>
      <c r="AD131" s="220"/>
      <c r="AE131" s="220"/>
      <c r="AF131" s="220"/>
      <c r="AG131" s="220"/>
      <c r="AH131" s="220"/>
      <c r="AI131" s="220"/>
      <c r="AJ131" s="220"/>
      <c r="AK131" s="220"/>
      <c r="AL131" s="221"/>
      <c r="AM131" s="222"/>
      <c r="AN131" s="220"/>
      <c r="AO131" s="220"/>
      <c r="AP131" s="220"/>
      <c r="AQ131" s="220"/>
      <c r="AR131" s="220"/>
      <c r="AS131" s="220"/>
      <c r="AT131" s="220"/>
      <c r="AU131" s="220"/>
      <c r="AV131" s="220"/>
      <c r="AW131" s="220"/>
      <c r="AX131" s="220"/>
      <c r="AY131" s="220"/>
      <c r="AZ131" s="220"/>
      <c r="BA131" s="220"/>
      <c r="BB131" s="220"/>
      <c r="BC131" s="220"/>
      <c r="BD131" s="220"/>
      <c r="BE131" s="220"/>
      <c r="BF131" s="220"/>
      <c r="BG131" s="220"/>
      <c r="BH131" s="220"/>
      <c r="BI131" s="220"/>
      <c r="BJ131" s="220"/>
      <c r="BK131" s="220"/>
      <c r="BL131" s="220"/>
      <c r="BM131" s="220"/>
      <c r="BN131" s="220"/>
      <c r="BO131" s="220"/>
      <c r="BP131" s="220"/>
      <c r="BQ131" s="221"/>
      <c r="BR131" s="222"/>
      <c r="BS131" s="220"/>
      <c r="BT131" s="220"/>
      <c r="BU131" s="220"/>
      <c r="BV131" s="220"/>
      <c r="BW131" s="220"/>
      <c r="BX131" s="220"/>
      <c r="BY131" s="220"/>
      <c r="BZ131" s="220"/>
      <c r="CA131" s="220"/>
      <c r="CB131" s="220"/>
      <c r="CC131" s="220"/>
      <c r="CD131" s="220"/>
      <c r="CE131" s="220"/>
      <c r="CF131" s="220"/>
      <c r="CG131" s="220"/>
      <c r="CH131" s="220"/>
      <c r="CI131" s="220"/>
      <c r="CJ131" s="220"/>
      <c r="CK131" s="220"/>
      <c r="CL131" s="220"/>
      <c r="CM131" s="220"/>
      <c r="CN131" s="220"/>
      <c r="CO131" s="220"/>
      <c r="CP131" s="220"/>
      <c r="CQ131" s="220"/>
      <c r="CR131" s="220"/>
      <c r="CS131" s="220"/>
      <c r="CT131" s="220"/>
      <c r="CU131" s="220"/>
      <c r="CV131" s="221"/>
      <c r="CW131" s="222"/>
      <c r="CX131" s="220"/>
      <c r="CY131" s="220"/>
      <c r="CZ131" s="220"/>
      <c r="DA131" s="220"/>
      <c r="DB131" s="220"/>
      <c r="DC131" s="220"/>
      <c r="DD131" s="220"/>
      <c r="DE131" s="220"/>
      <c r="DF131" s="221"/>
      <c r="DG131" s="177"/>
    </row>
    <row r="132" spans="1:116" ht="18" customHeight="1">
      <c r="A132" s="148"/>
      <c r="B132" s="130">
        <f>D132/(SUM($D$26:$D$1284))</f>
        <v>1.0909284975353081E-5</v>
      </c>
      <c r="C132" s="149">
        <f>D132/(SUM($D$26:$D$141))</f>
        <v>5.1745371376530277E-5</v>
      </c>
      <c r="D132" s="131">
        <f>SUM(I132:DF132)</f>
        <v>8.3287062742920595E-3</v>
      </c>
      <c r="E132" s="223"/>
      <c r="F132" s="144" t="s">
        <v>256</v>
      </c>
      <c r="G132" s="180">
        <v>30</v>
      </c>
      <c r="H132" s="181">
        <f t="shared" si="72"/>
        <v>8.3287062742920595E-3</v>
      </c>
      <c r="I132" s="224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  <c r="AA132" s="225"/>
      <c r="AB132" s="225"/>
      <c r="AC132" s="225"/>
      <c r="AD132" s="225"/>
      <c r="AE132" s="225"/>
      <c r="AF132" s="225"/>
      <c r="AG132" s="225"/>
      <c r="AH132" s="225"/>
      <c r="AI132" s="225"/>
      <c r="AJ132" s="225"/>
      <c r="AK132" s="225"/>
      <c r="AL132" s="226"/>
      <c r="AM132" s="227"/>
      <c r="AN132" s="225"/>
      <c r="AO132" s="225"/>
      <c r="AP132" s="225"/>
      <c r="AQ132" s="225"/>
      <c r="AR132" s="225"/>
      <c r="AS132" s="225"/>
      <c r="AT132" s="225"/>
      <c r="AU132" s="225"/>
      <c r="AV132" s="225"/>
      <c r="AW132" s="225"/>
      <c r="AX132" s="225"/>
      <c r="AY132" s="225"/>
      <c r="AZ132" s="225"/>
      <c r="BA132" s="225"/>
      <c r="BB132" s="225"/>
      <c r="BC132" s="225"/>
      <c r="BD132" s="225"/>
      <c r="BE132" s="225"/>
      <c r="BF132" s="225"/>
      <c r="BG132" s="225"/>
      <c r="BH132" s="225"/>
      <c r="BI132" s="225"/>
      <c r="BJ132" s="225"/>
      <c r="BK132" s="225"/>
      <c r="BL132" s="225"/>
      <c r="BM132" s="225"/>
      <c r="BN132" s="225"/>
      <c r="BO132" s="225"/>
      <c r="BP132" s="225"/>
      <c r="BQ132" s="226"/>
      <c r="BR132" s="227"/>
      <c r="BS132" s="225"/>
      <c r="BT132" s="225"/>
      <c r="BU132" s="225"/>
      <c r="BV132" s="228">
        <f>$H$132/3</f>
        <v>2.7762354247640197E-3</v>
      </c>
      <c r="BW132" s="228">
        <f t="shared" ref="BW132:BX132" si="73">$H$132/3</f>
        <v>2.7762354247640197E-3</v>
      </c>
      <c r="BX132" s="228">
        <f t="shared" si="73"/>
        <v>2.7762354247640197E-3</v>
      </c>
      <c r="BY132" s="225"/>
      <c r="BZ132" s="225"/>
      <c r="CA132" s="225"/>
      <c r="CB132" s="225"/>
      <c r="CC132" s="225"/>
      <c r="CD132" s="225"/>
      <c r="CE132" s="225"/>
      <c r="CF132" s="225"/>
      <c r="CG132" s="225"/>
      <c r="CH132" s="225"/>
      <c r="CI132" s="225"/>
      <c r="CJ132" s="225"/>
      <c r="CK132" s="225"/>
      <c r="CL132" s="225"/>
      <c r="CM132" s="225"/>
      <c r="CN132" s="225"/>
      <c r="CO132" s="225"/>
      <c r="CP132" s="225"/>
      <c r="CQ132" s="225"/>
      <c r="CR132" s="225"/>
      <c r="CS132" s="225"/>
      <c r="CT132" s="225"/>
      <c r="CU132" s="225"/>
      <c r="CV132" s="226"/>
      <c r="CW132" s="227"/>
      <c r="CX132" s="225"/>
      <c r="CY132" s="225"/>
      <c r="CZ132" s="225"/>
      <c r="DA132" s="225"/>
      <c r="DB132" s="225"/>
      <c r="DC132" s="225"/>
      <c r="DD132" s="225"/>
      <c r="DE132" s="225"/>
      <c r="DF132" s="226"/>
      <c r="DG132" s="186"/>
    </row>
    <row r="133" spans="1:116" ht="18" customHeight="1">
      <c r="A133" s="148"/>
      <c r="B133" s="130">
        <f>D133/(SUM($D$26:$D$1284))</f>
        <v>7.2728566502353883E-6</v>
      </c>
      <c r="C133" s="149">
        <f>D133/(SUM($D$26:$D$141))</f>
        <v>3.4496914251020189E-5</v>
      </c>
      <c r="D133" s="131">
        <f>SUM(I133:DF133)</f>
        <v>5.5524708495280403E-3</v>
      </c>
      <c r="E133" s="150"/>
      <c r="F133" s="191" t="s">
        <v>257</v>
      </c>
      <c r="G133" s="187">
        <v>20</v>
      </c>
      <c r="H133" s="188">
        <f t="shared" si="72"/>
        <v>5.5524708495280403E-3</v>
      </c>
      <c r="I133" s="20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  <c r="AH133" s="199"/>
      <c r="AI133" s="199"/>
      <c r="AJ133" s="199"/>
      <c r="AK133" s="199"/>
      <c r="AL133" s="210"/>
      <c r="AM133" s="211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99"/>
      <c r="BN133" s="199"/>
      <c r="BO133" s="199"/>
      <c r="BP133" s="199"/>
      <c r="BQ133" s="210"/>
      <c r="BR133" s="211"/>
      <c r="BS133" s="199"/>
      <c r="BT133" s="199"/>
      <c r="BU133" s="199"/>
      <c r="BV133" s="199"/>
      <c r="BW133" s="199"/>
      <c r="BX133" s="199"/>
      <c r="BY133" s="199"/>
      <c r="BZ133" s="199"/>
      <c r="CA133" s="189">
        <f>$H$133/2</f>
        <v>2.7762354247640201E-3</v>
      </c>
      <c r="CB133" s="189">
        <f>$H$133/2</f>
        <v>2.7762354247640201E-3</v>
      </c>
      <c r="CC133" s="199"/>
      <c r="CD133" s="199"/>
      <c r="CE133" s="199"/>
      <c r="CF133" s="199"/>
      <c r="CG133" s="199"/>
      <c r="CH133" s="199"/>
      <c r="CI133" s="199"/>
      <c r="CJ133" s="199"/>
      <c r="CK133" s="199"/>
      <c r="CL133" s="199"/>
      <c r="CM133" s="199"/>
      <c r="CN133" s="199"/>
      <c r="CO133" s="199"/>
      <c r="CP133" s="199"/>
      <c r="CQ133" s="199"/>
      <c r="CR133" s="199"/>
      <c r="CS133" s="199"/>
      <c r="CT133" s="199"/>
      <c r="CU133" s="199"/>
      <c r="CV133" s="210"/>
      <c r="CW133" s="211"/>
      <c r="CX133" s="199"/>
      <c r="CY133" s="199"/>
      <c r="CZ133" s="199"/>
      <c r="DA133" s="199"/>
      <c r="DB133" s="199"/>
      <c r="DC133" s="199"/>
      <c r="DD133" s="199"/>
      <c r="DE133" s="199"/>
      <c r="DF133" s="210"/>
      <c r="DG133" s="190"/>
    </row>
    <row r="134" spans="1:116" ht="18" customHeight="1">
      <c r="A134" s="148"/>
      <c r="B134" s="130">
        <f>D134/(SUM($D$26:$D$1284))</f>
        <v>4.363713990141233E-6</v>
      </c>
      <c r="C134" s="149">
        <f>D134/(SUM($D$26:$D$141))</f>
        <v>2.0698148550612113E-5</v>
      </c>
      <c r="D134" s="131">
        <f>SUM(I134:DF134)</f>
        <v>3.3314825097168241E-3</v>
      </c>
      <c r="E134" s="150"/>
      <c r="F134" s="191" t="s">
        <v>258</v>
      </c>
      <c r="G134" s="187">
        <v>12</v>
      </c>
      <c r="H134" s="188">
        <f t="shared" si="72"/>
        <v>3.3314825097168241E-3</v>
      </c>
      <c r="I134" s="20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199"/>
      <c r="AL134" s="210"/>
      <c r="AM134" s="211"/>
      <c r="AN134" s="199"/>
      <c r="AO134" s="199"/>
      <c r="AP134" s="199"/>
      <c r="AQ134" s="199"/>
      <c r="AR134" s="199"/>
      <c r="AS134" s="199"/>
      <c r="AT134" s="199"/>
      <c r="AU134" s="199"/>
      <c r="AV134" s="199"/>
      <c r="AW134" s="199"/>
      <c r="AX134" s="199"/>
      <c r="AY134" s="199"/>
      <c r="AZ134" s="199"/>
      <c r="BA134" s="199"/>
      <c r="BB134" s="199"/>
      <c r="BC134" s="199"/>
      <c r="BD134" s="199"/>
      <c r="BE134" s="199"/>
      <c r="BF134" s="199"/>
      <c r="BG134" s="199"/>
      <c r="BH134" s="199"/>
      <c r="BI134" s="199"/>
      <c r="BJ134" s="199"/>
      <c r="BK134" s="199"/>
      <c r="BL134" s="199"/>
      <c r="BM134" s="199"/>
      <c r="BN134" s="199"/>
      <c r="BO134" s="199"/>
      <c r="BP134" s="199"/>
      <c r="BQ134" s="210"/>
      <c r="BR134" s="211"/>
      <c r="BS134" s="199"/>
      <c r="BT134" s="199"/>
      <c r="BU134" s="199"/>
      <c r="BV134" s="199"/>
      <c r="BW134" s="199"/>
      <c r="BX134" s="199"/>
      <c r="BY134" s="189">
        <f>$H$134/2</f>
        <v>1.665741254858412E-3</v>
      </c>
      <c r="BZ134" s="189">
        <f>$H$134/2</f>
        <v>1.665741254858412E-3</v>
      </c>
      <c r="CA134" s="199"/>
      <c r="CB134" s="199"/>
      <c r="CC134" s="199"/>
      <c r="CD134" s="199"/>
      <c r="CE134" s="199"/>
      <c r="CF134" s="199"/>
      <c r="CG134" s="199"/>
      <c r="CH134" s="199"/>
      <c r="CI134" s="199"/>
      <c r="CJ134" s="199"/>
      <c r="CK134" s="199"/>
      <c r="CL134" s="199"/>
      <c r="CM134" s="199"/>
      <c r="CN134" s="199"/>
      <c r="CO134" s="199"/>
      <c r="CP134" s="199"/>
      <c r="CQ134" s="199"/>
      <c r="CR134" s="199"/>
      <c r="CS134" s="199"/>
      <c r="CT134" s="199"/>
      <c r="CU134" s="199"/>
      <c r="CV134" s="210"/>
      <c r="CW134" s="211"/>
      <c r="CX134" s="199"/>
      <c r="CY134" s="199"/>
      <c r="CZ134" s="199"/>
      <c r="DA134" s="199"/>
      <c r="DB134" s="199"/>
      <c r="DC134" s="199"/>
      <c r="DD134" s="199"/>
      <c r="DE134" s="199"/>
      <c r="DF134" s="210"/>
      <c r="DG134" s="190"/>
    </row>
    <row r="135" spans="1:116" ht="18" customHeight="1">
      <c r="A135" s="148"/>
      <c r="B135" s="130">
        <f>D135/(SUM($D$26:$D$1284))</f>
        <v>2.9091426600941553E-6</v>
      </c>
      <c r="C135" s="149">
        <f>D135/(SUM($D$26:$D$141))</f>
        <v>1.3798765700408076E-5</v>
      </c>
      <c r="D135" s="131">
        <f>SUM(I135:DF135)</f>
        <v>2.2209883398112162E-3</v>
      </c>
      <c r="E135" s="150"/>
      <c r="F135" s="191" t="s">
        <v>259</v>
      </c>
      <c r="G135" s="187">
        <v>8</v>
      </c>
      <c r="H135" s="188">
        <f t="shared" si="72"/>
        <v>2.2209883398112162E-3</v>
      </c>
      <c r="I135" s="20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  <c r="AH135" s="199"/>
      <c r="AI135" s="199"/>
      <c r="AJ135" s="199"/>
      <c r="AK135" s="199"/>
      <c r="AL135" s="210"/>
      <c r="AM135" s="211"/>
      <c r="AN135" s="199"/>
      <c r="AO135" s="199"/>
      <c r="AP135" s="199"/>
      <c r="AQ135" s="199"/>
      <c r="AR135" s="199"/>
      <c r="AS135" s="199"/>
      <c r="AT135" s="199"/>
      <c r="AU135" s="199"/>
      <c r="AV135" s="199"/>
      <c r="AW135" s="199"/>
      <c r="AX135" s="199"/>
      <c r="AY135" s="199"/>
      <c r="AZ135" s="199"/>
      <c r="BA135" s="199"/>
      <c r="BB135" s="199"/>
      <c r="BC135" s="199"/>
      <c r="BD135" s="199"/>
      <c r="BE135" s="199"/>
      <c r="BF135" s="199"/>
      <c r="BG135" s="199"/>
      <c r="BH135" s="199"/>
      <c r="BI135" s="199"/>
      <c r="BJ135" s="199"/>
      <c r="BK135" s="199"/>
      <c r="BL135" s="199"/>
      <c r="BM135" s="199"/>
      <c r="BN135" s="199"/>
      <c r="BO135" s="199"/>
      <c r="BP135" s="199"/>
      <c r="BQ135" s="210"/>
      <c r="BR135" s="211"/>
      <c r="BS135" s="199"/>
      <c r="BT135" s="199"/>
      <c r="BU135" s="199"/>
      <c r="BV135" s="199"/>
      <c r="BW135" s="199"/>
      <c r="BX135" s="199"/>
      <c r="BY135" s="189">
        <f>$H$135/2</f>
        <v>1.1104941699056081E-3</v>
      </c>
      <c r="BZ135" s="189">
        <f>$H$135/2</f>
        <v>1.1104941699056081E-3</v>
      </c>
      <c r="CA135" s="199"/>
      <c r="CB135" s="199"/>
      <c r="CC135" s="199"/>
      <c r="CD135" s="199"/>
      <c r="CE135" s="199"/>
      <c r="CF135" s="199"/>
      <c r="CG135" s="199"/>
      <c r="CH135" s="199"/>
      <c r="CI135" s="199"/>
      <c r="CJ135" s="199"/>
      <c r="CK135" s="199"/>
      <c r="CL135" s="199"/>
      <c r="CM135" s="199"/>
      <c r="CN135" s="199"/>
      <c r="CO135" s="199"/>
      <c r="CP135" s="199"/>
      <c r="CQ135" s="199"/>
      <c r="CR135" s="199"/>
      <c r="CS135" s="199"/>
      <c r="CT135" s="199"/>
      <c r="CU135" s="199"/>
      <c r="CV135" s="210"/>
      <c r="CW135" s="211"/>
      <c r="CX135" s="199"/>
      <c r="CY135" s="199"/>
      <c r="CZ135" s="199"/>
      <c r="DA135" s="199"/>
      <c r="DB135" s="199"/>
      <c r="DC135" s="199"/>
      <c r="DD135" s="199"/>
      <c r="DE135" s="199"/>
      <c r="DF135" s="210"/>
      <c r="DG135" s="190"/>
    </row>
    <row r="136" spans="1:116" ht="18" customHeight="1">
      <c r="A136" s="148"/>
      <c r="C136" s="149"/>
      <c r="E136" s="229"/>
      <c r="F136" s="160"/>
      <c r="G136" s="161"/>
      <c r="H136" s="201"/>
      <c r="I136" s="214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6"/>
      <c r="AM136" s="217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6"/>
      <c r="BR136" s="217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215"/>
      <c r="CO136" s="215"/>
      <c r="CP136" s="215"/>
      <c r="CQ136" s="215"/>
      <c r="CR136" s="215"/>
      <c r="CS136" s="215"/>
      <c r="CT136" s="215"/>
      <c r="CU136" s="215"/>
      <c r="CV136" s="216"/>
      <c r="CW136" s="217"/>
      <c r="CX136" s="215"/>
      <c r="CY136" s="215"/>
      <c r="CZ136" s="215"/>
      <c r="DA136" s="215"/>
      <c r="DB136" s="215"/>
      <c r="DC136" s="215"/>
      <c r="DD136" s="215"/>
      <c r="DE136" s="215"/>
      <c r="DF136" s="216"/>
      <c r="DG136" s="168"/>
    </row>
    <row r="137" spans="1:116" ht="18" customHeight="1">
      <c r="A137" s="139">
        <f>SUM(B138:B141)</f>
        <v>3.2727854926059247E-5</v>
      </c>
      <c r="C137" s="149"/>
      <c r="E137" s="169">
        <v>6</v>
      </c>
      <c r="F137" s="170" t="s">
        <v>260</v>
      </c>
      <c r="G137" s="171"/>
      <c r="H137" s="202"/>
      <c r="I137" s="219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  <c r="AA137" s="220"/>
      <c r="AB137" s="220"/>
      <c r="AC137" s="220"/>
      <c r="AD137" s="220"/>
      <c r="AE137" s="220"/>
      <c r="AF137" s="220"/>
      <c r="AG137" s="220"/>
      <c r="AH137" s="220"/>
      <c r="AI137" s="220"/>
      <c r="AJ137" s="220"/>
      <c r="AK137" s="220"/>
      <c r="AL137" s="221"/>
      <c r="AM137" s="222"/>
      <c r="AN137" s="220"/>
      <c r="AO137" s="220"/>
      <c r="AP137" s="220"/>
      <c r="AQ137" s="220"/>
      <c r="AR137" s="220"/>
      <c r="AS137" s="220"/>
      <c r="AT137" s="220"/>
      <c r="AU137" s="220"/>
      <c r="AV137" s="220"/>
      <c r="AW137" s="220"/>
      <c r="AX137" s="220"/>
      <c r="AY137" s="220"/>
      <c r="AZ137" s="220"/>
      <c r="BA137" s="220"/>
      <c r="BB137" s="220"/>
      <c r="BC137" s="220"/>
      <c r="BD137" s="220"/>
      <c r="BE137" s="220"/>
      <c r="BF137" s="220"/>
      <c r="BG137" s="220"/>
      <c r="BH137" s="220"/>
      <c r="BI137" s="220"/>
      <c r="BJ137" s="220"/>
      <c r="BK137" s="220"/>
      <c r="BL137" s="220"/>
      <c r="BM137" s="220"/>
      <c r="BN137" s="220"/>
      <c r="BO137" s="220"/>
      <c r="BP137" s="220"/>
      <c r="BQ137" s="221"/>
      <c r="BR137" s="222"/>
      <c r="BS137" s="220"/>
      <c r="BT137" s="220"/>
      <c r="BU137" s="220"/>
      <c r="BV137" s="220"/>
      <c r="BW137" s="220"/>
      <c r="BX137" s="220"/>
      <c r="BY137" s="220"/>
      <c r="BZ137" s="220"/>
      <c r="CA137" s="220"/>
      <c r="CB137" s="220"/>
      <c r="CC137" s="220"/>
      <c r="CD137" s="220"/>
      <c r="CE137" s="220"/>
      <c r="CF137" s="220"/>
      <c r="CG137" s="220"/>
      <c r="CH137" s="220"/>
      <c r="CI137" s="220"/>
      <c r="CJ137" s="220"/>
      <c r="CK137" s="220"/>
      <c r="CL137" s="220"/>
      <c r="CM137" s="220"/>
      <c r="CN137" s="220"/>
      <c r="CO137" s="220"/>
      <c r="CP137" s="220"/>
      <c r="CQ137" s="220"/>
      <c r="CR137" s="220"/>
      <c r="CS137" s="220"/>
      <c r="CT137" s="220"/>
      <c r="CU137" s="220"/>
      <c r="CV137" s="221"/>
      <c r="CW137" s="222"/>
      <c r="CX137" s="220"/>
      <c r="CY137" s="220"/>
      <c r="CZ137" s="220"/>
      <c r="DA137" s="220"/>
      <c r="DB137" s="220"/>
      <c r="DC137" s="220"/>
      <c r="DD137" s="220"/>
      <c r="DE137" s="220"/>
      <c r="DF137" s="221"/>
      <c r="DG137" s="177"/>
    </row>
    <row r="138" spans="1:116" ht="18" customHeight="1">
      <c r="A138" s="148"/>
      <c r="C138" s="149"/>
      <c r="E138" s="223"/>
      <c r="F138" s="144" t="s">
        <v>261</v>
      </c>
      <c r="G138" s="180"/>
      <c r="H138" s="203"/>
      <c r="I138" s="224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25"/>
      <c r="U138" s="225"/>
      <c r="V138" s="225"/>
      <c r="W138" s="225"/>
      <c r="X138" s="225"/>
      <c r="Y138" s="225"/>
      <c r="Z138" s="225"/>
      <c r="AA138" s="225"/>
      <c r="AB138" s="225"/>
      <c r="AC138" s="225"/>
      <c r="AD138" s="225"/>
      <c r="AE138" s="225"/>
      <c r="AF138" s="225"/>
      <c r="AG138" s="225"/>
      <c r="AH138" s="225"/>
      <c r="AI138" s="225"/>
      <c r="AJ138" s="225"/>
      <c r="AK138" s="225"/>
      <c r="AL138" s="226"/>
      <c r="AM138" s="227"/>
      <c r="AN138" s="225"/>
      <c r="AO138" s="225"/>
      <c r="AP138" s="225"/>
      <c r="AQ138" s="225"/>
      <c r="AR138" s="225"/>
      <c r="AS138" s="225"/>
      <c r="AT138" s="225"/>
      <c r="AU138" s="225"/>
      <c r="AV138" s="225"/>
      <c r="AW138" s="225"/>
      <c r="AX138" s="225"/>
      <c r="AY138" s="225"/>
      <c r="AZ138" s="225"/>
      <c r="BA138" s="225"/>
      <c r="BB138" s="225"/>
      <c r="BC138" s="225"/>
      <c r="BD138" s="225"/>
      <c r="BE138" s="225"/>
      <c r="BF138" s="225"/>
      <c r="BG138" s="225"/>
      <c r="BH138" s="225"/>
      <c r="BI138" s="225"/>
      <c r="BJ138" s="225"/>
      <c r="BK138" s="225"/>
      <c r="BL138" s="225"/>
      <c r="BM138" s="225"/>
      <c r="BN138" s="225"/>
      <c r="BO138" s="225"/>
      <c r="BP138" s="225"/>
      <c r="BQ138" s="226"/>
      <c r="BR138" s="227"/>
      <c r="BS138" s="225"/>
      <c r="BT138" s="225"/>
      <c r="BU138" s="225"/>
      <c r="BV138" s="225"/>
      <c r="BW138" s="225"/>
      <c r="BX138" s="225"/>
      <c r="BY138" s="225"/>
      <c r="BZ138" s="225"/>
      <c r="CA138" s="225"/>
      <c r="CB138" s="225"/>
      <c r="CC138" s="225"/>
      <c r="CD138" s="225"/>
      <c r="CE138" s="225"/>
      <c r="CF138" s="225"/>
      <c r="CG138" s="225"/>
      <c r="CH138" s="225"/>
      <c r="CI138" s="225"/>
      <c r="CJ138" s="225"/>
      <c r="CK138" s="225"/>
      <c r="CL138" s="225"/>
      <c r="CM138" s="225"/>
      <c r="CN138" s="225"/>
      <c r="CO138" s="225"/>
      <c r="CP138" s="225"/>
      <c r="CQ138" s="225"/>
      <c r="CR138" s="225"/>
      <c r="CS138" s="225"/>
      <c r="CT138" s="225"/>
      <c r="CU138" s="225"/>
      <c r="CV138" s="226"/>
      <c r="CW138" s="227"/>
      <c r="CX138" s="225"/>
      <c r="CY138" s="225"/>
      <c r="CZ138" s="225"/>
      <c r="DA138" s="225"/>
      <c r="DB138" s="225"/>
      <c r="DC138" s="225"/>
      <c r="DD138" s="225"/>
      <c r="DE138" s="225"/>
      <c r="DF138" s="226"/>
      <c r="DG138" s="186"/>
      <c r="DL138" s="230"/>
    </row>
    <row r="139" spans="1:116" ht="18" customHeight="1">
      <c r="A139" s="148"/>
      <c r="B139" s="130">
        <f>D139/(SUM($D$26:$D$1284))</f>
        <v>8.7274279802824676E-6</v>
      </c>
      <c r="C139" s="149">
        <f>D139/(SUM($D$26:$D$141))</f>
        <v>4.1396297101224239E-5</v>
      </c>
      <c r="D139" s="131">
        <f>SUM(I139:DF139)</f>
        <v>6.6629650194336499E-3</v>
      </c>
      <c r="E139" s="150"/>
      <c r="F139" s="191" t="s">
        <v>262</v>
      </c>
      <c r="G139" s="187">
        <v>24</v>
      </c>
      <c r="H139" s="188">
        <f t="shared" ref="H139:H141" si="74">G139/$G$143</f>
        <v>6.6629650194336481E-3</v>
      </c>
      <c r="I139" s="20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  <c r="AF139" s="199"/>
      <c r="AG139" s="199"/>
      <c r="AH139" s="199"/>
      <c r="AI139" s="199"/>
      <c r="AJ139" s="199"/>
      <c r="AK139" s="199"/>
      <c r="AL139" s="210"/>
      <c r="AM139" s="211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99"/>
      <c r="BN139" s="199"/>
      <c r="BO139" s="199"/>
      <c r="BP139" s="199"/>
      <c r="BQ139" s="210"/>
      <c r="BR139" s="211"/>
      <c r="BS139" s="199"/>
      <c r="BT139" s="199"/>
      <c r="BU139" s="199"/>
      <c r="BV139" s="199"/>
      <c r="BW139" s="199"/>
      <c r="BX139" s="199"/>
      <c r="BY139" s="199"/>
      <c r="BZ139" s="199"/>
      <c r="CA139" s="199"/>
      <c r="CB139" s="199"/>
      <c r="CC139" s="199"/>
      <c r="CD139" s="199"/>
      <c r="CE139" s="199"/>
      <c r="CF139" s="199"/>
      <c r="CG139" s="199"/>
      <c r="CH139" s="199"/>
      <c r="CI139" s="199"/>
      <c r="CJ139" s="199"/>
      <c r="CK139" s="199"/>
      <c r="CL139" s="199"/>
      <c r="CM139" s="199"/>
      <c r="CN139" s="199"/>
      <c r="CO139" s="199"/>
      <c r="CP139" s="199"/>
      <c r="CQ139" s="189">
        <f>$H$139/12</f>
        <v>5.5524708495280405E-4</v>
      </c>
      <c r="CR139" s="189">
        <f t="shared" ref="CR139:DB139" si="75">$H$139/12</f>
        <v>5.5524708495280405E-4</v>
      </c>
      <c r="CS139" s="189">
        <f t="shared" si="75"/>
        <v>5.5524708495280405E-4</v>
      </c>
      <c r="CT139" s="189">
        <f t="shared" si="75"/>
        <v>5.5524708495280405E-4</v>
      </c>
      <c r="CU139" s="189">
        <f t="shared" si="75"/>
        <v>5.5524708495280405E-4</v>
      </c>
      <c r="CV139" s="207">
        <f t="shared" si="75"/>
        <v>5.5524708495280405E-4</v>
      </c>
      <c r="CW139" s="205">
        <f t="shared" si="75"/>
        <v>5.5524708495280405E-4</v>
      </c>
      <c r="CX139" s="189">
        <f t="shared" si="75"/>
        <v>5.5524708495280405E-4</v>
      </c>
      <c r="CY139" s="189">
        <f t="shared" si="75"/>
        <v>5.5524708495280405E-4</v>
      </c>
      <c r="CZ139" s="189">
        <f t="shared" si="75"/>
        <v>5.5524708495280405E-4</v>
      </c>
      <c r="DA139" s="189">
        <f t="shared" si="75"/>
        <v>5.5524708495280405E-4</v>
      </c>
      <c r="DB139" s="189">
        <f t="shared" si="75"/>
        <v>5.5524708495280405E-4</v>
      </c>
      <c r="DC139" s="199"/>
      <c r="DD139" s="199"/>
      <c r="DE139" s="199"/>
      <c r="DF139" s="210"/>
      <c r="DG139" s="190"/>
      <c r="DL139" s="231"/>
    </row>
    <row r="140" spans="1:116" ht="18" customHeight="1">
      <c r="A140" s="148"/>
      <c r="B140" s="130">
        <f>D140/(SUM($D$26:$D$1284))</f>
        <v>2.0363998620659087E-5</v>
      </c>
      <c r="C140" s="149">
        <f>D140/(SUM($D$26:$D$141))</f>
        <v>9.6591359902856524E-5</v>
      </c>
      <c r="D140" s="131">
        <f>SUM(I140:DF140)</f>
        <v>1.5546918378678512E-2</v>
      </c>
      <c r="E140" s="150"/>
      <c r="F140" s="191" t="s">
        <v>263</v>
      </c>
      <c r="G140" s="187">
        <v>56</v>
      </c>
      <c r="H140" s="188">
        <f t="shared" si="74"/>
        <v>1.5546918378678512E-2</v>
      </c>
      <c r="I140" s="20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199"/>
      <c r="AL140" s="210"/>
      <c r="AM140" s="211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99"/>
      <c r="BN140" s="199"/>
      <c r="BO140" s="199"/>
      <c r="BP140" s="199"/>
      <c r="BQ140" s="210"/>
      <c r="BR140" s="211"/>
      <c r="BS140" s="199"/>
      <c r="BT140" s="199"/>
      <c r="BU140" s="199"/>
      <c r="BV140" s="199"/>
      <c r="BW140" s="199"/>
      <c r="BX140" s="199"/>
      <c r="BY140" s="199"/>
      <c r="BZ140" s="199"/>
      <c r="CA140" s="199"/>
      <c r="CB140" s="199"/>
      <c r="CC140" s="199"/>
      <c r="CD140" s="199"/>
      <c r="CE140" s="199"/>
      <c r="CF140" s="199"/>
      <c r="CG140" s="199"/>
      <c r="CH140" s="199"/>
      <c r="CI140" s="199"/>
      <c r="CJ140" s="199"/>
      <c r="CK140" s="199"/>
      <c r="CL140" s="199"/>
      <c r="CM140" s="199"/>
      <c r="CN140" s="199"/>
      <c r="CO140" s="199"/>
      <c r="CP140" s="199"/>
      <c r="CQ140" s="199"/>
      <c r="CR140" s="199"/>
      <c r="CS140" s="199"/>
      <c r="CT140" s="199"/>
      <c r="CU140" s="199"/>
      <c r="CV140" s="210"/>
      <c r="CW140" s="211"/>
      <c r="CX140" s="189">
        <f>$H$140/8</f>
        <v>1.943364797334814E-3</v>
      </c>
      <c r="CY140" s="189">
        <f t="shared" ref="CY140:DE140" si="76">$H$140/8</f>
        <v>1.943364797334814E-3</v>
      </c>
      <c r="CZ140" s="189">
        <f t="shared" si="76"/>
        <v>1.943364797334814E-3</v>
      </c>
      <c r="DA140" s="189">
        <f t="shared" si="76"/>
        <v>1.943364797334814E-3</v>
      </c>
      <c r="DB140" s="189">
        <f t="shared" si="76"/>
        <v>1.943364797334814E-3</v>
      </c>
      <c r="DC140" s="189">
        <f t="shared" si="76"/>
        <v>1.943364797334814E-3</v>
      </c>
      <c r="DD140" s="189">
        <f t="shared" si="76"/>
        <v>1.943364797334814E-3</v>
      </c>
      <c r="DE140" s="189">
        <f t="shared" si="76"/>
        <v>1.943364797334814E-3</v>
      </c>
      <c r="DF140" s="210"/>
      <c r="DG140" s="190"/>
      <c r="DL140" s="231"/>
    </row>
    <row r="141" spans="1:116" ht="18" customHeight="1">
      <c r="A141" s="148"/>
      <c r="B141" s="130">
        <f>D141/(SUM($D$26:$D$1284))</f>
        <v>3.6364283251176941E-6</v>
      </c>
      <c r="C141" s="149">
        <f>D141/(SUM($D$26:$D$141))</f>
        <v>1.7248457125510095E-5</v>
      </c>
      <c r="D141" s="131">
        <f>SUM(I141:DF141)</f>
        <v>2.7762354247640201E-3</v>
      </c>
      <c r="E141" s="150"/>
      <c r="F141" s="154" t="s">
        <v>264</v>
      </c>
      <c r="G141" s="187">
        <v>10</v>
      </c>
      <c r="H141" s="188">
        <f t="shared" si="74"/>
        <v>2.7762354247640201E-3</v>
      </c>
      <c r="I141" s="20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  <c r="AF141" s="199"/>
      <c r="AG141" s="199"/>
      <c r="AH141" s="199"/>
      <c r="AI141" s="199"/>
      <c r="AJ141" s="199"/>
      <c r="AK141" s="199"/>
      <c r="AL141" s="210"/>
      <c r="AM141" s="211"/>
      <c r="AN141" s="199"/>
      <c r="AO141" s="199"/>
      <c r="AP141" s="199"/>
      <c r="AQ141" s="199"/>
      <c r="AR141" s="199"/>
      <c r="AS141" s="199"/>
      <c r="AT141" s="199"/>
      <c r="AU141" s="199"/>
      <c r="AV141" s="199"/>
      <c r="AW141" s="199"/>
      <c r="AX141" s="199"/>
      <c r="AY141" s="199"/>
      <c r="AZ141" s="199"/>
      <c r="BA141" s="199"/>
      <c r="BB141" s="199"/>
      <c r="BC141" s="199"/>
      <c r="BD141" s="199"/>
      <c r="BE141" s="199"/>
      <c r="BF141" s="199"/>
      <c r="BG141" s="199"/>
      <c r="BH141" s="199"/>
      <c r="BI141" s="199"/>
      <c r="BJ141" s="199"/>
      <c r="BK141" s="199"/>
      <c r="BL141" s="199"/>
      <c r="BM141" s="199"/>
      <c r="BN141" s="199"/>
      <c r="BO141" s="199"/>
      <c r="BP141" s="199"/>
      <c r="BQ141" s="210"/>
      <c r="BR141" s="211"/>
      <c r="BS141" s="199"/>
      <c r="BT141" s="199"/>
      <c r="BU141" s="199"/>
      <c r="BV141" s="199"/>
      <c r="BW141" s="199"/>
      <c r="BX141" s="199"/>
      <c r="BY141" s="199"/>
      <c r="BZ141" s="199"/>
      <c r="CA141" s="199"/>
      <c r="CB141" s="199"/>
      <c r="CC141" s="199"/>
      <c r="CD141" s="199"/>
      <c r="CE141" s="199"/>
      <c r="CF141" s="199"/>
      <c r="CG141" s="199"/>
      <c r="CH141" s="199"/>
      <c r="CI141" s="199"/>
      <c r="CJ141" s="199"/>
      <c r="CK141" s="199"/>
      <c r="CL141" s="199"/>
      <c r="CM141" s="199"/>
      <c r="CN141" s="199"/>
      <c r="CO141" s="199"/>
      <c r="CP141" s="199"/>
      <c r="CQ141" s="199"/>
      <c r="CR141" s="199"/>
      <c r="CS141" s="199"/>
      <c r="CT141" s="199"/>
      <c r="CU141" s="199"/>
      <c r="CV141" s="210"/>
      <c r="CW141" s="211"/>
      <c r="CX141" s="199"/>
      <c r="CY141" s="199"/>
      <c r="CZ141" s="199"/>
      <c r="DA141" s="199"/>
      <c r="DB141" s="199"/>
      <c r="DC141" s="199"/>
      <c r="DD141" s="199"/>
      <c r="DE141" s="199"/>
      <c r="DF141" s="207">
        <f>H141</f>
        <v>2.7762354247640201E-3</v>
      </c>
      <c r="DG141" s="190"/>
      <c r="DL141" s="231"/>
    </row>
    <row r="142" spans="1:116" ht="18" customHeight="1">
      <c r="A142" s="148"/>
      <c r="C142" s="149"/>
      <c r="D142" s="131">
        <f>SUM(D26:D141)</f>
        <v>160.95558023320405</v>
      </c>
      <c r="E142" s="150"/>
      <c r="F142" s="154"/>
      <c r="G142" s="187"/>
      <c r="H142" s="198"/>
      <c r="I142" s="20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  <c r="AF142" s="199"/>
      <c r="AG142" s="199"/>
      <c r="AH142" s="199"/>
      <c r="AI142" s="199"/>
      <c r="AJ142" s="199"/>
      <c r="AK142" s="199"/>
      <c r="AL142" s="210"/>
      <c r="AM142" s="211"/>
      <c r="AN142" s="199"/>
      <c r="AO142" s="199"/>
      <c r="AP142" s="199"/>
      <c r="AQ142" s="199"/>
      <c r="AR142" s="199"/>
      <c r="AS142" s="199"/>
      <c r="AT142" s="199"/>
      <c r="AU142" s="199"/>
      <c r="AV142" s="199"/>
      <c r="AW142" s="199"/>
      <c r="AX142" s="199"/>
      <c r="AY142" s="199"/>
      <c r="AZ142" s="199"/>
      <c r="BA142" s="199"/>
      <c r="BB142" s="199"/>
      <c r="BC142" s="199"/>
      <c r="BD142" s="199"/>
      <c r="BE142" s="199"/>
      <c r="BF142" s="199"/>
      <c r="BG142" s="199"/>
      <c r="BH142" s="199"/>
      <c r="BI142" s="199"/>
      <c r="BJ142" s="199"/>
      <c r="BK142" s="199"/>
      <c r="BL142" s="199"/>
      <c r="BM142" s="199"/>
      <c r="BN142" s="199"/>
      <c r="BO142" s="199"/>
      <c r="BP142" s="199"/>
      <c r="BQ142" s="210"/>
      <c r="BR142" s="211"/>
      <c r="BS142" s="199"/>
      <c r="BT142" s="199"/>
      <c r="BU142" s="199"/>
      <c r="BV142" s="199"/>
      <c r="BW142" s="199"/>
      <c r="BX142" s="199"/>
      <c r="BY142" s="199"/>
      <c r="BZ142" s="199"/>
      <c r="CA142" s="199"/>
      <c r="CB142" s="199"/>
      <c r="CC142" s="199"/>
      <c r="CD142" s="199"/>
      <c r="CE142" s="199"/>
      <c r="CF142" s="199"/>
      <c r="CG142" s="199"/>
      <c r="CH142" s="199"/>
      <c r="CI142" s="199"/>
      <c r="CJ142" s="199"/>
      <c r="CK142" s="199"/>
      <c r="CL142" s="199"/>
      <c r="CM142" s="199"/>
      <c r="CN142" s="199"/>
      <c r="CO142" s="199"/>
      <c r="CP142" s="199"/>
      <c r="CQ142" s="199"/>
      <c r="CR142" s="199"/>
      <c r="CS142" s="199"/>
      <c r="CT142" s="199"/>
      <c r="CU142" s="199"/>
      <c r="CV142" s="210"/>
      <c r="CW142" s="211"/>
      <c r="CX142" s="199"/>
      <c r="CY142" s="199"/>
      <c r="CZ142" s="199"/>
      <c r="DA142" s="199"/>
      <c r="DB142" s="199"/>
      <c r="DC142" s="199"/>
      <c r="DD142" s="199"/>
      <c r="DE142" s="199"/>
      <c r="DF142" s="210"/>
      <c r="DG142" s="190"/>
      <c r="DL142" s="231"/>
    </row>
    <row r="143" spans="1:116" ht="18" customHeight="1" thickBot="1">
      <c r="A143" s="139">
        <f>B143</f>
        <v>0.5783474082746225</v>
      </c>
      <c r="B143" s="232">
        <f>D143/(SUM($D$26:$D$1284))</f>
        <v>0.5783474082746225</v>
      </c>
      <c r="D143" s="233">
        <v>441.54</v>
      </c>
      <c r="E143" s="234"/>
      <c r="F143" s="235"/>
      <c r="G143" s="236">
        <f>SUM(G25:G141)</f>
        <v>3602</v>
      </c>
      <c r="H143" s="237">
        <f>SUM(H25:H141)</f>
        <v>0.99999999999999956</v>
      </c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  <c r="AA143" s="238"/>
      <c r="AB143" s="238"/>
      <c r="AC143" s="238"/>
      <c r="AD143" s="238"/>
      <c r="AE143" s="238"/>
      <c r="AF143" s="238"/>
      <c r="AG143" s="238"/>
      <c r="AH143" s="238"/>
      <c r="AI143" s="238"/>
      <c r="AJ143" s="238"/>
      <c r="AK143" s="238"/>
      <c r="AL143" s="239"/>
      <c r="AM143" s="240"/>
      <c r="AN143" s="238"/>
      <c r="AO143" s="238"/>
      <c r="AP143" s="238"/>
      <c r="AQ143" s="238"/>
      <c r="AR143" s="238"/>
      <c r="AS143" s="238"/>
      <c r="AT143" s="238"/>
      <c r="AU143" s="238"/>
      <c r="AV143" s="238"/>
      <c r="AW143" s="238"/>
      <c r="AX143" s="238"/>
      <c r="AY143" s="238"/>
      <c r="AZ143" s="238"/>
      <c r="BA143" s="238"/>
      <c r="BB143" s="238"/>
      <c r="BC143" s="238"/>
      <c r="BD143" s="238"/>
      <c r="BE143" s="238"/>
      <c r="BF143" s="238"/>
      <c r="BG143" s="238"/>
      <c r="BH143" s="238"/>
      <c r="BI143" s="238"/>
      <c r="BJ143" s="238"/>
      <c r="BK143" s="238"/>
      <c r="BL143" s="238"/>
      <c r="BM143" s="238"/>
      <c r="BN143" s="238"/>
      <c r="BO143" s="238"/>
      <c r="BP143" s="238"/>
      <c r="BQ143" s="239"/>
      <c r="BR143" s="240"/>
      <c r="BS143" s="238"/>
      <c r="BT143" s="238"/>
      <c r="BU143" s="238"/>
      <c r="BV143" s="238"/>
      <c r="BW143" s="238"/>
      <c r="BX143" s="238"/>
      <c r="BY143" s="238"/>
      <c r="BZ143" s="238"/>
      <c r="CA143" s="238"/>
      <c r="CB143" s="238"/>
      <c r="CC143" s="238"/>
      <c r="CD143" s="238"/>
      <c r="CE143" s="238"/>
      <c r="CF143" s="238"/>
      <c r="CG143" s="238"/>
      <c r="CH143" s="238"/>
      <c r="CI143" s="238"/>
      <c r="CJ143" s="238"/>
      <c r="CK143" s="238"/>
      <c r="CL143" s="238"/>
      <c r="CM143" s="238"/>
      <c r="CN143" s="238"/>
      <c r="CO143" s="238"/>
      <c r="CP143" s="238"/>
      <c r="CQ143" s="238"/>
      <c r="CR143" s="238"/>
      <c r="CS143" s="238"/>
      <c r="CT143" s="238"/>
      <c r="CU143" s="238"/>
      <c r="CV143" s="239"/>
      <c r="CW143" s="240"/>
      <c r="CX143" s="238"/>
      <c r="CY143" s="238"/>
      <c r="CZ143" s="238"/>
      <c r="DA143" s="238"/>
      <c r="DB143" s="238"/>
      <c r="DC143" s="238"/>
      <c r="DD143" s="238"/>
      <c r="DE143" s="238"/>
      <c r="DF143" s="239"/>
      <c r="DG143" s="241"/>
      <c r="DL143" s="231"/>
    </row>
    <row r="144" spans="1:116" ht="18" customHeight="1">
      <c r="A144" s="139"/>
      <c r="B144" s="232"/>
      <c r="D144" s="233"/>
      <c r="E144" s="242"/>
      <c r="F144" s="243" t="s">
        <v>265</v>
      </c>
      <c r="G144" s="244"/>
      <c r="H144" s="245"/>
      <c r="I144" s="246"/>
      <c r="J144" s="246">
        <f>SUM(J26:J143)</f>
        <v>8.3287062742920595E-3</v>
      </c>
      <c r="K144" s="246">
        <f t="shared" ref="K144:BV144" si="77">SUM(K26:K143)</f>
        <v>8.3287062742920595E-3</v>
      </c>
      <c r="L144" s="246">
        <f t="shared" si="77"/>
        <v>8.3287062742920595E-3</v>
      </c>
      <c r="M144" s="246">
        <f t="shared" si="77"/>
        <v>8.3287062742920595E-3</v>
      </c>
      <c r="N144" s="246">
        <f t="shared" si="77"/>
        <v>9.7984779697553662E-3</v>
      </c>
      <c r="O144" s="246">
        <f t="shared" si="77"/>
        <v>4.2460071202273251E-3</v>
      </c>
      <c r="P144" s="246">
        <f t="shared" si="77"/>
        <v>4.2460071202273251E-3</v>
      </c>
      <c r="Q144" s="246">
        <f t="shared" si="77"/>
        <v>4.2460071202273251E-3</v>
      </c>
      <c r="R144" s="246">
        <f t="shared" si="77"/>
        <v>4.2460071202273251E-3</v>
      </c>
      <c r="S144" s="246">
        <f t="shared" si="77"/>
        <v>7.0222425449913452E-3</v>
      </c>
      <c r="T144" s="246">
        <f t="shared" si="77"/>
        <v>9.7984779697553644E-3</v>
      </c>
      <c r="U144" s="246">
        <f t="shared" si="77"/>
        <v>9.7984779697553644E-3</v>
      </c>
      <c r="V144" s="246">
        <f t="shared" si="77"/>
        <v>9.7984779697553644E-3</v>
      </c>
      <c r="W144" s="246">
        <f t="shared" si="77"/>
        <v>9.7984779697553644E-3</v>
      </c>
      <c r="X144" s="246">
        <f t="shared" si="77"/>
        <v>9.7984779697553644E-3</v>
      </c>
      <c r="Y144" s="246">
        <f t="shared" si="77"/>
        <v>9.7984779697553644E-3</v>
      </c>
      <c r="Z144" s="246">
        <f t="shared" si="77"/>
        <v>9.7984779697553644E-3</v>
      </c>
      <c r="AA144" s="246">
        <f t="shared" si="77"/>
        <v>9.7984779697553644E-3</v>
      </c>
      <c r="AB144" s="246">
        <f t="shared" si="77"/>
        <v>9.7984779697553644E-3</v>
      </c>
      <c r="AC144" s="246">
        <f t="shared" si="77"/>
        <v>9.7984779697553644E-3</v>
      </c>
      <c r="AD144" s="246">
        <f t="shared" si="77"/>
        <v>9.7984779697553644E-3</v>
      </c>
      <c r="AE144" s="246">
        <f t="shared" si="77"/>
        <v>8.3287062742920595E-3</v>
      </c>
      <c r="AF144" s="246">
        <f t="shared" si="77"/>
        <v>8.3287062742920595E-3</v>
      </c>
      <c r="AG144" s="246">
        <f t="shared" si="77"/>
        <v>8.3287062742920595E-3</v>
      </c>
      <c r="AH144" s="246">
        <f t="shared" si="77"/>
        <v>8.3287062742920595E-3</v>
      </c>
      <c r="AI144" s="246">
        <f t="shared" si="77"/>
        <v>8.3287062742920595E-3</v>
      </c>
      <c r="AJ144" s="246">
        <f t="shared" si="77"/>
        <v>8.3287062742920595E-3</v>
      </c>
      <c r="AK144" s="246">
        <f t="shared" si="77"/>
        <v>8.3287062742920595E-3</v>
      </c>
      <c r="AL144" s="247">
        <f t="shared" si="77"/>
        <v>8.3287062742920595E-3</v>
      </c>
      <c r="AM144" s="248">
        <f t="shared" si="77"/>
        <v>1.4158800666296502E-2</v>
      </c>
      <c r="AN144" s="246">
        <f t="shared" si="77"/>
        <v>1.4158800666296502E-2</v>
      </c>
      <c r="AO144" s="246">
        <f t="shared" si="77"/>
        <v>1.4158800666296502E-2</v>
      </c>
      <c r="AP144" s="246">
        <f t="shared" si="77"/>
        <v>1.4158800666296502E-2</v>
      </c>
      <c r="AQ144" s="246">
        <f t="shared" si="77"/>
        <v>1.4158800666296502E-2</v>
      </c>
      <c r="AR144" s="246">
        <f t="shared" si="77"/>
        <v>1.4158800666296502E-2</v>
      </c>
      <c r="AS144" s="246">
        <f t="shared" si="77"/>
        <v>1.4158800666296502E-2</v>
      </c>
      <c r="AT144" s="246">
        <f t="shared" si="77"/>
        <v>1.4158800666296502E-2</v>
      </c>
      <c r="AU144" s="246">
        <f t="shared" si="77"/>
        <v>1.4158800666296502E-2</v>
      </c>
      <c r="AV144" s="246">
        <f t="shared" si="77"/>
        <v>1.4158800666296502E-2</v>
      </c>
      <c r="AW144" s="246">
        <f t="shared" si="77"/>
        <v>1.4158800666296502E-2</v>
      </c>
      <c r="AX144" s="246">
        <f t="shared" si="77"/>
        <v>1.4158800666296502E-2</v>
      </c>
      <c r="AY144" s="246">
        <f t="shared" si="77"/>
        <v>1.4158800666296502E-2</v>
      </c>
      <c r="AZ144" s="246">
        <f t="shared" si="77"/>
        <v>1.4158800666296502E-2</v>
      </c>
      <c r="BA144" s="246">
        <f t="shared" si="77"/>
        <v>1.4158800666296502E-2</v>
      </c>
      <c r="BB144" s="246">
        <f t="shared" si="77"/>
        <v>1.4158800666296502E-2</v>
      </c>
      <c r="BC144" s="246">
        <f t="shared" si="77"/>
        <v>1.4158800666296502E-2</v>
      </c>
      <c r="BD144" s="246">
        <f t="shared" si="77"/>
        <v>1.4158800666296502E-2</v>
      </c>
      <c r="BE144" s="246">
        <f t="shared" si="77"/>
        <v>1.4158800666296502E-2</v>
      </c>
      <c r="BF144" s="246">
        <f t="shared" si="77"/>
        <v>1.4158800666296502E-2</v>
      </c>
      <c r="BG144" s="246">
        <f t="shared" si="77"/>
        <v>1.4158800666296502E-2</v>
      </c>
      <c r="BH144" s="246">
        <f t="shared" si="77"/>
        <v>1.4158800666296502E-2</v>
      </c>
      <c r="BI144" s="246">
        <f t="shared" si="77"/>
        <v>1.4158800666296502E-2</v>
      </c>
      <c r="BJ144" s="246">
        <f t="shared" si="77"/>
        <v>1.4158800666296502E-2</v>
      </c>
      <c r="BK144" s="246">
        <f t="shared" si="77"/>
        <v>1.4158800666296502E-2</v>
      </c>
      <c r="BL144" s="246">
        <f t="shared" si="77"/>
        <v>1.4158800666296502E-2</v>
      </c>
      <c r="BM144" s="246">
        <f t="shared" si="77"/>
        <v>1.4158800666296502E-2</v>
      </c>
      <c r="BN144" s="246">
        <f t="shared" si="77"/>
        <v>1.4158800666296502E-2</v>
      </c>
      <c r="BO144" s="246">
        <f t="shared" si="77"/>
        <v>1.4158800666296502E-2</v>
      </c>
      <c r="BP144" s="246">
        <f t="shared" si="77"/>
        <v>1.4158800666296502E-2</v>
      </c>
      <c r="BQ144" s="247">
        <f t="shared" si="77"/>
        <v>1.4158800666296502E-2</v>
      </c>
      <c r="BR144" s="248">
        <f t="shared" si="77"/>
        <v>1.4158800666296502E-2</v>
      </c>
      <c r="BS144" s="246">
        <f t="shared" si="77"/>
        <v>1.4158800666296502E-2</v>
      </c>
      <c r="BT144" s="246">
        <f t="shared" si="77"/>
        <v>1.4158800666296502E-2</v>
      </c>
      <c r="BU144" s="246">
        <f t="shared" si="77"/>
        <v>1.4158800666296502E-2</v>
      </c>
      <c r="BV144" s="246">
        <f t="shared" si="77"/>
        <v>8.6063298167684613E-3</v>
      </c>
      <c r="BW144" s="246">
        <f t="shared" ref="BW144:DF144" si="78">SUM(BW26:BW143)</f>
        <v>8.6063298167684613E-3</v>
      </c>
      <c r="BX144" s="246">
        <f t="shared" si="78"/>
        <v>8.6063298167684613E-3</v>
      </c>
      <c r="BY144" s="246">
        <f t="shared" si="78"/>
        <v>8.606329816768463E-3</v>
      </c>
      <c r="BZ144" s="246">
        <f t="shared" si="78"/>
        <v>8.606329816768463E-3</v>
      </c>
      <c r="CA144" s="246">
        <f t="shared" si="78"/>
        <v>8.6063298167684613E-3</v>
      </c>
      <c r="CB144" s="246">
        <f t="shared" si="78"/>
        <v>8.6063298167684613E-3</v>
      </c>
      <c r="CC144" s="246">
        <f t="shared" si="78"/>
        <v>7.403294466037387E-3</v>
      </c>
      <c r="CD144" s="246">
        <f t="shared" si="78"/>
        <v>7.403294466037387E-3</v>
      </c>
      <c r="CE144" s="246">
        <f t="shared" si="78"/>
        <v>1.0734776975754211E-2</v>
      </c>
      <c r="CF144" s="246">
        <f t="shared" si="78"/>
        <v>7.403294466037387E-3</v>
      </c>
      <c r="CG144" s="246">
        <f t="shared" si="78"/>
        <v>7.403294466037387E-3</v>
      </c>
      <c r="CH144" s="246">
        <f t="shared" si="78"/>
        <v>1.0734776975754211E-2</v>
      </c>
      <c r="CI144" s="246">
        <f t="shared" si="78"/>
        <v>7.403294466037387E-3</v>
      </c>
      <c r="CJ144" s="246">
        <f t="shared" si="78"/>
        <v>7.403294466037387E-3</v>
      </c>
      <c r="CK144" s="246">
        <f t="shared" si="78"/>
        <v>1.0734776975754211E-2</v>
      </c>
      <c r="CL144" s="246">
        <f t="shared" si="78"/>
        <v>8.883953359244863E-3</v>
      </c>
      <c r="CM144" s="246">
        <f t="shared" si="78"/>
        <v>8.883953359244863E-3</v>
      </c>
      <c r="CN144" s="246">
        <f t="shared" si="78"/>
        <v>8.3287062742920595E-3</v>
      </c>
      <c r="CO144" s="246">
        <f t="shared" si="78"/>
        <v>8.3287062742920595E-3</v>
      </c>
      <c r="CP144" s="246">
        <f t="shared" si="78"/>
        <v>8.3287062742920595E-3</v>
      </c>
      <c r="CQ144" s="246">
        <f t="shared" si="78"/>
        <v>8.883953359244863E-3</v>
      </c>
      <c r="CR144" s="246">
        <f t="shared" si="78"/>
        <v>8.883953359244863E-3</v>
      </c>
      <c r="CS144" s="246">
        <f t="shared" si="78"/>
        <v>8.883953359244863E-3</v>
      </c>
      <c r="CT144" s="246">
        <f t="shared" si="78"/>
        <v>8.8839533592448647E-3</v>
      </c>
      <c r="CU144" s="246">
        <f t="shared" si="78"/>
        <v>8.883953359244863E-3</v>
      </c>
      <c r="CV144" s="247">
        <f t="shared" si="78"/>
        <v>8.883953359244863E-3</v>
      </c>
      <c r="CW144" s="248">
        <f t="shared" si="78"/>
        <v>8.883953359244863E-3</v>
      </c>
      <c r="CX144" s="246">
        <f t="shared" si="78"/>
        <v>2.4986118822876179E-3</v>
      </c>
      <c r="CY144" s="246">
        <f t="shared" si="78"/>
        <v>2.4986118822876179E-3</v>
      </c>
      <c r="CZ144" s="246">
        <f t="shared" si="78"/>
        <v>2.4986118822876179E-3</v>
      </c>
      <c r="DA144" s="246">
        <f t="shared" si="78"/>
        <v>2.4986118822876179E-3</v>
      </c>
      <c r="DB144" s="246">
        <f t="shared" si="78"/>
        <v>2.4986118822876179E-3</v>
      </c>
      <c r="DC144" s="246">
        <f t="shared" si="78"/>
        <v>1.943364797334814E-3</v>
      </c>
      <c r="DD144" s="246">
        <f t="shared" si="78"/>
        <v>1.943364797334814E-3</v>
      </c>
      <c r="DE144" s="246">
        <f t="shared" si="78"/>
        <v>1.943364797334814E-3</v>
      </c>
      <c r="DF144" s="247">
        <f t="shared" si="78"/>
        <v>2.7762354247640201E-3</v>
      </c>
      <c r="DG144" s="249"/>
      <c r="DL144" s="231"/>
    </row>
    <row r="145" spans="1:111" s="262" customFormat="1" ht="18" customHeight="1">
      <c r="A145" s="250"/>
      <c r="B145" s="251"/>
      <c r="C145" s="252"/>
      <c r="D145" s="253"/>
      <c r="E145" s="254"/>
      <c r="F145" s="255" t="s">
        <v>266</v>
      </c>
      <c r="G145" s="256"/>
      <c r="H145" s="257"/>
      <c r="I145" s="258"/>
      <c r="J145" s="258">
        <f>J144</f>
        <v>8.3287062742920595E-3</v>
      </c>
      <c r="K145" s="258">
        <f>J145+K144</f>
        <v>1.6657412548584119E-2</v>
      </c>
      <c r="L145" s="258">
        <f t="shared" ref="L145:BW145" si="79">K145+L144</f>
        <v>2.4986118822876179E-2</v>
      </c>
      <c r="M145" s="258">
        <f t="shared" si="79"/>
        <v>3.3314825097168238E-2</v>
      </c>
      <c r="N145" s="258">
        <f t="shared" si="79"/>
        <v>4.3113303066923604E-2</v>
      </c>
      <c r="O145" s="258">
        <f t="shared" si="79"/>
        <v>4.7359310187150928E-2</v>
      </c>
      <c r="P145" s="258">
        <f t="shared" si="79"/>
        <v>5.1605317307378253E-2</v>
      </c>
      <c r="Q145" s="258">
        <f t="shared" si="79"/>
        <v>5.5851324427605577E-2</v>
      </c>
      <c r="R145" s="258">
        <f t="shared" si="79"/>
        <v>6.0097331547832901E-2</v>
      </c>
      <c r="S145" s="258">
        <f t="shared" si="79"/>
        <v>6.711957409282425E-2</v>
      </c>
      <c r="T145" s="258">
        <f t="shared" si="79"/>
        <v>7.6918052062579609E-2</v>
      </c>
      <c r="U145" s="258">
        <f t="shared" si="79"/>
        <v>8.6716530032334968E-2</v>
      </c>
      <c r="V145" s="258">
        <f t="shared" si="79"/>
        <v>9.6515008002090327E-2</v>
      </c>
      <c r="W145" s="258">
        <f t="shared" si="79"/>
        <v>0.10631348597184569</v>
      </c>
      <c r="X145" s="258">
        <f t="shared" si="79"/>
        <v>0.11611196394160105</v>
      </c>
      <c r="Y145" s="258">
        <f t="shared" si="79"/>
        <v>0.12591044191135642</v>
      </c>
      <c r="Z145" s="258">
        <f t="shared" si="79"/>
        <v>0.13570891988111178</v>
      </c>
      <c r="AA145" s="258">
        <f t="shared" si="79"/>
        <v>0.14550739785086714</v>
      </c>
      <c r="AB145" s="258">
        <f t="shared" si="79"/>
        <v>0.1553058758206225</v>
      </c>
      <c r="AC145" s="258">
        <f t="shared" si="79"/>
        <v>0.16510435379037786</v>
      </c>
      <c r="AD145" s="258">
        <f t="shared" si="79"/>
        <v>0.17490283176013321</v>
      </c>
      <c r="AE145" s="258">
        <f t="shared" si="79"/>
        <v>0.18323153803442527</v>
      </c>
      <c r="AF145" s="258">
        <f t="shared" si="79"/>
        <v>0.19156024430871732</v>
      </c>
      <c r="AG145" s="258">
        <f t="shared" si="79"/>
        <v>0.19988895058300937</v>
      </c>
      <c r="AH145" s="258">
        <f t="shared" si="79"/>
        <v>0.20821765685730143</v>
      </c>
      <c r="AI145" s="258">
        <f t="shared" si="79"/>
        <v>0.21654636313159348</v>
      </c>
      <c r="AJ145" s="258">
        <f t="shared" si="79"/>
        <v>0.22487506940588553</v>
      </c>
      <c r="AK145" s="258">
        <f t="shared" si="79"/>
        <v>0.23320377568017758</v>
      </c>
      <c r="AL145" s="259">
        <f t="shared" si="79"/>
        <v>0.24153248195446964</v>
      </c>
      <c r="AM145" s="260">
        <f t="shared" si="79"/>
        <v>0.25569128262076612</v>
      </c>
      <c r="AN145" s="258">
        <f t="shared" si="79"/>
        <v>0.26985008328706261</v>
      </c>
      <c r="AO145" s="258">
        <f t="shared" si="79"/>
        <v>0.2840088839533591</v>
      </c>
      <c r="AP145" s="258">
        <f t="shared" si="79"/>
        <v>0.29816768461965559</v>
      </c>
      <c r="AQ145" s="258">
        <f t="shared" si="79"/>
        <v>0.31232648528595208</v>
      </c>
      <c r="AR145" s="258">
        <f t="shared" si="79"/>
        <v>0.32648528595224857</v>
      </c>
      <c r="AS145" s="258">
        <f t="shared" si="79"/>
        <v>0.34064408661854506</v>
      </c>
      <c r="AT145" s="258">
        <f t="shared" si="79"/>
        <v>0.35480288728484155</v>
      </c>
      <c r="AU145" s="258">
        <f t="shared" si="79"/>
        <v>0.36896168795113804</v>
      </c>
      <c r="AV145" s="258">
        <f t="shared" si="79"/>
        <v>0.38312048861743453</v>
      </c>
      <c r="AW145" s="258">
        <f t="shared" si="79"/>
        <v>0.39727928928373102</v>
      </c>
      <c r="AX145" s="258">
        <f t="shared" si="79"/>
        <v>0.41143808995002751</v>
      </c>
      <c r="AY145" s="258">
        <f t="shared" si="79"/>
        <v>0.425596890616324</v>
      </c>
      <c r="AZ145" s="258">
        <f t="shared" si="79"/>
        <v>0.43975569128262049</v>
      </c>
      <c r="BA145" s="258">
        <f t="shared" si="79"/>
        <v>0.45391449194891698</v>
      </c>
      <c r="BB145" s="258">
        <f t="shared" si="79"/>
        <v>0.46807329261521347</v>
      </c>
      <c r="BC145" s="258">
        <f t="shared" si="79"/>
        <v>0.48223209328150995</v>
      </c>
      <c r="BD145" s="258">
        <f t="shared" si="79"/>
        <v>0.49639089394780644</v>
      </c>
      <c r="BE145" s="258">
        <f t="shared" si="79"/>
        <v>0.51054969461410293</v>
      </c>
      <c r="BF145" s="258">
        <f t="shared" si="79"/>
        <v>0.52470849528039942</v>
      </c>
      <c r="BG145" s="258">
        <f t="shared" si="79"/>
        <v>0.53886729594669591</v>
      </c>
      <c r="BH145" s="258">
        <f t="shared" si="79"/>
        <v>0.5530260966129924</v>
      </c>
      <c r="BI145" s="258">
        <f t="shared" si="79"/>
        <v>0.56718489727928889</v>
      </c>
      <c r="BJ145" s="258">
        <f t="shared" si="79"/>
        <v>0.58134369794558538</v>
      </c>
      <c r="BK145" s="258">
        <f t="shared" si="79"/>
        <v>0.59550249861188187</v>
      </c>
      <c r="BL145" s="258">
        <f t="shared" si="79"/>
        <v>0.60966129927817836</v>
      </c>
      <c r="BM145" s="258">
        <f t="shared" si="79"/>
        <v>0.62382009994447485</v>
      </c>
      <c r="BN145" s="258">
        <f t="shared" si="79"/>
        <v>0.63797890061077134</v>
      </c>
      <c r="BO145" s="258">
        <f t="shared" si="79"/>
        <v>0.65213770127706783</v>
      </c>
      <c r="BP145" s="258">
        <f t="shared" si="79"/>
        <v>0.66629650194336432</v>
      </c>
      <c r="BQ145" s="259">
        <f t="shared" si="79"/>
        <v>0.68045530260966081</v>
      </c>
      <c r="BR145" s="260">
        <f t="shared" si="79"/>
        <v>0.6946141032759573</v>
      </c>
      <c r="BS145" s="258">
        <f t="shared" si="79"/>
        <v>0.70877290394225378</v>
      </c>
      <c r="BT145" s="258">
        <f t="shared" si="79"/>
        <v>0.72293170460855027</v>
      </c>
      <c r="BU145" s="258">
        <f t="shared" si="79"/>
        <v>0.73709050527484676</v>
      </c>
      <c r="BV145" s="258">
        <f t="shared" si="79"/>
        <v>0.74569683509161522</v>
      </c>
      <c r="BW145" s="258">
        <f t="shared" si="79"/>
        <v>0.75430316490838367</v>
      </c>
      <c r="BX145" s="258">
        <f t="shared" ref="BX145:DE145" si="80">BW145+BX144</f>
        <v>0.76290949472515213</v>
      </c>
      <c r="BY145" s="258">
        <f t="shared" si="80"/>
        <v>0.77151582454192058</v>
      </c>
      <c r="BZ145" s="258">
        <f t="shared" si="80"/>
        <v>0.78012215435868904</v>
      </c>
      <c r="CA145" s="258">
        <f t="shared" si="80"/>
        <v>0.78872848417545749</v>
      </c>
      <c r="CB145" s="258">
        <f t="shared" si="80"/>
        <v>0.79733481399222594</v>
      </c>
      <c r="CC145" s="258">
        <f t="shared" si="80"/>
        <v>0.80473810845826332</v>
      </c>
      <c r="CD145" s="258">
        <f t="shared" si="80"/>
        <v>0.8121414029243007</v>
      </c>
      <c r="CE145" s="258">
        <f t="shared" si="80"/>
        <v>0.8228761799000549</v>
      </c>
      <c r="CF145" s="258">
        <f t="shared" si="80"/>
        <v>0.83027947436609228</v>
      </c>
      <c r="CG145" s="258">
        <f t="shared" si="80"/>
        <v>0.83768276883212966</v>
      </c>
      <c r="CH145" s="258">
        <f t="shared" si="80"/>
        <v>0.84841754580788387</v>
      </c>
      <c r="CI145" s="258">
        <f t="shared" si="80"/>
        <v>0.85582084027392125</v>
      </c>
      <c r="CJ145" s="258">
        <f t="shared" si="80"/>
        <v>0.86322413473995863</v>
      </c>
      <c r="CK145" s="258">
        <f t="shared" si="80"/>
        <v>0.87395891171571283</v>
      </c>
      <c r="CL145" s="258">
        <f t="shared" si="80"/>
        <v>0.88284286507495768</v>
      </c>
      <c r="CM145" s="258">
        <f t="shared" si="80"/>
        <v>0.89172681843420254</v>
      </c>
      <c r="CN145" s="258">
        <f t="shared" si="80"/>
        <v>0.90005552470849459</v>
      </c>
      <c r="CO145" s="258">
        <f t="shared" si="80"/>
        <v>0.90838423098278664</v>
      </c>
      <c r="CP145" s="258">
        <f t="shared" si="80"/>
        <v>0.9167129372570787</v>
      </c>
      <c r="CQ145" s="258">
        <f t="shared" si="80"/>
        <v>0.92559689061632355</v>
      </c>
      <c r="CR145" s="258">
        <f t="shared" si="80"/>
        <v>0.93448084397556841</v>
      </c>
      <c r="CS145" s="258">
        <f t="shared" si="80"/>
        <v>0.94336479733481327</v>
      </c>
      <c r="CT145" s="258">
        <f t="shared" si="80"/>
        <v>0.95224875069405812</v>
      </c>
      <c r="CU145" s="258">
        <f t="shared" si="80"/>
        <v>0.96113270405330298</v>
      </c>
      <c r="CV145" s="259">
        <f t="shared" si="80"/>
        <v>0.97001665741254783</v>
      </c>
      <c r="CW145" s="260">
        <f t="shared" si="80"/>
        <v>0.97890061077179269</v>
      </c>
      <c r="CX145" s="258">
        <f t="shared" si="80"/>
        <v>0.98139922265408031</v>
      </c>
      <c r="CY145" s="258">
        <f t="shared" si="80"/>
        <v>0.98389783453636792</v>
      </c>
      <c r="CZ145" s="258">
        <f t="shared" si="80"/>
        <v>0.98639644641865554</v>
      </c>
      <c r="DA145" s="258">
        <f t="shared" si="80"/>
        <v>0.98889505830094315</v>
      </c>
      <c r="DB145" s="258">
        <f t="shared" si="80"/>
        <v>0.99139367018323077</v>
      </c>
      <c r="DC145" s="258">
        <f t="shared" si="80"/>
        <v>0.99333703498056558</v>
      </c>
      <c r="DD145" s="258">
        <f t="shared" si="80"/>
        <v>0.99528039977790039</v>
      </c>
      <c r="DE145" s="258">
        <f t="shared" si="80"/>
        <v>0.99722376457523521</v>
      </c>
      <c r="DF145" s="261">
        <f>DE145+DF144</f>
        <v>0.99999999999999922</v>
      </c>
      <c r="DG145" s="177"/>
    </row>
    <row r="146" spans="1:111" ht="18" customHeight="1">
      <c r="A146" s="139"/>
      <c r="B146" s="232"/>
      <c r="D146" s="233"/>
      <c r="E146" s="254"/>
      <c r="F146" s="263" t="s">
        <v>267</v>
      </c>
      <c r="G146" s="256"/>
      <c r="H146" s="257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58"/>
      <c r="AJ146" s="258"/>
      <c r="AK146" s="258"/>
      <c r="AL146" s="261"/>
      <c r="AM146" s="260"/>
      <c r="AN146" s="258"/>
      <c r="AO146" s="258"/>
      <c r="AP146" s="258"/>
      <c r="AQ146" s="258"/>
      <c r="AR146" s="258"/>
      <c r="AS146" s="258"/>
      <c r="AT146" s="258"/>
      <c r="AU146" s="258"/>
      <c r="AV146" s="258"/>
      <c r="AW146" s="258"/>
      <c r="AX146" s="258"/>
      <c r="AY146" s="258"/>
      <c r="AZ146" s="258"/>
      <c r="BA146" s="258"/>
      <c r="BB146" s="258"/>
      <c r="BC146" s="258"/>
      <c r="BD146" s="258"/>
      <c r="BE146" s="258"/>
      <c r="BF146" s="258"/>
      <c r="BG146" s="258"/>
      <c r="BH146" s="258"/>
      <c r="BI146" s="258"/>
      <c r="BJ146" s="258"/>
      <c r="BK146" s="258"/>
      <c r="BL146" s="258"/>
      <c r="BM146" s="258"/>
      <c r="BN146" s="258"/>
      <c r="BO146" s="258"/>
      <c r="BP146" s="258"/>
      <c r="BQ146" s="261"/>
      <c r="BR146" s="260"/>
      <c r="BS146" s="258"/>
      <c r="BT146" s="258"/>
      <c r="BU146" s="258"/>
      <c r="BV146" s="258"/>
      <c r="BW146" s="258"/>
      <c r="BX146" s="258"/>
      <c r="BY146" s="258"/>
      <c r="BZ146" s="258"/>
      <c r="CA146" s="258"/>
      <c r="CB146" s="258"/>
      <c r="CC146" s="258"/>
      <c r="CD146" s="258"/>
      <c r="CE146" s="258"/>
      <c r="CF146" s="258"/>
      <c r="CG146" s="258"/>
      <c r="CH146" s="258"/>
      <c r="CI146" s="258"/>
      <c r="CJ146" s="258"/>
      <c r="CK146" s="258"/>
      <c r="CL146" s="258"/>
      <c r="CM146" s="258"/>
      <c r="CN146" s="258"/>
      <c r="CO146" s="258"/>
      <c r="CP146" s="258"/>
      <c r="CQ146" s="258"/>
      <c r="CR146" s="258"/>
      <c r="CS146" s="258"/>
      <c r="CT146" s="258"/>
      <c r="CU146" s="258"/>
      <c r="CV146" s="261"/>
      <c r="CW146" s="260"/>
      <c r="CX146" s="258"/>
      <c r="CY146" s="258"/>
      <c r="CZ146" s="258"/>
      <c r="DA146" s="258"/>
      <c r="DB146" s="258"/>
      <c r="DC146" s="258"/>
      <c r="DD146" s="258"/>
      <c r="DE146" s="258"/>
      <c r="DF146" s="261"/>
      <c r="DG146" s="177"/>
    </row>
    <row r="147" spans="1:111" ht="18" customHeight="1">
      <c r="A147" s="139"/>
      <c r="B147" s="232"/>
      <c r="D147" s="233"/>
      <c r="E147" s="254"/>
      <c r="F147" s="263" t="s">
        <v>268</v>
      </c>
      <c r="G147" s="256"/>
      <c r="H147" s="257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  <c r="AA147" s="258"/>
      <c r="AB147" s="258"/>
      <c r="AC147" s="258"/>
      <c r="AD147" s="258"/>
      <c r="AE147" s="258"/>
      <c r="AF147" s="258"/>
      <c r="AG147" s="258"/>
      <c r="AH147" s="258"/>
      <c r="AI147" s="258"/>
      <c r="AJ147" s="258"/>
      <c r="AK147" s="258"/>
      <c r="AL147" s="261"/>
      <c r="AM147" s="260"/>
      <c r="AN147" s="258"/>
      <c r="AO147" s="258"/>
      <c r="AP147" s="258"/>
      <c r="AQ147" s="258"/>
      <c r="AR147" s="258"/>
      <c r="AS147" s="258"/>
      <c r="AT147" s="258"/>
      <c r="AU147" s="258"/>
      <c r="AV147" s="258"/>
      <c r="AW147" s="258"/>
      <c r="AX147" s="258"/>
      <c r="AY147" s="258"/>
      <c r="AZ147" s="258"/>
      <c r="BA147" s="258"/>
      <c r="BB147" s="258"/>
      <c r="BC147" s="258"/>
      <c r="BD147" s="258"/>
      <c r="BE147" s="258"/>
      <c r="BF147" s="258"/>
      <c r="BG147" s="258"/>
      <c r="BH147" s="258"/>
      <c r="BI147" s="258"/>
      <c r="BJ147" s="258"/>
      <c r="BK147" s="258"/>
      <c r="BL147" s="258"/>
      <c r="BM147" s="258"/>
      <c r="BN147" s="258"/>
      <c r="BO147" s="258"/>
      <c r="BP147" s="258"/>
      <c r="BQ147" s="261"/>
      <c r="BR147" s="260"/>
      <c r="BS147" s="258"/>
      <c r="BT147" s="258"/>
      <c r="BU147" s="258"/>
      <c r="BV147" s="258"/>
      <c r="BW147" s="258"/>
      <c r="BX147" s="258"/>
      <c r="BY147" s="258"/>
      <c r="BZ147" s="258"/>
      <c r="CA147" s="258"/>
      <c r="CB147" s="258"/>
      <c r="CC147" s="258"/>
      <c r="CD147" s="258"/>
      <c r="CE147" s="258"/>
      <c r="CF147" s="258"/>
      <c r="CG147" s="258"/>
      <c r="CH147" s="258"/>
      <c r="CI147" s="258"/>
      <c r="CJ147" s="258"/>
      <c r="CK147" s="258"/>
      <c r="CL147" s="258"/>
      <c r="CM147" s="258"/>
      <c r="CN147" s="258"/>
      <c r="CO147" s="258"/>
      <c r="CP147" s="258"/>
      <c r="CQ147" s="258"/>
      <c r="CR147" s="258"/>
      <c r="CS147" s="258"/>
      <c r="CT147" s="258"/>
      <c r="CU147" s="258"/>
      <c r="CV147" s="261"/>
      <c r="CW147" s="260"/>
      <c r="CX147" s="258"/>
      <c r="CY147" s="258"/>
      <c r="CZ147" s="258"/>
      <c r="DA147" s="258"/>
      <c r="DB147" s="258"/>
      <c r="DC147" s="258"/>
      <c r="DD147" s="258"/>
      <c r="DE147" s="258"/>
      <c r="DF147" s="261"/>
      <c r="DG147" s="177"/>
    </row>
    <row r="148" spans="1:111" ht="18" customHeight="1" thickBot="1">
      <c r="E148" s="264"/>
      <c r="F148" s="265" t="s">
        <v>269</v>
      </c>
      <c r="G148" s="266"/>
      <c r="H148" s="267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  <c r="Y148" s="268"/>
      <c r="Z148" s="268"/>
      <c r="AA148" s="268"/>
      <c r="AB148" s="268"/>
      <c r="AC148" s="268"/>
      <c r="AD148" s="268"/>
      <c r="AE148" s="268"/>
      <c r="AF148" s="268"/>
      <c r="AG148" s="268"/>
      <c r="AH148" s="268"/>
      <c r="AI148" s="268"/>
      <c r="AJ148" s="268"/>
      <c r="AK148" s="268"/>
      <c r="AL148" s="269"/>
      <c r="AM148" s="270"/>
      <c r="AN148" s="268"/>
      <c r="AO148" s="268"/>
      <c r="AP148" s="268"/>
      <c r="AQ148" s="268"/>
      <c r="AR148" s="268"/>
      <c r="AS148" s="268"/>
      <c r="AT148" s="268"/>
      <c r="AU148" s="268"/>
      <c r="AV148" s="268"/>
      <c r="AW148" s="268"/>
      <c r="AX148" s="268"/>
      <c r="AY148" s="268"/>
      <c r="AZ148" s="268"/>
      <c r="BA148" s="268"/>
      <c r="BB148" s="268"/>
      <c r="BC148" s="268"/>
      <c r="BD148" s="268"/>
      <c r="BE148" s="268"/>
      <c r="BF148" s="268"/>
      <c r="BG148" s="268"/>
      <c r="BH148" s="268"/>
      <c r="BI148" s="268"/>
      <c r="BJ148" s="268"/>
      <c r="BK148" s="268"/>
      <c r="BL148" s="268"/>
      <c r="BM148" s="268"/>
      <c r="BN148" s="268"/>
      <c r="BO148" s="268"/>
      <c r="BP148" s="268"/>
      <c r="BQ148" s="269"/>
      <c r="BR148" s="270"/>
      <c r="BS148" s="268"/>
      <c r="BT148" s="268"/>
      <c r="BU148" s="268"/>
      <c r="BV148" s="268"/>
      <c r="BW148" s="268"/>
      <c r="BX148" s="268"/>
      <c r="BY148" s="268"/>
      <c r="BZ148" s="268"/>
      <c r="CA148" s="268"/>
      <c r="CB148" s="268"/>
      <c r="CC148" s="268"/>
      <c r="CD148" s="268"/>
      <c r="CE148" s="268"/>
      <c r="CF148" s="268"/>
      <c r="CG148" s="268"/>
      <c r="CH148" s="268"/>
      <c r="CI148" s="268"/>
      <c r="CJ148" s="268"/>
      <c r="CK148" s="268"/>
      <c r="CL148" s="268"/>
      <c r="CM148" s="271"/>
      <c r="CN148" s="271"/>
      <c r="CO148" s="271"/>
      <c r="CP148" s="271"/>
      <c r="CQ148" s="271"/>
      <c r="CR148" s="271"/>
      <c r="CS148" s="271"/>
      <c r="CT148" s="271"/>
      <c r="CU148" s="271"/>
      <c r="CV148" s="269"/>
      <c r="CW148" s="270"/>
      <c r="CX148" s="268"/>
      <c r="CY148" s="268"/>
      <c r="CZ148" s="268"/>
      <c r="DA148" s="268"/>
      <c r="DB148" s="268"/>
      <c r="DC148" s="268"/>
      <c r="DD148" s="268"/>
      <c r="DE148" s="268"/>
      <c r="DF148" s="269"/>
      <c r="DG148" s="272"/>
    </row>
    <row r="149" spans="1:111" ht="18" customHeight="1">
      <c r="E149" s="273"/>
      <c r="F149" s="274"/>
      <c r="G149" s="275"/>
      <c r="H149" s="274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  <c r="AE149" s="276"/>
      <c r="AF149" s="276"/>
      <c r="AG149" s="276"/>
      <c r="AH149" s="276"/>
      <c r="AI149" s="276"/>
      <c r="AJ149" s="276"/>
      <c r="AK149" s="276"/>
      <c r="AL149" s="276"/>
      <c r="AM149" s="276"/>
      <c r="AN149" s="276"/>
      <c r="AO149" s="276"/>
      <c r="AP149" s="276"/>
      <c r="AQ149" s="276"/>
      <c r="AR149" s="276"/>
      <c r="AS149" s="276"/>
      <c r="AT149" s="276"/>
      <c r="AU149" s="276"/>
      <c r="AV149" s="276"/>
      <c r="AW149" s="276"/>
      <c r="AX149" s="276"/>
      <c r="AY149" s="276"/>
      <c r="AZ149" s="276"/>
      <c r="BA149" s="276"/>
      <c r="BB149" s="276"/>
      <c r="BC149" s="276"/>
      <c r="BD149" s="276"/>
      <c r="BE149" s="276"/>
      <c r="BF149" s="276"/>
      <c r="BG149" s="276"/>
      <c r="BH149" s="276"/>
      <c r="BI149" s="276"/>
      <c r="BJ149" s="276"/>
      <c r="BK149" s="276"/>
      <c r="BL149" s="276"/>
      <c r="BM149" s="276"/>
      <c r="BN149" s="276"/>
      <c r="BO149" s="276"/>
      <c r="BP149" s="276"/>
      <c r="BQ149" s="276"/>
      <c r="BR149" s="276"/>
      <c r="BS149" s="276"/>
      <c r="BT149" s="276"/>
      <c r="BU149" s="276"/>
      <c r="BV149" s="276"/>
      <c r="BW149" s="276"/>
      <c r="BX149" s="276"/>
      <c r="BY149" s="276"/>
      <c r="BZ149" s="276"/>
      <c r="CA149" s="276"/>
      <c r="CB149" s="276"/>
      <c r="CC149" s="276"/>
      <c r="CD149" s="276"/>
      <c r="CE149" s="276"/>
      <c r="CF149" s="276"/>
      <c r="CG149" s="276"/>
      <c r="CH149" s="276"/>
      <c r="CI149" s="276"/>
      <c r="CJ149" s="276"/>
      <c r="CK149" s="276"/>
      <c r="CL149" s="276"/>
      <c r="CM149" s="276"/>
      <c r="CN149" s="276"/>
      <c r="CO149" s="276"/>
      <c r="CP149" s="276"/>
      <c r="CQ149" s="276"/>
      <c r="CR149" s="276"/>
      <c r="CS149" s="276"/>
      <c r="CT149" s="276"/>
      <c r="CU149" s="276"/>
      <c r="CV149" s="276"/>
      <c r="CW149" s="276"/>
      <c r="CX149" s="276"/>
      <c r="CY149" s="276"/>
      <c r="CZ149" s="276"/>
      <c r="DA149" s="276"/>
      <c r="DB149" s="276"/>
      <c r="DC149" s="276"/>
      <c r="DD149" s="276"/>
      <c r="DE149" s="276"/>
      <c r="DF149" s="276"/>
      <c r="DG149" s="277"/>
    </row>
    <row r="150" spans="1:111" ht="18" customHeight="1">
      <c r="E150" s="278"/>
      <c r="F150" s="279" t="s">
        <v>270</v>
      </c>
      <c r="G150" s="280"/>
      <c r="H150" s="281"/>
      <c r="I150" s="281"/>
      <c r="J150" s="281"/>
      <c r="K150" s="281"/>
      <c r="L150" s="281"/>
      <c r="M150" s="281"/>
      <c r="N150" s="281"/>
      <c r="O150" s="281"/>
      <c r="P150" s="281"/>
      <c r="Q150" s="281"/>
      <c r="R150" s="281"/>
      <c r="S150" s="281"/>
      <c r="T150" s="281"/>
      <c r="U150" s="281"/>
      <c r="V150" s="281"/>
      <c r="W150" s="281"/>
      <c r="X150" s="281"/>
      <c r="Y150" s="281"/>
      <c r="Z150" s="281"/>
      <c r="AA150" s="281"/>
      <c r="AB150" s="281"/>
      <c r="AC150" s="281"/>
      <c r="AD150" s="281"/>
      <c r="AE150" s="281"/>
      <c r="AF150" s="281"/>
      <c r="AG150" s="281"/>
      <c r="AH150" s="281"/>
      <c r="AI150" s="281"/>
      <c r="AJ150" s="281"/>
      <c r="AK150" s="281"/>
      <c r="AL150" s="281"/>
      <c r="AM150" s="281"/>
      <c r="AN150" s="281"/>
      <c r="AO150" s="281"/>
      <c r="AP150" s="281"/>
      <c r="AQ150" s="281"/>
      <c r="AR150" s="281"/>
      <c r="AS150" s="281"/>
      <c r="AT150" s="281"/>
      <c r="AU150" s="281"/>
      <c r="AV150" s="281"/>
      <c r="AW150" s="281"/>
      <c r="AX150" s="281"/>
      <c r="AY150" s="281"/>
      <c r="AZ150" s="281"/>
      <c r="BA150" s="281"/>
      <c r="BB150" s="281"/>
      <c r="BC150" s="281"/>
      <c r="BD150" s="281"/>
      <c r="BE150" s="281"/>
      <c r="BF150" s="281"/>
      <c r="BG150" s="281"/>
      <c r="BH150" s="281"/>
      <c r="BI150" s="281"/>
      <c r="BJ150" s="281"/>
      <c r="BK150" s="281"/>
      <c r="BL150" s="281"/>
      <c r="BM150" s="281"/>
      <c r="BN150" s="281"/>
      <c r="BO150" s="281"/>
      <c r="BP150" s="281"/>
      <c r="BQ150" s="281"/>
      <c r="BR150" s="281"/>
      <c r="BS150" s="281"/>
      <c r="BT150" s="281"/>
      <c r="BU150" s="281"/>
      <c r="BV150" s="281"/>
      <c r="BW150" s="281"/>
      <c r="BX150" s="281"/>
      <c r="BY150" s="281"/>
      <c r="BZ150" s="281"/>
      <c r="CA150" s="281"/>
      <c r="CB150" s="281"/>
      <c r="CC150" s="281"/>
      <c r="CD150" s="281"/>
      <c r="CE150" s="281"/>
      <c r="CF150" s="281"/>
      <c r="CG150" s="281"/>
      <c r="CH150" s="281"/>
      <c r="CI150" s="281"/>
      <c r="CJ150" s="281"/>
      <c r="CK150" s="281"/>
      <c r="CL150" s="281"/>
      <c r="CM150" s="281"/>
      <c r="CN150" s="281"/>
      <c r="CO150" s="281"/>
      <c r="CP150" s="281"/>
      <c r="CQ150" s="281"/>
      <c r="CR150" s="281"/>
      <c r="CS150" s="281"/>
      <c r="CT150" s="281"/>
      <c r="CU150" s="281"/>
      <c r="CV150" s="281"/>
      <c r="CW150" s="281"/>
      <c r="CX150" s="281"/>
      <c r="CY150" s="281"/>
      <c r="CZ150" s="281"/>
      <c r="DA150" s="279" t="s">
        <v>100</v>
      </c>
      <c r="DB150" s="281"/>
      <c r="DC150" s="281"/>
      <c r="DD150" s="281"/>
      <c r="DE150" s="282"/>
      <c r="DF150" s="282"/>
      <c r="DG150" s="283"/>
    </row>
    <row r="151" spans="1:111" ht="18" customHeight="1">
      <c r="E151" s="278"/>
      <c r="F151" s="281"/>
      <c r="G151" s="280"/>
      <c r="H151" s="281"/>
      <c r="I151" s="281"/>
      <c r="J151" s="281"/>
      <c r="K151" s="281"/>
      <c r="L151" s="281"/>
      <c r="M151" s="281"/>
      <c r="N151" s="281"/>
      <c r="O151" s="281"/>
      <c r="P151" s="281"/>
      <c r="Q151" s="281"/>
      <c r="R151" s="281"/>
      <c r="S151" s="281"/>
      <c r="T151" s="281"/>
      <c r="U151" s="281"/>
      <c r="V151" s="281"/>
      <c r="W151" s="281"/>
      <c r="X151" s="281"/>
      <c r="Y151" s="281"/>
      <c r="Z151" s="281"/>
      <c r="AA151" s="281"/>
      <c r="AB151" s="281"/>
      <c r="AC151" s="281"/>
      <c r="AD151" s="281"/>
      <c r="AE151" s="281"/>
      <c r="AF151" s="281"/>
      <c r="AG151" s="281"/>
      <c r="AH151" s="281"/>
      <c r="AI151" s="281"/>
      <c r="AJ151" s="281"/>
      <c r="AK151" s="281"/>
      <c r="AL151" s="281"/>
      <c r="AM151" s="281"/>
      <c r="AN151" s="281"/>
      <c r="AO151" s="281"/>
      <c r="AP151" s="281"/>
      <c r="AQ151" s="281"/>
      <c r="AR151" s="281"/>
      <c r="AS151" s="281"/>
      <c r="AT151" s="281"/>
      <c r="AU151" s="281"/>
      <c r="AV151" s="281"/>
      <c r="AW151" s="281"/>
      <c r="AX151" s="281"/>
      <c r="AY151" s="281"/>
      <c r="AZ151" s="281"/>
      <c r="BA151" s="281"/>
      <c r="BB151" s="281"/>
      <c r="BC151" s="281"/>
      <c r="BD151" s="281"/>
      <c r="BE151" s="281"/>
      <c r="BF151" s="281"/>
      <c r="BG151" s="281"/>
      <c r="BH151" s="281"/>
      <c r="BI151" s="281"/>
      <c r="BJ151" s="281"/>
      <c r="BK151" s="281"/>
      <c r="BL151" s="281"/>
      <c r="BM151" s="281"/>
      <c r="BN151" s="281"/>
      <c r="BO151" s="281"/>
      <c r="BP151" s="281"/>
      <c r="BQ151" s="281"/>
      <c r="BR151" s="281"/>
      <c r="BS151" s="281"/>
      <c r="BT151" s="281"/>
      <c r="BU151" s="281"/>
      <c r="BV151" s="281"/>
      <c r="BW151" s="281"/>
      <c r="BX151" s="281"/>
      <c r="BY151" s="281"/>
      <c r="BZ151" s="281"/>
      <c r="CA151" s="281"/>
      <c r="CB151" s="281"/>
      <c r="CC151" s="281"/>
      <c r="CD151" s="281"/>
      <c r="CE151" s="281"/>
      <c r="CF151" s="281"/>
      <c r="CG151" s="281"/>
      <c r="CH151" s="281"/>
      <c r="CI151" s="281"/>
      <c r="CJ151" s="281"/>
      <c r="CK151" s="281"/>
      <c r="CL151" s="281"/>
      <c r="CM151" s="281"/>
      <c r="CN151" s="281"/>
      <c r="CO151" s="281"/>
      <c r="CP151" s="281"/>
      <c r="CQ151" s="281"/>
      <c r="CR151" s="281"/>
      <c r="CS151" s="281"/>
      <c r="CT151" s="281"/>
      <c r="CU151" s="281"/>
      <c r="CV151" s="281"/>
      <c r="CW151" s="281"/>
      <c r="CX151" s="281"/>
      <c r="CY151" s="281"/>
      <c r="CZ151" s="281"/>
      <c r="DA151" s="281"/>
      <c r="DB151" s="281"/>
      <c r="DC151" s="281"/>
      <c r="DD151" s="281"/>
      <c r="DE151" s="282"/>
      <c r="DF151" s="282"/>
      <c r="DG151" s="283"/>
    </row>
    <row r="152" spans="1:111" ht="18" customHeight="1">
      <c r="E152" s="278"/>
      <c r="F152" s="281"/>
      <c r="G152" s="280"/>
      <c r="H152" s="281"/>
      <c r="I152" s="281"/>
      <c r="J152" s="281"/>
      <c r="K152" s="281"/>
      <c r="L152" s="281"/>
      <c r="M152" s="281"/>
      <c r="N152" s="281"/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281"/>
      <c r="BB152" s="281"/>
      <c r="BC152" s="281"/>
      <c r="BD152" s="281"/>
      <c r="BE152" s="281"/>
      <c r="BF152" s="281"/>
      <c r="BG152" s="281"/>
      <c r="BH152" s="281"/>
      <c r="BI152" s="281"/>
      <c r="BJ152" s="281"/>
      <c r="BK152" s="281"/>
      <c r="BL152" s="281"/>
      <c r="BM152" s="281"/>
      <c r="BN152" s="281"/>
      <c r="BO152" s="281"/>
      <c r="BP152" s="281"/>
      <c r="BQ152" s="281"/>
      <c r="BR152" s="281"/>
      <c r="BS152" s="281"/>
      <c r="BT152" s="281"/>
      <c r="BU152" s="281"/>
      <c r="BV152" s="281"/>
      <c r="BW152" s="281"/>
      <c r="BX152" s="281"/>
      <c r="BY152" s="281"/>
      <c r="BZ152" s="281"/>
      <c r="CA152" s="281"/>
      <c r="CB152" s="281"/>
      <c r="CC152" s="281"/>
      <c r="CD152" s="281"/>
      <c r="CE152" s="281"/>
      <c r="CF152" s="281"/>
      <c r="CG152" s="281"/>
      <c r="CH152" s="281"/>
      <c r="CI152" s="281"/>
      <c r="CJ152" s="281"/>
      <c r="CK152" s="281"/>
      <c r="CL152" s="281"/>
      <c r="CM152" s="281"/>
      <c r="CN152" s="281"/>
      <c r="CO152" s="281"/>
      <c r="CP152" s="281"/>
      <c r="CQ152" s="281"/>
      <c r="CR152" s="281"/>
      <c r="CS152" s="281"/>
      <c r="CT152" s="281"/>
      <c r="CU152" s="281"/>
      <c r="CV152" s="281"/>
      <c r="CW152" s="281"/>
      <c r="CX152" s="281"/>
      <c r="CY152" s="281"/>
      <c r="CZ152" s="281"/>
      <c r="DA152" s="281"/>
      <c r="DB152" s="281"/>
      <c r="DC152" s="281"/>
      <c r="DD152" s="281"/>
      <c r="DE152" s="282"/>
      <c r="DF152" s="282"/>
      <c r="DG152" s="283"/>
    </row>
    <row r="153" spans="1:111" ht="18" customHeight="1">
      <c r="E153" s="278"/>
      <c r="F153" s="281"/>
      <c r="G153" s="280"/>
      <c r="H153" s="281"/>
      <c r="I153" s="281"/>
      <c r="J153" s="281"/>
      <c r="K153" s="281"/>
      <c r="L153" s="281"/>
      <c r="M153" s="281"/>
      <c r="N153" s="281"/>
      <c r="O153" s="281"/>
      <c r="P153" s="281"/>
      <c r="Q153" s="281"/>
      <c r="R153" s="281"/>
      <c r="S153" s="281"/>
      <c r="T153" s="281"/>
      <c r="U153" s="281"/>
      <c r="V153" s="281"/>
      <c r="W153" s="281"/>
      <c r="X153" s="281"/>
      <c r="Y153" s="281"/>
      <c r="Z153" s="281"/>
      <c r="AA153" s="281"/>
      <c r="AB153" s="281"/>
      <c r="AC153" s="281"/>
      <c r="AD153" s="281"/>
      <c r="AE153" s="281"/>
      <c r="AF153" s="281"/>
      <c r="AG153" s="281"/>
      <c r="AH153" s="281"/>
      <c r="AI153" s="281"/>
      <c r="AJ153" s="281"/>
      <c r="AK153" s="281"/>
      <c r="AL153" s="281"/>
      <c r="AM153" s="281"/>
      <c r="AN153" s="281"/>
      <c r="AO153" s="281"/>
      <c r="AP153" s="281"/>
      <c r="AQ153" s="281"/>
      <c r="AR153" s="281"/>
      <c r="AS153" s="281"/>
      <c r="AT153" s="281"/>
      <c r="AU153" s="281"/>
      <c r="AV153" s="281"/>
      <c r="AW153" s="281"/>
      <c r="AX153" s="281"/>
      <c r="AY153" s="281"/>
      <c r="AZ153" s="281"/>
      <c r="BA153" s="281"/>
      <c r="BB153" s="281"/>
      <c r="BC153" s="281"/>
      <c r="BD153" s="281"/>
      <c r="BE153" s="281"/>
      <c r="BF153" s="281"/>
      <c r="BG153" s="281"/>
      <c r="BH153" s="281"/>
      <c r="BI153" s="281"/>
      <c r="BJ153" s="281"/>
      <c r="BK153" s="281"/>
      <c r="BL153" s="281"/>
      <c r="BM153" s="281"/>
      <c r="BN153" s="281"/>
      <c r="BO153" s="281"/>
      <c r="BP153" s="281"/>
      <c r="BQ153" s="281"/>
      <c r="BR153" s="281"/>
      <c r="BS153" s="281"/>
      <c r="BT153" s="281"/>
      <c r="BU153" s="281"/>
      <c r="BV153" s="281"/>
      <c r="BW153" s="281"/>
      <c r="BX153" s="281"/>
      <c r="BY153" s="281"/>
      <c r="BZ153" s="281"/>
      <c r="CA153" s="281"/>
      <c r="CB153" s="281"/>
      <c r="CC153" s="281"/>
      <c r="CD153" s="281"/>
      <c r="CE153" s="281"/>
      <c r="CF153" s="281"/>
      <c r="CG153" s="281"/>
      <c r="CH153" s="281"/>
      <c r="CI153" s="281"/>
      <c r="CJ153" s="281"/>
      <c r="CK153" s="281"/>
      <c r="CL153" s="281"/>
      <c r="CM153" s="281"/>
      <c r="CN153" s="281"/>
      <c r="CO153" s="281"/>
      <c r="CP153" s="281"/>
      <c r="CQ153" s="281"/>
      <c r="CR153" s="281"/>
      <c r="CS153" s="281"/>
      <c r="CT153" s="281"/>
      <c r="CU153" s="281"/>
      <c r="CV153" s="281"/>
      <c r="CW153" s="281"/>
      <c r="CX153" s="281"/>
      <c r="CY153" s="281"/>
      <c r="CZ153" s="281"/>
      <c r="DA153" s="281"/>
      <c r="DB153" s="281"/>
      <c r="DC153" s="281"/>
      <c r="DD153" s="281"/>
      <c r="DE153" s="282"/>
      <c r="DF153" s="282"/>
      <c r="DG153" s="283"/>
    </row>
    <row r="154" spans="1:111" ht="18" customHeight="1">
      <c r="E154" s="278"/>
      <c r="F154" s="281"/>
      <c r="G154" s="280"/>
      <c r="H154" s="281"/>
      <c r="I154" s="281"/>
      <c r="J154" s="281"/>
      <c r="K154" s="281"/>
      <c r="L154" s="281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281"/>
      <c r="Z154" s="281"/>
      <c r="AA154" s="281"/>
      <c r="AB154" s="281"/>
      <c r="AC154" s="281"/>
      <c r="AD154" s="281"/>
      <c r="AE154" s="281"/>
      <c r="AF154" s="281"/>
      <c r="AG154" s="281"/>
      <c r="AH154" s="281"/>
      <c r="AI154" s="281"/>
      <c r="AJ154" s="281"/>
      <c r="AK154" s="281"/>
      <c r="AL154" s="281"/>
      <c r="AM154" s="281"/>
      <c r="AN154" s="281"/>
      <c r="AO154" s="281"/>
      <c r="AP154" s="281"/>
      <c r="AQ154" s="281"/>
      <c r="AR154" s="281"/>
      <c r="AS154" s="281"/>
      <c r="AT154" s="281"/>
      <c r="AU154" s="281"/>
      <c r="AV154" s="281"/>
      <c r="AW154" s="281"/>
      <c r="AX154" s="281"/>
      <c r="AY154" s="281"/>
      <c r="AZ154" s="281"/>
      <c r="BA154" s="281"/>
      <c r="BB154" s="281"/>
      <c r="BC154" s="281"/>
      <c r="BD154" s="281"/>
      <c r="BE154" s="281"/>
      <c r="BF154" s="281"/>
      <c r="BG154" s="281"/>
      <c r="BH154" s="281"/>
      <c r="BI154" s="281"/>
      <c r="BJ154" s="281"/>
      <c r="BK154" s="281"/>
      <c r="BL154" s="281"/>
      <c r="BM154" s="281"/>
      <c r="BN154" s="281"/>
      <c r="BO154" s="281"/>
      <c r="BP154" s="281"/>
      <c r="BQ154" s="281"/>
      <c r="BR154" s="281"/>
      <c r="BS154" s="281"/>
      <c r="BT154" s="281"/>
      <c r="BU154" s="281"/>
      <c r="BV154" s="281"/>
      <c r="BW154" s="281"/>
      <c r="BX154" s="281"/>
      <c r="BY154" s="281"/>
      <c r="BZ154" s="281"/>
      <c r="CA154" s="281"/>
      <c r="CB154" s="281"/>
      <c r="CC154" s="281"/>
      <c r="CD154" s="281"/>
      <c r="CE154" s="281"/>
      <c r="CF154" s="281"/>
      <c r="CG154" s="281"/>
      <c r="CH154" s="281"/>
      <c r="CI154" s="281"/>
      <c r="CJ154" s="281"/>
      <c r="CK154" s="281"/>
      <c r="CL154" s="281"/>
      <c r="CM154" s="281"/>
      <c r="CN154" s="281"/>
      <c r="CO154" s="281"/>
      <c r="CP154" s="281"/>
      <c r="CQ154" s="281"/>
      <c r="CR154" s="281"/>
      <c r="CS154" s="281"/>
      <c r="CT154" s="281"/>
      <c r="CU154" s="281"/>
      <c r="CV154" s="281"/>
      <c r="CW154" s="281"/>
      <c r="CX154" s="281"/>
      <c r="CY154" s="281"/>
      <c r="CZ154" s="281"/>
      <c r="DA154" s="281"/>
      <c r="DB154" s="281"/>
      <c r="DC154" s="281"/>
      <c r="DD154" s="281"/>
      <c r="DE154" s="282"/>
      <c r="DF154" s="282"/>
      <c r="DG154" s="283"/>
    </row>
    <row r="155" spans="1:111" ht="18" customHeight="1">
      <c r="E155" s="278"/>
      <c r="F155" s="281"/>
      <c r="G155" s="280"/>
      <c r="H155" s="281"/>
      <c r="I155" s="281"/>
      <c r="J155" s="281"/>
      <c r="K155" s="281"/>
      <c r="L155" s="281"/>
      <c r="M155" s="281"/>
      <c r="N155" s="281"/>
      <c r="O155" s="281"/>
      <c r="P155" s="281"/>
      <c r="Q155" s="281"/>
      <c r="R155" s="281"/>
      <c r="S155" s="281"/>
      <c r="T155" s="281"/>
      <c r="U155" s="281"/>
      <c r="V155" s="281"/>
      <c r="W155" s="281"/>
      <c r="X155" s="281"/>
      <c r="Y155" s="281"/>
      <c r="Z155" s="281"/>
      <c r="AA155" s="281"/>
      <c r="AB155" s="281"/>
      <c r="AC155" s="281"/>
      <c r="AD155" s="281"/>
      <c r="AE155" s="281"/>
      <c r="AF155" s="281"/>
      <c r="AG155" s="281"/>
      <c r="AH155" s="281"/>
      <c r="AI155" s="281"/>
      <c r="AJ155" s="281"/>
      <c r="AK155" s="281"/>
      <c r="AL155" s="281"/>
      <c r="AM155" s="281"/>
      <c r="AN155" s="281"/>
      <c r="AO155" s="281"/>
      <c r="AP155" s="281"/>
      <c r="AQ155" s="281"/>
      <c r="AR155" s="281"/>
      <c r="AS155" s="281"/>
      <c r="AT155" s="281"/>
      <c r="AU155" s="281"/>
      <c r="AV155" s="281"/>
      <c r="AW155" s="281"/>
      <c r="AX155" s="281"/>
      <c r="AY155" s="281"/>
      <c r="AZ155" s="281"/>
      <c r="BA155" s="281"/>
      <c r="BB155" s="281"/>
      <c r="BC155" s="281"/>
      <c r="BD155" s="281"/>
      <c r="BE155" s="281"/>
      <c r="BF155" s="281"/>
      <c r="BG155" s="281"/>
      <c r="BH155" s="281"/>
      <c r="BI155" s="281"/>
      <c r="BJ155" s="281"/>
      <c r="BK155" s="281"/>
      <c r="BL155" s="281"/>
      <c r="BM155" s="281"/>
      <c r="BN155" s="281"/>
      <c r="BO155" s="281"/>
      <c r="BP155" s="281"/>
      <c r="BQ155" s="281"/>
      <c r="BR155" s="281"/>
      <c r="BS155" s="281"/>
      <c r="BT155" s="281"/>
      <c r="BU155" s="281"/>
      <c r="BV155" s="281"/>
      <c r="BW155" s="281"/>
      <c r="BX155" s="281"/>
      <c r="BY155" s="281"/>
      <c r="BZ155" s="281"/>
      <c r="CA155" s="281"/>
      <c r="CB155" s="281"/>
      <c r="CC155" s="281"/>
      <c r="CD155" s="281"/>
      <c r="CE155" s="281"/>
      <c r="CF155" s="281"/>
      <c r="CG155" s="281"/>
      <c r="CH155" s="281"/>
      <c r="CI155" s="281"/>
      <c r="CJ155" s="281"/>
      <c r="CK155" s="281"/>
      <c r="CL155" s="281"/>
      <c r="CM155" s="281"/>
      <c r="CN155" s="281"/>
      <c r="CO155" s="281"/>
      <c r="CP155" s="281"/>
      <c r="CQ155" s="281"/>
      <c r="CR155" s="281"/>
      <c r="CS155" s="281"/>
      <c r="CT155" s="281"/>
      <c r="CU155" s="281"/>
      <c r="CV155" s="281"/>
      <c r="CW155" s="281"/>
      <c r="CX155" s="281"/>
      <c r="CY155" s="281"/>
      <c r="CZ155" s="281"/>
      <c r="DA155" s="281"/>
      <c r="DB155" s="281"/>
      <c r="DC155" s="281"/>
      <c r="DD155" s="281"/>
      <c r="DE155" s="282"/>
      <c r="DF155" s="282"/>
      <c r="DG155" s="283"/>
    </row>
    <row r="156" spans="1:111" ht="18" customHeight="1">
      <c r="E156" s="278"/>
      <c r="F156" s="281"/>
      <c r="G156" s="280"/>
      <c r="H156" s="281"/>
      <c r="I156" s="281"/>
      <c r="J156" s="281"/>
      <c r="K156" s="281"/>
      <c r="L156" s="281"/>
      <c r="M156" s="281"/>
      <c r="N156" s="281"/>
      <c r="O156" s="281"/>
      <c r="P156" s="281"/>
      <c r="Q156" s="281"/>
      <c r="R156" s="281"/>
      <c r="S156" s="281"/>
      <c r="T156" s="281"/>
      <c r="U156" s="281"/>
      <c r="V156" s="281"/>
      <c r="W156" s="281"/>
      <c r="X156" s="281"/>
      <c r="Y156" s="281"/>
      <c r="Z156" s="281"/>
      <c r="AA156" s="281"/>
      <c r="AB156" s="281"/>
      <c r="AC156" s="281"/>
      <c r="AD156" s="281"/>
      <c r="AE156" s="281"/>
      <c r="AF156" s="281"/>
      <c r="AG156" s="281"/>
      <c r="AH156" s="281"/>
      <c r="AI156" s="281"/>
      <c r="AJ156" s="281"/>
      <c r="AK156" s="281"/>
      <c r="AL156" s="281"/>
      <c r="AM156" s="281"/>
      <c r="AN156" s="281"/>
      <c r="AO156" s="281"/>
      <c r="AP156" s="281"/>
      <c r="AQ156" s="281"/>
      <c r="AR156" s="281"/>
      <c r="AS156" s="281"/>
      <c r="AT156" s="281"/>
      <c r="AU156" s="281"/>
      <c r="AV156" s="281"/>
      <c r="AW156" s="281"/>
      <c r="AX156" s="281"/>
      <c r="AY156" s="281"/>
      <c r="AZ156" s="281"/>
      <c r="BA156" s="281"/>
      <c r="BB156" s="281"/>
      <c r="BC156" s="281"/>
      <c r="BD156" s="281"/>
      <c r="BE156" s="281"/>
      <c r="BF156" s="281"/>
      <c r="BG156" s="281"/>
      <c r="BH156" s="281"/>
      <c r="BI156" s="281"/>
      <c r="BJ156" s="281"/>
      <c r="BK156" s="281"/>
      <c r="BL156" s="281"/>
      <c r="BM156" s="281"/>
      <c r="BN156" s="281"/>
      <c r="BO156" s="281"/>
      <c r="BP156" s="281"/>
      <c r="BQ156" s="281"/>
      <c r="BR156" s="281"/>
      <c r="BS156" s="281"/>
      <c r="BT156" s="281"/>
      <c r="BU156" s="281"/>
      <c r="BV156" s="281"/>
      <c r="BW156" s="281"/>
      <c r="BX156" s="281"/>
      <c r="BY156" s="281"/>
      <c r="BZ156" s="281"/>
      <c r="CA156" s="281"/>
      <c r="CB156" s="281"/>
      <c r="CC156" s="281"/>
      <c r="CD156" s="281"/>
      <c r="CE156" s="281"/>
      <c r="CF156" s="281"/>
      <c r="CG156" s="281"/>
      <c r="CH156" s="281"/>
      <c r="CI156" s="281"/>
      <c r="CJ156" s="281"/>
      <c r="CK156" s="281"/>
      <c r="CL156" s="281"/>
      <c r="CM156" s="281"/>
      <c r="CN156" s="281"/>
      <c r="CO156" s="281"/>
      <c r="CP156" s="281"/>
      <c r="CQ156" s="281"/>
      <c r="CR156" s="281"/>
      <c r="CS156" s="281"/>
      <c r="CT156" s="281"/>
      <c r="CU156" s="281"/>
      <c r="CV156" s="281"/>
      <c r="CW156" s="281"/>
      <c r="CX156" s="281"/>
      <c r="CY156" s="281"/>
      <c r="CZ156" s="281"/>
      <c r="DA156" s="281"/>
      <c r="DB156" s="281"/>
      <c r="DC156" s="281"/>
      <c r="DD156" s="281"/>
      <c r="DE156" s="282"/>
      <c r="DF156" s="282"/>
      <c r="DG156" s="283"/>
    </row>
    <row r="157" spans="1:111" ht="18" customHeight="1">
      <c r="E157" s="278"/>
      <c r="F157" s="281"/>
      <c r="G157" s="280"/>
      <c r="H157" s="281"/>
      <c r="I157" s="281"/>
      <c r="J157" s="281"/>
      <c r="K157" s="281"/>
      <c r="L157" s="281"/>
      <c r="M157" s="281"/>
      <c r="N157" s="281"/>
      <c r="O157" s="281"/>
      <c r="P157" s="281"/>
      <c r="Q157" s="281"/>
      <c r="R157" s="281"/>
      <c r="S157" s="281"/>
      <c r="T157" s="281"/>
      <c r="U157" s="281"/>
      <c r="V157" s="281"/>
      <c r="W157" s="281"/>
      <c r="X157" s="281"/>
      <c r="Y157" s="281"/>
      <c r="Z157" s="281"/>
      <c r="AA157" s="281"/>
      <c r="AB157" s="281"/>
      <c r="AC157" s="281"/>
      <c r="AD157" s="281"/>
      <c r="AE157" s="281"/>
      <c r="AF157" s="281"/>
      <c r="AG157" s="281"/>
      <c r="AH157" s="281"/>
      <c r="AI157" s="281"/>
      <c r="AJ157" s="281"/>
      <c r="AK157" s="281"/>
      <c r="AL157" s="281"/>
      <c r="AM157" s="281"/>
      <c r="AN157" s="281"/>
      <c r="AO157" s="281"/>
      <c r="AP157" s="281"/>
      <c r="AQ157" s="281"/>
      <c r="AR157" s="281"/>
      <c r="AS157" s="281"/>
      <c r="AT157" s="281"/>
      <c r="AU157" s="281"/>
      <c r="AV157" s="281"/>
      <c r="AW157" s="281"/>
      <c r="AX157" s="281"/>
      <c r="AY157" s="281"/>
      <c r="AZ157" s="281"/>
      <c r="BA157" s="281"/>
      <c r="BB157" s="281"/>
      <c r="BC157" s="281"/>
      <c r="BD157" s="281"/>
      <c r="BE157" s="281"/>
      <c r="BF157" s="281"/>
      <c r="BG157" s="281"/>
      <c r="BH157" s="281"/>
      <c r="BI157" s="281"/>
      <c r="BJ157" s="281"/>
      <c r="BK157" s="281"/>
      <c r="BL157" s="281"/>
      <c r="BM157" s="281"/>
      <c r="BN157" s="281"/>
      <c r="BO157" s="281"/>
      <c r="BP157" s="281"/>
      <c r="BQ157" s="281"/>
      <c r="BR157" s="281"/>
      <c r="BS157" s="281"/>
      <c r="BT157" s="281"/>
      <c r="BU157" s="281"/>
      <c r="BV157" s="281"/>
      <c r="BW157" s="281"/>
      <c r="BX157" s="281"/>
      <c r="BY157" s="281"/>
      <c r="BZ157" s="281"/>
      <c r="CA157" s="281"/>
      <c r="CB157" s="281"/>
      <c r="CC157" s="281"/>
      <c r="CD157" s="281"/>
      <c r="CE157" s="281"/>
      <c r="CF157" s="281"/>
      <c r="CG157" s="281"/>
      <c r="CH157" s="281"/>
      <c r="CI157" s="281"/>
      <c r="CJ157" s="281"/>
      <c r="CK157" s="281"/>
      <c r="CL157" s="281"/>
      <c r="CM157" s="281"/>
      <c r="CN157" s="281"/>
      <c r="CO157" s="281"/>
      <c r="CP157" s="281"/>
      <c r="CQ157" s="281"/>
      <c r="CR157" s="281"/>
      <c r="CS157" s="281"/>
      <c r="CT157" s="281"/>
      <c r="CU157" s="281"/>
      <c r="CV157" s="281"/>
      <c r="CW157" s="281"/>
      <c r="CX157" s="281"/>
      <c r="CY157" s="281"/>
      <c r="CZ157" s="281"/>
      <c r="DA157" s="281"/>
      <c r="DB157" s="281"/>
      <c r="DC157" s="281"/>
      <c r="DD157" s="281"/>
      <c r="DE157" s="282"/>
      <c r="DF157" s="282"/>
      <c r="DG157" s="283"/>
    </row>
    <row r="158" spans="1:111" ht="18" customHeight="1">
      <c r="E158" s="278"/>
      <c r="F158" s="284" t="s">
        <v>271</v>
      </c>
      <c r="G158" s="285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  <c r="AA158" s="279"/>
      <c r="AB158" s="279"/>
      <c r="AC158" s="279"/>
      <c r="AD158" s="279"/>
      <c r="AE158" s="279"/>
      <c r="AF158" s="279"/>
      <c r="AG158" s="279"/>
      <c r="AH158" s="279"/>
      <c r="AI158" s="279"/>
      <c r="AJ158" s="279"/>
      <c r="AK158" s="279"/>
      <c r="AL158" s="279"/>
      <c r="AM158" s="279"/>
      <c r="AN158" s="279"/>
      <c r="AO158" s="279"/>
      <c r="AP158" s="279"/>
      <c r="AQ158" s="279"/>
      <c r="AR158" s="279"/>
      <c r="AS158" s="279"/>
      <c r="AT158" s="279"/>
      <c r="AU158" s="279"/>
      <c r="AV158" s="279"/>
      <c r="AW158" s="279"/>
      <c r="AX158" s="279"/>
      <c r="AY158" s="279"/>
      <c r="AZ158" s="279"/>
      <c r="BA158" s="279"/>
      <c r="BB158" s="279"/>
      <c r="BC158" s="279"/>
      <c r="BD158" s="279"/>
      <c r="BE158" s="279"/>
      <c r="BF158" s="279"/>
      <c r="BG158" s="279"/>
      <c r="BH158" s="279"/>
      <c r="BI158" s="279"/>
      <c r="BJ158" s="279"/>
      <c r="BK158" s="279"/>
      <c r="BL158" s="279"/>
      <c r="BM158" s="279"/>
      <c r="BN158" s="279"/>
      <c r="BO158" s="279"/>
      <c r="BP158" s="279"/>
      <c r="BQ158" s="279"/>
      <c r="BR158" s="279"/>
      <c r="BS158" s="279"/>
      <c r="BT158" s="279"/>
      <c r="BU158" s="279"/>
      <c r="BV158" s="279"/>
      <c r="BW158" s="279"/>
      <c r="BX158" s="279"/>
      <c r="BY158" s="279"/>
      <c r="BZ158" s="279"/>
      <c r="CA158" s="279"/>
      <c r="CB158" s="279"/>
      <c r="CC158" s="279"/>
      <c r="CD158" s="279"/>
      <c r="CE158" s="279"/>
      <c r="CF158" s="279"/>
      <c r="CG158" s="279"/>
      <c r="CH158" s="279"/>
      <c r="CI158" s="279"/>
      <c r="CJ158" s="279"/>
      <c r="CK158" s="279"/>
      <c r="CL158" s="279"/>
      <c r="CM158" s="279"/>
      <c r="CN158" s="279"/>
      <c r="CO158" s="279"/>
      <c r="CP158" s="279"/>
      <c r="CQ158" s="279"/>
      <c r="CR158" s="279"/>
      <c r="CS158" s="279"/>
      <c r="CT158" s="279"/>
      <c r="CU158" s="279"/>
      <c r="CV158" s="279"/>
      <c r="CW158" s="279"/>
      <c r="CX158" s="279"/>
      <c r="CY158" s="279"/>
      <c r="CZ158" s="279"/>
      <c r="DA158" s="284" t="s">
        <v>101</v>
      </c>
      <c r="DB158" s="279"/>
      <c r="DC158" s="279"/>
      <c r="DD158" s="279"/>
      <c r="DE158" s="282"/>
      <c r="DF158" s="282"/>
      <c r="DG158" s="283"/>
    </row>
    <row r="159" spans="1:111" ht="18" customHeight="1">
      <c r="E159" s="278"/>
      <c r="F159" s="282" t="s">
        <v>272</v>
      </c>
      <c r="G159" s="286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  <c r="AC159" s="282"/>
      <c r="AD159" s="282"/>
      <c r="AE159" s="282"/>
      <c r="AF159" s="282"/>
      <c r="AG159" s="282"/>
      <c r="AH159" s="282"/>
      <c r="AI159" s="282"/>
      <c r="AJ159" s="282"/>
      <c r="AK159" s="282"/>
      <c r="AL159" s="282"/>
      <c r="AM159" s="282"/>
      <c r="AN159" s="282"/>
      <c r="AO159" s="282"/>
      <c r="AP159" s="282"/>
      <c r="AQ159" s="282"/>
      <c r="AR159" s="282"/>
      <c r="AS159" s="282"/>
      <c r="AT159" s="282"/>
      <c r="AU159" s="282"/>
      <c r="AV159" s="282"/>
      <c r="AW159" s="282"/>
      <c r="AX159" s="282"/>
      <c r="AY159" s="282"/>
      <c r="AZ159" s="282"/>
      <c r="BA159" s="282"/>
      <c r="BB159" s="282"/>
      <c r="BC159" s="282"/>
      <c r="BD159" s="282"/>
      <c r="BE159" s="282"/>
      <c r="BF159" s="282"/>
      <c r="BG159" s="282"/>
      <c r="BH159" s="282"/>
      <c r="BI159" s="282"/>
      <c r="BJ159" s="282"/>
      <c r="BK159" s="282"/>
      <c r="BL159" s="282"/>
      <c r="BM159" s="282"/>
      <c r="BN159" s="282"/>
      <c r="BO159" s="282"/>
      <c r="BP159" s="282"/>
      <c r="BQ159" s="282"/>
      <c r="BR159" s="282"/>
      <c r="BS159" s="282"/>
      <c r="BT159" s="282"/>
      <c r="BU159" s="282"/>
      <c r="BV159" s="282"/>
      <c r="BW159" s="282"/>
      <c r="BX159" s="282"/>
      <c r="BY159" s="282"/>
      <c r="BZ159" s="282"/>
      <c r="CA159" s="282"/>
      <c r="CB159" s="282"/>
      <c r="CC159" s="282"/>
      <c r="CD159" s="282"/>
      <c r="CE159" s="282"/>
      <c r="CF159" s="282"/>
      <c r="CG159" s="282"/>
      <c r="CH159" s="282"/>
      <c r="CI159" s="282"/>
      <c r="CJ159" s="282"/>
      <c r="CK159" s="282"/>
      <c r="CL159" s="282"/>
      <c r="CM159" s="282"/>
      <c r="CN159" s="282"/>
      <c r="CO159" s="282"/>
      <c r="CP159" s="282"/>
      <c r="CQ159" s="282"/>
      <c r="CR159" s="282"/>
      <c r="CS159" s="282"/>
      <c r="CT159" s="282"/>
      <c r="CU159" s="282"/>
      <c r="CV159" s="282"/>
      <c r="CW159" s="282"/>
      <c r="CX159" s="282"/>
      <c r="CY159" s="282"/>
      <c r="CZ159" s="282"/>
      <c r="DA159" s="282" t="s">
        <v>272</v>
      </c>
      <c r="DB159" s="282"/>
      <c r="DC159" s="282"/>
      <c r="DD159" s="282"/>
      <c r="DE159" s="282"/>
      <c r="DF159" s="282"/>
      <c r="DG159" s="283"/>
    </row>
    <row r="160" spans="1:111" ht="18" customHeight="1" thickBot="1">
      <c r="E160" s="287"/>
      <c r="F160" s="288"/>
      <c r="G160" s="289"/>
      <c r="H160" s="288"/>
      <c r="I160" s="288"/>
      <c r="J160" s="288"/>
      <c r="K160" s="288"/>
      <c r="L160" s="288"/>
      <c r="M160" s="288"/>
      <c r="N160" s="288"/>
      <c r="O160" s="288"/>
      <c r="P160" s="288"/>
      <c r="Q160" s="288"/>
      <c r="R160" s="288"/>
      <c r="S160" s="288"/>
      <c r="T160" s="288"/>
      <c r="U160" s="288"/>
      <c r="V160" s="288"/>
      <c r="W160" s="288"/>
      <c r="X160" s="288"/>
      <c r="Y160" s="288"/>
      <c r="Z160" s="288"/>
      <c r="AA160" s="288"/>
      <c r="AB160" s="288"/>
      <c r="AC160" s="288"/>
      <c r="AD160" s="288"/>
      <c r="AE160" s="288"/>
      <c r="AF160" s="288"/>
      <c r="AG160" s="288"/>
      <c r="AH160" s="288"/>
      <c r="AI160" s="288"/>
      <c r="AJ160" s="288"/>
      <c r="AK160" s="288"/>
      <c r="AL160" s="288"/>
      <c r="AM160" s="288"/>
      <c r="AN160" s="288"/>
      <c r="AO160" s="288"/>
      <c r="AP160" s="288"/>
      <c r="AQ160" s="288"/>
      <c r="AR160" s="288"/>
      <c r="AS160" s="288"/>
      <c r="AT160" s="288"/>
      <c r="AU160" s="288"/>
      <c r="AV160" s="288"/>
      <c r="AW160" s="288"/>
      <c r="AX160" s="288"/>
      <c r="AY160" s="288"/>
      <c r="AZ160" s="288"/>
      <c r="BA160" s="288"/>
      <c r="BB160" s="288"/>
      <c r="BC160" s="288"/>
      <c r="BD160" s="288"/>
      <c r="BE160" s="288"/>
      <c r="BF160" s="288"/>
      <c r="BG160" s="288"/>
      <c r="BH160" s="288"/>
      <c r="BI160" s="288"/>
      <c r="BJ160" s="288"/>
      <c r="BK160" s="288"/>
      <c r="BL160" s="288"/>
      <c r="BM160" s="288"/>
      <c r="BN160" s="288"/>
      <c r="BO160" s="288"/>
      <c r="BP160" s="288"/>
      <c r="BQ160" s="288"/>
      <c r="BR160" s="288"/>
      <c r="BS160" s="288"/>
      <c r="BT160" s="288"/>
      <c r="BU160" s="288"/>
      <c r="BV160" s="288"/>
      <c r="BW160" s="288"/>
      <c r="BX160" s="288"/>
      <c r="BY160" s="288"/>
      <c r="BZ160" s="288"/>
      <c r="CA160" s="288"/>
      <c r="CB160" s="288"/>
      <c r="CC160" s="288"/>
      <c r="CD160" s="288"/>
      <c r="CE160" s="288"/>
      <c r="CF160" s="288"/>
      <c r="CG160" s="288"/>
      <c r="CH160" s="288"/>
      <c r="CI160" s="288"/>
      <c r="CJ160" s="288"/>
      <c r="CK160" s="288"/>
      <c r="CL160" s="288"/>
      <c r="CM160" s="288"/>
      <c r="CN160" s="288"/>
      <c r="CO160" s="288"/>
      <c r="CP160" s="288"/>
      <c r="CQ160" s="288"/>
      <c r="CR160" s="288"/>
      <c r="CS160" s="288"/>
      <c r="CT160" s="288"/>
      <c r="CU160" s="288"/>
      <c r="CV160" s="288"/>
      <c r="CW160" s="288"/>
      <c r="CX160" s="288"/>
      <c r="CY160" s="288"/>
      <c r="CZ160" s="288"/>
      <c r="DA160" s="288"/>
      <c r="DB160" s="288"/>
      <c r="DC160" s="288"/>
      <c r="DD160" s="288"/>
      <c r="DE160" s="288"/>
      <c r="DF160" s="288"/>
      <c r="DG160" s="290"/>
    </row>
    <row r="161" ht="18" customHeight="1" thickTop="1"/>
    <row r="162" ht="18" customHeight="1"/>
    <row r="163" ht="18" customHeight="1"/>
  </sheetData>
  <mergeCells count="13">
    <mergeCell ref="BR22:CV22"/>
    <mergeCell ref="CW22:DF22"/>
    <mergeCell ref="DG22:DG23"/>
    <mergeCell ref="E18:DG18"/>
    <mergeCell ref="E19:DG19"/>
    <mergeCell ref="E20:DG20"/>
    <mergeCell ref="E21:F21"/>
    <mergeCell ref="E22:E23"/>
    <mergeCell ref="F22:F23"/>
    <mergeCell ref="G22:G23"/>
    <mergeCell ref="H22:H23"/>
    <mergeCell ref="I22:AL22"/>
    <mergeCell ref="AM22:BQ22"/>
  </mergeCells>
  <printOptions horizontalCentered="1" verticalCentered="1"/>
  <pageMargins left="0" right="0" top="0" bottom="0" header="0.3" footer="0.3"/>
  <pageSetup paperSize="9" scale="55" fitToHeight="2" orientation="landscape" horizontalDpi="4294967293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5:E23"/>
  <sheetViews>
    <sheetView zoomScale="120" zoomScaleNormal="120" workbookViewId="0">
      <selection activeCell="D1" sqref="D1"/>
    </sheetView>
  </sheetViews>
  <sheetFormatPr defaultRowHeight="15.75"/>
  <cols>
    <col min="1" max="1" width="3.625" style="66" customWidth="1"/>
    <col min="2" max="2" width="18.125" style="29" customWidth="1"/>
    <col min="3" max="3" width="8.25" style="29" customWidth="1"/>
    <col min="4" max="4" width="15.125" style="31" customWidth="1"/>
    <col min="5" max="5" width="13.125" style="29" customWidth="1"/>
    <col min="6" max="16384" width="9" style="29"/>
  </cols>
  <sheetData>
    <row r="5" spans="1:5">
      <c r="A5" s="349" t="s">
        <v>34</v>
      </c>
      <c r="B5" s="349" t="s">
        <v>35</v>
      </c>
      <c r="C5" s="291"/>
      <c r="D5" s="30" t="s">
        <v>274</v>
      </c>
    </row>
    <row r="6" spans="1:5">
      <c r="A6" s="349"/>
      <c r="B6" s="349"/>
      <c r="C6" s="291"/>
      <c r="D6" s="30" t="s">
        <v>132</v>
      </c>
    </row>
    <row r="7" spans="1:5">
      <c r="A7" s="291"/>
      <c r="B7" s="295" t="s">
        <v>273</v>
      </c>
      <c r="C7" s="291"/>
      <c r="D7" s="30"/>
    </row>
    <row r="8" spans="1:5">
      <c r="A8" s="66">
        <v>1</v>
      </c>
      <c r="B8" s="29" t="s">
        <v>125</v>
      </c>
      <c r="D8" s="31">
        <f>'RAPP 14'!H108</f>
        <v>955830000</v>
      </c>
    </row>
    <row r="9" spans="1:5">
      <c r="A9" s="66">
        <v>2</v>
      </c>
      <c r="B9" s="29" t="s">
        <v>126</v>
      </c>
      <c r="D9" s="31">
        <f>'RAPP 14'!I108</f>
        <v>707030000</v>
      </c>
    </row>
    <row r="10" spans="1:5">
      <c r="A10" s="66">
        <v>3</v>
      </c>
      <c r="B10" s="29" t="s">
        <v>127</v>
      </c>
      <c r="D10" s="31">
        <f>'RAPP 14'!J108</f>
        <v>677230000</v>
      </c>
    </row>
    <row r="11" spans="1:5">
      <c r="A11" s="66">
        <v>4</v>
      </c>
      <c r="B11" s="29" t="s">
        <v>128</v>
      </c>
      <c r="D11" s="31">
        <f>'RAPP 14'!K108</f>
        <v>716530000</v>
      </c>
    </row>
    <row r="12" spans="1:5">
      <c r="A12" s="66">
        <v>5</v>
      </c>
      <c r="B12" s="29" t="s">
        <v>129</v>
      </c>
      <c r="D12" s="31">
        <f>'RAPP 14'!L108</f>
        <v>443029999.99999988</v>
      </c>
    </row>
    <row r="13" spans="1:5">
      <c r="A13" s="66">
        <v>6</v>
      </c>
      <c r="B13" s="29" t="s">
        <v>130</v>
      </c>
      <c r="D13" s="31">
        <f>'RAPP 14'!M108</f>
        <v>87030000</v>
      </c>
    </row>
    <row r="14" spans="1:5">
      <c r="B14" s="37" t="s">
        <v>38</v>
      </c>
      <c r="C14" s="37"/>
      <c r="D14" s="35">
        <f>SUM(D8:D13)</f>
        <v>3586680000</v>
      </c>
    </row>
    <row r="15" spans="1:5">
      <c r="B15" s="37"/>
      <c r="C15" s="37"/>
      <c r="D15" s="35"/>
      <c r="E15" s="293">
        <f>D16-D14</f>
        <v>2363320000</v>
      </c>
    </row>
    <row r="16" spans="1:5">
      <c r="B16" s="37" t="s">
        <v>275</v>
      </c>
      <c r="C16" s="37"/>
      <c r="D16" s="35">
        <f>'PO 14 kMR'!F33</f>
        <v>5950000000</v>
      </c>
      <c r="E16" s="294">
        <f>E15/D16</f>
        <v>0.39719663865546218</v>
      </c>
    </row>
    <row r="17" spans="1:5">
      <c r="B17" s="37"/>
      <c r="C17" s="37"/>
      <c r="D17" s="35"/>
    </row>
    <row r="18" spans="1:5">
      <c r="B18" s="40" t="s">
        <v>276</v>
      </c>
    </row>
    <row r="19" spans="1:5">
      <c r="A19" s="66">
        <v>1</v>
      </c>
      <c r="B19" s="29" t="s">
        <v>277</v>
      </c>
      <c r="C19" s="292">
        <f>'kurva s'!AL145</f>
        <v>0.24153248195446964</v>
      </c>
      <c r="D19" s="31">
        <f>C19*'PO 14 kMR'!F33</f>
        <v>1437118267.6290944</v>
      </c>
      <c r="E19" s="34"/>
    </row>
    <row r="20" spans="1:5">
      <c r="A20" s="66">
        <v>2</v>
      </c>
      <c r="B20" s="29" t="s">
        <v>278</v>
      </c>
      <c r="C20" s="292">
        <f>'kurva s'!BQ145</f>
        <v>0.68045530260966081</v>
      </c>
      <c r="D20" s="31">
        <f>(C20-C19)*'PO 14 kMR'!F33</f>
        <v>2611590782.8983874</v>
      </c>
      <c r="E20" s="34"/>
    </row>
    <row r="21" spans="1:5">
      <c r="A21" s="66">
        <v>3</v>
      </c>
      <c r="B21" s="29" t="s">
        <v>279</v>
      </c>
      <c r="C21" s="292">
        <f>'kurva s'!CV145</f>
        <v>0.97001665741254783</v>
      </c>
      <c r="D21" s="31">
        <f>(C21-C20)*'PO 14 kMR'!F33</f>
        <v>1722890061.0771778</v>
      </c>
      <c r="E21" s="34"/>
    </row>
    <row r="22" spans="1:5">
      <c r="A22" s="66">
        <v>4</v>
      </c>
      <c r="B22" s="29" t="s">
        <v>280</v>
      </c>
      <c r="C22" s="292">
        <f>'kurva s'!DF145</f>
        <v>0.99999999999999922</v>
      </c>
      <c r="D22" s="31">
        <f>(C22-C21)*'PO 14 kMR'!F33</f>
        <v>178400888.39533576</v>
      </c>
    </row>
    <row r="23" spans="1:5">
      <c r="D23" s="35">
        <f>SUM(D19:D22)</f>
        <v>5949999999.9999962</v>
      </c>
    </row>
  </sheetData>
  <mergeCells count="2">
    <mergeCell ref="B5:B6"/>
    <mergeCell ref="A5:A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AS36"/>
  <sheetViews>
    <sheetView topLeftCell="A22" workbookViewId="0">
      <selection activeCell="A35" sqref="A35"/>
    </sheetView>
  </sheetViews>
  <sheetFormatPr defaultRowHeight="15.75"/>
  <cols>
    <col min="2" max="2" width="33.75" style="1" customWidth="1"/>
    <col min="3" max="3" width="12.125" style="1" bestFit="1" customWidth="1"/>
    <col min="4" max="4" width="10" style="1" bestFit="1" customWidth="1"/>
    <col min="5" max="5" width="13.75" style="1" bestFit="1" customWidth="1"/>
    <col min="6" max="6" width="9" style="1"/>
    <col min="7" max="9" width="7.875" style="1" bestFit="1" customWidth="1"/>
    <col min="10" max="10" width="12.125" style="1" customWidth="1"/>
    <col min="11" max="11" width="13.75" style="1" bestFit="1" customWidth="1"/>
    <col min="12" max="12" width="13.75" bestFit="1" customWidth="1"/>
    <col min="13" max="13" width="12.125" bestFit="1" customWidth="1"/>
  </cols>
  <sheetData>
    <row r="3" spans="2:13">
      <c r="C3" s="1">
        <v>180000000</v>
      </c>
      <c r="D3" s="1">
        <v>14</v>
      </c>
      <c r="E3" s="1">
        <f>D3*C3</f>
        <v>2520000000</v>
      </c>
    </row>
    <row r="5" spans="2:13">
      <c r="C5" s="1">
        <v>30</v>
      </c>
    </row>
    <row r="6" spans="2:13">
      <c r="C6" s="1" t="s">
        <v>86</v>
      </c>
      <c r="D6" s="1" t="s">
        <v>88</v>
      </c>
      <c r="E6" s="1" t="s">
        <v>87</v>
      </c>
      <c r="F6" s="1" t="s">
        <v>89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91</v>
      </c>
      <c r="L6" s="1" t="s">
        <v>92</v>
      </c>
      <c r="M6" s="1" t="s">
        <v>93</v>
      </c>
    </row>
    <row r="7" spans="2:13">
      <c r="B7" s="1" t="s">
        <v>54</v>
      </c>
      <c r="C7" s="1">
        <v>20</v>
      </c>
      <c r="D7" s="1">
        <v>7</v>
      </c>
      <c r="E7" s="1">
        <v>4</v>
      </c>
      <c r="F7" s="1">
        <v>2</v>
      </c>
      <c r="G7" s="1">
        <f>$C7*D7</f>
        <v>140</v>
      </c>
      <c r="H7" s="1">
        <f t="shared" ref="H7:I7" si="0">$C7*E7</f>
        <v>80</v>
      </c>
      <c r="I7" s="1">
        <f t="shared" si="0"/>
        <v>40</v>
      </c>
      <c r="J7" s="1">
        <v>300000</v>
      </c>
      <c r="K7" s="1">
        <f>G7*$J7</f>
        <v>42000000</v>
      </c>
      <c r="L7" s="1">
        <f t="shared" ref="L7:M7" si="1">H7*$J7</f>
        <v>24000000</v>
      </c>
      <c r="M7" s="1">
        <f t="shared" si="1"/>
        <v>12000000</v>
      </c>
    </row>
    <row r="8" spans="2:13">
      <c r="B8" s="1" t="s">
        <v>65</v>
      </c>
      <c r="C8" s="1">
        <v>30</v>
      </c>
      <c r="D8" s="1">
        <v>10</v>
      </c>
      <c r="E8" s="1">
        <v>8</v>
      </c>
      <c r="F8" s="1">
        <v>6</v>
      </c>
      <c r="G8" s="1">
        <f t="shared" ref="G8:G16" si="2">$C8*D8</f>
        <v>300</v>
      </c>
      <c r="H8" s="1">
        <f t="shared" ref="H8:H16" si="3">$C8*E8</f>
        <v>240</v>
      </c>
      <c r="I8" s="1">
        <f t="shared" ref="I8:I16" si="4">$C8*F8</f>
        <v>180</v>
      </c>
      <c r="J8" s="1">
        <v>300000</v>
      </c>
      <c r="K8" s="1">
        <f t="shared" ref="K8:K16" si="5">G8*$J8</f>
        <v>90000000</v>
      </c>
      <c r="L8" s="1">
        <f t="shared" ref="L8:L16" si="6">H8*$J8</f>
        <v>72000000</v>
      </c>
      <c r="M8" s="1">
        <f t="shared" ref="M8:M16" si="7">I8*$J8</f>
        <v>54000000</v>
      </c>
    </row>
    <row r="9" spans="2:13">
      <c r="B9" s="1" t="s">
        <v>80</v>
      </c>
      <c r="C9" s="1">
        <v>20</v>
      </c>
      <c r="D9" s="1">
        <v>15</v>
      </c>
      <c r="E9" s="1">
        <v>12</v>
      </c>
      <c r="F9" s="1">
        <v>10</v>
      </c>
      <c r="G9" s="1">
        <f t="shared" si="2"/>
        <v>300</v>
      </c>
      <c r="H9" s="1">
        <f t="shared" si="3"/>
        <v>240</v>
      </c>
      <c r="I9" s="1">
        <f t="shared" si="4"/>
        <v>200</v>
      </c>
      <c r="J9" s="1">
        <v>300000</v>
      </c>
      <c r="K9" s="1">
        <f t="shared" si="5"/>
        <v>90000000</v>
      </c>
      <c r="L9" s="1">
        <f t="shared" si="6"/>
        <v>72000000</v>
      </c>
      <c r="M9" s="1">
        <f t="shared" si="7"/>
        <v>60000000</v>
      </c>
    </row>
    <row r="10" spans="2:13">
      <c r="B10" s="1" t="s">
        <v>81</v>
      </c>
      <c r="C10" s="1">
        <v>30</v>
      </c>
      <c r="D10" s="1">
        <v>24</v>
      </c>
      <c r="E10" s="1">
        <v>18</v>
      </c>
      <c r="F10" s="1">
        <v>12</v>
      </c>
      <c r="G10" s="1">
        <f t="shared" si="2"/>
        <v>720</v>
      </c>
      <c r="H10" s="1">
        <f t="shared" si="3"/>
        <v>540</v>
      </c>
      <c r="I10" s="1">
        <f t="shared" si="4"/>
        <v>360</v>
      </c>
      <c r="J10" s="1">
        <v>300000</v>
      </c>
      <c r="K10" s="1">
        <f t="shared" si="5"/>
        <v>216000000</v>
      </c>
      <c r="L10" s="1">
        <f t="shared" si="6"/>
        <v>162000000</v>
      </c>
      <c r="M10" s="1">
        <f t="shared" si="7"/>
        <v>108000000</v>
      </c>
    </row>
    <row r="11" spans="2:13">
      <c r="B11" s="1" t="s">
        <v>82</v>
      </c>
      <c r="C11" s="1">
        <v>30</v>
      </c>
      <c r="D11" s="1">
        <v>42</v>
      </c>
      <c r="E11" s="1">
        <v>30</v>
      </c>
      <c r="F11" s="1">
        <v>18</v>
      </c>
      <c r="G11" s="1">
        <f t="shared" si="2"/>
        <v>1260</v>
      </c>
      <c r="H11" s="1">
        <f t="shared" si="3"/>
        <v>900</v>
      </c>
      <c r="I11" s="1">
        <f t="shared" si="4"/>
        <v>540</v>
      </c>
      <c r="J11" s="1">
        <v>300000</v>
      </c>
      <c r="K11" s="1">
        <f t="shared" si="5"/>
        <v>378000000</v>
      </c>
      <c r="L11" s="1">
        <f t="shared" si="6"/>
        <v>270000000</v>
      </c>
      <c r="M11" s="1">
        <f t="shared" si="7"/>
        <v>162000000</v>
      </c>
    </row>
    <row r="12" spans="2:13">
      <c r="B12" s="1" t="s">
        <v>83</v>
      </c>
      <c r="C12" s="1">
        <v>20</v>
      </c>
      <c r="D12" s="1">
        <v>30</v>
      </c>
      <c r="E12" s="1">
        <v>24</v>
      </c>
      <c r="F12" s="1">
        <v>18</v>
      </c>
      <c r="G12" s="1">
        <f t="shared" si="2"/>
        <v>600</v>
      </c>
      <c r="H12" s="1">
        <f t="shared" si="3"/>
        <v>480</v>
      </c>
      <c r="I12" s="1">
        <f t="shared" si="4"/>
        <v>360</v>
      </c>
      <c r="J12" s="1">
        <v>300000</v>
      </c>
      <c r="K12" s="1">
        <f t="shared" si="5"/>
        <v>180000000</v>
      </c>
      <c r="L12" s="1">
        <f t="shared" si="6"/>
        <v>144000000</v>
      </c>
      <c r="M12" s="1">
        <f t="shared" si="7"/>
        <v>108000000</v>
      </c>
    </row>
    <row r="13" spans="2:13">
      <c r="B13" s="1" t="s">
        <v>84</v>
      </c>
      <c r="C13" s="1">
        <v>20</v>
      </c>
      <c r="D13" s="1">
        <v>30</v>
      </c>
      <c r="E13" s="1">
        <v>24</v>
      </c>
      <c r="F13" s="1">
        <v>15</v>
      </c>
      <c r="G13" s="1">
        <f t="shared" si="2"/>
        <v>600</v>
      </c>
      <c r="H13" s="1">
        <f t="shared" si="3"/>
        <v>480</v>
      </c>
      <c r="I13" s="1">
        <f t="shared" si="4"/>
        <v>300</v>
      </c>
      <c r="J13" s="1">
        <v>300000</v>
      </c>
      <c r="K13" s="1">
        <f t="shared" si="5"/>
        <v>180000000</v>
      </c>
      <c r="L13" s="1">
        <f t="shared" si="6"/>
        <v>144000000</v>
      </c>
      <c r="M13" s="1">
        <f t="shared" si="7"/>
        <v>90000000</v>
      </c>
    </row>
    <row r="14" spans="2:13">
      <c r="B14" s="1" t="s">
        <v>85</v>
      </c>
      <c r="C14" s="1">
        <v>18</v>
      </c>
      <c r="D14" s="1">
        <v>12</v>
      </c>
      <c r="E14" s="1">
        <v>10</v>
      </c>
      <c r="F14" s="1">
        <v>8</v>
      </c>
      <c r="G14" s="1">
        <f t="shared" si="2"/>
        <v>216</v>
      </c>
      <c r="H14" s="1">
        <f t="shared" si="3"/>
        <v>180</v>
      </c>
      <c r="I14" s="1">
        <f t="shared" si="4"/>
        <v>144</v>
      </c>
      <c r="J14" s="1">
        <v>300000</v>
      </c>
      <c r="K14" s="1">
        <f t="shared" si="5"/>
        <v>64800000</v>
      </c>
      <c r="L14" s="1">
        <f t="shared" si="6"/>
        <v>54000000</v>
      </c>
      <c r="M14" s="1">
        <f t="shared" si="7"/>
        <v>43200000</v>
      </c>
    </row>
    <row r="15" spans="2:13">
      <c r="B15" s="1" t="s">
        <v>71</v>
      </c>
      <c r="C15" s="1">
        <v>20</v>
      </c>
      <c r="D15" s="1">
        <v>12</v>
      </c>
      <c r="E15" s="1">
        <v>8</v>
      </c>
      <c r="F15" s="1">
        <v>6</v>
      </c>
      <c r="G15" s="1">
        <f t="shared" si="2"/>
        <v>240</v>
      </c>
      <c r="H15" s="1">
        <f t="shared" si="3"/>
        <v>160</v>
      </c>
      <c r="I15" s="1">
        <f t="shared" si="4"/>
        <v>120</v>
      </c>
      <c r="J15" s="1">
        <v>300000</v>
      </c>
      <c r="K15" s="1">
        <f t="shared" si="5"/>
        <v>72000000</v>
      </c>
      <c r="L15" s="1">
        <f t="shared" si="6"/>
        <v>48000000</v>
      </c>
      <c r="M15" s="1">
        <f t="shared" si="7"/>
        <v>36000000</v>
      </c>
    </row>
    <row r="16" spans="2:13">
      <c r="B16" s="1" t="s">
        <v>90</v>
      </c>
      <c r="C16" s="1">
        <v>10</v>
      </c>
      <c r="D16" s="1">
        <v>14</v>
      </c>
      <c r="E16" s="1">
        <v>10</v>
      </c>
      <c r="F16" s="1">
        <v>7</v>
      </c>
      <c r="G16" s="1">
        <f t="shared" si="2"/>
        <v>140</v>
      </c>
      <c r="H16" s="1">
        <f t="shared" si="3"/>
        <v>100</v>
      </c>
      <c r="I16" s="1">
        <f t="shared" si="4"/>
        <v>70</v>
      </c>
      <c r="J16" s="1">
        <v>300000</v>
      </c>
      <c r="K16" s="1">
        <f t="shared" si="5"/>
        <v>42000000</v>
      </c>
      <c r="L16" s="1">
        <f t="shared" si="6"/>
        <v>30000000</v>
      </c>
      <c r="M16" s="1">
        <f t="shared" si="7"/>
        <v>21000000</v>
      </c>
    </row>
    <row r="17" spans="2:45">
      <c r="D17" s="1">
        <f t="shared" ref="D17:F17" si="8">SUM(D7:D16)</f>
        <v>196</v>
      </c>
      <c r="E17" s="1">
        <f t="shared" si="8"/>
        <v>148</v>
      </c>
      <c r="F17" s="1">
        <f t="shared" si="8"/>
        <v>102</v>
      </c>
      <c r="K17" s="1">
        <f>SUM(K7:K16)</f>
        <v>1354800000</v>
      </c>
      <c r="L17" s="1">
        <f t="shared" ref="L17:M17" si="9">SUM(L7:L16)</f>
        <v>1020000000</v>
      </c>
      <c r="M17" s="1">
        <f t="shared" si="9"/>
        <v>694200000</v>
      </c>
    </row>
    <row r="18" spans="2:45">
      <c r="K18" s="1">
        <f>K17/11</f>
        <v>123163636.36363636</v>
      </c>
      <c r="L18" s="1">
        <f t="shared" ref="L18:M18" si="10">L17/11</f>
        <v>92727272.727272734</v>
      </c>
      <c r="M18" s="1">
        <f t="shared" si="10"/>
        <v>63109090.909090906</v>
      </c>
    </row>
    <row r="21" spans="2:45">
      <c r="B21" s="1" t="s">
        <v>54</v>
      </c>
      <c r="C21" s="1">
        <f t="shared" ref="C21:C30" si="11">SUM(D21:CT21)</f>
        <v>7</v>
      </c>
      <c r="D21" s="1">
        <v>1</v>
      </c>
      <c r="E21" s="1">
        <v>1</v>
      </c>
      <c r="F21" s="1">
        <v>1</v>
      </c>
      <c r="G21" s="1">
        <v>3</v>
      </c>
      <c r="H21" s="1">
        <v>1</v>
      </c>
      <c r="K21"/>
    </row>
    <row r="22" spans="2:45">
      <c r="B22" s="1" t="s">
        <v>65</v>
      </c>
      <c r="C22" s="1">
        <f t="shared" si="11"/>
        <v>10</v>
      </c>
      <c r="E22" s="1">
        <v>1</v>
      </c>
      <c r="F22" s="1">
        <v>1</v>
      </c>
      <c r="G22" s="1">
        <v>3</v>
      </c>
      <c r="H22" s="1">
        <v>1</v>
      </c>
      <c r="I22" s="1">
        <v>4</v>
      </c>
      <c r="L22" s="1"/>
    </row>
    <row r="23" spans="2:45">
      <c r="B23" s="1" t="s">
        <v>80</v>
      </c>
      <c r="C23" s="1">
        <f t="shared" si="11"/>
        <v>15</v>
      </c>
      <c r="G23" s="1">
        <v>3</v>
      </c>
      <c r="H23" s="1">
        <v>1</v>
      </c>
      <c r="I23" s="1">
        <v>4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2:45">
      <c r="B24" s="1" t="s">
        <v>81</v>
      </c>
      <c r="C24" s="1">
        <f t="shared" si="11"/>
        <v>24</v>
      </c>
      <c r="J24"/>
      <c r="K24"/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17</v>
      </c>
    </row>
    <row r="25" spans="2:45">
      <c r="B25" s="1" t="s">
        <v>82</v>
      </c>
      <c r="C25" s="1">
        <f t="shared" si="11"/>
        <v>42</v>
      </c>
      <c r="J25"/>
      <c r="K25"/>
      <c r="X25">
        <v>17</v>
      </c>
      <c r="Y25">
        <v>7</v>
      </c>
      <c r="Z25">
        <v>7</v>
      </c>
      <c r="AA25">
        <v>7</v>
      </c>
      <c r="AB25">
        <v>1</v>
      </c>
      <c r="AC25">
        <v>1</v>
      </c>
      <c r="AD25">
        <v>1</v>
      </c>
      <c r="AE25">
        <v>1</v>
      </c>
    </row>
    <row r="26" spans="2:45">
      <c r="B26" s="1" t="s">
        <v>83</v>
      </c>
      <c r="C26" s="1">
        <f t="shared" si="11"/>
        <v>30</v>
      </c>
      <c r="J26"/>
      <c r="K26"/>
      <c r="AF26">
        <v>7</v>
      </c>
      <c r="AG26">
        <v>7</v>
      </c>
      <c r="AH26">
        <v>7</v>
      </c>
      <c r="AI26">
        <v>9</v>
      </c>
    </row>
    <row r="27" spans="2:45">
      <c r="B27" s="1" t="s">
        <v>84</v>
      </c>
      <c r="C27" s="1">
        <f>SUM(D27:CT27)</f>
        <v>30</v>
      </c>
      <c r="J27"/>
      <c r="K27"/>
      <c r="AI27">
        <v>9</v>
      </c>
      <c r="AJ27">
        <v>7</v>
      </c>
      <c r="AK27">
        <v>7</v>
      </c>
      <c r="AL27">
        <v>7</v>
      </c>
    </row>
    <row r="28" spans="2:45">
      <c r="B28" s="1" t="s">
        <v>85</v>
      </c>
      <c r="C28" s="1">
        <f t="shared" si="11"/>
        <v>12</v>
      </c>
      <c r="J28"/>
      <c r="K28"/>
      <c r="AL28">
        <v>7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2:45">
      <c r="B29" s="1" t="s">
        <v>71</v>
      </c>
      <c r="C29" s="1">
        <f t="shared" si="11"/>
        <v>12</v>
      </c>
      <c r="J29"/>
      <c r="K29"/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5</v>
      </c>
    </row>
    <row r="30" spans="2:45">
      <c r="B30" s="1" t="s">
        <v>90</v>
      </c>
      <c r="C30" s="1">
        <f t="shared" si="11"/>
        <v>14</v>
      </c>
      <c r="J30"/>
      <c r="K30"/>
      <c r="AL30">
        <v>7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</row>
    <row r="31" spans="2:45">
      <c r="C31" s="1">
        <f>SUM(D31:AS31)</f>
        <v>130</v>
      </c>
      <c r="D31" s="1">
        <f>MAX(D21:D30)</f>
        <v>1</v>
      </c>
      <c r="E31" s="1">
        <f t="shared" ref="E31:G31" si="12">MAX(E21:E30)</f>
        <v>1</v>
      </c>
      <c r="F31" s="1">
        <f t="shared" si="12"/>
        <v>1</v>
      </c>
      <c r="G31" s="1">
        <f t="shared" si="12"/>
        <v>3</v>
      </c>
      <c r="H31" s="1">
        <f>MAX(H21:H30)</f>
        <v>1</v>
      </c>
      <c r="I31" s="1">
        <f t="shared" ref="I31:J31" si="13">MAX(I21:I30)</f>
        <v>4</v>
      </c>
      <c r="J31" s="1">
        <f t="shared" si="13"/>
        <v>1</v>
      </c>
      <c r="K31" s="1">
        <f t="shared" ref="K31" si="14">MAX(K21:K30)</f>
        <v>1</v>
      </c>
      <c r="L31" s="1">
        <f t="shared" ref="L31" si="15">MAX(L21:L30)</f>
        <v>1</v>
      </c>
      <c r="M31" s="1">
        <f t="shared" ref="M31:N31" si="16">MAX(M21:M30)</f>
        <v>1</v>
      </c>
      <c r="N31" s="1">
        <f t="shared" si="16"/>
        <v>1</v>
      </c>
      <c r="O31" s="1">
        <f t="shared" ref="O31:P31" si="17">MAX(O21:O30)</f>
        <v>1</v>
      </c>
      <c r="P31" s="1">
        <f t="shared" si="17"/>
        <v>1</v>
      </c>
      <c r="Q31" s="1">
        <f t="shared" ref="Q31" si="18">MAX(Q21:Q30)</f>
        <v>1</v>
      </c>
      <c r="R31" s="1">
        <f t="shared" ref="R31" si="19">MAX(R21:R30)</f>
        <v>1</v>
      </c>
      <c r="S31" s="1">
        <f t="shared" ref="S31:T31" si="20">MAX(S21:S30)</f>
        <v>1</v>
      </c>
      <c r="T31" s="1">
        <f t="shared" si="20"/>
        <v>1</v>
      </c>
      <c r="U31" s="1">
        <f t="shared" ref="U31:V31" si="21">MAX(U21:U30)</f>
        <v>1</v>
      </c>
      <c r="V31" s="1">
        <f t="shared" si="21"/>
        <v>1</v>
      </c>
      <c r="W31" s="1">
        <f t="shared" ref="W31" si="22">MAX(W21:W30)</f>
        <v>1</v>
      </c>
      <c r="X31" s="1">
        <f t="shared" ref="X31" si="23">MAX(X21:X30)</f>
        <v>17</v>
      </c>
      <c r="Y31" s="1">
        <f t="shared" ref="Y31:Z31" si="24">MAX(Y21:Y30)</f>
        <v>7</v>
      </c>
      <c r="Z31" s="1">
        <f t="shared" si="24"/>
        <v>7</v>
      </c>
      <c r="AA31" s="1">
        <f t="shared" ref="AA31:AB31" si="25">MAX(AA21:AA30)</f>
        <v>7</v>
      </c>
      <c r="AB31" s="1">
        <f t="shared" si="25"/>
        <v>1</v>
      </c>
      <c r="AC31" s="1">
        <f t="shared" ref="AC31" si="26">MAX(AC21:AC30)</f>
        <v>1</v>
      </c>
      <c r="AD31" s="1">
        <f t="shared" ref="AD31" si="27">MAX(AD21:AD30)</f>
        <v>1</v>
      </c>
      <c r="AE31" s="1">
        <f t="shared" ref="AE31:AF31" si="28">MAX(AE21:AE30)</f>
        <v>1</v>
      </c>
      <c r="AF31" s="1">
        <f t="shared" si="28"/>
        <v>7</v>
      </c>
      <c r="AG31" s="1">
        <f t="shared" ref="AG31:AH31" si="29">MAX(AG21:AG30)</f>
        <v>7</v>
      </c>
      <c r="AH31" s="1">
        <f t="shared" si="29"/>
        <v>7</v>
      </c>
      <c r="AI31" s="1">
        <f t="shared" ref="AI31" si="30">MAX(AI21:AI30)</f>
        <v>9</v>
      </c>
      <c r="AJ31" s="1">
        <f t="shared" ref="AJ31" si="31">MAX(AJ21:AJ30)</f>
        <v>7</v>
      </c>
      <c r="AK31" s="1">
        <f t="shared" ref="AK31:AL31" si="32">MAX(AK21:AK30)</f>
        <v>7</v>
      </c>
      <c r="AL31" s="1">
        <f t="shared" si="32"/>
        <v>7</v>
      </c>
      <c r="AM31" s="1">
        <f t="shared" ref="AM31:AN31" si="33">MAX(AM21:AM30)</f>
        <v>1</v>
      </c>
      <c r="AN31" s="1">
        <f t="shared" si="33"/>
        <v>1</v>
      </c>
      <c r="AO31" s="1">
        <f t="shared" ref="AO31" si="34">MAX(AO21:AO30)</f>
        <v>1</v>
      </c>
      <c r="AP31" s="1">
        <f t="shared" ref="AP31" si="35">MAX(AP21:AP30)</f>
        <v>1</v>
      </c>
      <c r="AQ31" s="1">
        <f t="shared" ref="AQ31:AR31" si="36">MAX(AQ21:AQ30)</f>
        <v>1</v>
      </c>
      <c r="AR31" s="1">
        <f t="shared" si="36"/>
        <v>2</v>
      </c>
      <c r="AS31" s="1">
        <f t="shared" ref="AS31" si="37">MAX(AS21:AS30)</f>
        <v>5</v>
      </c>
    </row>
    <row r="34" spans="2:5">
      <c r="B34" s="1">
        <f>C34*D34*E34</f>
        <v>1560000000</v>
      </c>
      <c r="C34" s="1">
        <v>130</v>
      </c>
      <c r="D34" s="1">
        <v>300000</v>
      </c>
      <c r="E34" s="1">
        <v>40</v>
      </c>
    </row>
    <row r="35" spans="2:5">
      <c r="B35" s="1">
        <f>B34/11</f>
        <v>141818181.81818181</v>
      </c>
    </row>
    <row r="36" spans="2:5">
      <c r="B36" s="1">
        <f>B35*1.1</f>
        <v>156000000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2:AH78"/>
  <sheetViews>
    <sheetView topLeftCell="A21" zoomScaleSheetLayoutView="100" workbookViewId="0">
      <selection activeCell="G77" sqref="G77"/>
    </sheetView>
  </sheetViews>
  <sheetFormatPr defaultRowHeight="12.75"/>
  <cols>
    <col min="1" max="1" width="4" style="351" customWidth="1"/>
    <col min="2" max="2" width="38.75" style="351" bestFit="1" customWidth="1"/>
    <col min="3" max="3" width="9" style="351" bestFit="1" customWidth="1"/>
    <col min="4" max="4" width="11.125" style="351" bestFit="1" customWidth="1"/>
    <col min="5" max="5" width="7.625" style="351" bestFit="1" customWidth="1"/>
    <col min="6" max="6" width="4.125" style="351" customWidth="1"/>
    <col min="7" max="7" width="15.375" style="351" bestFit="1" customWidth="1"/>
    <col min="8" max="31" width="4.125" style="351" customWidth="1"/>
    <col min="32" max="32" width="10.875" style="351" customWidth="1"/>
    <col min="33" max="16384" width="9" style="351"/>
  </cols>
  <sheetData>
    <row r="2" spans="1:34" ht="27">
      <c r="A2" s="350" t="s">
        <v>308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AF2" s="351">
        <v>52</v>
      </c>
      <c r="AG2" s="351">
        <v>365</v>
      </c>
    </row>
    <row r="3" spans="1:34" ht="13.5" customHeight="1" thickBot="1">
      <c r="AF3" s="352">
        <v>7</v>
      </c>
      <c r="AG3" s="353" t="s">
        <v>30</v>
      </c>
      <c r="AH3" s="353"/>
    </row>
    <row r="4" spans="1:34" ht="13.5" customHeight="1" thickTop="1">
      <c r="A4" s="354" t="s">
        <v>309</v>
      </c>
      <c r="B4" s="355" t="s">
        <v>310</v>
      </c>
      <c r="C4" s="356" t="s">
        <v>311</v>
      </c>
      <c r="D4" s="357" t="s">
        <v>312</v>
      </c>
      <c r="E4" s="358"/>
      <c r="F4" s="358"/>
      <c r="G4" s="358"/>
      <c r="H4" s="357" t="s">
        <v>313</v>
      </c>
      <c r="I4" s="358"/>
      <c r="J4" s="358"/>
      <c r="K4" s="358"/>
      <c r="L4" s="357" t="s">
        <v>314</v>
      </c>
      <c r="M4" s="358"/>
      <c r="N4" s="358"/>
      <c r="O4" s="358"/>
      <c r="P4" s="357" t="s">
        <v>315</v>
      </c>
      <c r="Q4" s="358"/>
      <c r="R4" s="358"/>
      <c r="S4" s="358"/>
      <c r="T4" s="357" t="s">
        <v>316</v>
      </c>
      <c r="U4" s="358"/>
      <c r="V4" s="358"/>
      <c r="W4" s="358"/>
      <c r="X4" s="357" t="s">
        <v>317</v>
      </c>
      <c r="Y4" s="358"/>
      <c r="Z4" s="358"/>
      <c r="AA4" s="358"/>
      <c r="AB4" s="357" t="s">
        <v>318</v>
      </c>
      <c r="AC4" s="358"/>
      <c r="AD4" s="358"/>
      <c r="AE4" s="359"/>
      <c r="AF4" s="360" t="s">
        <v>319</v>
      </c>
      <c r="AG4" s="361" t="s">
        <v>320</v>
      </c>
      <c r="AH4" s="362" t="s">
        <v>0</v>
      </c>
    </row>
    <row r="5" spans="1:34" ht="13.5" customHeight="1" thickBot="1">
      <c r="A5" s="363"/>
      <c r="B5" s="364"/>
      <c r="C5" s="365"/>
      <c r="D5" s="366">
        <v>1</v>
      </c>
      <c r="E5" s="366">
        <f>D5+1</f>
        <v>2</v>
      </c>
      <c r="F5" s="366">
        <f t="shared" ref="F5:AA5" si="0">E5+1</f>
        <v>3</v>
      </c>
      <c r="G5" s="366">
        <f t="shared" si="0"/>
        <v>4</v>
      </c>
      <c r="H5" s="366">
        <f t="shared" si="0"/>
        <v>5</v>
      </c>
      <c r="I5" s="366">
        <f t="shared" si="0"/>
        <v>6</v>
      </c>
      <c r="J5" s="366">
        <f t="shared" si="0"/>
        <v>7</v>
      </c>
      <c r="K5" s="366">
        <f t="shared" si="0"/>
        <v>8</v>
      </c>
      <c r="L5" s="366">
        <f t="shared" si="0"/>
        <v>9</v>
      </c>
      <c r="M5" s="366">
        <f t="shared" si="0"/>
        <v>10</v>
      </c>
      <c r="N5" s="366">
        <f t="shared" si="0"/>
        <v>11</v>
      </c>
      <c r="O5" s="366">
        <f t="shared" si="0"/>
        <v>12</v>
      </c>
      <c r="P5" s="366">
        <f t="shared" si="0"/>
        <v>13</v>
      </c>
      <c r="Q5" s="366">
        <f t="shared" si="0"/>
        <v>14</v>
      </c>
      <c r="R5" s="366">
        <f t="shared" si="0"/>
        <v>15</v>
      </c>
      <c r="S5" s="366">
        <f t="shared" si="0"/>
        <v>16</v>
      </c>
      <c r="T5" s="366">
        <f t="shared" si="0"/>
        <v>17</v>
      </c>
      <c r="U5" s="366">
        <f t="shared" si="0"/>
        <v>18</v>
      </c>
      <c r="V5" s="366">
        <f t="shared" si="0"/>
        <v>19</v>
      </c>
      <c r="W5" s="366">
        <f t="shared" si="0"/>
        <v>20</v>
      </c>
      <c r="X5" s="366">
        <f t="shared" si="0"/>
        <v>21</v>
      </c>
      <c r="Y5" s="366">
        <f t="shared" si="0"/>
        <v>22</v>
      </c>
      <c r="Z5" s="366">
        <f t="shared" si="0"/>
        <v>23</v>
      </c>
      <c r="AA5" s="366">
        <f t="shared" si="0"/>
        <v>24</v>
      </c>
      <c r="AB5" s="366">
        <f>AA5+1</f>
        <v>25</v>
      </c>
      <c r="AC5" s="366">
        <f>AB5+1</f>
        <v>26</v>
      </c>
      <c r="AD5" s="366">
        <f>AC5+1</f>
        <v>27</v>
      </c>
      <c r="AE5" s="366">
        <f>AD5+1</f>
        <v>28</v>
      </c>
      <c r="AF5" s="367"/>
      <c r="AG5" s="368" t="s">
        <v>321</v>
      </c>
      <c r="AH5" s="369" t="s">
        <v>321</v>
      </c>
    </row>
    <row r="6" spans="1:34" ht="13.5" customHeight="1" thickTop="1" thickBot="1">
      <c r="A6" s="370"/>
      <c r="B6" s="371" t="s">
        <v>322</v>
      </c>
      <c r="C6" s="372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368"/>
      <c r="AH6" s="369"/>
    </row>
    <row r="7" spans="1:34" ht="13.5" customHeight="1" thickTop="1">
      <c r="A7" s="375">
        <v>1</v>
      </c>
      <c r="B7" s="376" t="s">
        <v>323</v>
      </c>
      <c r="C7" s="377">
        <v>1</v>
      </c>
      <c r="D7" s="378">
        <v>20</v>
      </c>
      <c r="E7" s="378">
        <f>D7</f>
        <v>20</v>
      </c>
      <c r="F7" s="378">
        <f t="shared" ref="F7:AE9" si="1">E7</f>
        <v>20</v>
      </c>
      <c r="G7" s="378">
        <f t="shared" si="1"/>
        <v>20</v>
      </c>
      <c r="H7" s="378">
        <f t="shared" si="1"/>
        <v>20</v>
      </c>
      <c r="I7" s="378">
        <f t="shared" si="1"/>
        <v>20</v>
      </c>
      <c r="J7" s="378">
        <f t="shared" si="1"/>
        <v>20</v>
      </c>
      <c r="K7" s="378">
        <f t="shared" si="1"/>
        <v>20</v>
      </c>
      <c r="L7" s="378">
        <f t="shared" si="1"/>
        <v>20</v>
      </c>
      <c r="M7" s="378">
        <f t="shared" si="1"/>
        <v>20</v>
      </c>
      <c r="N7" s="378">
        <f t="shared" si="1"/>
        <v>20</v>
      </c>
      <c r="O7" s="378">
        <f t="shared" si="1"/>
        <v>20</v>
      </c>
      <c r="P7" s="378">
        <f t="shared" si="1"/>
        <v>20</v>
      </c>
      <c r="Q7" s="378">
        <f t="shared" si="1"/>
        <v>20</v>
      </c>
      <c r="R7" s="378">
        <f t="shared" si="1"/>
        <v>20</v>
      </c>
      <c r="S7" s="378">
        <f t="shared" si="1"/>
        <v>20</v>
      </c>
      <c r="T7" s="378">
        <v>0</v>
      </c>
      <c r="U7" s="378">
        <f t="shared" si="1"/>
        <v>0</v>
      </c>
      <c r="V7" s="378">
        <f t="shared" si="1"/>
        <v>0</v>
      </c>
      <c r="W7" s="378">
        <f t="shared" si="1"/>
        <v>0</v>
      </c>
      <c r="X7" s="378"/>
      <c r="Y7" s="378">
        <f t="shared" si="1"/>
        <v>0</v>
      </c>
      <c r="Z7" s="378">
        <f t="shared" si="1"/>
        <v>0</v>
      </c>
      <c r="AA7" s="378">
        <f t="shared" si="1"/>
        <v>0</v>
      </c>
      <c r="AB7" s="378">
        <f>AA7</f>
        <v>0</v>
      </c>
      <c r="AC7" s="378">
        <f t="shared" si="1"/>
        <v>0</v>
      </c>
      <c r="AD7" s="378">
        <f t="shared" si="1"/>
        <v>0</v>
      </c>
      <c r="AE7" s="378">
        <f t="shared" si="1"/>
        <v>0</v>
      </c>
      <c r="AF7" s="379">
        <f>SUM(D7:AE7)</f>
        <v>320</v>
      </c>
      <c r="AG7" s="380">
        <f>SUM(D7:AF7)</f>
        <v>640</v>
      </c>
      <c r="AH7" s="381">
        <f>AG7*C7</f>
        <v>640</v>
      </c>
    </row>
    <row r="8" spans="1:34" ht="13.5" customHeight="1">
      <c r="A8" s="382">
        <f>A7+1</f>
        <v>2</v>
      </c>
      <c r="B8" s="383" t="s">
        <v>324</v>
      </c>
      <c r="C8" s="384">
        <v>1</v>
      </c>
      <c r="D8" s="378">
        <v>20</v>
      </c>
      <c r="E8" s="378">
        <f>D8</f>
        <v>20</v>
      </c>
      <c r="F8" s="378">
        <f t="shared" si="1"/>
        <v>20</v>
      </c>
      <c r="G8" s="378">
        <f t="shared" si="1"/>
        <v>20</v>
      </c>
      <c r="H8" s="378">
        <f t="shared" si="1"/>
        <v>20</v>
      </c>
      <c r="I8" s="378">
        <f t="shared" si="1"/>
        <v>20</v>
      </c>
      <c r="J8" s="378">
        <f t="shared" si="1"/>
        <v>20</v>
      </c>
      <c r="K8" s="378">
        <f t="shared" si="1"/>
        <v>20</v>
      </c>
      <c r="L8" s="378">
        <f t="shared" si="1"/>
        <v>20</v>
      </c>
      <c r="M8" s="378">
        <f t="shared" si="1"/>
        <v>20</v>
      </c>
      <c r="N8" s="378">
        <f t="shared" si="1"/>
        <v>20</v>
      </c>
      <c r="O8" s="378">
        <f t="shared" si="1"/>
        <v>20</v>
      </c>
      <c r="P8" s="378">
        <f t="shared" si="1"/>
        <v>20</v>
      </c>
      <c r="Q8" s="378">
        <f t="shared" si="1"/>
        <v>20</v>
      </c>
      <c r="R8" s="378">
        <f t="shared" si="1"/>
        <v>20</v>
      </c>
      <c r="S8" s="378">
        <f t="shared" si="1"/>
        <v>20</v>
      </c>
      <c r="T8" s="378">
        <v>0</v>
      </c>
      <c r="U8" s="378">
        <f t="shared" si="1"/>
        <v>0</v>
      </c>
      <c r="V8" s="378">
        <f t="shared" si="1"/>
        <v>0</v>
      </c>
      <c r="W8" s="378">
        <f t="shared" si="1"/>
        <v>0</v>
      </c>
      <c r="X8" s="378"/>
      <c r="Y8" s="378">
        <f t="shared" si="1"/>
        <v>0</v>
      </c>
      <c r="Z8" s="378">
        <f t="shared" si="1"/>
        <v>0</v>
      </c>
      <c r="AA8" s="378">
        <f t="shared" si="1"/>
        <v>0</v>
      </c>
      <c r="AB8" s="378">
        <f>AA8</f>
        <v>0</v>
      </c>
      <c r="AC8" s="378">
        <f t="shared" si="1"/>
        <v>0</v>
      </c>
      <c r="AD8" s="378">
        <f t="shared" si="1"/>
        <v>0</v>
      </c>
      <c r="AE8" s="378">
        <f t="shared" si="1"/>
        <v>0</v>
      </c>
      <c r="AF8" s="379">
        <f>SUM(D8:AE8)</f>
        <v>320</v>
      </c>
      <c r="AG8" s="380">
        <f>SUM(D8:AE8)</f>
        <v>320</v>
      </c>
      <c r="AH8" s="381">
        <f>AG8*C8</f>
        <v>320</v>
      </c>
    </row>
    <row r="9" spans="1:34" ht="13.5" customHeight="1" thickBot="1">
      <c r="A9" s="385">
        <f>A8+1</f>
        <v>3</v>
      </c>
      <c r="B9" s="386" t="s">
        <v>325</v>
      </c>
      <c r="C9" s="387">
        <v>1</v>
      </c>
      <c r="D9" s="378">
        <v>20</v>
      </c>
      <c r="E9" s="378">
        <f>D9</f>
        <v>20</v>
      </c>
      <c r="F9" s="378">
        <f t="shared" si="1"/>
        <v>20</v>
      </c>
      <c r="G9" s="378">
        <f t="shared" si="1"/>
        <v>20</v>
      </c>
      <c r="H9" s="378">
        <f t="shared" si="1"/>
        <v>20</v>
      </c>
      <c r="I9" s="378">
        <f t="shared" si="1"/>
        <v>20</v>
      </c>
      <c r="J9" s="378">
        <f t="shared" si="1"/>
        <v>20</v>
      </c>
      <c r="K9" s="378">
        <f t="shared" si="1"/>
        <v>20</v>
      </c>
      <c r="L9" s="378">
        <f t="shared" si="1"/>
        <v>20</v>
      </c>
      <c r="M9" s="378">
        <f t="shared" si="1"/>
        <v>20</v>
      </c>
      <c r="N9" s="378">
        <f t="shared" si="1"/>
        <v>20</v>
      </c>
      <c r="O9" s="378">
        <f t="shared" si="1"/>
        <v>20</v>
      </c>
      <c r="P9" s="378">
        <f t="shared" si="1"/>
        <v>20</v>
      </c>
      <c r="Q9" s="378">
        <f t="shared" si="1"/>
        <v>20</v>
      </c>
      <c r="R9" s="378">
        <f t="shared" si="1"/>
        <v>20</v>
      </c>
      <c r="S9" s="378">
        <f t="shared" si="1"/>
        <v>20</v>
      </c>
      <c r="T9" s="378">
        <v>0</v>
      </c>
      <c r="U9" s="378">
        <f t="shared" si="1"/>
        <v>0</v>
      </c>
      <c r="V9" s="378">
        <f t="shared" si="1"/>
        <v>0</v>
      </c>
      <c r="W9" s="378">
        <f t="shared" si="1"/>
        <v>0</v>
      </c>
      <c r="X9" s="378"/>
      <c r="Y9" s="378">
        <f t="shared" si="1"/>
        <v>0</v>
      </c>
      <c r="Z9" s="378">
        <f t="shared" si="1"/>
        <v>0</v>
      </c>
      <c r="AA9" s="378">
        <f t="shared" si="1"/>
        <v>0</v>
      </c>
      <c r="AB9" s="378">
        <f>AA9</f>
        <v>0</v>
      </c>
      <c r="AC9" s="378">
        <f t="shared" si="1"/>
        <v>0</v>
      </c>
      <c r="AD9" s="378">
        <f t="shared" si="1"/>
        <v>0</v>
      </c>
      <c r="AE9" s="378">
        <f t="shared" si="1"/>
        <v>0</v>
      </c>
      <c r="AF9" s="374">
        <f>SUM(D9:AE9)</f>
        <v>320</v>
      </c>
      <c r="AG9" s="388">
        <f>SUM(D9:AE9)</f>
        <v>320</v>
      </c>
      <c r="AH9" s="369">
        <f>AG9*C9</f>
        <v>320</v>
      </c>
    </row>
    <row r="10" spans="1:34" ht="13.5" customHeight="1" thickTop="1" thickBot="1">
      <c r="A10" s="370" t="s">
        <v>326</v>
      </c>
      <c r="B10" s="371" t="s">
        <v>327</v>
      </c>
      <c r="C10" s="372" t="s">
        <v>326</v>
      </c>
      <c r="D10" s="389"/>
      <c r="E10" s="389"/>
      <c r="F10" s="389"/>
      <c r="G10" s="389"/>
      <c r="H10" s="389"/>
      <c r="I10" s="389"/>
      <c r="J10" s="389"/>
      <c r="K10" s="389"/>
      <c r="L10" s="389"/>
      <c r="M10" s="389"/>
      <c r="N10" s="389"/>
      <c r="O10" s="389"/>
      <c r="P10" s="389"/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389"/>
      <c r="AB10" s="389"/>
      <c r="AC10" s="389"/>
      <c r="AD10" s="389"/>
      <c r="AE10" s="389"/>
      <c r="AF10" s="390"/>
      <c r="AG10" s="368"/>
      <c r="AH10" s="369"/>
    </row>
    <row r="11" spans="1:34" ht="13.5" customHeight="1" thickTop="1">
      <c r="A11" s="391">
        <f>A9+1</f>
        <v>4</v>
      </c>
      <c r="B11" s="392" t="s">
        <v>328</v>
      </c>
      <c r="C11" s="393">
        <v>0</v>
      </c>
      <c r="D11" s="394">
        <v>0</v>
      </c>
      <c r="E11" s="378">
        <f t="shared" ref="E11:T17" si="2">D11</f>
        <v>0</v>
      </c>
      <c r="F11" s="378">
        <f t="shared" si="2"/>
        <v>0</v>
      </c>
      <c r="G11" s="378">
        <f t="shared" si="2"/>
        <v>0</v>
      </c>
      <c r="H11" s="378">
        <f t="shared" si="2"/>
        <v>0</v>
      </c>
      <c r="I11" s="378">
        <f t="shared" si="2"/>
        <v>0</v>
      </c>
      <c r="J11" s="378">
        <f t="shared" si="2"/>
        <v>0</v>
      </c>
      <c r="K11" s="378">
        <f t="shared" si="2"/>
        <v>0</v>
      </c>
      <c r="L11" s="378">
        <f t="shared" si="2"/>
        <v>0</v>
      </c>
      <c r="M11" s="378">
        <f t="shared" si="2"/>
        <v>0</v>
      </c>
      <c r="N11" s="378">
        <f t="shared" si="2"/>
        <v>0</v>
      </c>
      <c r="O11" s="378">
        <f t="shared" si="2"/>
        <v>0</v>
      </c>
      <c r="P11" s="378">
        <v>0</v>
      </c>
      <c r="Q11" s="378">
        <f t="shared" si="2"/>
        <v>0</v>
      </c>
      <c r="R11" s="378">
        <f t="shared" si="2"/>
        <v>0</v>
      </c>
      <c r="S11" s="378">
        <f t="shared" si="2"/>
        <v>0</v>
      </c>
      <c r="T11" s="378">
        <v>0</v>
      </c>
      <c r="U11" s="378">
        <f t="shared" ref="U11:AE17" si="3">T11</f>
        <v>0</v>
      </c>
      <c r="V11" s="378">
        <f t="shared" si="3"/>
        <v>0</v>
      </c>
      <c r="W11" s="378">
        <f t="shared" si="3"/>
        <v>0</v>
      </c>
      <c r="X11" s="378"/>
      <c r="Y11" s="378">
        <f t="shared" si="3"/>
        <v>0</v>
      </c>
      <c r="Z11" s="378">
        <f t="shared" si="3"/>
        <v>0</v>
      </c>
      <c r="AA11" s="378">
        <f t="shared" si="3"/>
        <v>0</v>
      </c>
      <c r="AB11" s="378">
        <f t="shared" si="3"/>
        <v>0</v>
      </c>
      <c r="AC11" s="378">
        <f t="shared" si="3"/>
        <v>0</v>
      </c>
      <c r="AD11" s="378">
        <f t="shared" si="3"/>
        <v>0</v>
      </c>
      <c r="AE11" s="378">
        <f t="shared" si="3"/>
        <v>0</v>
      </c>
      <c r="AF11" s="379">
        <f t="shared" ref="AF11:AF17" si="4">SUM(D11:AE11)</f>
        <v>0</v>
      </c>
      <c r="AG11" s="380">
        <f t="shared" ref="AG11:AG17" si="5">SUM(D11:AE11)</f>
        <v>0</v>
      </c>
      <c r="AH11" s="381">
        <f t="shared" ref="AH11:AH17" si="6">AG11*C11</f>
        <v>0</v>
      </c>
    </row>
    <row r="12" spans="1:34" ht="13.5" customHeight="1">
      <c r="A12" s="382">
        <f t="shared" ref="A12:A17" si="7">A11+1</f>
        <v>5</v>
      </c>
      <c r="B12" s="383" t="s">
        <v>329</v>
      </c>
      <c r="C12" s="384">
        <v>0</v>
      </c>
      <c r="D12" s="394">
        <v>0</v>
      </c>
      <c r="E12" s="378">
        <f t="shared" si="2"/>
        <v>0</v>
      </c>
      <c r="F12" s="378">
        <f t="shared" si="2"/>
        <v>0</v>
      </c>
      <c r="G12" s="378">
        <f t="shared" si="2"/>
        <v>0</v>
      </c>
      <c r="H12" s="378">
        <f t="shared" si="2"/>
        <v>0</v>
      </c>
      <c r="I12" s="378">
        <f t="shared" si="2"/>
        <v>0</v>
      </c>
      <c r="J12" s="378">
        <f t="shared" si="2"/>
        <v>0</v>
      </c>
      <c r="K12" s="378">
        <f t="shared" si="2"/>
        <v>0</v>
      </c>
      <c r="L12" s="378">
        <f t="shared" si="2"/>
        <v>0</v>
      </c>
      <c r="M12" s="378">
        <f t="shared" si="2"/>
        <v>0</v>
      </c>
      <c r="N12" s="378">
        <f t="shared" si="2"/>
        <v>0</v>
      </c>
      <c r="O12" s="378">
        <f t="shared" si="2"/>
        <v>0</v>
      </c>
      <c r="P12" s="378">
        <v>0</v>
      </c>
      <c r="Q12" s="378">
        <f t="shared" si="2"/>
        <v>0</v>
      </c>
      <c r="R12" s="378">
        <f t="shared" si="2"/>
        <v>0</v>
      </c>
      <c r="S12" s="378">
        <f t="shared" si="2"/>
        <v>0</v>
      </c>
      <c r="T12" s="378">
        <v>0</v>
      </c>
      <c r="U12" s="378">
        <f t="shared" si="3"/>
        <v>0</v>
      </c>
      <c r="V12" s="378">
        <f t="shared" si="3"/>
        <v>0</v>
      </c>
      <c r="W12" s="378">
        <f t="shared" si="3"/>
        <v>0</v>
      </c>
      <c r="X12" s="378"/>
      <c r="Y12" s="378">
        <f t="shared" si="3"/>
        <v>0</v>
      </c>
      <c r="Z12" s="378">
        <f t="shared" si="3"/>
        <v>0</v>
      </c>
      <c r="AA12" s="378">
        <f t="shared" si="3"/>
        <v>0</v>
      </c>
      <c r="AB12" s="378">
        <f t="shared" si="3"/>
        <v>0</v>
      </c>
      <c r="AC12" s="378">
        <f t="shared" si="3"/>
        <v>0</v>
      </c>
      <c r="AD12" s="378">
        <f t="shared" si="3"/>
        <v>0</v>
      </c>
      <c r="AE12" s="378">
        <f t="shared" si="3"/>
        <v>0</v>
      </c>
      <c r="AF12" s="379">
        <f t="shared" si="4"/>
        <v>0</v>
      </c>
      <c r="AG12" s="380">
        <f t="shared" si="5"/>
        <v>0</v>
      </c>
      <c r="AH12" s="381">
        <f t="shared" si="6"/>
        <v>0</v>
      </c>
    </row>
    <row r="13" spans="1:34" ht="13.5" customHeight="1">
      <c r="A13" s="382">
        <f t="shared" si="7"/>
        <v>6</v>
      </c>
      <c r="B13" s="383" t="s">
        <v>330</v>
      </c>
      <c r="C13" s="384">
        <v>1</v>
      </c>
      <c r="D13" s="394">
        <f>40*C13</f>
        <v>40</v>
      </c>
      <c r="E13" s="378">
        <f t="shared" si="2"/>
        <v>40</v>
      </c>
      <c r="F13" s="378">
        <f t="shared" si="2"/>
        <v>40</v>
      </c>
      <c r="G13" s="378">
        <f t="shared" si="2"/>
        <v>40</v>
      </c>
      <c r="H13" s="378">
        <f t="shared" si="2"/>
        <v>40</v>
      </c>
      <c r="I13" s="378">
        <f t="shared" si="2"/>
        <v>40</v>
      </c>
      <c r="J13" s="378">
        <f t="shared" si="2"/>
        <v>40</v>
      </c>
      <c r="K13" s="378">
        <f t="shared" si="2"/>
        <v>40</v>
      </c>
      <c r="L13" s="378">
        <f>8*5</f>
        <v>40</v>
      </c>
      <c r="M13" s="378">
        <f t="shared" si="2"/>
        <v>40</v>
      </c>
      <c r="N13" s="378">
        <f t="shared" si="2"/>
        <v>40</v>
      </c>
      <c r="O13" s="378">
        <f t="shared" si="2"/>
        <v>40</v>
      </c>
      <c r="P13" s="378">
        <f t="shared" si="2"/>
        <v>40</v>
      </c>
      <c r="Q13" s="378">
        <f t="shared" si="2"/>
        <v>40</v>
      </c>
      <c r="R13" s="378">
        <f t="shared" si="2"/>
        <v>40</v>
      </c>
      <c r="S13" s="378">
        <f t="shared" si="2"/>
        <v>40</v>
      </c>
      <c r="T13" s="378">
        <v>0</v>
      </c>
      <c r="U13" s="378">
        <f t="shared" si="3"/>
        <v>0</v>
      </c>
      <c r="V13" s="378">
        <f t="shared" si="3"/>
        <v>0</v>
      </c>
      <c r="W13" s="378">
        <f t="shared" si="3"/>
        <v>0</v>
      </c>
      <c r="X13" s="378"/>
      <c r="Y13" s="378">
        <f t="shared" si="3"/>
        <v>0</v>
      </c>
      <c r="Z13" s="378">
        <f t="shared" si="3"/>
        <v>0</v>
      </c>
      <c r="AA13" s="378">
        <f t="shared" si="3"/>
        <v>0</v>
      </c>
      <c r="AB13" s="378">
        <f t="shared" si="3"/>
        <v>0</v>
      </c>
      <c r="AC13" s="378">
        <f t="shared" si="3"/>
        <v>0</v>
      </c>
      <c r="AD13" s="378">
        <f t="shared" si="3"/>
        <v>0</v>
      </c>
      <c r="AE13" s="378">
        <f t="shared" si="3"/>
        <v>0</v>
      </c>
      <c r="AF13" s="379">
        <f t="shared" si="4"/>
        <v>640</v>
      </c>
      <c r="AG13" s="380">
        <f t="shared" si="5"/>
        <v>640</v>
      </c>
      <c r="AH13" s="381">
        <f t="shared" si="6"/>
        <v>640</v>
      </c>
    </row>
    <row r="14" spans="1:34" ht="13.5" customHeight="1">
      <c r="A14" s="382">
        <f t="shared" si="7"/>
        <v>7</v>
      </c>
      <c r="B14" s="383" t="s">
        <v>331</v>
      </c>
      <c r="C14" s="395">
        <v>0</v>
      </c>
      <c r="D14" s="378">
        <v>0</v>
      </c>
      <c r="E14" s="378">
        <f t="shared" si="2"/>
        <v>0</v>
      </c>
      <c r="F14" s="378">
        <f t="shared" si="2"/>
        <v>0</v>
      </c>
      <c r="G14" s="378">
        <f t="shared" si="2"/>
        <v>0</v>
      </c>
      <c r="H14" s="378">
        <f t="shared" si="2"/>
        <v>0</v>
      </c>
      <c r="I14" s="378">
        <f t="shared" si="2"/>
        <v>0</v>
      </c>
      <c r="J14" s="378">
        <f t="shared" si="2"/>
        <v>0</v>
      </c>
      <c r="K14" s="378">
        <f t="shared" si="2"/>
        <v>0</v>
      </c>
      <c r="L14" s="378">
        <f>K14</f>
        <v>0</v>
      </c>
      <c r="M14" s="378">
        <f t="shared" si="2"/>
        <v>0</v>
      </c>
      <c r="N14" s="378">
        <f t="shared" si="2"/>
        <v>0</v>
      </c>
      <c r="O14" s="378">
        <f t="shared" si="2"/>
        <v>0</v>
      </c>
      <c r="P14" s="378">
        <f t="shared" si="2"/>
        <v>0</v>
      </c>
      <c r="Q14" s="378">
        <f t="shared" si="2"/>
        <v>0</v>
      </c>
      <c r="R14" s="378">
        <f t="shared" si="2"/>
        <v>0</v>
      </c>
      <c r="S14" s="378">
        <f t="shared" si="2"/>
        <v>0</v>
      </c>
      <c r="T14" s="378">
        <v>0</v>
      </c>
      <c r="U14" s="378">
        <f t="shared" si="3"/>
        <v>0</v>
      </c>
      <c r="V14" s="378">
        <f t="shared" si="3"/>
        <v>0</v>
      </c>
      <c r="W14" s="378">
        <f t="shared" si="3"/>
        <v>0</v>
      </c>
      <c r="X14" s="378"/>
      <c r="Y14" s="378">
        <f t="shared" si="3"/>
        <v>0</v>
      </c>
      <c r="Z14" s="378">
        <f t="shared" si="3"/>
        <v>0</v>
      </c>
      <c r="AA14" s="378">
        <f t="shared" si="3"/>
        <v>0</v>
      </c>
      <c r="AB14" s="378">
        <f t="shared" si="3"/>
        <v>0</v>
      </c>
      <c r="AC14" s="378">
        <f t="shared" si="3"/>
        <v>0</v>
      </c>
      <c r="AD14" s="378">
        <f t="shared" si="3"/>
        <v>0</v>
      </c>
      <c r="AE14" s="378">
        <f t="shared" si="3"/>
        <v>0</v>
      </c>
      <c r="AF14" s="379">
        <f t="shared" si="4"/>
        <v>0</v>
      </c>
      <c r="AG14" s="380">
        <f t="shared" si="5"/>
        <v>0</v>
      </c>
      <c r="AH14" s="381">
        <f t="shared" si="6"/>
        <v>0</v>
      </c>
    </row>
    <row r="15" spans="1:34" ht="13.5" customHeight="1">
      <c r="A15" s="382">
        <f t="shared" si="7"/>
        <v>8</v>
      </c>
      <c r="B15" s="383" t="s">
        <v>332</v>
      </c>
      <c r="C15" s="396">
        <v>0</v>
      </c>
      <c r="D15" s="378">
        <v>0</v>
      </c>
      <c r="E15" s="378">
        <f t="shared" si="2"/>
        <v>0</v>
      </c>
      <c r="F15" s="378">
        <f t="shared" si="2"/>
        <v>0</v>
      </c>
      <c r="G15" s="378">
        <f t="shared" si="2"/>
        <v>0</v>
      </c>
      <c r="H15" s="378">
        <f t="shared" si="2"/>
        <v>0</v>
      </c>
      <c r="I15" s="378">
        <f t="shared" si="2"/>
        <v>0</v>
      </c>
      <c r="J15" s="378">
        <f t="shared" si="2"/>
        <v>0</v>
      </c>
      <c r="K15" s="378">
        <f t="shared" si="2"/>
        <v>0</v>
      </c>
      <c r="L15" s="378">
        <v>0</v>
      </c>
      <c r="M15" s="378">
        <f t="shared" si="2"/>
        <v>0</v>
      </c>
      <c r="N15" s="378">
        <f t="shared" si="2"/>
        <v>0</v>
      </c>
      <c r="O15" s="378">
        <f t="shared" si="2"/>
        <v>0</v>
      </c>
      <c r="P15" s="378">
        <f t="shared" si="2"/>
        <v>0</v>
      </c>
      <c r="Q15" s="378">
        <f t="shared" si="2"/>
        <v>0</v>
      </c>
      <c r="R15" s="378">
        <f t="shared" si="2"/>
        <v>0</v>
      </c>
      <c r="S15" s="378">
        <f t="shared" si="2"/>
        <v>0</v>
      </c>
      <c r="T15" s="378">
        <v>0</v>
      </c>
      <c r="U15" s="378">
        <f t="shared" si="3"/>
        <v>0</v>
      </c>
      <c r="V15" s="378">
        <f t="shared" si="3"/>
        <v>0</v>
      </c>
      <c r="W15" s="378">
        <f t="shared" si="3"/>
        <v>0</v>
      </c>
      <c r="X15" s="378"/>
      <c r="Y15" s="378">
        <f t="shared" si="3"/>
        <v>0</v>
      </c>
      <c r="Z15" s="378">
        <f t="shared" si="3"/>
        <v>0</v>
      </c>
      <c r="AA15" s="378">
        <f t="shared" si="3"/>
        <v>0</v>
      </c>
      <c r="AB15" s="378">
        <f t="shared" si="3"/>
        <v>0</v>
      </c>
      <c r="AC15" s="378">
        <f t="shared" si="3"/>
        <v>0</v>
      </c>
      <c r="AD15" s="378">
        <f t="shared" si="3"/>
        <v>0</v>
      </c>
      <c r="AE15" s="378">
        <f t="shared" si="3"/>
        <v>0</v>
      </c>
      <c r="AF15" s="379">
        <f t="shared" si="4"/>
        <v>0</v>
      </c>
      <c r="AG15" s="380">
        <f t="shared" si="5"/>
        <v>0</v>
      </c>
      <c r="AH15" s="381">
        <f t="shared" si="6"/>
        <v>0</v>
      </c>
    </row>
    <row r="16" spans="1:34" ht="13.5" customHeight="1">
      <c r="A16" s="382">
        <f t="shared" si="7"/>
        <v>9</v>
      </c>
      <c r="B16" s="383" t="s">
        <v>333</v>
      </c>
      <c r="C16" s="384">
        <v>2</v>
      </c>
      <c r="D16" s="394">
        <f>40*C16</f>
        <v>80</v>
      </c>
      <c r="E16" s="378">
        <f t="shared" si="2"/>
        <v>80</v>
      </c>
      <c r="F16" s="378">
        <f t="shared" si="2"/>
        <v>80</v>
      </c>
      <c r="G16" s="378">
        <f t="shared" si="2"/>
        <v>80</v>
      </c>
      <c r="H16" s="378">
        <f t="shared" si="2"/>
        <v>80</v>
      </c>
      <c r="I16" s="378">
        <f t="shared" si="2"/>
        <v>80</v>
      </c>
      <c r="J16" s="378">
        <f t="shared" si="2"/>
        <v>80</v>
      </c>
      <c r="K16" s="378">
        <f t="shared" si="2"/>
        <v>80</v>
      </c>
      <c r="L16" s="378">
        <f>C16*40</f>
        <v>80</v>
      </c>
      <c r="M16" s="378">
        <f t="shared" si="2"/>
        <v>80</v>
      </c>
      <c r="N16" s="378">
        <f t="shared" si="2"/>
        <v>80</v>
      </c>
      <c r="O16" s="378">
        <f t="shared" si="2"/>
        <v>80</v>
      </c>
      <c r="P16" s="378">
        <f t="shared" si="2"/>
        <v>80</v>
      </c>
      <c r="Q16" s="378">
        <f t="shared" si="2"/>
        <v>80</v>
      </c>
      <c r="R16" s="378">
        <f t="shared" si="2"/>
        <v>80</v>
      </c>
      <c r="S16" s="378">
        <f t="shared" si="2"/>
        <v>80</v>
      </c>
      <c r="T16" s="378">
        <v>0</v>
      </c>
      <c r="U16" s="378">
        <f t="shared" si="3"/>
        <v>0</v>
      </c>
      <c r="V16" s="378">
        <f t="shared" si="3"/>
        <v>0</v>
      </c>
      <c r="W16" s="378">
        <f t="shared" si="3"/>
        <v>0</v>
      </c>
      <c r="X16" s="378"/>
      <c r="Y16" s="378">
        <f t="shared" si="3"/>
        <v>0</v>
      </c>
      <c r="Z16" s="378">
        <f t="shared" si="3"/>
        <v>0</v>
      </c>
      <c r="AA16" s="378">
        <f t="shared" si="3"/>
        <v>0</v>
      </c>
      <c r="AB16" s="378">
        <f t="shared" si="3"/>
        <v>0</v>
      </c>
      <c r="AC16" s="378">
        <f t="shared" si="3"/>
        <v>0</v>
      </c>
      <c r="AD16" s="378">
        <f t="shared" si="3"/>
        <v>0</v>
      </c>
      <c r="AE16" s="378">
        <f t="shared" si="3"/>
        <v>0</v>
      </c>
      <c r="AF16" s="379">
        <f t="shared" si="4"/>
        <v>1280</v>
      </c>
      <c r="AG16" s="380">
        <f t="shared" si="5"/>
        <v>1280</v>
      </c>
      <c r="AH16" s="381">
        <f t="shared" si="6"/>
        <v>2560</v>
      </c>
    </row>
    <row r="17" spans="1:34" ht="13.5" customHeight="1" thickBot="1">
      <c r="A17" s="397">
        <f t="shared" si="7"/>
        <v>10</v>
      </c>
      <c r="B17" s="398" t="s">
        <v>334</v>
      </c>
      <c r="C17" s="399">
        <v>1</v>
      </c>
      <c r="D17" s="378">
        <v>40</v>
      </c>
      <c r="E17" s="378">
        <f t="shared" si="2"/>
        <v>40</v>
      </c>
      <c r="F17" s="378">
        <f t="shared" si="2"/>
        <v>40</v>
      </c>
      <c r="G17" s="378">
        <f t="shared" si="2"/>
        <v>40</v>
      </c>
      <c r="H17" s="378">
        <f t="shared" si="2"/>
        <v>40</v>
      </c>
      <c r="I17" s="378">
        <f t="shared" si="2"/>
        <v>40</v>
      </c>
      <c r="J17" s="378">
        <f t="shared" si="2"/>
        <v>40</v>
      </c>
      <c r="K17" s="378">
        <f t="shared" si="2"/>
        <v>40</v>
      </c>
      <c r="L17" s="378">
        <f>8*5</f>
        <v>40</v>
      </c>
      <c r="M17" s="378">
        <f t="shared" si="2"/>
        <v>40</v>
      </c>
      <c r="N17" s="378">
        <f t="shared" si="2"/>
        <v>40</v>
      </c>
      <c r="O17" s="378">
        <f t="shared" si="2"/>
        <v>40</v>
      </c>
      <c r="P17" s="378">
        <f t="shared" si="2"/>
        <v>40</v>
      </c>
      <c r="Q17" s="378">
        <f t="shared" si="2"/>
        <v>40</v>
      </c>
      <c r="R17" s="378">
        <f t="shared" si="2"/>
        <v>40</v>
      </c>
      <c r="S17" s="378">
        <f t="shared" si="2"/>
        <v>40</v>
      </c>
      <c r="T17" s="378">
        <v>0</v>
      </c>
      <c r="U17" s="378">
        <f t="shared" si="3"/>
        <v>0</v>
      </c>
      <c r="V17" s="378">
        <f t="shared" si="3"/>
        <v>0</v>
      </c>
      <c r="W17" s="378">
        <f t="shared" si="3"/>
        <v>0</v>
      </c>
      <c r="X17" s="378"/>
      <c r="Y17" s="378">
        <f t="shared" si="3"/>
        <v>0</v>
      </c>
      <c r="Z17" s="378">
        <f t="shared" si="3"/>
        <v>0</v>
      </c>
      <c r="AA17" s="378">
        <f t="shared" si="3"/>
        <v>0</v>
      </c>
      <c r="AB17" s="378">
        <f t="shared" si="3"/>
        <v>0</v>
      </c>
      <c r="AC17" s="378">
        <f t="shared" si="3"/>
        <v>0</v>
      </c>
      <c r="AD17" s="378">
        <f t="shared" si="3"/>
        <v>0</v>
      </c>
      <c r="AE17" s="378">
        <f t="shared" si="3"/>
        <v>0</v>
      </c>
      <c r="AF17" s="374">
        <f t="shared" si="4"/>
        <v>640</v>
      </c>
      <c r="AG17" s="388">
        <f t="shared" si="5"/>
        <v>640</v>
      </c>
      <c r="AH17" s="369">
        <f t="shared" si="6"/>
        <v>640</v>
      </c>
    </row>
    <row r="18" spans="1:34" ht="13.5" customHeight="1" thickTop="1" thickBot="1">
      <c r="A18" s="370" t="s">
        <v>326</v>
      </c>
      <c r="B18" s="400" t="s">
        <v>335</v>
      </c>
      <c r="C18" s="372" t="s">
        <v>326</v>
      </c>
      <c r="D18" s="373"/>
      <c r="E18" s="373"/>
      <c r="F18" s="373"/>
      <c r="G18" s="373"/>
      <c r="H18" s="373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3"/>
      <c r="AF18" s="374"/>
      <c r="AG18" s="368"/>
      <c r="AH18" s="369"/>
    </row>
    <row r="19" spans="1:34" ht="13.5" customHeight="1" thickTop="1">
      <c r="A19" s="391">
        <f>A17+1</f>
        <v>11</v>
      </c>
      <c r="B19" s="392" t="s">
        <v>336</v>
      </c>
      <c r="C19" s="393">
        <v>0</v>
      </c>
      <c r="D19" s="378">
        <v>0</v>
      </c>
      <c r="E19" s="378">
        <f>D19</f>
        <v>0</v>
      </c>
      <c r="F19" s="378">
        <f t="shared" ref="F19:AA25" si="8">E19</f>
        <v>0</v>
      </c>
      <c r="G19" s="378">
        <f t="shared" si="8"/>
        <v>0</v>
      </c>
      <c r="H19" s="378">
        <f t="shared" si="8"/>
        <v>0</v>
      </c>
      <c r="I19" s="378">
        <f t="shared" si="8"/>
        <v>0</v>
      </c>
      <c r="J19" s="378">
        <f t="shared" si="8"/>
        <v>0</v>
      </c>
      <c r="K19" s="378">
        <f t="shared" si="8"/>
        <v>0</v>
      </c>
      <c r="L19" s="378">
        <f>K19</f>
        <v>0</v>
      </c>
      <c r="M19" s="378">
        <f t="shared" si="8"/>
        <v>0</v>
      </c>
      <c r="N19" s="378">
        <f t="shared" si="8"/>
        <v>0</v>
      </c>
      <c r="O19" s="378">
        <f t="shared" si="8"/>
        <v>0</v>
      </c>
      <c r="P19" s="378">
        <f t="shared" si="8"/>
        <v>0</v>
      </c>
      <c r="Q19" s="378">
        <f t="shared" si="8"/>
        <v>0</v>
      </c>
      <c r="R19" s="378">
        <f t="shared" si="8"/>
        <v>0</v>
      </c>
      <c r="S19" s="378">
        <f t="shared" si="8"/>
        <v>0</v>
      </c>
      <c r="T19" s="378">
        <f t="shared" si="8"/>
        <v>0</v>
      </c>
      <c r="U19" s="378">
        <f t="shared" si="8"/>
        <v>0</v>
      </c>
      <c r="V19" s="378">
        <f t="shared" si="8"/>
        <v>0</v>
      </c>
      <c r="W19" s="378">
        <f t="shared" si="8"/>
        <v>0</v>
      </c>
      <c r="X19" s="378"/>
      <c r="Y19" s="378">
        <f t="shared" si="8"/>
        <v>0</v>
      </c>
      <c r="Z19" s="378">
        <f t="shared" si="8"/>
        <v>0</v>
      </c>
      <c r="AA19" s="378">
        <f t="shared" si="8"/>
        <v>0</v>
      </c>
      <c r="AB19" s="378">
        <f>AA19</f>
        <v>0</v>
      </c>
      <c r="AC19" s="378">
        <f t="shared" ref="AC19:AD22" si="9">AB19</f>
        <v>0</v>
      </c>
      <c r="AD19" s="378">
        <f t="shared" si="9"/>
        <v>0</v>
      </c>
      <c r="AE19" s="378">
        <f>AD19</f>
        <v>0</v>
      </c>
      <c r="AF19" s="379">
        <f>SUM(D19:AE19)</f>
        <v>0</v>
      </c>
      <c r="AG19" s="380">
        <f>SUM(D19:AE19)</f>
        <v>0</v>
      </c>
      <c r="AH19" s="381">
        <f>AG19*C19</f>
        <v>0</v>
      </c>
    </row>
    <row r="20" spans="1:34" ht="13.5" customHeight="1">
      <c r="A20" s="382">
        <f>A19+1</f>
        <v>12</v>
      </c>
      <c r="B20" s="383" t="s">
        <v>337</v>
      </c>
      <c r="C20" s="396">
        <v>0</v>
      </c>
      <c r="D20" s="378">
        <v>0</v>
      </c>
      <c r="E20" s="378">
        <f>D20</f>
        <v>0</v>
      </c>
      <c r="F20" s="378">
        <f t="shared" si="8"/>
        <v>0</v>
      </c>
      <c r="G20" s="378">
        <f t="shared" si="8"/>
        <v>0</v>
      </c>
      <c r="H20" s="378">
        <f t="shared" si="8"/>
        <v>0</v>
      </c>
      <c r="I20" s="378">
        <f t="shared" si="8"/>
        <v>0</v>
      </c>
      <c r="J20" s="378">
        <f t="shared" si="8"/>
        <v>0</v>
      </c>
      <c r="K20" s="378">
        <f t="shared" si="8"/>
        <v>0</v>
      </c>
      <c r="L20" s="378">
        <f>K20</f>
        <v>0</v>
      </c>
      <c r="M20" s="378">
        <f t="shared" si="8"/>
        <v>0</v>
      </c>
      <c r="N20" s="378">
        <f t="shared" si="8"/>
        <v>0</v>
      </c>
      <c r="O20" s="378">
        <f t="shared" si="8"/>
        <v>0</v>
      </c>
      <c r="P20" s="378">
        <f t="shared" si="8"/>
        <v>0</v>
      </c>
      <c r="Q20" s="378">
        <f t="shared" si="8"/>
        <v>0</v>
      </c>
      <c r="R20" s="378">
        <f t="shared" si="8"/>
        <v>0</v>
      </c>
      <c r="S20" s="378">
        <f t="shared" si="8"/>
        <v>0</v>
      </c>
      <c r="T20" s="378">
        <f t="shared" si="8"/>
        <v>0</v>
      </c>
      <c r="U20" s="378">
        <f t="shared" si="8"/>
        <v>0</v>
      </c>
      <c r="V20" s="378">
        <f t="shared" si="8"/>
        <v>0</v>
      </c>
      <c r="W20" s="378">
        <f t="shared" si="8"/>
        <v>0</v>
      </c>
      <c r="X20" s="378"/>
      <c r="Y20" s="378">
        <f t="shared" si="8"/>
        <v>0</v>
      </c>
      <c r="Z20" s="378">
        <f t="shared" si="8"/>
        <v>0</v>
      </c>
      <c r="AA20" s="378">
        <f t="shared" si="8"/>
        <v>0</v>
      </c>
      <c r="AB20" s="378">
        <f>AA20</f>
        <v>0</v>
      </c>
      <c r="AC20" s="378">
        <f t="shared" si="9"/>
        <v>0</v>
      </c>
      <c r="AD20" s="378">
        <f t="shared" si="9"/>
        <v>0</v>
      </c>
      <c r="AE20" s="378">
        <f>AD20</f>
        <v>0</v>
      </c>
      <c r="AF20" s="379">
        <f>SUM(D20:AE20)</f>
        <v>0</v>
      </c>
      <c r="AG20" s="380">
        <f>SUM(D20:AE20)</f>
        <v>0</v>
      </c>
      <c r="AH20" s="381">
        <f>AG20*C20</f>
        <v>0</v>
      </c>
    </row>
    <row r="21" spans="1:34" ht="13.5" customHeight="1">
      <c r="A21" s="382">
        <f>A20+1</f>
        <v>13</v>
      </c>
      <c r="B21" s="383" t="s">
        <v>338</v>
      </c>
      <c r="C21" s="395">
        <v>0</v>
      </c>
      <c r="D21" s="378">
        <v>0</v>
      </c>
      <c r="E21" s="378">
        <f>D21</f>
        <v>0</v>
      </c>
      <c r="F21" s="378">
        <f t="shared" si="8"/>
        <v>0</v>
      </c>
      <c r="G21" s="378">
        <f t="shared" si="8"/>
        <v>0</v>
      </c>
      <c r="H21" s="378">
        <f t="shared" si="8"/>
        <v>0</v>
      </c>
      <c r="I21" s="378">
        <f t="shared" si="8"/>
        <v>0</v>
      </c>
      <c r="J21" s="378">
        <f t="shared" si="8"/>
        <v>0</v>
      </c>
      <c r="K21" s="378">
        <f t="shared" si="8"/>
        <v>0</v>
      </c>
      <c r="L21" s="378">
        <f>0*5</f>
        <v>0</v>
      </c>
      <c r="M21" s="378">
        <f t="shared" si="8"/>
        <v>0</v>
      </c>
      <c r="N21" s="378">
        <f t="shared" si="8"/>
        <v>0</v>
      </c>
      <c r="O21" s="378">
        <f t="shared" si="8"/>
        <v>0</v>
      </c>
      <c r="P21" s="378">
        <f t="shared" si="8"/>
        <v>0</v>
      </c>
      <c r="Q21" s="378">
        <f t="shared" si="8"/>
        <v>0</v>
      </c>
      <c r="R21" s="378">
        <f t="shared" si="8"/>
        <v>0</v>
      </c>
      <c r="S21" s="378">
        <f t="shared" si="8"/>
        <v>0</v>
      </c>
      <c r="T21" s="378">
        <f t="shared" si="8"/>
        <v>0</v>
      </c>
      <c r="U21" s="378">
        <f t="shared" si="8"/>
        <v>0</v>
      </c>
      <c r="V21" s="378">
        <f t="shared" si="8"/>
        <v>0</v>
      </c>
      <c r="W21" s="378">
        <f t="shared" si="8"/>
        <v>0</v>
      </c>
      <c r="X21" s="378"/>
      <c r="Y21" s="378">
        <f t="shared" si="8"/>
        <v>0</v>
      </c>
      <c r="Z21" s="378">
        <f t="shared" si="8"/>
        <v>0</v>
      </c>
      <c r="AA21" s="378">
        <f t="shared" si="8"/>
        <v>0</v>
      </c>
      <c r="AB21" s="378">
        <f>AA21</f>
        <v>0</v>
      </c>
      <c r="AC21" s="378">
        <f t="shared" si="9"/>
        <v>0</v>
      </c>
      <c r="AD21" s="378">
        <f t="shared" si="9"/>
        <v>0</v>
      </c>
      <c r="AE21" s="378">
        <f>AD21</f>
        <v>0</v>
      </c>
      <c r="AF21" s="379">
        <f>SUM(D21:AE21)</f>
        <v>0</v>
      </c>
      <c r="AG21" s="380">
        <f>SUM(D21:AE21)</f>
        <v>0</v>
      </c>
      <c r="AH21" s="381">
        <f>AG21*C21</f>
        <v>0</v>
      </c>
    </row>
    <row r="22" spans="1:34" ht="14.25" customHeight="1" thickBot="1">
      <c r="A22" s="397">
        <f>A21+1</f>
        <v>14</v>
      </c>
      <c r="B22" s="401" t="s">
        <v>339</v>
      </c>
      <c r="C22" s="399">
        <v>0</v>
      </c>
      <c r="D22" s="378">
        <v>0</v>
      </c>
      <c r="E22" s="378">
        <f>D22</f>
        <v>0</v>
      </c>
      <c r="F22" s="378">
        <f t="shared" si="8"/>
        <v>0</v>
      </c>
      <c r="G22" s="378">
        <f t="shared" si="8"/>
        <v>0</v>
      </c>
      <c r="H22" s="378">
        <f t="shared" si="8"/>
        <v>0</v>
      </c>
      <c r="I22" s="378">
        <f t="shared" si="8"/>
        <v>0</v>
      </c>
      <c r="J22" s="378">
        <f t="shared" si="8"/>
        <v>0</v>
      </c>
      <c r="K22" s="378">
        <f t="shared" si="8"/>
        <v>0</v>
      </c>
      <c r="L22" s="378">
        <v>0</v>
      </c>
      <c r="M22" s="378">
        <f t="shared" si="8"/>
        <v>0</v>
      </c>
      <c r="N22" s="378">
        <f t="shared" si="8"/>
        <v>0</v>
      </c>
      <c r="O22" s="378">
        <f t="shared" si="8"/>
        <v>0</v>
      </c>
      <c r="P22" s="378">
        <f t="shared" si="8"/>
        <v>0</v>
      </c>
      <c r="Q22" s="378">
        <f t="shared" si="8"/>
        <v>0</v>
      </c>
      <c r="R22" s="378">
        <f t="shared" si="8"/>
        <v>0</v>
      </c>
      <c r="S22" s="378">
        <f t="shared" si="8"/>
        <v>0</v>
      </c>
      <c r="T22" s="378">
        <f t="shared" si="8"/>
        <v>0</v>
      </c>
      <c r="U22" s="378">
        <f t="shared" si="8"/>
        <v>0</v>
      </c>
      <c r="V22" s="378">
        <f t="shared" si="8"/>
        <v>0</v>
      </c>
      <c r="W22" s="378">
        <f t="shared" si="8"/>
        <v>0</v>
      </c>
      <c r="X22" s="378"/>
      <c r="Y22" s="378">
        <f t="shared" si="8"/>
        <v>0</v>
      </c>
      <c r="Z22" s="378">
        <f t="shared" si="8"/>
        <v>0</v>
      </c>
      <c r="AA22" s="378">
        <f t="shared" si="8"/>
        <v>0</v>
      </c>
      <c r="AB22" s="378">
        <f>AA22</f>
        <v>0</v>
      </c>
      <c r="AC22" s="378">
        <f t="shared" si="9"/>
        <v>0</v>
      </c>
      <c r="AD22" s="378">
        <f t="shared" si="9"/>
        <v>0</v>
      </c>
      <c r="AE22" s="378">
        <f>AD22</f>
        <v>0</v>
      </c>
      <c r="AF22" s="374">
        <f>SUM(D22:AE22)</f>
        <v>0</v>
      </c>
      <c r="AG22" s="388">
        <f>SUM(D22:AE22)</f>
        <v>0</v>
      </c>
      <c r="AH22" s="369">
        <f>AG22*C22</f>
        <v>0</v>
      </c>
    </row>
    <row r="23" spans="1:34" ht="13.5" customHeight="1" thickTop="1" thickBot="1">
      <c r="A23" s="370" t="s">
        <v>326</v>
      </c>
      <c r="B23" s="400" t="s">
        <v>340</v>
      </c>
      <c r="C23" s="372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  <c r="X23" s="373"/>
      <c r="Y23" s="373"/>
      <c r="Z23" s="373"/>
      <c r="AA23" s="373"/>
      <c r="AB23" s="373"/>
      <c r="AC23" s="373"/>
      <c r="AD23" s="373"/>
      <c r="AE23" s="373"/>
      <c r="AF23" s="374"/>
      <c r="AG23" s="368"/>
      <c r="AH23" s="369"/>
    </row>
    <row r="24" spans="1:34" ht="13.5" customHeight="1" thickTop="1">
      <c r="A24" s="391">
        <f>A22+1</f>
        <v>15</v>
      </c>
      <c r="B24" s="392" t="s">
        <v>341</v>
      </c>
      <c r="C24" s="402">
        <v>0</v>
      </c>
      <c r="D24" s="403">
        <v>0</v>
      </c>
      <c r="E24" s="378">
        <f>D24</f>
        <v>0</v>
      </c>
      <c r="F24" s="378">
        <f t="shared" ref="F24:U30" si="10">E24</f>
        <v>0</v>
      </c>
      <c r="G24" s="378">
        <f t="shared" si="10"/>
        <v>0</v>
      </c>
      <c r="H24" s="378">
        <f t="shared" si="10"/>
        <v>0</v>
      </c>
      <c r="I24" s="378">
        <f t="shared" si="10"/>
        <v>0</v>
      </c>
      <c r="J24" s="378">
        <f t="shared" si="10"/>
        <v>0</v>
      </c>
      <c r="K24" s="378">
        <f t="shared" si="10"/>
        <v>0</v>
      </c>
      <c r="L24" s="378">
        <f t="shared" si="10"/>
        <v>0</v>
      </c>
      <c r="M24" s="378">
        <f t="shared" si="10"/>
        <v>0</v>
      </c>
      <c r="N24" s="378">
        <f t="shared" si="10"/>
        <v>0</v>
      </c>
      <c r="O24" s="378">
        <f t="shared" si="10"/>
        <v>0</v>
      </c>
      <c r="P24" s="378">
        <f t="shared" si="10"/>
        <v>0</v>
      </c>
      <c r="Q24" s="378">
        <f t="shared" si="10"/>
        <v>0</v>
      </c>
      <c r="R24" s="378">
        <f t="shared" si="10"/>
        <v>0</v>
      </c>
      <c r="S24" s="378">
        <f t="shared" si="10"/>
        <v>0</v>
      </c>
      <c r="T24" s="378">
        <f t="shared" si="8"/>
        <v>0</v>
      </c>
      <c r="U24" s="378">
        <f t="shared" si="10"/>
        <v>0</v>
      </c>
      <c r="V24" s="378">
        <f t="shared" ref="V24:AE30" si="11">U24</f>
        <v>0</v>
      </c>
      <c r="W24" s="378">
        <f t="shared" si="11"/>
        <v>0</v>
      </c>
      <c r="X24" s="378"/>
      <c r="Y24" s="378">
        <f t="shared" si="11"/>
        <v>0</v>
      </c>
      <c r="Z24" s="378">
        <f t="shared" si="11"/>
        <v>0</v>
      </c>
      <c r="AA24" s="378">
        <f t="shared" si="11"/>
        <v>0</v>
      </c>
      <c r="AB24" s="378">
        <f t="shared" si="11"/>
        <v>0</v>
      </c>
      <c r="AC24" s="378">
        <f t="shared" si="11"/>
        <v>0</v>
      </c>
      <c r="AD24" s="378">
        <f t="shared" si="11"/>
        <v>0</v>
      </c>
      <c r="AE24" s="378">
        <f t="shared" si="11"/>
        <v>0</v>
      </c>
      <c r="AF24" s="379">
        <f>SUM(D24:AE24)</f>
        <v>0</v>
      </c>
      <c r="AG24" s="380">
        <f>SUM(D24:AE24)</f>
        <v>0</v>
      </c>
      <c r="AH24" s="381">
        <f>AG24*C24</f>
        <v>0</v>
      </c>
    </row>
    <row r="25" spans="1:34" ht="13.5" customHeight="1" thickBot="1">
      <c r="A25" s="385">
        <f>A24+1</f>
        <v>16</v>
      </c>
      <c r="B25" s="386" t="s">
        <v>342</v>
      </c>
      <c r="C25" s="387">
        <v>1</v>
      </c>
      <c r="D25" s="404">
        <v>40</v>
      </c>
      <c r="E25" s="378">
        <f>D25</f>
        <v>40</v>
      </c>
      <c r="F25" s="378">
        <f t="shared" si="10"/>
        <v>40</v>
      </c>
      <c r="G25" s="378">
        <f t="shared" si="10"/>
        <v>40</v>
      </c>
      <c r="H25" s="378">
        <f t="shared" si="10"/>
        <v>40</v>
      </c>
      <c r="I25" s="378">
        <f t="shared" si="10"/>
        <v>40</v>
      </c>
      <c r="J25" s="378">
        <f t="shared" si="10"/>
        <v>40</v>
      </c>
      <c r="K25" s="378">
        <f t="shared" si="10"/>
        <v>40</v>
      </c>
      <c r="L25" s="378">
        <f t="shared" si="10"/>
        <v>40</v>
      </c>
      <c r="M25" s="378">
        <f t="shared" si="10"/>
        <v>40</v>
      </c>
      <c r="N25" s="378">
        <f t="shared" si="10"/>
        <v>40</v>
      </c>
      <c r="O25" s="378">
        <f t="shared" si="10"/>
        <v>40</v>
      </c>
      <c r="P25" s="378">
        <f t="shared" si="10"/>
        <v>40</v>
      </c>
      <c r="Q25" s="378">
        <f t="shared" si="10"/>
        <v>40</v>
      </c>
      <c r="R25" s="378">
        <f t="shared" si="10"/>
        <v>40</v>
      </c>
      <c r="S25" s="378">
        <f t="shared" si="10"/>
        <v>40</v>
      </c>
      <c r="T25" s="378">
        <v>0</v>
      </c>
      <c r="U25" s="378">
        <f t="shared" si="10"/>
        <v>0</v>
      </c>
      <c r="V25" s="378">
        <f t="shared" si="11"/>
        <v>0</v>
      </c>
      <c r="W25" s="378">
        <f t="shared" si="11"/>
        <v>0</v>
      </c>
      <c r="X25" s="378"/>
      <c r="Y25" s="378">
        <f t="shared" si="11"/>
        <v>0</v>
      </c>
      <c r="Z25" s="378">
        <f t="shared" si="11"/>
        <v>0</v>
      </c>
      <c r="AA25" s="378">
        <f t="shared" si="11"/>
        <v>0</v>
      </c>
      <c r="AB25" s="378">
        <f t="shared" si="11"/>
        <v>0</v>
      </c>
      <c r="AC25" s="378">
        <f t="shared" si="11"/>
        <v>0</v>
      </c>
      <c r="AD25" s="378">
        <f t="shared" si="11"/>
        <v>0</v>
      </c>
      <c r="AE25" s="378">
        <f t="shared" si="11"/>
        <v>0</v>
      </c>
      <c r="AF25" s="374">
        <f>SUM(D25:AE25)</f>
        <v>640</v>
      </c>
      <c r="AG25" s="388">
        <f>SUM(D25:AE25)</f>
        <v>640</v>
      </c>
      <c r="AH25" s="369">
        <f>AG25*C25</f>
        <v>640</v>
      </c>
    </row>
    <row r="26" spans="1:34" ht="13.5" customHeight="1" thickTop="1" thickBot="1">
      <c r="A26" s="370"/>
      <c r="B26" s="371" t="s">
        <v>343</v>
      </c>
      <c r="C26" s="372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4"/>
      <c r="AG26" s="368"/>
      <c r="AH26" s="369"/>
    </row>
    <row r="27" spans="1:34" ht="13.5" customHeight="1" thickTop="1">
      <c r="A27" s="391">
        <f>A25+1</f>
        <v>17</v>
      </c>
      <c r="B27" s="405" t="s">
        <v>344</v>
      </c>
      <c r="C27" s="393">
        <v>0</v>
      </c>
      <c r="D27" s="378">
        <v>0</v>
      </c>
      <c r="E27" s="378">
        <f>D27</f>
        <v>0</v>
      </c>
      <c r="F27" s="378">
        <f t="shared" ref="F27:U33" si="12">E27</f>
        <v>0</v>
      </c>
      <c r="G27" s="378">
        <f t="shared" si="12"/>
        <v>0</v>
      </c>
      <c r="H27" s="378">
        <f t="shared" si="12"/>
        <v>0</v>
      </c>
      <c r="I27" s="378">
        <f t="shared" si="12"/>
        <v>0</v>
      </c>
      <c r="J27" s="378">
        <f t="shared" si="12"/>
        <v>0</v>
      </c>
      <c r="K27" s="378">
        <f t="shared" si="12"/>
        <v>0</v>
      </c>
      <c r="L27" s="378">
        <f t="shared" si="12"/>
        <v>0</v>
      </c>
      <c r="M27" s="378">
        <f t="shared" si="12"/>
        <v>0</v>
      </c>
      <c r="N27" s="378">
        <f t="shared" si="12"/>
        <v>0</v>
      </c>
      <c r="O27" s="378">
        <f t="shared" si="12"/>
        <v>0</v>
      </c>
      <c r="P27" s="378">
        <f t="shared" si="12"/>
        <v>0</v>
      </c>
      <c r="Q27" s="378">
        <f t="shared" si="12"/>
        <v>0</v>
      </c>
      <c r="R27" s="378">
        <f t="shared" si="12"/>
        <v>0</v>
      </c>
      <c r="S27" s="378">
        <f t="shared" si="12"/>
        <v>0</v>
      </c>
      <c r="T27" s="378">
        <f t="shared" si="12"/>
        <v>0</v>
      </c>
      <c r="U27" s="378">
        <f t="shared" si="12"/>
        <v>0</v>
      </c>
      <c r="V27" s="378">
        <f t="shared" ref="V27:AA33" si="13">U27</f>
        <v>0</v>
      </c>
      <c r="W27" s="378">
        <f t="shared" si="13"/>
        <v>0</v>
      </c>
      <c r="X27" s="378"/>
      <c r="Y27" s="378">
        <f t="shared" si="13"/>
        <v>0</v>
      </c>
      <c r="Z27" s="378">
        <f t="shared" si="13"/>
        <v>0</v>
      </c>
      <c r="AA27" s="378">
        <f t="shared" si="13"/>
        <v>0</v>
      </c>
      <c r="AB27" s="378">
        <f>AA27</f>
        <v>0</v>
      </c>
      <c r="AC27" s="378">
        <f t="shared" ref="AC27:AD30" si="14">AB27</f>
        <v>0</v>
      </c>
      <c r="AD27" s="378">
        <f t="shared" si="14"/>
        <v>0</v>
      </c>
      <c r="AE27" s="378">
        <f>AD27</f>
        <v>0</v>
      </c>
      <c r="AF27" s="379">
        <f>SUM(D27:AE27)</f>
        <v>0</v>
      </c>
      <c r="AG27" s="380">
        <f>SUM(D27:AE27)</f>
        <v>0</v>
      </c>
      <c r="AH27" s="381">
        <f>AG27*C27</f>
        <v>0</v>
      </c>
    </row>
    <row r="28" spans="1:34" ht="13.5" customHeight="1">
      <c r="A28" s="382">
        <f>A27+1</f>
        <v>18</v>
      </c>
      <c r="B28" s="406" t="s">
        <v>345</v>
      </c>
      <c r="C28" s="395">
        <v>0</v>
      </c>
      <c r="D28" s="378">
        <v>0</v>
      </c>
      <c r="E28" s="378">
        <f>D28</f>
        <v>0</v>
      </c>
      <c r="F28" s="378">
        <f t="shared" si="12"/>
        <v>0</v>
      </c>
      <c r="G28" s="378">
        <f t="shared" si="12"/>
        <v>0</v>
      </c>
      <c r="H28" s="378">
        <f t="shared" si="12"/>
        <v>0</v>
      </c>
      <c r="I28" s="378">
        <f t="shared" si="12"/>
        <v>0</v>
      </c>
      <c r="J28" s="378">
        <f t="shared" si="12"/>
        <v>0</v>
      </c>
      <c r="K28" s="378">
        <f t="shared" si="12"/>
        <v>0</v>
      </c>
      <c r="L28" s="378">
        <f t="shared" si="12"/>
        <v>0</v>
      </c>
      <c r="M28" s="378">
        <f t="shared" si="12"/>
        <v>0</v>
      </c>
      <c r="N28" s="378">
        <f t="shared" si="12"/>
        <v>0</v>
      </c>
      <c r="O28" s="378">
        <f t="shared" si="12"/>
        <v>0</v>
      </c>
      <c r="P28" s="378">
        <f t="shared" si="12"/>
        <v>0</v>
      </c>
      <c r="Q28" s="378">
        <f t="shared" si="12"/>
        <v>0</v>
      </c>
      <c r="R28" s="378">
        <f t="shared" si="12"/>
        <v>0</v>
      </c>
      <c r="S28" s="378">
        <f t="shared" si="12"/>
        <v>0</v>
      </c>
      <c r="T28" s="378">
        <f t="shared" si="12"/>
        <v>0</v>
      </c>
      <c r="U28" s="378">
        <f t="shared" si="12"/>
        <v>0</v>
      </c>
      <c r="V28" s="378">
        <f t="shared" si="13"/>
        <v>0</v>
      </c>
      <c r="W28" s="378">
        <f t="shared" si="13"/>
        <v>0</v>
      </c>
      <c r="X28" s="378"/>
      <c r="Y28" s="378">
        <f t="shared" si="13"/>
        <v>0</v>
      </c>
      <c r="Z28" s="378">
        <f t="shared" si="13"/>
        <v>0</v>
      </c>
      <c r="AA28" s="378">
        <f t="shared" si="13"/>
        <v>0</v>
      </c>
      <c r="AB28" s="378">
        <f>AA28</f>
        <v>0</v>
      </c>
      <c r="AC28" s="378">
        <f t="shared" si="14"/>
        <v>0</v>
      </c>
      <c r="AD28" s="378">
        <f t="shared" si="14"/>
        <v>0</v>
      </c>
      <c r="AE28" s="378">
        <f>AD28</f>
        <v>0</v>
      </c>
      <c r="AF28" s="379">
        <f>SUM(D28:AE28)</f>
        <v>0</v>
      </c>
      <c r="AG28" s="380">
        <f>SUM(D28:AE28)</f>
        <v>0</v>
      </c>
      <c r="AH28" s="381">
        <f>AG28*C28</f>
        <v>0</v>
      </c>
    </row>
    <row r="29" spans="1:34" ht="13.5" customHeight="1">
      <c r="A29" s="382">
        <f>A28+1</f>
        <v>19</v>
      </c>
      <c r="B29" s="406" t="s">
        <v>346</v>
      </c>
      <c r="C29" s="396">
        <v>0</v>
      </c>
      <c r="D29" s="378">
        <v>0</v>
      </c>
      <c r="E29" s="378">
        <f>D29</f>
        <v>0</v>
      </c>
      <c r="F29" s="378">
        <f t="shared" si="12"/>
        <v>0</v>
      </c>
      <c r="G29" s="378">
        <f t="shared" si="12"/>
        <v>0</v>
      </c>
      <c r="H29" s="378">
        <f t="shared" si="12"/>
        <v>0</v>
      </c>
      <c r="I29" s="378">
        <f t="shared" si="12"/>
        <v>0</v>
      </c>
      <c r="J29" s="378">
        <f t="shared" si="12"/>
        <v>0</v>
      </c>
      <c r="K29" s="378">
        <f t="shared" si="12"/>
        <v>0</v>
      </c>
      <c r="L29" s="378">
        <f t="shared" si="12"/>
        <v>0</v>
      </c>
      <c r="M29" s="378">
        <f t="shared" si="12"/>
        <v>0</v>
      </c>
      <c r="N29" s="378">
        <f t="shared" si="12"/>
        <v>0</v>
      </c>
      <c r="O29" s="378">
        <f t="shared" si="12"/>
        <v>0</v>
      </c>
      <c r="P29" s="378">
        <f t="shared" si="12"/>
        <v>0</v>
      </c>
      <c r="Q29" s="378">
        <f t="shared" si="12"/>
        <v>0</v>
      </c>
      <c r="R29" s="378">
        <f t="shared" si="12"/>
        <v>0</v>
      </c>
      <c r="S29" s="378">
        <f t="shared" si="12"/>
        <v>0</v>
      </c>
      <c r="T29" s="378">
        <f t="shared" si="12"/>
        <v>0</v>
      </c>
      <c r="U29" s="378">
        <f t="shared" si="12"/>
        <v>0</v>
      </c>
      <c r="V29" s="378">
        <f t="shared" si="13"/>
        <v>0</v>
      </c>
      <c r="W29" s="378">
        <f t="shared" si="13"/>
        <v>0</v>
      </c>
      <c r="X29" s="378"/>
      <c r="Y29" s="378">
        <f t="shared" si="13"/>
        <v>0</v>
      </c>
      <c r="Z29" s="378">
        <f t="shared" si="13"/>
        <v>0</v>
      </c>
      <c r="AA29" s="378">
        <f t="shared" si="13"/>
        <v>0</v>
      </c>
      <c r="AB29" s="378">
        <f>AA29</f>
        <v>0</v>
      </c>
      <c r="AC29" s="378">
        <f t="shared" si="14"/>
        <v>0</v>
      </c>
      <c r="AD29" s="378">
        <f t="shared" si="14"/>
        <v>0</v>
      </c>
      <c r="AE29" s="378">
        <f>AD29</f>
        <v>0</v>
      </c>
      <c r="AF29" s="379">
        <f>SUM(D29:AE29)</f>
        <v>0</v>
      </c>
      <c r="AG29" s="380">
        <f>SUM(D29:AE29)</f>
        <v>0</v>
      </c>
      <c r="AH29" s="381">
        <f>AG29*C29</f>
        <v>0</v>
      </c>
    </row>
    <row r="30" spans="1:34" ht="13.5" customHeight="1">
      <c r="A30" s="382">
        <f>A29+1</f>
        <v>20</v>
      </c>
      <c r="B30" s="406" t="s">
        <v>347</v>
      </c>
      <c r="C30" s="384">
        <v>1</v>
      </c>
      <c r="D30" s="394">
        <f>40*C30</f>
        <v>40</v>
      </c>
      <c r="E30" s="378">
        <f>D30</f>
        <v>40</v>
      </c>
      <c r="F30" s="378">
        <f t="shared" si="12"/>
        <v>40</v>
      </c>
      <c r="G30" s="378">
        <f t="shared" si="12"/>
        <v>40</v>
      </c>
      <c r="H30" s="378">
        <f t="shared" si="12"/>
        <v>40</v>
      </c>
      <c r="I30" s="378">
        <f t="shared" si="12"/>
        <v>40</v>
      </c>
      <c r="J30" s="378">
        <f t="shared" si="12"/>
        <v>40</v>
      </c>
      <c r="K30" s="378">
        <f t="shared" si="12"/>
        <v>40</v>
      </c>
      <c r="L30" s="378">
        <f>C30*40</f>
        <v>40</v>
      </c>
      <c r="M30" s="378">
        <f t="shared" si="12"/>
        <v>40</v>
      </c>
      <c r="N30" s="378">
        <f t="shared" si="12"/>
        <v>40</v>
      </c>
      <c r="O30" s="378">
        <f t="shared" si="12"/>
        <v>40</v>
      </c>
      <c r="P30" s="378">
        <f t="shared" si="12"/>
        <v>40</v>
      </c>
      <c r="Q30" s="378">
        <f t="shared" si="12"/>
        <v>40</v>
      </c>
      <c r="R30" s="378">
        <f t="shared" si="12"/>
        <v>40</v>
      </c>
      <c r="S30" s="378">
        <f t="shared" si="12"/>
        <v>40</v>
      </c>
      <c r="T30" s="378">
        <v>0</v>
      </c>
      <c r="U30" s="378">
        <f t="shared" si="12"/>
        <v>0</v>
      </c>
      <c r="V30" s="378">
        <f t="shared" si="13"/>
        <v>0</v>
      </c>
      <c r="W30" s="378">
        <f t="shared" si="13"/>
        <v>0</v>
      </c>
      <c r="X30" s="378"/>
      <c r="Y30" s="378">
        <f t="shared" si="13"/>
        <v>0</v>
      </c>
      <c r="Z30" s="378">
        <f t="shared" si="13"/>
        <v>0</v>
      </c>
      <c r="AA30" s="378">
        <f t="shared" si="13"/>
        <v>0</v>
      </c>
      <c r="AB30" s="378">
        <f>AA30</f>
        <v>0</v>
      </c>
      <c r="AC30" s="378">
        <f t="shared" si="14"/>
        <v>0</v>
      </c>
      <c r="AD30" s="378">
        <f t="shared" si="14"/>
        <v>0</v>
      </c>
      <c r="AE30" s="378">
        <f>AD30</f>
        <v>0</v>
      </c>
      <c r="AF30" s="379">
        <f>SUM(D30:AE30)</f>
        <v>640</v>
      </c>
      <c r="AG30" s="380">
        <f>SUM(D30:AE30)</f>
        <v>640</v>
      </c>
      <c r="AH30" s="381">
        <f>AG30*C30</f>
        <v>640</v>
      </c>
    </row>
    <row r="31" spans="1:34" ht="13.5" customHeight="1" thickBot="1">
      <c r="A31" s="397"/>
      <c r="B31" s="407"/>
      <c r="C31" s="399"/>
      <c r="D31" s="408"/>
      <c r="E31" s="408"/>
      <c r="F31" s="408"/>
      <c r="G31" s="408"/>
      <c r="H31" s="408"/>
      <c r="I31" s="408"/>
      <c r="J31" s="408"/>
      <c r="K31" s="408"/>
      <c r="L31" s="408"/>
      <c r="M31" s="408"/>
      <c r="N31" s="408"/>
      <c r="O31" s="408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374"/>
      <c r="AG31" s="368"/>
      <c r="AH31" s="369"/>
    </row>
    <row r="32" spans="1:34" ht="13.5" customHeight="1" thickTop="1">
      <c r="A32" s="409"/>
      <c r="B32" s="410"/>
      <c r="C32" s="410"/>
      <c r="D32" s="41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410"/>
      <c r="S32" s="410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H32" s="351">
        <f>SUM(AH7:AH30)</f>
        <v>6400</v>
      </c>
    </row>
    <row r="33" spans="1:32" ht="13.5" customHeight="1">
      <c r="B33" s="351" t="s">
        <v>348</v>
      </c>
      <c r="C33" s="351">
        <f>SUM(C7:C9)</f>
        <v>3</v>
      </c>
    </row>
    <row r="34" spans="1:32" ht="13.5" hidden="1" customHeight="1">
      <c r="A34" s="411" t="s">
        <v>309</v>
      </c>
      <c r="B34" s="412" t="s">
        <v>310</v>
      </c>
      <c r="C34" s="413" t="s">
        <v>349</v>
      </c>
      <c r="D34" s="414" t="str">
        <f>D4</f>
        <v>I</v>
      </c>
      <c r="E34" s="415"/>
      <c r="F34" s="415"/>
      <c r="G34" s="416"/>
      <c r="H34" s="414" t="str">
        <f>H4</f>
        <v>II</v>
      </c>
      <c r="I34" s="415"/>
      <c r="J34" s="415"/>
      <c r="K34" s="416"/>
      <c r="L34" s="414" t="str">
        <f>L4</f>
        <v>III</v>
      </c>
      <c r="M34" s="415"/>
      <c r="N34" s="415"/>
      <c r="O34" s="416"/>
      <c r="P34" s="414" t="str">
        <f>P4</f>
        <v>IV</v>
      </c>
      <c r="Q34" s="415"/>
      <c r="R34" s="415"/>
      <c r="S34" s="416"/>
      <c r="T34" s="414" t="str">
        <f>T4</f>
        <v>V</v>
      </c>
      <c r="U34" s="415"/>
      <c r="V34" s="415"/>
      <c r="W34" s="416"/>
      <c r="X34" s="414" t="str">
        <f>X4</f>
        <v>VI</v>
      </c>
      <c r="Y34" s="415"/>
      <c r="Z34" s="415"/>
      <c r="AA34" s="416"/>
      <c r="AB34" s="415"/>
      <c r="AC34" s="415"/>
      <c r="AD34" s="415"/>
      <c r="AE34" s="415"/>
      <c r="AF34" s="417"/>
    </row>
    <row r="35" spans="1:32" ht="13.5" hidden="1" customHeight="1">
      <c r="A35" s="418"/>
      <c r="B35" s="419"/>
      <c r="C35" s="420"/>
      <c r="D35" s="421" t="s">
        <v>350</v>
      </c>
      <c r="E35" s="421" t="s">
        <v>351</v>
      </c>
      <c r="F35" s="421" t="s">
        <v>352</v>
      </c>
      <c r="G35" s="421" t="s">
        <v>353</v>
      </c>
      <c r="H35" s="421" t="s">
        <v>354</v>
      </c>
      <c r="I35" s="421" t="s">
        <v>355</v>
      </c>
      <c r="J35" s="421" t="s">
        <v>356</v>
      </c>
      <c r="K35" s="421" t="s">
        <v>357</v>
      </c>
      <c r="L35" s="421" t="s">
        <v>358</v>
      </c>
      <c r="M35" s="421" t="s">
        <v>359</v>
      </c>
      <c r="N35" s="421" t="s">
        <v>360</v>
      </c>
      <c r="O35" s="421" t="s">
        <v>361</v>
      </c>
      <c r="P35" s="421" t="s">
        <v>358</v>
      </c>
      <c r="Q35" s="421" t="s">
        <v>359</v>
      </c>
      <c r="R35" s="421" t="s">
        <v>360</v>
      </c>
      <c r="S35" s="421" t="s">
        <v>361</v>
      </c>
      <c r="T35" s="421" t="s">
        <v>358</v>
      </c>
      <c r="U35" s="421" t="s">
        <v>359</v>
      </c>
      <c r="V35" s="421" t="s">
        <v>360</v>
      </c>
      <c r="W35" s="421" t="s">
        <v>361</v>
      </c>
      <c r="X35" s="421" t="s">
        <v>358</v>
      </c>
      <c r="Y35" s="421" t="s">
        <v>359</v>
      </c>
      <c r="Z35" s="421" t="s">
        <v>360</v>
      </c>
      <c r="AA35" s="421" t="s">
        <v>361</v>
      </c>
      <c r="AB35" s="421"/>
      <c r="AC35" s="421"/>
      <c r="AD35" s="421"/>
      <c r="AE35" s="421"/>
      <c r="AF35" s="422"/>
    </row>
    <row r="36" spans="1:32" ht="13.5" hidden="1" customHeight="1">
      <c r="A36" s="423">
        <f>A15</f>
        <v>8</v>
      </c>
      <c r="B36" s="424" t="s">
        <v>362</v>
      </c>
      <c r="C36" s="425">
        <f>$C$15</f>
        <v>0</v>
      </c>
      <c r="D36" s="426">
        <v>0</v>
      </c>
      <c r="E36" s="426">
        <v>0</v>
      </c>
      <c r="F36" s="426">
        <v>0</v>
      </c>
      <c r="G36" s="426">
        <v>0</v>
      </c>
      <c r="H36" s="426">
        <v>0</v>
      </c>
      <c r="I36" s="426">
        <v>0</v>
      </c>
      <c r="J36" s="426">
        <v>0</v>
      </c>
      <c r="K36" s="426">
        <v>0</v>
      </c>
      <c r="L36" s="426"/>
      <c r="M36" s="426"/>
      <c r="N36" s="426"/>
      <c r="O36" s="426"/>
      <c r="P36" s="426"/>
      <c r="Q36" s="426"/>
      <c r="R36" s="426"/>
      <c r="S36" s="426"/>
      <c r="T36" s="426"/>
      <c r="U36" s="426"/>
      <c r="V36" s="426"/>
      <c r="W36" s="426"/>
      <c r="X36" s="426"/>
      <c r="Y36" s="426"/>
      <c r="Z36" s="426"/>
      <c r="AA36" s="426"/>
      <c r="AB36" s="426"/>
      <c r="AC36" s="426"/>
      <c r="AD36" s="426"/>
      <c r="AE36" s="426"/>
      <c r="AF36" s="426"/>
    </row>
    <row r="37" spans="1:32" ht="13.5" hidden="1" customHeight="1">
      <c r="A37" s="423"/>
      <c r="B37" s="427" t="s">
        <v>363</v>
      </c>
      <c r="C37" s="425">
        <f>$C$15</f>
        <v>0</v>
      </c>
      <c r="D37" s="426"/>
      <c r="E37" s="426"/>
      <c r="F37" s="426"/>
      <c r="G37" s="426"/>
      <c r="H37" s="426"/>
      <c r="I37" s="426"/>
      <c r="J37" s="426"/>
      <c r="K37" s="426"/>
      <c r="L37" s="426"/>
      <c r="M37" s="426"/>
      <c r="N37" s="426"/>
      <c r="O37" s="426"/>
      <c r="P37" s="426"/>
      <c r="Q37" s="426"/>
      <c r="R37" s="426"/>
      <c r="S37" s="426"/>
      <c r="T37" s="426"/>
      <c r="U37" s="426"/>
      <c r="V37" s="426"/>
      <c r="W37" s="426"/>
      <c r="X37" s="426"/>
      <c r="Y37" s="426"/>
      <c r="Z37" s="426"/>
      <c r="AA37" s="426"/>
      <c r="AB37" s="426"/>
      <c r="AC37" s="426"/>
      <c r="AD37" s="426"/>
      <c r="AE37" s="426"/>
      <c r="AF37" s="426"/>
    </row>
    <row r="38" spans="1:32" ht="13.5" hidden="1" customHeight="1">
      <c r="A38" s="423"/>
      <c r="B38" s="427" t="s">
        <v>364</v>
      </c>
      <c r="C38" s="425">
        <f>$C$15</f>
        <v>0</v>
      </c>
      <c r="D38" s="426"/>
      <c r="E38" s="426"/>
      <c r="F38" s="426"/>
      <c r="G38" s="426"/>
      <c r="H38" s="426"/>
      <c r="I38" s="426"/>
      <c r="J38" s="426"/>
      <c r="K38" s="426"/>
      <c r="L38" s="426"/>
      <c r="M38" s="426"/>
      <c r="N38" s="426"/>
      <c r="O38" s="426"/>
      <c r="P38" s="426"/>
      <c r="Q38" s="426"/>
      <c r="R38" s="426"/>
      <c r="S38" s="426"/>
      <c r="T38" s="426"/>
      <c r="U38" s="426"/>
      <c r="V38" s="426"/>
      <c r="W38" s="426"/>
      <c r="X38" s="426"/>
      <c r="Y38" s="426"/>
      <c r="Z38" s="426"/>
      <c r="AA38" s="426"/>
      <c r="AB38" s="426"/>
      <c r="AC38" s="426"/>
      <c r="AD38" s="426"/>
      <c r="AE38" s="426"/>
      <c r="AF38" s="426"/>
    </row>
    <row r="39" spans="1:32" ht="13.5" hidden="1" customHeight="1">
      <c r="A39" s="423"/>
      <c r="B39" s="427" t="s">
        <v>365</v>
      </c>
      <c r="C39" s="425">
        <f>$C$15</f>
        <v>0</v>
      </c>
      <c r="D39" s="426"/>
      <c r="E39" s="426"/>
      <c r="F39" s="426"/>
      <c r="G39" s="426"/>
      <c r="H39" s="426"/>
      <c r="I39" s="426"/>
      <c r="J39" s="426"/>
      <c r="K39" s="426"/>
      <c r="L39" s="426"/>
      <c r="M39" s="426"/>
      <c r="N39" s="426"/>
      <c r="O39" s="426"/>
      <c r="P39" s="426"/>
      <c r="Q39" s="426"/>
      <c r="R39" s="426"/>
      <c r="S39" s="426"/>
      <c r="T39" s="426"/>
      <c r="U39" s="426"/>
      <c r="V39" s="426"/>
      <c r="W39" s="426"/>
      <c r="X39" s="426"/>
      <c r="Y39" s="426"/>
      <c r="Z39" s="426"/>
      <c r="AA39" s="426"/>
      <c r="AB39" s="426"/>
      <c r="AC39" s="426"/>
      <c r="AD39" s="426"/>
      <c r="AE39" s="426"/>
      <c r="AF39" s="426"/>
    </row>
    <row r="40" spans="1:32" ht="13.5" hidden="1" customHeight="1">
      <c r="A40" s="423"/>
      <c r="B40" s="427" t="s">
        <v>366</v>
      </c>
      <c r="C40" s="425">
        <f>$C$15</f>
        <v>0</v>
      </c>
      <c r="D40" s="426"/>
      <c r="E40" s="426"/>
      <c r="H40" s="426"/>
      <c r="I40" s="426"/>
      <c r="J40" s="426"/>
      <c r="K40" s="426"/>
      <c r="L40" s="426"/>
      <c r="M40" s="426"/>
      <c r="N40" s="426"/>
      <c r="O40" s="426"/>
      <c r="P40" s="426"/>
      <c r="Q40" s="426"/>
      <c r="R40" s="426"/>
      <c r="S40" s="426"/>
      <c r="T40" s="426"/>
      <c r="U40" s="426"/>
      <c r="V40" s="426"/>
      <c r="W40" s="426"/>
      <c r="X40" s="426"/>
      <c r="Y40" s="426"/>
      <c r="Z40" s="426"/>
      <c r="AA40" s="426"/>
      <c r="AB40" s="426"/>
      <c r="AC40" s="426"/>
      <c r="AD40" s="426"/>
      <c r="AE40" s="426"/>
      <c r="AF40" s="426"/>
    </row>
    <row r="41" spans="1:32" ht="13.5" hidden="1" customHeight="1">
      <c r="A41" s="423">
        <f>A16</f>
        <v>9</v>
      </c>
      <c r="B41" s="424" t="s">
        <v>367</v>
      </c>
      <c r="C41" s="425">
        <f>$C$16</f>
        <v>2</v>
      </c>
      <c r="J41" s="426"/>
      <c r="K41" s="426"/>
      <c r="L41" s="426"/>
      <c r="M41" s="426"/>
      <c r="N41" s="426"/>
      <c r="O41" s="426"/>
      <c r="P41" s="426"/>
      <c r="Q41" s="426"/>
      <c r="R41" s="426"/>
      <c r="S41" s="426"/>
      <c r="T41" s="426"/>
      <c r="U41" s="426"/>
      <c r="V41" s="426"/>
      <c r="W41" s="426"/>
      <c r="X41" s="426"/>
      <c r="Y41" s="426"/>
      <c r="Z41" s="426"/>
      <c r="AA41" s="426"/>
      <c r="AB41" s="426"/>
      <c r="AC41" s="426"/>
      <c r="AD41" s="426"/>
      <c r="AE41" s="426"/>
      <c r="AF41" s="426"/>
    </row>
    <row r="42" spans="1:32" ht="13.5" hidden="1" customHeight="1">
      <c r="A42" s="423"/>
      <c r="B42" s="427" t="s">
        <v>363</v>
      </c>
      <c r="C42" s="425">
        <f>$C$16</f>
        <v>2</v>
      </c>
      <c r="D42" s="426"/>
      <c r="E42" s="426"/>
      <c r="F42" s="426"/>
      <c r="G42" s="426"/>
      <c r="H42" s="426"/>
      <c r="I42" s="426"/>
      <c r="J42" s="426"/>
      <c r="K42" s="426"/>
      <c r="L42" s="426"/>
      <c r="M42" s="426"/>
      <c r="N42" s="426"/>
      <c r="O42" s="426"/>
      <c r="P42" s="426"/>
      <c r="Q42" s="426"/>
      <c r="R42" s="426"/>
      <c r="S42" s="426"/>
      <c r="T42" s="426"/>
      <c r="U42" s="426"/>
      <c r="V42" s="426"/>
      <c r="W42" s="426"/>
      <c r="X42" s="426"/>
      <c r="Y42" s="426"/>
      <c r="Z42" s="426"/>
      <c r="AA42" s="426"/>
      <c r="AB42" s="426"/>
      <c r="AC42" s="426"/>
      <c r="AD42" s="426"/>
      <c r="AE42" s="426"/>
      <c r="AF42" s="426"/>
    </row>
    <row r="43" spans="1:32" ht="13.5" hidden="1" customHeight="1">
      <c r="A43" s="423"/>
      <c r="B43" s="427" t="s">
        <v>364</v>
      </c>
      <c r="C43" s="425"/>
      <c r="D43" s="426"/>
      <c r="E43" s="426"/>
      <c r="F43" s="426"/>
      <c r="G43" s="426"/>
      <c r="H43" s="426"/>
      <c r="I43" s="426"/>
      <c r="J43" s="426"/>
      <c r="K43" s="426"/>
      <c r="L43" s="426"/>
      <c r="M43" s="426"/>
      <c r="N43" s="426"/>
      <c r="O43" s="426"/>
      <c r="P43" s="426"/>
      <c r="Q43" s="426"/>
      <c r="R43" s="426"/>
      <c r="S43" s="426"/>
      <c r="T43" s="426"/>
      <c r="U43" s="426"/>
      <c r="V43" s="426"/>
      <c r="W43" s="426"/>
      <c r="X43" s="426"/>
      <c r="Y43" s="426"/>
      <c r="Z43" s="426"/>
      <c r="AA43" s="426"/>
      <c r="AB43" s="426"/>
      <c r="AC43" s="426"/>
      <c r="AD43" s="426"/>
      <c r="AE43" s="426"/>
      <c r="AF43" s="426"/>
    </row>
    <row r="44" spans="1:32" ht="13.5" hidden="1" customHeight="1">
      <c r="A44" s="423"/>
      <c r="B44" s="427" t="s">
        <v>365</v>
      </c>
      <c r="C44" s="425"/>
      <c r="D44" s="426"/>
      <c r="E44" s="426"/>
      <c r="F44" s="426"/>
      <c r="G44" s="426"/>
      <c r="H44" s="426"/>
      <c r="I44" s="426"/>
      <c r="J44" s="426"/>
      <c r="K44" s="426"/>
      <c r="L44" s="426"/>
      <c r="M44" s="426"/>
      <c r="N44" s="426"/>
      <c r="O44" s="426"/>
      <c r="P44" s="426"/>
      <c r="Q44" s="426"/>
      <c r="R44" s="426"/>
      <c r="S44" s="426"/>
      <c r="T44" s="426"/>
      <c r="U44" s="426"/>
      <c r="V44" s="426"/>
      <c r="W44" s="426"/>
      <c r="X44" s="426"/>
      <c r="Y44" s="426"/>
      <c r="Z44" s="426"/>
      <c r="AA44" s="426"/>
      <c r="AB44" s="426"/>
      <c r="AC44" s="426"/>
      <c r="AD44" s="426"/>
      <c r="AE44" s="426"/>
      <c r="AF44" s="426"/>
    </row>
    <row r="45" spans="1:32" ht="13.5" hidden="1" customHeight="1">
      <c r="A45" s="423"/>
      <c r="B45" s="427" t="s">
        <v>366</v>
      </c>
      <c r="C45" s="425"/>
      <c r="D45" s="426"/>
      <c r="E45" s="426"/>
      <c r="F45" s="426"/>
      <c r="G45" s="426"/>
      <c r="H45" s="426"/>
      <c r="I45" s="426"/>
      <c r="J45" s="426"/>
      <c r="K45" s="426"/>
      <c r="L45" s="426"/>
      <c r="M45" s="426"/>
      <c r="N45" s="426"/>
      <c r="O45" s="426"/>
      <c r="P45" s="426"/>
      <c r="Q45" s="426"/>
      <c r="R45" s="426"/>
      <c r="S45" s="426"/>
      <c r="T45" s="426"/>
      <c r="U45" s="426"/>
      <c r="V45" s="426"/>
      <c r="W45" s="426"/>
      <c r="X45" s="426"/>
      <c r="Y45" s="426"/>
      <c r="Z45" s="426"/>
      <c r="AA45" s="426"/>
      <c r="AB45" s="426"/>
      <c r="AC45" s="426"/>
      <c r="AD45" s="426"/>
      <c r="AE45" s="426"/>
      <c r="AF45" s="426"/>
    </row>
    <row r="46" spans="1:32" ht="13.5" hidden="1" customHeight="1">
      <c r="A46" s="423">
        <f>A17</f>
        <v>10</v>
      </c>
      <c r="B46" s="424" t="s">
        <v>368</v>
      </c>
      <c r="C46" s="425">
        <f>$C$17</f>
        <v>1</v>
      </c>
      <c r="D46" s="426"/>
      <c r="E46" s="426"/>
      <c r="F46" s="426"/>
      <c r="G46" s="426"/>
      <c r="H46" s="426"/>
      <c r="I46" s="426"/>
      <c r="J46" s="426"/>
      <c r="K46" s="426"/>
      <c r="L46" s="426"/>
      <c r="M46" s="426"/>
      <c r="N46" s="426"/>
      <c r="O46" s="426"/>
      <c r="P46" s="426"/>
      <c r="Q46" s="426"/>
      <c r="R46" s="426"/>
      <c r="S46" s="426"/>
      <c r="T46" s="426"/>
      <c r="U46" s="426"/>
      <c r="V46" s="426"/>
      <c r="W46" s="426"/>
      <c r="X46" s="426"/>
      <c r="Y46" s="426"/>
      <c r="Z46" s="426"/>
      <c r="AA46" s="426"/>
      <c r="AB46" s="426"/>
      <c r="AC46" s="426"/>
      <c r="AD46" s="426"/>
      <c r="AE46" s="426"/>
      <c r="AF46" s="426"/>
    </row>
    <row r="47" spans="1:32" ht="13.5" hidden="1" customHeight="1">
      <c r="A47" s="423"/>
      <c r="B47" s="427" t="s">
        <v>363</v>
      </c>
      <c r="C47" s="425">
        <f>C46</f>
        <v>1</v>
      </c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  <c r="X47" s="426"/>
      <c r="Y47" s="426"/>
      <c r="Z47" s="426"/>
      <c r="AA47" s="426"/>
      <c r="AB47" s="426"/>
      <c r="AC47" s="426"/>
      <c r="AD47" s="426"/>
      <c r="AE47" s="426"/>
      <c r="AF47" s="426"/>
    </row>
    <row r="48" spans="1:32" ht="13.5" hidden="1" customHeight="1">
      <c r="A48" s="423"/>
      <c r="B48" s="427" t="s">
        <v>364</v>
      </c>
      <c r="C48" s="425"/>
      <c r="D48" s="426"/>
      <c r="E48" s="426"/>
      <c r="F48" s="426"/>
      <c r="G48" s="426"/>
      <c r="H48" s="426"/>
      <c r="I48" s="426"/>
      <c r="J48" s="426"/>
      <c r="K48" s="426"/>
      <c r="L48" s="426"/>
      <c r="M48" s="426"/>
      <c r="N48" s="426"/>
      <c r="O48" s="426"/>
      <c r="P48" s="426"/>
      <c r="Q48" s="426"/>
      <c r="R48" s="426"/>
      <c r="S48" s="426"/>
      <c r="T48" s="426"/>
      <c r="U48" s="426"/>
      <c r="V48" s="426"/>
      <c r="W48" s="426"/>
      <c r="X48" s="426"/>
      <c r="Y48" s="426"/>
      <c r="Z48" s="426"/>
      <c r="AA48" s="426"/>
      <c r="AB48" s="426"/>
      <c r="AC48" s="426"/>
      <c r="AD48" s="426"/>
      <c r="AE48" s="426"/>
      <c r="AF48" s="426"/>
    </row>
    <row r="49" spans="1:32" ht="13.5" hidden="1" customHeight="1">
      <c r="A49" s="423"/>
      <c r="B49" s="427" t="s">
        <v>365</v>
      </c>
      <c r="C49" s="425"/>
      <c r="D49" s="426"/>
      <c r="E49" s="426"/>
      <c r="F49" s="426"/>
      <c r="G49" s="426"/>
      <c r="H49" s="426"/>
      <c r="I49" s="426"/>
      <c r="J49" s="426"/>
      <c r="K49" s="426"/>
      <c r="L49" s="426"/>
      <c r="M49" s="426"/>
      <c r="N49" s="426"/>
      <c r="O49" s="426"/>
      <c r="P49" s="426"/>
      <c r="Q49" s="426"/>
      <c r="R49" s="426"/>
      <c r="S49" s="426"/>
      <c r="T49" s="426"/>
      <c r="U49" s="426"/>
      <c r="V49" s="426"/>
      <c r="W49" s="426"/>
      <c r="X49" s="426"/>
      <c r="Y49" s="426"/>
      <c r="Z49" s="426"/>
      <c r="AA49" s="426"/>
      <c r="AB49" s="426"/>
      <c r="AC49" s="426"/>
      <c r="AD49" s="426"/>
      <c r="AE49" s="426"/>
      <c r="AF49" s="426"/>
    </row>
    <row r="50" spans="1:32" ht="13.5" hidden="1" customHeight="1">
      <c r="A50" s="423"/>
      <c r="B50" s="427" t="s">
        <v>366</v>
      </c>
      <c r="C50" s="425"/>
      <c r="D50" s="426"/>
      <c r="E50" s="426"/>
      <c r="F50" s="426"/>
      <c r="G50" s="426"/>
      <c r="H50" s="426"/>
      <c r="I50" s="426"/>
      <c r="J50" s="426"/>
      <c r="K50" s="426"/>
      <c r="L50" s="426"/>
      <c r="M50" s="426"/>
      <c r="N50" s="426"/>
      <c r="O50" s="426"/>
      <c r="P50" s="426"/>
      <c r="Q50" s="426"/>
      <c r="R50" s="426"/>
      <c r="S50" s="426"/>
      <c r="T50" s="426"/>
      <c r="U50" s="426"/>
      <c r="V50" s="426"/>
      <c r="W50" s="426"/>
      <c r="X50" s="426"/>
      <c r="Y50" s="426"/>
      <c r="Z50" s="426"/>
      <c r="AA50" s="426"/>
      <c r="AB50" s="426"/>
      <c r="AC50" s="426"/>
      <c r="AD50" s="426"/>
      <c r="AE50" s="426"/>
      <c r="AF50" s="426"/>
    </row>
    <row r="51" spans="1:32" ht="13.5" hidden="1" customHeight="1">
      <c r="A51" s="423">
        <f>A22</f>
        <v>14</v>
      </c>
      <c r="B51" s="424" t="s">
        <v>369</v>
      </c>
      <c r="C51" s="425">
        <f>C22</f>
        <v>0</v>
      </c>
      <c r="D51" s="426"/>
      <c r="E51" s="426"/>
      <c r="F51" s="426"/>
      <c r="G51" s="426"/>
      <c r="H51" s="426"/>
      <c r="I51" s="426"/>
      <c r="J51" s="426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6"/>
      <c r="AB51" s="426"/>
      <c r="AC51" s="426"/>
      <c r="AD51" s="426"/>
      <c r="AE51" s="426"/>
      <c r="AF51" s="426"/>
    </row>
    <row r="52" spans="1:32" ht="13.5" hidden="1" customHeight="1">
      <c r="A52" s="423"/>
      <c r="B52" s="427" t="s">
        <v>363</v>
      </c>
      <c r="C52" s="425"/>
      <c r="D52" s="426"/>
      <c r="E52" s="426"/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426"/>
      <c r="Y52" s="426"/>
      <c r="Z52" s="426"/>
      <c r="AA52" s="426"/>
      <c r="AB52" s="426"/>
      <c r="AC52" s="426"/>
      <c r="AD52" s="426"/>
      <c r="AE52" s="426"/>
      <c r="AF52" s="426"/>
    </row>
    <row r="53" spans="1:32" ht="13.5" hidden="1" customHeight="1">
      <c r="A53" s="423"/>
      <c r="B53" s="427" t="s">
        <v>364</v>
      </c>
      <c r="C53" s="425"/>
      <c r="D53" s="426"/>
      <c r="E53" s="426"/>
      <c r="F53" s="426"/>
      <c r="G53" s="426"/>
      <c r="H53" s="426"/>
      <c r="I53" s="426"/>
      <c r="J53" s="426"/>
      <c r="K53" s="426"/>
      <c r="L53" s="426"/>
      <c r="M53" s="426"/>
      <c r="N53" s="426"/>
      <c r="O53" s="426"/>
      <c r="P53" s="426"/>
      <c r="Q53" s="426"/>
      <c r="R53" s="426"/>
      <c r="S53" s="426"/>
      <c r="T53" s="426"/>
      <c r="U53" s="426"/>
      <c r="V53" s="426"/>
      <c r="W53" s="426"/>
      <c r="X53" s="426"/>
      <c r="Y53" s="426"/>
      <c r="Z53" s="426"/>
      <c r="AA53" s="426"/>
      <c r="AB53" s="426"/>
      <c r="AC53" s="426"/>
      <c r="AD53" s="426"/>
      <c r="AE53" s="426"/>
      <c r="AF53" s="426"/>
    </row>
    <row r="54" spans="1:32" ht="13.5" hidden="1" customHeight="1">
      <c r="A54" s="423"/>
      <c r="B54" s="427" t="s">
        <v>365</v>
      </c>
      <c r="C54" s="425"/>
      <c r="D54" s="426"/>
      <c r="E54" s="426"/>
      <c r="F54" s="426"/>
      <c r="G54" s="426"/>
      <c r="H54" s="426"/>
      <c r="I54" s="426"/>
      <c r="J54" s="426"/>
      <c r="K54" s="426"/>
      <c r="L54" s="426"/>
      <c r="M54" s="426"/>
      <c r="N54" s="426"/>
      <c r="O54" s="426"/>
      <c r="P54" s="426"/>
      <c r="Q54" s="426"/>
      <c r="R54" s="426"/>
      <c r="S54" s="426"/>
      <c r="T54" s="426"/>
      <c r="U54" s="426"/>
      <c r="V54" s="426"/>
      <c r="W54" s="426"/>
      <c r="X54" s="426"/>
      <c r="Y54" s="426"/>
      <c r="Z54" s="426"/>
      <c r="AA54" s="426"/>
      <c r="AB54" s="426"/>
      <c r="AC54" s="426"/>
      <c r="AD54" s="426"/>
      <c r="AE54" s="426"/>
      <c r="AF54" s="426"/>
    </row>
    <row r="55" spans="1:32" ht="13.5" hidden="1" customHeight="1">
      <c r="A55" s="423"/>
      <c r="B55" s="427" t="s">
        <v>366</v>
      </c>
      <c r="C55" s="425"/>
      <c r="D55" s="426"/>
      <c r="E55" s="426"/>
      <c r="F55" s="426"/>
      <c r="G55" s="426"/>
      <c r="H55" s="426"/>
      <c r="I55" s="426"/>
      <c r="J55" s="426"/>
      <c r="K55" s="426"/>
      <c r="L55" s="426"/>
      <c r="M55" s="426"/>
      <c r="N55" s="426"/>
      <c r="O55" s="426"/>
      <c r="P55" s="426"/>
      <c r="Q55" s="426"/>
      <c r="R55" s="426"/>
      <c r="S55" s="426"/>
      <c r="T55" s="426"/>
      <c r="U55" s="426"/>
      <c r="V55" s="426"/>
      <c r="W55" s="426"/>
      <c r="X55" s="426"/>
      <c r="Y55" s="426"/>
      <c r="Z55" s="426"/>
      <c r="AA55" s="426"/>
      <c r="AB55" s="426"/>
      <c r="AC55" s="426"/>
      <c r="AD55" s="426"/>
      <c r="AE55" s="426"/>
      <c r="AF55" s="426"/>
    </row>
    <row r="56" spans="1:32" ht="13.5" hidden="1" customHeight="1">
      <c r="A56" s="423">
        <f>A25</f>
        <v>16</v>
      </c>
      <c r="B56" s="424" t="s">
        <v>370</v>
      </c>
      <c r="C56" s="425">
        <f>C25</f>
        <v>1</v>
      </c>
      <c r="D56" s="426"/>
      <c r="E56" s="426"/>
      <c r="F56" s="426"/>
      <c r="G56" s="426"/>
      <c r="H56" s="426"/>
      <c r="I56" s="426"/>
      <c r="J56" s="426"/>
      <c r="K56" s="426"/>
      <c r="L56" s="426"/>
      <c r="M56" s="426"/>
      <c r="N56" s="426"/>
      <c r="O56" s="426"/>
      <c r="P56" s="426"/>
      <c r="Q56" s="426"/>
      <c r="R56" s="426"/>
      <c r="S56" s="426"/>
      <c r="T56" s="426"/>
      <c r="U56" s="426"/>
      <c r="V56" s="426"/>
      <c r="W56" s="426"/>
      <c r="X56" s="426"/>
      <c r="Y56" s="426"/>
      <c r="Z56" s="426"/>
      <c r="AA56" s="426"/>
      <c r="AB56" s="426"/>
      <c r="AC56" s="426"/>
      <c r="AD56" s="426"/>
      <c r="AE56" s="426"/>
      <c r="AF56" s="426"/>
    </row>
    <row r="57" spans="1:32" ht="13.5" hidden="1" customHeight="1" thickBot="1">
      <c r="A57" s="428"/>
      <c r="B57" s="429"/>
      <c r="C57" s="430"/>
      <c r="D57" s="431"/>
      <c r="E57" s="431"/>
      <c r="F57" s="431"/>
      <c r="G57" s="431"/>
      <c r="H57" s="431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431"/>
      <c r="V57" s="431"/>
      <c r="W57" s="431"/>
      <c r="X57" s="431"/>
      <c r="Y57" s="431"/>
      <c r="Z57" s="431"/>
      <c r="AA57" s="431"/>
      <c r="AB57" s="431"/>
      <c r="AC57" s="431"/>
      <c r="AD57" s="431"/>
      <c r="AE57" s="431"/>
      <c r="AF57" s="426"/>
    </row>
    <row r="58" spans="1:32" hidden="1"/>
    <row r="59" spans="1:32" hidden="1"/>
    <row r="60" spans="1:32" hidden="1"/>
    <row r="61" spans="1:32" ht="13.5" hidden="1" thickBot="1">
      <c r="D61" s="432" t="s">
        <v>371</v>
      </c>
      <c r="E61" s="433"/>
      <c r="F61" s="434"/>
      <c r="G61" s="435"/>
      <c r="H61" s="435"/>
      <c r="I61" s="435"/>
      <c r="J61" s="410"/>
      <c r="K61" s="410"/>
      <c r="L61" s="410"/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0"/>
      <c r="AA61" s="410"/>
      <c r="AB61" s="410"/>
      <c r="AC61" s="410"/>
      <c r="AD61" s="410"/>
      <c r="AE61" s="410"/>
      <c r="AF61" s="410"/>
    </row>
    <row r="62" spans="1:32" ht="13.5" hidden="1" thickBot="1">
      <c r="D62" s="410"/>
      <c r="E62" s="410"/>
      <c r="F62" s="432" t="s">
        <v>372</v>
      </c>
      <c r="G62" s="433"/>
      <c r="H62" s="434"/>
      <c r="I62" s="435"/>
      <c r="J62" s="435"/>
      <c r="K62" s="435"/>
      <c r="L62" s="435"/>
      <c r="M62" s="435"/>
      <c r="N62" s="410"/>
      <c r="O62" s="410"/>
      <c r="P62" s="435"/>
      <c r="Q62" s="435"/>
      <c r="R62" s="410"/>
      <c r="S62" s="410"/>
      <c r="T62" s="435"/>
      <c r="U62" s="435"/>
      <c r="V62" s="410"/>
      <c r="W62" s="410"/>
      <c r="X62" s="435"/>
      <c r="Y62" s="435"/>
      <c r="Z62" s="410"/>
      <c r="AA62" s="410"/>
      <c r="AB62" s="410"/>
      <c r="AC62" s="410"/>
      <c r="AD62" s="410"/>
      <c r="AE62" s="410"/>
      <c r="AF62" s="410"/>
    </row>
    <row r="63" spans="1:32" ht="13.5" hidden="1" thickBot="1">
      <c r="D63" s="410"/>
      <c r="E63" s="410"/>
      <c r="F63" s="410"/>
      <c r="G63" s="432" t="s">
        <v>371</v>
      </c>
      <c r="H63" s="433"/>
      <c r="I63" s="434"/>
      <c r="J63" s="435"/>
      <c r="K63" s="435"/>
      <c r="L63" s="435"/>
      <c r="M63" s="435"/>
      <c r="N63" s="435"/>
      <c r="O63" s="435"/>
      <c r="P63" s="435"/>
      <c r="Q63" s="435"/>
      <c r="R63" s="435"/>
      <c r="S63" s="435"/>
      <c r="T63" s="435"/>
      <c r="U63" s="435"/>
      <c r="V63" s="435"/>
      <c r="W63" s="435"/>
      <c r="X63" s="435"/>
      <c r="Y63" s="435"/>
      <c r="Z63" s="435"/>
      <c r="AA63" s="435"/>
      <c r="AB63" s="435"/>
      <c r="AC63" s="435"/>
      <c r="AD63" s="435"/>
      <c r="AE63" s="435"/>
      <c r="AF63" s="435"/>
    </row>
    <row r="64" spans="1:32" ht="13.5" hidden="1" thickBot="1">
      <c r="D64" s="410"/>
      <c r="E64" s="410"/>
      <c r="F64" s="410"/>
      <c r="G64" s="410"/>
      <c r="H64" s="410"/>
      <c r="I64" s="432" t="s">
        <v>372</v>
      </c>
      <c r="J64" s="433"/>
      <c r="K64" s="434"/>
      <c r="L64" s="410"/>
      <c r="M64" s="410"/>
      <c r="N64" s="435"/>
      <c r="O64" s="435"/>
      <c r="P64" s="410"/>
      <c r="Q64" s="410"/>
      <c r="R64" s="435"/>
      <c r="S64" s="435"/>
      <c r="T64" s="410"/>
      <c r="U64" s="410"/>
      <c r="V64" s="435"/>
      <c r="W64" s="435"/>
      <c r="X64" s="410"/>
      <c r="Y64" s="410"/>
      <c r="Z64" s="435"/>
      <c r="AA64" s="435"/>
      <c r="AB64" s="435"/>
      <c r="AC64" s="435"/>
      <c r="AD64" s="435"/>
      <c r="AE64" s="435"/>
      <c r="AF64" s="435"/>
    </row>
    <row r="65" spans="2:32">
      <c r="B65" s="351" t="s">
        <v>373</v>
      </c>
      <c r="C65" s="351">
        <f>SUM(C11:C31)</f>
        <v>6</v>
      </c>
      <c r="D65" s="410"/>
      <c r="E65" s="410"/>
      <c r="F65" s="410"/>
      <c r="G65" s="410"/>
      <c r="H65" s="410"/>
      <c r="I65" s="410"/>
      <c r="J65" s="410"/>
      <c r="K65" s="410"/>
      <c r="L65" s="410"/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10"/>
      <c r="AC65" s="410"/>
      <c r="AD65" s="410"/>
      <c r="AE65" s="410"/>
      <c r="AF65" s="410"/>
    </row>
    <row r="67" spans="2:32">
      <c r="C67" s="351" t="s">
        <v>439</v>
      </c>
      <c r="D67" s="351">
        <v>4</v>
      </c>
      <c r="E67" s="351" t="s">
        <v>57</v>
      </c>
    </row>
    <row r="68" spans="2:32">
      <c r="C68" s="351" t="s">
        <v>435</v>
      </c>
      <c r="D68" s="351" t="s">
        <v>434</v>
      </c>
      <c r="E68" s="351" t="s">
        <v>436</v>
      </c>
      <c r="F68" s="351" t="s">
        <v>438</v>
      </c>
    </row>
    <row r="69" spans="2:32">
      <c r="B69" s="593" t="s">
        <v>323</v>
      </c>
      <c r="C69" s="597">
        <v>3000000</v>
      </c>
      <c r="D69" s="597">
        <v>1400000</v>
      </c>
      <c r="E69" s="597">
        <v>500000</v>
      </c>
      <c r="F69" s="598">
        <v>1</v>
      </c>
      <c r="G69" s="598">
        <f>((C69*$D$67)+D69+E69)*F69</f>
        <v>13900000</v>
      </c>
    </row>
    <row r="70" spans="2:32">
      <c r="B70" s="594" t="s">
        <v>324</v>
      </c>
      <c r="C70" s="597">
        <v>2600000</v>
      </c>
      <c r="D70" s="597">
        <v>1400000</v>
      </c>
      <c r="E70" s="597">
        <v>500000</v>
      </c>
      <c r="F70" s="598">
        <v>1</v>
      </c>
      <c r="G70" s="598">
        <f t="shared" ref="G70:G76" si="15">((C70*$D$67)+D70+E70)*F70</f>
        <v>12300000</v>
      </c>
    </row>
    <row r="71" spans="2:32">
      <c r="B71" s="595" t="s">
        <v>325</v>
      </c>
      <c r="C71" s="597">
        <v>2600000</v>
      </c>
      <c r="D71" s="597">
        <v>1400000</v>
      </c>
      <c r="E71" s="597">
        <v>500000</v>
      </c>
      <c r="F71" s="598">
        <v>1</v>
      </c>
      <c r="G71" s="598">
        <f t="shared" si="15"/>
        <v>12300000</v>
      </c>
    </row>
    <row r="72" spans="2:32">
      <c r="B72" s="594" t="s">
        <v>330</v>
      </c>
      <c r="C72" s="597">
        <v>3000000</v>
      </c>
      <c r="D72" s="597">
        <v>1400000</v>
      </c>
      <c r="E72" s="597">
        <v>500000</v>
      </c>
      <c r="F72" s="598">
        <v>1</v>
      </c>
      <c r="G72" s="598">
        <f t="shared" si="15"/>
        <v>13900000</v>
      </c>
    </row>
    <row r="73" spans="2:32">
      <c r="B73" s="594" t="s">
        <v>333</v>
      </c>
      <c r="C73" s="597">
        <v>2600000</v>
      </c>
      <c r="D73" s="597">
        <v>1400000</v>
      </c>
      <c r="E73" s="597">
        <v>500000</v>
      </c>
      <c r="F73" s="598">
        <v>1</v>
      </c>
      <c r="G73" s="598">
        <f t="shared" si="15"/>
        <v>12300000</v>
      </c>
    </row>
    <row r="74" spans="2:32">
      <c r="B74" s="595" t="s">
        <v>342</v>
      </c>
      <c r="C74" s="597">
        <v>2600000</v>
      </c>
      <c r="D74" s="597">
        <v>1400000</v>
      </c>
      <c r="E74" s="597">
        <v>500000</v>
      </c>
      <c r="F74" s="598">
        <v>1</v>
      </c>
      <c r="G74" s="598">
        <f t="shared" si="15"/>
        <v>12300000</v>
      </c>
    </row>
    <row r="75" spans="2:32">
      <c r="B75" s="596" t="s">
        <v>347</v>
      </c>
      <c r="C75" s="597">
        <v>2450000</v>
      </c>
      <c r="D75" s="597">
        <v>1400000</v>
      </c>
      <c r="E75" s="597">
        <v>500000</v>
      </c>
      <c r="F75" s="598">
        <v>1</v>
      </c>
      <c r="G75" s="598">
        <f t="shared" si="15"/>
        <v>11700000</v>
      </c>
    </row>
    <row r="76" spans="2:32">
      <c r="B76" s="351" t="s">
        <v>437</v>
      </c>
      <c r="D76" s="597">
        <v>1400000</v>
      </c>
      <c r="E76" s="597">
        <v>500000</v>
      </c>
      <c r="F76" s="351">
        <v>2</v>
      </c>
      <c r="G76" s="598">
        <f t="shared" si="15"/>
        <v>3800000</v>
      </c>
    </row>
    <row r="77" spans="2:32">
      <c r="G77" s="598"/>
    </row>
    <row r="78" spans="2:32">
      <c r="E78" s="351" t="s">
        <v>38</v>
      </c>
      <c r="G78" s="598">
        <f>SUM(G69:G77)</f>
        <v>92500000</v>
      </c>
    </row>
  </sheetData>
  <mergeCells count="9">
    <mergeCell ref="T34:W34"/>
    <mergeCell ref="X34:AA34"/>
    <mergeCell ref="AB34:AE34"/>
    <mergeCell ref="A2:R2"/>
    <mergeCell ref="C4:C5"/>
    <mergeCell ref="D34:G34"/>
    <mergeCell ref="H34:K34"/>
    <mergeCell ref="L34:O34"/>
    <mergeCell ref="P34:S34"/>
  </mergeCells>
  <printOptions horizontalCentered="1"/>
  <pageMargins left="0.34" right="0.21" top="1" bottom="1" header="0.5" footer="0.5"/>
  <pageSetup paperSize="9" scale="67" firstPageNumber="13" orientation="landscape" useFirstPageNumber="1" r:id="rId1"/>
  <headerFooter alignWithMargins="0">
    <oddHeader>&amp;C&amp;"Spranq Eco Sans,Regular"&amp;18PAKET 1 : PENGADAAN TRANSMISI 500 KV SUMATERA, NEW AUR DURI - PERANAP</oddHeader>
    <oddFooter>&amp;C&amp;8Qdc Confidential&amp;R&amp;8Issued in   &amp;D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8"/>
  <sheetViews>
    <sheetView zoomScale="90" zoomScaleNormal="90" zoomScaleSheetLayoutView="70" workbookViewId="0">
      <selection activeCell="Q30" sqref="Q30"/>
    </sheetView>
  </sheetViews>
  <sheetFormatPr defaultRowHeight="12.75"/>
  <cols>
    <col min="1" max="1" width="3.5" style="441" bestFit="1" customWidth="1"/>
    <col min="2" max="2" width="41.25" style="441" customWidth="1"/>
    <col min="3" max="3" width="8.25" style="441" customWidth="1"/>
    <col min="4" max="4" width="7.375" style="441" bestFit="1" customWidth="1"/>
    <col min="5" max="5" width="9.5" style="441" bestFit="1" customWidth="1"/>
    <col min="6" max="6" width="8.5" style="566" bestFit="1" customWidth="1"/>
    <col min="7" max="7" width="13.75" style="567" bestFit="1" customWidth="1"/>
    <col min="8" max="8" width="16.125" style="567" customWidth="1"/>
    <col min="9" max="9" width="13.375" style="441" customWidth="1"/>
    <col min="10" max="10" width="7.625" style="441" customWidth="1"/>
    <col min="11" max="11" width="9" style="441"/>
    <col min="12" max="12" width="9.875" style="441" bestFit="1" customWidth="1"/>
    <col min="13" max="13" width="7.625" style="441" hidden="1" customWidth="1"/>
    <col min="14" max="14" width="6.875" style="441" hidden="1" customWidth="1"/>
    <col min="15" max="15" width="8.25" style="441" hidden="1" customWidth="1"/>
    <col min="16" max="16" width="9.875" style="441" hidden="1" customWidth="1"/>
    <col min="17" max="17" width="13" style="441" customWidth="1"/>
    <col min="18" max="18" width="11.5" style="441" bestFit="1" customWidth="1"/>
    <col min="19" max="19" width="6.75" style="441" bestFit="1" customWidth="1"/>
    <col min="20" max="20" width="13.125" style="441" bestFit="1" customWidth="1"/>
    <col min="21" max="21" width="3.625" style="441" bestFit="1" customWidth="1"/>
    <col min="22" max="22" width="12.625" style="441" bestFit="1" customWidth="1"/>
    <col min="23" max="23" width="6.75" style="441" bestFit="1" customWidth="1"/>
    <col min="24" max="24" width="8.75" style="441" bestFit="1" customWidth="1"/>
    <col min="25" max="16384" width="9" style="441"/>
  </cols>
  <sheetData>
    <row r="1" spans="1:22" ht="24" thickBot="1">
      <c r="A1" s="436"/>
      <c r="B1" s="437" t="s">
        <v>374</v>
      </c>
      <c r="C1" s="438"/>
      <c r="D1" s="439"/>
      <c r="E1" s="439"/>
      <c r="F1" s="439"/>
      <c r="G1" s="440"/>
      <c r="H1" s="440"/>
      <c r="I1" s="436"/>
    </row>
    <row r="2" spans="1:22" ht="18.75" thickBot="1">
      <c r="A2" s="436"/>
      <c r="B2" s="438"/>
      <c r="C2" s="438"/>
      <c r="D2" s="439"/>
      <c r="E2" s="439"/>
      <c r="F2" s="439"/>
      <c r="G2" s="440"/>
      <c r="H2" s="440"/>
      <c r="I2" s="442" t="s">
        <v>375</v>
      </c>
      <c r="J2" s="443"/>
      <c r="K2" s="443"/>
      <c r="L2" s="444"/>
      <c r="M2" s="445" t="s">
        <v>376</v>
      </c>
      <c r="N2" s="443"/>
      <c r="O2" s="443"/>
      <c r="P2" s="446"/>
    </row>
    <row r="3" spans="1:22">
      <c r="A3" s="447" t="s">
        <v>309</v>
      </c>
      <c r="B3" s="448" t="s">
        <v>377</v>
      </c>
      <c r="C3" s="448" t="s">
        <v>378</v>
      </c>
      <c r="D3" s="448" t="s">
        <v>379</v>
      </c>
      <c r="E3" s="448" t="s">
        <v>380</v>
      </c>
      <c r="F3" s="448" t="s">
        <v>381</v>
      </c>
      <c r="G3" s="449" t="s">
        <v>382</v>
      </c>
      <c r="H3" s="449" t="s">
        <v>383</v>
      </c>
      <c r="I3" s="448" t="s">
        <v>378</v>
      </c>
      <c r="J3" s="448" t="s">
        <v>381</v>
      </c>
      <c r="K3" s="449" t="s">
        <v>382</v>
      </c>
      <c r="L3" s="449" t="s">
        <v>384</v>
      </c>
      <c r="M3" s="448" t="s">
        <v>378</v>
      </c>
      <c r="N3" s="448" t="s">
        <v>381</v>
      </c>
      <c r="O3" s="449" t="s">
        <v>382</v>
      </c>
      <c r="P3" s="449" t="s">
        <v>385</v>
      </c>
      <c r="Q3" s="450" t="s">
        <v>0</v>
      </c>
    </row>
    <row r="4" spans="1:22">
      <c r="A4" s="451"/>
      <c r="B4" s="452" t="str">
        <f>'Assignment Matrix'!B6</f>
        <v>Project Management</v>
      </c>
      <c r="C4" s="453"/>
      <c r="D4" s="454"/>
      <c r="E4" s="453"/>
      <c r="F4" s="454"/>
      <c r="G4" s="455"/>
      <c r="H4" s="456"/>
      <c r="I4" s="457"/>
      <c r="J4" s="454"/>
      <c r="K4" s="458"/>
      <c r="L4" s="459"/>
      <c r="M4" s="459"/>
      <c r="N4" s="459"/>
      <c r="O4" s="459"/>
      <c r="P4" s="459"/>
      <c r="Q4" s="460">
        <f>SUM(H5:H7)</f>
        <v>81600000</v>
      </c>
      <c r="T4" s="441" t="s">
        <v>386</v>
      </c>
    </row>
    <row r="5" spans="1:22" s="470" customFormat="1">
      <c r="A5" s="461">
        <f>'Assignment Matrix'!A7</f>
        <v>1</v>
      </c>
      <c r="B5" s="462" t="str">
        <f>'Assignment Matrix'!B7</f>
        <v>Project Manager/Site Manager</v>
      </c>
      <c r="C5" s="463">
        <f>'Assignment Matrix'!C7</f>
        <v>1</v>
      </c>
      <c r="D5" s="464">
        <f>IF(C5=0,0,F5/C5)</f>
        <v>640</v>
      </c>
      <c r="E5" s="463" t="s">
        <v>387</v>
      </c>
      <c r="F5" s="464">
        <f>'Assignment Matrix'!AH7</f>
        <v>640</v>
      </c>
      <c r="G5" s="465">
        <f>T5/25/8</f>
        <v>100000</v>
      </c>
      <c r="H5" s="466">
        <f>G5*F5</f>
        <v>64000000</v>
      </c>
      <c r="I5" s="467"/>
      <c r="J5" s="464"/>
      <c r="K5" s="468"/>
      <c r="L5" s="466"/>
      <c r="M5" s="466"/>
      <c r="N5" s="466"/>
      <c r="O5" s="466"/>
      <c r="P5" s="466"/>
      <c r="Q5" s="469"/>
      <c r="T5" s="471">
        <v>20000000</v>
      </c>
    </row>
    <row r="6" spans="1:22" s="470" customFormat="1">
      <c r="A6" s="461">
        <f>'Assignment Matrix'!A8</f>
        <v>2</v>
      </c>
      <c r="B6" s="472" t="str">
        <f>'Assignment Matrix'!B8</f>
        <v>Project Control</v>
      </c>
      <c r="C6" s="473">
        <f>'Assignment Matrix'!C8</f>
        <v>1</v>
      </c>
      <c r="D6" s="474">
        <f>IF(C6=0,0,F6/C6)</f>
        <v>320</v>
      </c>
      <c r="E6" s="473" t="s">
        <v>387</v>
      </c>
      <c r="F6" s="474">
        <f>'Assignment Matrix'!AH8</f>
        <v>320</v>
      </c>
      <c r="G6" s="465">
        <f>T6/25/8</f>
        <v>30000</v>
      </c>
      <c r="H6" s="475">
        <f>G6*F6</f>
        <v>9600000</v>
      </c>
      <c r="I6" s="476"/>
      <c r="J6" s="474"/>
      <c r="K6" s="477"/>
      <c r="L6" s="475"/>
      <c r="M6" s="475"/>
      <c r="N6" s="475"/>
      <c r="O6" s="475"/>
      <c r="P6" s="475"/>
      <c r="Q6" s="469"/>
      <c r="T6" s="471">
        <v>6000000</v>
      </c>
    </row>
    <row r="7" spans="1:22" s="470" customFormat="1">
      <c r="A7" s="461">
        <f>'Assignment Matrix'!A9</f>
        <v>3</v>
      </c>
      <c r="B7" s="472" t="str">
        <f>'Assignment Matrix'!B9</f>
        <v>Project Administrator</v>
      </c>
      <c r="C7" s="473">
        <f>'Assignment Matrix'!C9</f>
        <v>1</v>
      </c>
      <c r="D7" s="474">
        <f>IF(C7=0,0,F7/C7)</f>
        <v>320</v>
      </c>
      <c r="E7" s="473" t="s">
        <v>387</v>
      </c>
      <c r="F7" s="474">
        <f>'Assignment Matrix'!AH9</f>
        <v>320</v>
      </c>
      <c r="G7" s="465">
        <f>T7/25/8</f>
        <v>25000</v>
      </c>
      <c r="H7" s="475">
        <f>G7*F7</f>
        <v>8000000</v>
      </c>
      <c r="I7" s="476"/>
      <c r="J7" s="474"/>
      <c r="K7" s="477"/>
      <c r="L7" s="475"/>
      <c r="M7" s="475"/>
      <c r="N7" s="475"/>
      <c r="O7" s="475"/>
      <c r="P7" s="475"/>
      <c r="Q7" s="478"/>
      <c r="T7" s="471">
        <v>5000000</v>
      </c>
    </row>
    <row r="8" spans="1:22" s="470" customFormat="1">
      <c r="A8" s="461" t="str">
        <f>'Assignment Matrix'!A10</f>
        <v xml:space="preserve"> </v>
      </c>
      <c r="B8" s="479" t="str">
        <f>'Assignment Matrix'!B10</f>
        <v>Project Implementation, Install, Test &amp; Commisioning</v>
      </c>
      <c r="C8" s="480"/>
      <c r="D8" s="481"/>
      <c r="E8" s="480"/>
      <c r="F8" s="481"/>
      <c r="G8" s="482"/>
      <c r="H8" s="483"/>
      <c r="I8" s="484"/>
      <c r="J8" s="481"/>
      <c r="K8" s="482"/>
      <c r="L8" s="485"/>
      <c r="M8" s="485"/>
      <c r="N8" s="485"/>
      <c r="O8" s="485"/>
      <c r="P8" s="485"/>
      <c r="Q8" s="486">
        <f>SUM(H9:H15)+SUM(L9:L15)+SUM(P9:P15)</f>
        <v>91200000</v>
      </c>
      <c r="T8" s="471">
        <v>756000</v>
      </c>
    </row>
    <row r="9" spans="1:22" s="470" customFormat="1">
      <c r="A9" s="461">
        <f>'Assignment Matrix'!A11</f>
        <v>4</v>
      </c>
      <c r="B9" s="472" t="str">
        <f>'Assignment Matrix'!B11</f>
        <v>Sitac Manager</v>
      </c>
      <c r="C9" s="473">
        <f>'Assignment Matrix'!C11</f>
        <v>0</v>
      </c>
      <c r="D9" s="474">
        <f t="shared" ref="D9:D15" si="0">IF(C9=0,0,F9/C9)</f>
        <v>0</v>
      </c>
      <c r="E9" s="473" t="s">
        <v>387</v>
      </c>
      <c r="F9" s="474">
        <f>'Assignment Matrix'!AH11</f>
        <v>0</v>
      </c>
      <c r="G9" s="465">
        <f t="shared" ref="G9:G15" si="1">T9/25/8</f>
        <v>37500</v>
      </c>
      <c r="H9" s="475">
        <f>G9*F9</f>
        <v>0</v>
      </c>
      <c r="I9" s="476"/>
      <c r="J9" s="474"/>
      <c r="K9" s="477"/>
      <c r="L9" s="475"/>
      <c r="M9" s="475"/>
      <c r="N9" s="475"/>
      <c r="O9" s="475"/>
      <c r="P9" s="475"/>
      <c r="Q9" s="469"/>
      <c r="T9" s="471">
        <v>7500000</v>
      </c>
    </row>
    <row r="10" spans="1:22" s="470" customFormat="1">
      <c r="A10" s="461">
        <f>'Assignment Matrix'!A12</f>
        <v>5</v>
      </c>
      <c r="B10" s="472" t="str">
        <f>'Assignment Matrix'!B12</f>
        <v>Sitac Executive</v>
      </c>
      <c r="C10" s="473">
        <f>'Assignment Matrix'!C12</f>
        <v>0</v>
      </c>
      <c r="D10" s="474">
        <f>IF(C10=0,0,F10/C10)</f>
        <v>0</v>
      </c>
      <c r="E10" s="473" t="s">
        <v>387</v>
      </c>
      <c r="F10" s="474">
        <f>'Assignment Matrix'!AH12</f>
        <v>0</v>
      </c>
      <c r="G10" s="465">
        <f t="shared" si="1"/>
        <v>30000</v>
      </c>
      <c r="H10" s="475">
        <f>G10*F10</f>
        <v>0</v>
      </c>
      <c r="I10" s="476"/>
      <c r="J10" s="474"/>
      <c r="K10" s="477"/>
      <c r="L10" s="475"/>
      <c r="M10" s="475"/>
      <c r="N10" s="475"/>
      <c r="O10" s="475"/>
      <c r="P10" s="475"/>
      <c r="Q10" s="469"/>
      <c r="R10" s="487"/>
      <c r="T10" s="471">
        <v>6000000</v>
      </c>
    </row>
    <row r="11" spans="1:22" s="470" customFormat="1">
      <c r="A11" s="461">
        <f>'Assignment Matrix'!A13</f>
        <v>6</v>
      </c>
      <c r="B11" s="472" t="str">
        <f>'Assignment Matrix'!B13</f>
        <v>Site Manager</v>
      </c>
      <c r="C11" s="488">
        <f>'Assignment Matrix'!C13</f>
        <v>1</v>
      </c>
      <c r="D11" s="474">
        <f t="shared" si="0"/>
        <v>640</v>
      </c>
      <c r="E11" s="473" t="s">
        <v>387</v>
      </c>
      <c r="F11" s="474">
        <f>'Assignment Matrix'!AH13</f>
        <v>640</v>
      </c>
      <c r="G11" s="465">
        <f t="shared" si="1"/>
        <v>30000</v>
      </c>
      <c r="H11" s="475">
        <f>G11*F11</f>
        <v>19200000</v>
      </c>
      <c r="I11" s="476"/>
      <c r="J11" s="474"/>
      <c r="K11" s="477"/>
      <c r="L11" s="475"/>
      <c r="M11" s="475"/>
      <c r="N11" s="475"/>
      <c r="O11" s="475"/>
      <c r="P11" s="475"/>
      <c r="Q11" s="469"/>
      <c r="R11" s="487"/>
      <c r="T11" s="471">
        <v>6000000</v>
      </c>
    </row>
    <row r="12" spans="1:22" s="470" customFormat="1">
      <c r="A12" s="461">
        <f>'Assignment Matrix'!A14</f>
        <v>7</v>
      </c>
      <c r="B12" s="472" t="str">
        <f>'Assignment Matrix'!B14</f>
        <v>Senior Project/Installation Engineer</v>
      </c>
      <c r="C12" s="473">
        <f>'Assignment Matrix'!C14</f>
        <v>0</v>
      </c>
      <c r="D12" s="474">
        <f t="shared" si="0"/>
        <v>0</v>
      </c>
      <c r="E12" s="473" t="s">
        <v>387</v>
      </c>
      <c r="F12" s="474">
        <f>'Assignment Matrix'!AH14</f>
        <v>0</v>
      </c>
      <c r="G12" s="465">
        <f t="shared" si="1"/>
        <v>30000</v>
      </c>
      <c r="H12" s="475">
        <f t="shared" ref="H12:H26" si="2">G12*F12</f>
        <v>0</v>
      </c>
      <c r="I12" s="476">
        <f>'Assignment Matrix'!C35</f>
        <v>0</v>
      </c>
      <c r="J12" s="474">
        <f>'Assignment Matrix'!Q36</f>
        <v>0</v>
      </c>
      <c r="K12" s="477">
        <f>G12*1.5</f>
        <v>45000</v>
      </c>
      <c r="L12" s="475"/>
      <c r="M12" s="475"/>
      <c r="N12" s="475"/>
      <c r="O12" s="475"/>
      <c r="P12" s="475"/>
      <c r="Q12" s="469"/>
      <c r="R12" s="489"/>
      <c r="T12" s="471">
        <v>6000000</v>
      </c>
      <c r="V12" s="490"/>
    </row>
    <row r="13" spans="1:22" s="470" customFormat="1">
      <c r="A13" s="461">
        <f>'Assignment Matrix'!A15</f>
        <v>8</v>
      </c>
      <c r="B13" s="472" t="str">
        <f>'Assignment Matrix'!B15</f>
        <v>Surveyor</v>
      </c>
      <c r="C13" s="473">
        <f>'Assignment Matrix'!C15</f>
        <v>0</v>
      </c>
      <c r="D13" s="474">
        <f t="shared" si="0"/>
        <v>0</v>
      </c>
      <c r="E13" s="473" t="s">
        <v>387</v>
      </c>
      <c r="F13" s="474">
        <f>'Assignment Matrix'!AH15</f>
        <v>0</v>
      </c>
      <c r="G13" s="465">
        <f t="shared" si="1"/>
        <v>30000</v>
      </c>
      <c r="H13" s="475">
        <f t="shared" si="2"/>
        <v>0</v>
      </c>
      <c r="I13" s="476">
        <f>'Assignment Matrix'!C36</f>
        <v>0</v>
      </c>
      <c r="J13" s="474">
        <f>'Assignment Matrix'!Q37</f>
        <v>0</v>
      </c>
      <c r="K13" s="477">
        <f>G13*1.5</f>
        <v>45000</v>
      </c>
      <c r="L13" s="475">
        <f>J13*K13</f>
        <v>0</v>
      </c>
      <c r="M13" s="476">
        <f>'Assignment Matrix'!C36</f>
        <v>0</v>
      </c>
      <c r="N13" s="477">
        <f>'Assignment Matrix'!Q38</f>
        <v>0</v>
      </c>
      <c r="O13" s="477">
        <f>G13*2</f>
        <v>60000</v>
      </c>
      <c r="P13" s="475">
        <f>N13*O13</f>
        <v>0</v>
      </c>
      <c r="Q13" s="469"/>
      <c r="T13" s="471">
        <v>6000000</v>
      </c>
    </row>
    <row r="14" spans="1:22" s="470" customFormat="1">
      <c r="A14" s="461">
        <f>'Assignment Matrix'!A16</f>
        <v>9</v>
      </c>
      <c r="B14" s="472" t="str">
        <f>'Assignment Matrix'!B16</f>
        <v>Field Supervision for machine</v>
      </c>
      <c r="C14" s="488">
        <f>'Assignment Matrix'!C16</f>
        <v>2</v>
      </c>
      <c r="D14" s="474">
        <f t="shared" si="0"/>
        <v>1280</v>
      </c>
      <c r="E14" s="473" t="s">
        <v>387</v>
      </c>
      <c r="F14" s="474">
        <f>'Assignment Matrix'!AH16</f>
        <v>2560</v>
      </c>
      <c r="G14" s="465">
        <f t="shared" si="1"/>
        <v>22500</v>
      </c>
      <c r="H14" s="475">
        <f t="shared" si="2"/>
        <v>57600000</v>
      </c>
      <c r="I14" s="476">
        <f>'Assignment Matrix'!C41</f>
        <v>2</v>
      </c>
      <c r="J14" s="474">
        <f>'Assignment Matrix'!Q42</f>
        <v>0</v>
      </c>
      <c r="K14" s="477">
        <f>G14*1.5</f>
        <v>33750</v>
      </c>
      <c r="L14" s="475">
        <f>J14*K14</f>
        <v>0</v>
      </c>
      <c r="M14" s="476">
        <f>'Assignment Matrix'!C41</f>
        <v>2</v>
      </c>
      <c r="N14" s="477">
        <f>'Assignment Matrix'!Q43</f>
        <v>0</v>
      </c>
      <c r="O14" s="477">
        <f>G14*2</f>
        <v>45000</v>
      </c>
      <c r="P14" s="475">
        <f>N14*O14</f>
        <v>0</v>
      </c>
      <c r="Q14" s="469"/>
      <c r="T14" s="471">
        <v>4500000</v>
      </c>
    </row>
    <row r="15" spans="1:22" s="470" customFormat="1">
      <c r="A15" s="461">
        <f>'Assignment Matrix'!A17</f>
        <v>10</v>
      </c>
      <c r="B15" s="491" t="str">
        <f>'Assignment Matrix'!B17</f>
        <v>Site Project Adm</v>
      </c>
      <c r="C15" s="473">
        <f>'Assignment Matrix'!C17</f>
        <v>1</v>
      </c>
      <c r="D15" s="474">
        <f t="shared" si="0"/>
        <v>640</v>
      </c>
      <c r="E15" s="473" t="s">
        <v>387</v>
      </c>
      <c r="F15" s="474">
        <f>'Assignment Matrix'!AH17</f>
        <v>640</v>
      </c>
      <c r="G15" s="465">
        <f t="shared" si="1"/>
        <v>22500</v>
      </c>
      <c r="H15" s="475">
        <f t="shared" si="2"/>
        <v>14400000</v>
      </c>
      <c r="I15" s="476">
        <f>'Assignment Matrix'!C46</f>
        <v>1</v>
      </c>
      <c r="J15" s="474">
        <f>'Assignment Matrix'!Q47</f>
        <v>0</v>
      </c>
      <c r="K15" s="477">
        <v>22772.049642641228</v>
      </c>
      <c r="L15" s="475">
        <f>J15*K15</f>
        <v>0</v>
      </c>
      <c r="M15" s="476">
        <f>'Assignment Matrix'!C46</f>
        <v>1</v>
      </c>
      <c r="N15" s="477">
        <f>'Assignment Matrix'!Q48</f>
        <v>0</v>
      </c>
      <c r="O15" s="477">
        <v>7000</v>
      </c>
      <c r="P15" s="475">
        <f>N15*O15</f>
        <v>0</v>
      </c>
      <c r="Q15" s="469"/>
      <c r="R15" s="487"/>
      <c r="T15" s="471">
        <v>4500000</v>
      </c>
    </row>
    <row r="16" spans="1:22" s="470" customFormat="1">
      <c r="A16" s="461" t="str">
        <f>'Assignment Matrix'!A18</f>
        <v xml:space="preserve"> </v>
      </c>
      <c r="B16" s="479" t="str">
        <f>'Assignment Matrix'!B18</f>
        <v>Engineering</v>
      </c>
      <c r="C16" s="480"/>
      <c r="D16" s="481"/>
      <c r="E16" s="480"/>
      <c r="F16" s="481"/>
      <c r="G16" s="492"/>
      <c r="H16" s="493"/>
      <c r="I16" s="484"/>
      <c r="J16" s="481"/>
      <c r="K16" s="482"/>
      <c r="L16" s="485"/>
      <c r="M16" s="485"/>
      <c r="N16" s="485"/>
      <c r="O16" s="485"/>
      <c r="P16" s="485"/>
      <c r="Q16" s="486">
        <f>SUM(H17:H20)+SUM(L17:L20)+SUM(P17:P20)</f>
        <v>0</v>
      </c>
    </row>
    <row r="17" spans="1:20" s="470" customFormat="1">
      <c r="A17" s="461">
        <f>'Assignment Matrix'!A19</f>
        <v>11</v>
      </c>
      <c r="B17" s="472" t="str">
        <f>'Assignment Matrix'!B19</f>
        <v>Design &amp; Planning Manager</v>
      </c>
      <c r="C17" s="473">
        <f>'Assignment Matrix'!C19</f>
        <v>0</v>
      </c>
      <c r="D17" s="474">
        <f>IF(C17=0,0,F17/C17)</f>
        <v>0</v>
      </c>
      <c r="E17" s="473" t="s">
        <v>387</v>
      </c>
      <c r="F17" s="474">
        <f>'Assignment Matrix'!AH19</f>
        <v>0</v>
      </c>
      <c r="G17" s="465">
        <f>T17/25/8</f>
        <v>75000</v>
      </c>
      <c r="H17" s="475">
        <f t="shared" si="2"/>
        <v>0</v>
      </c>
      <c r="I17" s="476">
        <v>0</v>
      </c>
      <c r="J17" s="474"/>
      <c r="K17" s="477">
        <v>0</v>
      </c>
      <c r="L17" s="475">
        <f>J17*K17</f>
        <v>0</v>
      </c>
      <c r="M17" s="475"/>
      <c r="N17" s="475"/>
      <c r="O17" s="475"/>
      <c r="P17" s="475"/>
      <c r="Q17" s="469"/>
      <c r="T17" s="471">
        <v>15000000</v>
      </c>
    </row>
    <row r="18" spans="1:20" s="470" customFormat="1">
      <c r="A18" s="461">
        <f>'Assignment Matrix'!A20</f>
        <v>12</v>
      </c>
      <c r="B18" s="472" t="str">
        <f>'Assignment Matrix'!B20</f>
        <v>Senior DESIGN engineer</v>
      </c>
      <c r="C18" s="473">
        <f>'Assignment Matrix'!C20</f>
        <v>0</v>
      </c>
      <c r="D18" s="474">
        <f>IF(C18=0,0,F18/C18)</f>
        <v>0</v>
      </c>
      <c r="E18" s="473" t="s">
        <v>387</v>
      </c>
      <c r="F18" s="474">
        <f>'Assignment Matrix'!AH20</f>
        <v>0</v>
      </c>
      <c r="G18" s="465">
        <f>T18/25/8</f>
        <v>32500</v>
      </c>
      <c r="H18" s="475">
        <f t="shared" si="2"/>
        <v>0</v>
      </c>
      <c r="I18" s="476"/>
      <c r="J18" s="474"/>
      <c r="K18" s="477"/>
      <c r="L18" s="475"/>
      <c r="M18" s="475"/>
      <c r="N18" s="475"/>
      <c r="O18" s="475"/>
      <c r="P18" s="475"/>
      <c r="Q18" s="469"/>
      <c r="T18" s="471">
        <v>6500000</v>
      </c>
    </row>
    <row r="19" spans="1:20" s="470" customFormat="1">
      <c r="A19" s="461">
        <f>'Assignment Matrix'!A21</f>
        <v>13</v>
      </c>
      <c r="B19" s="472" t="str">
        <f>'Assignment Matrix'!B21</f>
        <v>Design Engineer</v>
      </c>
      <c r="C19" s="473">
        <f>'Assignment Matrix'!C21</f>
        <v>0</v>
      </c>
      <c r="D19" s="474">
        <f>IF(C19=0,0,F19/C19)</f>
        <v>0</v>
      </c>
      <c r="E19" s="473" t="s">
        <v>387</v>
      </c>
      <c r="F19" s="474">
        <f>'Assignment Matrix'!AH21</f>
        <v>0</v>
      </c>
      <c r="G19" s="465">
        <f>T19/25/8</f>
        <v>22500</v>
      </c>
      <c r="H19" s="475">
        <f t="shared" si="2"/>
        <v>0</v>
      </c>
      <c r="I19" s="476"/>
      <c r="J19" s="474"/>
      <c r="K19" s="477"/>
      <c r="L19" s="475"/>
      <c r="M19" s="475"/>
      <c r="N19" s="475"/>
      <c r="O19" s="475"/>
      <c r="P19" s="475"/>
      <c r="Q19" s="469"/>
      <c r="T19" s="471">
        <v>4500000</v>
      </c>
    </row>
    <row r="20" spans="1:20" s="470" customFormat="1">
      <c r="A20" s="461">
        <f>'Assignment Matrix'!A22</f>
        <v>14</v>
      </c>
      <c r="B20" s="472" t="str">
        <f>'Assignment Matrix'!B22</f>
        <v>CAD / Senior CAD Officer</v>
      </c>
      <c r="C20" s="488">
        <v>0</v>
      </c>
      <c r="D20" s="474">
        <f>IF(C20=0,0,F20/C20)</f>
        <v>0</v>
      </c>
      <c r="E20" s="473" t="s">
        <v>387</v>
      </c>
      <c r="F20" s="474">
        <f>'Assignment Matrix'!AH22</f>
        <v>0</v>
      </c>
      <c r="G20" s="465">
        <f>T20/25/8</f>
        <v>22500</v>
      </c>
      <c r="H20" s="475">
        <f t="shared" si="2"/>
        <v>0</v>
      </c>
      <c r="I20" s="476">
        <f>'Assignment Matrix'!C51</f>
        <v>0</v>
      </c>
      <c r="J20" s="474">
        <f>'Assignment Matrix'!Q52</f>
        <v>0</v>
      </c>
      <c r="K20" s="477">
        <f>G20*1.5</f>
        <v>33750</v>
      </c>
      <c r="L20" s="475">
        <f>J20*K20</f>
        <v>0</v>
      </c>
      <c r="M20" s="475"/>
      <c r="N20" s="475">
        <f>'Assignment Matrix'!Q53</f>
        <v>0</v>
      </c>
      <c r="O20" s="477">
        <f>G20*2</f>
        <v>45000</v>
      </c>
      <c r="P20" s="475">
        <f>N20*O20</f>
        <v>0</v>
      </c>
      <c r="Q20" s="469"/>
      <c r="T20" s="471">
        <v>4500000</v>
      </c>
    </row>
    <row r="21" spans="1:20" s="470" customFormat="1">
      <c r="A21" s="461" t="str">
        <f>'Assignment Matrix'!A23</f>
        <v xml:space="preserve"> </v>
      </c>
      <c r="B21" s="479" t="str">
        <f>'Assignment Matrix'!B23</f>
        <v xml:space="preserve">Quality &amp; Audit </v>
      </c>
      <c r="C21" s="480"/>
      <c r="D21" s="481"/>
      <c r="E21" s="480"/>
      <c r="F21" s="481"/>
      <c r="G21" s="492"/>
      <c r="H21" s="493"/>
      <c r="I21" s="484"/>
      <c r="J21" s="481"/>
      <c r="K21" s="482"/>
      <c r="L21" s="485"/>
      <c r="M21" s="485"/>
      <c r="N21" s="485"/>
      <c r="O21" s="485"/>
      <c r="P21" s="485"/>
      <c r="Q21" s="486">
        <f>SUM(H22:H23)+SUM(L22:L23)+SUM(P22:P23)</f>
        <v>17280000</v>
      </c>
      <c r="T21" s="471"/>
    </row>
    <row r="22" spans="1:20" s="470" customFormat="1">
      <c r="A22" s="461">
        <f>'Assignment Matrix'!A24</f>
        <v>15</v>
      </c>
      <c r="B22" s="472" t="str">
        <f>'Assignment Matrix'!B24</f>
        <v>Senior Quality &amp; Audit</v>
      </c>
      <c r="C22" s="473">
        <f>'Assignment Matrix'!C24</f>
        <v>0</v>
      </c>
      <c r="D22" s="474">
        <f>IF(C22=0,0,F22/C22)</f>
        <v>0</v>
      </c>
      <c r="E22" s="473" t="s">
        <v>387</v>
      </c>
      <c r="F22" s="474">
        <f>'Assignment Matrix'!AH24</f>
        <v>0</v>
      </c>
      <c r="G22" s="465">
        <f>T22/25/8</f>
        <v>22500</v>
      </c>
      <c r="H22" s="475">
        <f t="shared" si="2"/>
        <v>0</v>
      </c>
      <c r="I22" s="476"/>
      <c r="J22" s="474"/>
      <c r="K22" s="477"/>
      <c r="L22" s="475"/>
      <c r="M22" s="475"/>
      <c r="N22" s="475"/>
      <c r="O22" s="475"/>
      <c r="P22" s="475"/>
      <c r="Q22" s="469"/>
      <c r="T22" s="471">
        <v>4500000</v>
      </c>
    </row>
    <row r="23" spans="1:20" s="470" customFormat="1">
      <c r="A23" s="461">
        <f>'Assignment Matrix'!A25</f>
        <v>16</v>
      </c>
      <c r="B23" s="472" t="str">
        <f>'Assignment Matrix'!B25</f>
        <v>Quality &amp; Audit Officer (HSE)</v>
      </c>
      <c r="C23" s="473">
        <f>'Assignment Matrix'!C25</f>
        <v>1</v>
      </c>
      <c r="D23" s="474">
        <f>IF(C23=0,0,F23/C23)</f>
        <v>640</v>
      </c>
      <c r="E23" s="473" t="s">
        <v>387</v>
      </c>
      <c r="F23" s="474">
        <f>'Assignment Matrix'!AH25</f>
        <v>640</v>
      </c>
      <c r="G23" s="465">
        <v>27000</v>
      </c>
      <c r="H23" s="475">
        <f t="shared" si="2"/>
        <v>17280000</v>
      </c>
      <c r="I23" s="476">
        <f>'Assignment Matrix'!C56</f>
        <v>1</v>
      </c>
      <c r="J23" s="474">
        <f>'Assignment Matrix'!Q56</f>
        <v>0</v>
      </c>
      <c r="K23" s="477">
        <f>G23*1.5</f>
        <v>40500</v>
      </c>
      <c r="L23" s="475">
        <f>J23*K23</f>
        <v>0</v>
      </c>
      <c r="M23" s="475"/>
      <c r="N23" s="475"/>
      <c r="O23" s="475"/>
      <c r="P23" s="475"/>
      <c r="Q23" s="469"/>
      <c r="T23" s="471">
        <v>4500000</v>
      </c>
    </row>
    <row r="24" spans="1:20" s="470" customFormat="1">
      <c r="A24" s="461"/>
      <c r="B24" s="479" t="str">
        <f>'Assignment Matrix'!B26</f>
        <v>Procurement &amp; Logistic</v>
      </c>
      <c r="C24" s="480"/>
      <c r="D24" s="481"/>
      <c r="E24" s="480"/>
      <c r="F24" s="481"/>
      <c r="G24" s="492"/>
      <c r="H24" s="493"/>
      <c r="I24" s="484"/>
      <c r="J24" s="481"/>
      <c r="K24" s="482"/>
      <c r="L24" s="485"/>
      <c r="M24" s="485"/>
      <c r="N24" s="485"/>
      <c r="O24" s="485"/>
      <c r="P24" s="485"/>
      <c r="Q24" s="486">
        <f>SUM(H25:H28)+SUM(L25:L28)</f>
        <v>14400000</v>
      </c>
      <c r="T24" s="471"/>
    </row>
    <row r="25" spans="1:20" s="470" customFormat="1">
      <c r="A25" s="461">
        <f>'Assignment Matrix'!A27</f>
        <v>17</v>
      </c>
      <c r="B25" s="472" t="str">
        <f>'Assignment Matrix'!B27</f>
        <v>Procurement &amp; Logistic Senior Officer/Manager</v>
      </c>
      <c r="C25" s="473">
        <f>'Assignment Matrix'!C27</f>
        <v>0</v>
      </c>
      <c r="D25" s="474">
        <f>IF(C25=0,0,F25/C25)</f>
        <v>0</v>
      </c>
      <c r="E25" s="473" t="s">
        <v>387</v>
      </c>
      <c r="F25" s="474">
        <f>'Assignment Matrix'!AH27</f>
        <v>0</v>
      </c>
      <c r="G25" s="465">
        <f>T25/25/8</f>
        <v>75000</v>
      </c>
      <c r="H25" s="475">
        <f t="shared" si="2"/>
        <v>0</v>
      </c>
      <c r="I25" s="476"/>
      <c r="J25" s="474"/>
      <c r="K25" s="477"/>
      <c r="L25" s="475"/>
      <c r="M25" s="475"/>
      <c r="N25" s="475"/>
      <c r="O25" s="475"/>
      <c r="P25" s="475"/>
      <c r="Q25" s="469"/>
      <c r="T25" s="471">
        <v>15000000</v>
      </c>
    </row>
    <row r="26" spans="1:20" s="470" customFormat="1">
      <c r="A26" s="461">
        <f>'Assignment Matrix'!A28</f>
        <v>18</v>
      </c>
      <c r="B26" s="472" t="str">
        <f>'Assignment Matrix'!B28</f>
        <v>Procurement Officer</v>
      </c>
      <c r="C26" s="473">
        <f>'Assignment Matrix'!C28</f>
        <v>0</v>
      </c>
      <c r="D26" s="474">
        <f>IF(C26=0,0,F26/C26)</f>
        <v>0</v>
      </c>
      <c r="E26" s="473" t="s">
        <v>387</v>
      </c>
      <c r="F26" s="474">
        <f>'Assignment Matrix'!AH28</f>
        <v>0</v>
      </c>
      <c r="G26" s="465">
        <f>T26/25/8</f>
        <v>30000</v>
      </c>
      <c r="H26" s="475">
        <f t="shared" si="2"/>
        <v>0</v>
      </c>
      <c r="I26" s="476"/>
      <c r="J26" s="474"/>
      <c r="K26" s="477"/>
      <c r="L26" s="475"/>
      <c r="M26" s="475"/>
      <c r="N26" s="475"/>
      <c r="O26" s="475"/>
      <c r="P26" s="475"/>
      <c r="Q26" s="469"/>
      <c r="T26" s="471">
        <v>6000000</v>
      </c>
    </row>
    <row r="27" spans="1:20" s="470" customFormat="1">
      <c r="A27" s="461">
        <f>'Assignment Matrix'!A29</f>
        <v>19</v>
      </c>
      <c r="B27" s="472" t="str">
        <f>'Assignment Matrix'!B29</f>
        <v>Commercial Control Officer/Senior</v>
      </c>
      <c r="C27" s="473">
        <f>'Assignment Matrix'!C29</f>
        <v>0</v>
      </c>
      <c r="D27" s="474">
        <f>IF(C27=0,0,F27/C27)</f>
        <v>0</v>
      </c>
      <c r="E27" s="473" t="s">
        <v>387</v>
      </c>
      <c r="F27" s="474">
        <f>'Assignment Matrix'!AH29</f>
        <v>0</v>
      </c>
      <c r="G27" s="465">
        <f>T27/25/8</f>
        <v>22500</v>
      </c>
      <c r="H27" s="475">
        <f>G27*F27</f>
        <v>0</v>
      </c>
      <c r="I27" s="476"/>
      <c r="J27" s="474"/>
      <c r="K27" s="477"/>
      <c r="L27" s="475"/>
      <c r="M27" s="475"/>
      <c r="N27" s="475"/>
      <c r="O27" s="475"/>
      <c r="P27" s="475"/>
      <c r="Q27" s="469"/>
      <c r="T27" s="471">
        <v>4500000</v>
      </c>
    </row>
    <row r="28" spans="1:20" s="470" customFormat="1">
      <c r="A28" s="461">
        <f>'Assignment Matrix'!A30</f>
        <v>20</v>
      </c>
      <c r="B28" s="472" t="str">
        <f>'Assignment Matrix'!B30</f>
        <v xml:space="preserve">Site Logistic </v>
      </c>
      <c r="C28" s="473">
        <f>'Assignment Matrix'!C30</f>
        <v>1</v>
      </c>
      <c r="D28" s="474">
        <f>IF(C28=0,0,F28/C28)</f>
        <v>640</v>
      </c>
      <c r="E28" s="473" t="s">
        <v>387</v>
      </c>
      <c r="F28" s="474">
        <f>'Assignment Matrix'!AH30</f>
        <v>640</v>
      </c>
      <c r="G28" s="465">
        <f>T28/25/8</f>
        <v>22500</v>
      </c>
      <c r="H28" s="475">
        <f>G28*F28</f>
        <v>14400000</v>
      </c>
      <c r="I28" s="476"/>
      <c r="J28" s="474"/>
      <c r="K28" s="477"/>
      <c r="L28" s="475"/>
      <c r="M28" s="475"/>
      <c r="N28" s="475"/>
      <c r="O28" s="475"/>
      <c r="P28" s="475"/>
      <c r="Q28" s="469"/>
      <c r="T28" s="471">
        <v>4500000</v>
      </c>
    </row>
    <row r="29" spans="1:20">
      <c r="A29" s="451"/>
      <c r="B29" s="494"/>
      <c r="C29" s="495"/>
      <c r="D29" s="496"/>
      <c r="E29" s="495"/>
      <c r="F29" s="496"/>
      <c r="G29" s="497"/>
      <c r="H29" s="498"/>
      <c r="I29" s="499"/>
      <c r="J29" s="496"/>
      <c r="K29" s="500"/>
      <c r="L29" s="501"/>
      <c r="M29" s="501"/>
      <c r="N29" s="501"/>
      <c r="O29" s="501"/>
      <c r="P29" s="501"/>
      <c r="Q29" s="502"/>
    </row>
    <row r="30" spans="1:20" ht="13.5" thickBot="1">
      <c r="A30" s="503"/>
      <c r="B30" s="504" t="s">
        <v>388</v>
      </c>
      <c r="C30" s="505">
        <f>SUM(C5:C29)</f>
        <v>9</v>
      </c>
      <c r="D30" s="505" t="s">
        <v>326</v>
      </c>
      <c r="E30" s="506"/>
      <c r="F30" s="505">
        <f>SUM(F5:F29)</f>
        <v>6400</v>
      </c>
      <c r="G30" s="507" t="s">
        <v>326</v>
      </c>
      <c r="H30" s="505">
        <f>SUM(H5:H29)</f>
        <v>204480000</v>
      </c>
      <c r="I30" s="508"/>
      <c r="J30" s="505">
        <f>SUM(J5:J29)</f>
        <v>0</v>
      </c>
      <c r="K30" s="509"/>
      <c r="L30" s="505">
        <f>SUM(L5:L29)</f>
        <v>0</v>
      </c>
      <c r="M30" s="505"/>
      <c r="N30" s="505"/>
      <c r="O30" s="505"/>
      <c r="P30" s="505">
        <f>SUM(P4:P29)</f>
        <v>0</v>
      </c>
      <c r="Q30" s="510">
        <f>SUM(Q4:Q29)</f>
        <v>204480000</v>
      </c>
    </row>
    <row r="31" spans="1:20" ht="13.5" customHeight="1" thickBot="1">
      <c r="A31" s="436"/>
      <c r="B31" s="438"/>
      <c r="C31" s="438"/>
      <c r="D31" s="439"/>
      <c r="E31" s="439"/>
      <c r="F31" s="439"/>
      <c r="G31" s="440"/>
      <c r="H31" s="440">
        <f>H30/C30</f>
        <v>22720000</v>
      </c>
      <c r="I31" s="511">
        <f>H31/7</f>
        <v>3245714.2857142859</v>
      </c>
    </row>
    <row r="32" spans="1:20" ht="13.5" customHeight="1" thickBot="1">
      <c r="A32" s="436"/>
      <c r="B32" s="512"/>
      <c r="C32" s="513"/>
      <c r="D32" s="513"/>
      <c r="E32" s="513"/>
      <c r="F32" s="514"/>
      <c r="G32" s="515"/>
      <c r="H32" s="516"/>
      <c r="I32" s="517"/>
      <c r="J32" s="518"/>
      <c r="K32" s="519"/>
    </row>
    <row r="33" spans="1:18" ht="13.5" thickBot="1">
      <c r="A33" s="520"/>
      <c r="B33" s="521" t="s">
        <v>389</v>
      </c>
      <c r="C33" s="522" t="s">
        <v>349</v>
      </c>
      <c r="D33" s="522" t="s">
        <v>390</v>
      </c>
      <c r="E33" s="522" t="s">
        <v>380</v>
      </c>
      <c r="F33" s="522" t="s">
        <v>0</v>
      </c>
      <c r="G33" s="523" t="s">
        <v>391</v>
      </c>
      <c r="H33" s="524" t="s">
        <v>392</v>
      </c>
      <c r="I33" s="525" t="s">
        <v>393</v>
      </c>
      <c r="J33" s="526"/>
      <c r="K33" s="527"/>
    </row>
    <row r="34" spans="1:18" ht="14.25">
      <c r="A34" s="436"/>
      <c r="B34" s="528" t="s">
        <v>295</v>
      </c>
      <c r="C34" s="473"/>
      <c r="D34" s="473"/>
      <c r="E34" s="495"/>
      <c r="F34" s="473"/>
      <c r="G34" s="529"/>
      <c r="H34" s="530"/>
      <c r="I34" s="531"/>
      <c r="J34" s="531"/>
      <c r="K34" s="532"/>
      <c r="M34" s="533" t="s">
        <v>394</v>
      </c>
      <c r="N34" s="534"/>
      <c r="O34" s="534"/>
      <c r="P34" s="534"/>
      <c r="Q34" s="534"/>
      <c r="R34" s="535"/>
    </row>
    <row r="35" spans="1:18" ht="14.25">
      <c r="A35" s="436"/>
      <c r="B35" s="451" t="s">
        <v>300</v>
      </c>
      <c r="C35" s="488">
        <v>7</v>
      </c>
      <c r="D35" s="473">
        <v>1</v>
      </c>
      <c r="E35" s="495" t="s">
        <v>395</v>
      </c>
      <c r="F35" s="473">
        <f>+C35*D35</f>
        <v>7</v>
      </c>
      <c r="G35" s="529">
        <v>1500000</v>
      </c>
      <c r="H35" s="530">
        <f>G35*F35</f>
        <v>10500000</v>
      </c>
      <c r="I35" s="536"/>
      <c r="J35" s="537"/>
      <c r="K35" s="538"/>
      <c r="M35" s="533"/>
      <c r="N35" s="534"/>
      <c r="O35" s="534"/>
      <c r="P35" s="534"/>
      <c r="Q35" s="534"/>
      <c r="R35" s="535"/>
    </row>
    <row r="36" spans="1:18" ht="14.25">
      <c r="A36" s="436"/>
      <c r="B36" s="539" t="s">
        <v>396</v>
      </c>
      <c r="C36" s="473">
        <v>1</v>
      </c>
      <c r="D36" s="473">
        <f>D37</f>
        <v>7</v>
      </c>
      <c r="E36" s="495" t="s">
        <v>395</v>
      </c>
      <c r="F36" s="473">
        <f>+C36*D36</f>
        <v>7</v>
      </c>
      <c r="G36" s="529">
        <f>(3*350000)+(3*80000)</f>
        <v>1290000</v>
      </c>
      <c r="H36" s="530">
        <f>G36*F36</f>
        <v>9030000</v>
      </c>
      <c r="I36" s="531"/>
      <c r="J36" s="531"/>
      <c r="K36" s="532"/>
      <c r="M36" s="533" t="s">
        <v>397</v>
      </c>
      <c r="N36" s="534"/>
      <c r="O36" s="534"/>
      <c r="P36" s="534"/>
      <c r="Q36" s="534"/>
      <c r="R36" s="535"/>
    </row>
    <row r="37" spans="1:18">
      <c r="A37" s="436"/>
      <c r="B37" s="539" t="s">
        <v>398</v>
      </c>
      <c r="C37" s="540">
        <v>0</v>
      </c>
      <c r="D37" s="473">
        <f>'Assignment Matrix'!AF3</f>
        <v>7</v>
      </c>
      <c r="E37" s="495" t="s">
        <v>399</v>
      </c>
      <c r="F37" s="473">
        <f>+C37*D37</f>
        <v>0</v>
      </c>
      <c r="G37" s="541">
        <v>10000000</v>
      </c>
      <c r="H37" s="530">
        <f t="shared" ref="H37:H47" si="3">G37*F37</f>
        <v>0</v>
      </c>
      <c r="I37" s="531"/>
      <c r="J37" s="531"/>
      <c r="K37" s="532"/>
      <c r="M37" s="535"/>
      <c r="N37" s="535"/>
      <c r="O37" s="535"/>
      <c r="P37" s="535"/>
      <c r="Q37" s="535"/>
      <c r="R37" s="535"/>
    </row>
    <row r="38" spans="1:18">
      <c r="A38" s="436"/>
      <c r="B38" s="539" t="s">
        <v>400</v>
      </c>
      <c r="C38" s="473">
        <v>0</v>
      </c>
      <c r="D38" s="473">
        <f>D37</f>
        <v>7</v>
      </c>
      <c r="E38" s="495" t="s">
        <v>399</v>
      </c>
      <c r="F38" s="473">
        <f>SUM(C38*D38)</f>
        <v>0</v>
      </c>
      <c r="G38" s="529">
        <v>700000</v>
      </c>
      <c r="H38" s="530">
        <f t="shared" si="3"/>
        <v>0</v>
      </c>
      <c r="I38" s="531"/>
      <c r="J38" s="531"/>
      <c r="K38" s="532"/>
    </row>
    <row r="39" spans="1:18" s="470" customFormat="1">
      <c r="A39" s="542"/>
      <c r="B39" s="543" t="s">
        <v>401</v>
      </c>
      <c r="C39" s="473">
        <v>0</v>
      </c>
      <c r="D39" s="473">
        <v>1</v>
      </c>
      <c r="E39" s="473" t="s">
        <v>115</v>
      </c>
      <c r="F39" s="473">
        <f>SUM(C39*D39)</f>
        <v>0</v>
      </c>
      <c r="G39" s="529">
        <v>25000000</v>
      </c>
      <c r="H39" s="530">
        <f t="shared" si="3"/>
        <v>0</v>
      </c>
      <c r="I39" s="544"/>
      <c r="J39" s="544"/>
      <c r="K39" s="545"/>
    </row>
    <row r="40" spans="1:18" s="470" customFormat="1">
      <c r="A40" s="542"/>
      <c r="B40" s="543" t="s">
        <v>402</v>
      </c>
      <c r="C40" s="473">
        <v>1</v>
      </c>
      <c r="D40" s="473">
        <f>D37</f>
        <v>7</v>
      </c>
      <c r="E40" s="473" t="s">
        <v>399</v>
      </c>
      <c r="F40" s="473">
        <f>SUM(C40*D40)</f>
        <v>7</v>
      </c>
      <c r="G40" s="529">
        <v>750000</v>
      </c>
      <c r="H40" s="546">
        <f t="shared" si="3"/>
        <v>5250000</v>
      </c>
      <c r="I40" s="544"/>
      <c r="J40" s="544"/>
      <c r="K40" s="545"/>
    </row>
    <row r="41" spans="1:18" s="470" customFormat="1">
      <c r="A41" s="542"/>
      <c r="B41" s="461" t="s">
        <v>403</v>
      </c>
      <c r="C41" s="473">
        <v>2</v>
      </c>
      <c r="D41" s="473">
        <f>D37</f>
        <v>7</v>
      </c>
      <c r="E41" s="473" t="s">
        <v>399</v>
      </c>
      <c r="F41" s="473">
        <f>SUM(C41*D41)</f>
        <v>14</v>
      </c>
      <c r="G41" s="547">
        <v>50000</v>
      </c>
      <c r="H41" s="548">
        <f t="shared" si="3"/>
        <v>700000</v>
      </c>
      <c r="I41" s="544"/>
      <c r="J41" s="544"/>
      <c r="K41" s="545"/>
    </row>
    <row r="42" spans="1:18" s="470" customFormat="1">
      <c r="A42" s="542"/>
      <c r="B42" s="543" t="s">
        <v>404</v>
      </c>
      <c r="C42" s="473">
        <v>1</v>
      </c>
      <c r="D42" s="473">
        <v>1</v>
      </c>
      <c r="E42" s="473" t="s">
        <v>405</v>
      </c>
      <c r="F42" s="473">
        <f>+C42*D42</f>
        <v>1</v>
      </c>
      <c r="G42" s="529">
        <v>11000000</v>
      </c>
      <c r="H42" s="546">
        <f t="shared" si="3"/>
        <v>11000000</v>
      </c>
      <c r="I42" s="544"/>
      <c r="J42" s="544"/>
      <c r="K42" s="545"/>
    </row>
    <row r="43" spans="1:18" s="470" customFormat="1">
      <c r="A43" s="542"/>
      <c r="B43" s="543" t="s">
        <v>406</v>
      </c>
      <c r="C43" s="473">
        <v>1</v>
      </c>
      <c r="D43" s="473">
        <v>1</v>
      </c>
      <c r="E43" s="473" t="s">
        <v>405</v>
      </c>
      <c r="F43" s="473">
        <f>+C43*D43</f>
        <v>1</v>
      </c>
      <c r="G43" s="529">
        <v>25000000</v>
      </c>
      <c r="H43" s="546">
        <f t="shared" si="3"/>
        <v>25000000</v>
      </c>
      <c r="I43" s="544"/>
      <c r="J43" s="544"/>
      <c r="K43" s="545"/>
    </row>
    <row r="44" spans="1:18" s="470" customFormat="1">
      <c r="A44" s="542"/>
      <c r="B44" s="543" t="s">
        <v>407</v>
      </c>
      <c r="C44" s="473">
        <v>1</v>
      </c>
      <c r="D44" s="473">
        <f>D41</f>
        <v>7</v>
      </c>
      <c r="E44" s="473" t="s">
        <v>399</v>
      </c>
      <c r="F44" s="473">
        <f>+C44*D44</f>
        <v>7</v>
      </c>
      <c r="G44" s="529">
        <v>10000000</v>
      </c>
      <c r="H44" s="546">
        <f>G44*F44</f>
        <v>70000000</v>
      </c>
      <c r="I44" s="544"/>
      <c r="J44" s="544"/>
      <c r="K44" s="545"/>
    </row>
    <row r="45" spans="1:18" s="470" customFormat="1">
      <c r="A45" s="542"/>
      <c r="B45" s="543" t="s">
        <v>408</v>
      </c>
      <c r="C45" s="473">
        <v>40</v>
      </c>
      <c r="D45" s="473">
        <v>1</v>
      </c>
      <c r="E45" s="473" t="s">
        <v>409</v>
      </c>
      <c r="F45" s="473">
        <v>40</v>
      </c>
      <c r="G45" s="529">
        <v>5000000</v>
      </c>
      <c r="H45" s="546">
        <f>G45*F45</f>
        <v>200000000</v>
      </c>
      <c r="I45" s="549"/>
      <c r="J45" s="550"/>
      <c r="K45" s="551"/>
    </row>
    <row r="46" spans="1:18" s="470" customFormat="1">
      <c r="A46" s="542"/>
      <c r="B46" s="543" t="s">
        <v>410</v>
      </c>
      <c r="C46" s="473">
        <v>1</v>
      </c>
      <c r="D46" s="473">
        <v>1</v>
      </c>
      <c r="E46" s="473" t="s">
        <v>115</v>
      </c>
      <c r="F46" s="473">
        <f>+C46*D46</f>
        <v>1</v>
      </c>
      <c r="G46" s="552">
        <f>(6000000000*0.4%)*2</f>
        <v>48000000</v>
      </c>
      <c r="H46" s="546">
        <f>G46*F46</f>
        <v>48000000</v>
      </c>
      <c r="I46" s="544"/>
      <c r="J46" s="544"/>
      <c r="K46" s="545"/>
    </row>
    <row r="47" spans="1:18">
      <c r="A47" s="436"/>
      <c r="B47" s="539" t="s">
        <v>411</v>
      </c>
      <c r="C47" s="473">
        <v>1</v>
      </c>
      <c r="D47" s="473">
        <v>1</v>
      </c>
      <c r="E47" s="495" t="s">
        <v>115</v>
      </c>
      <c r="F47" s="473">
        <f>+C47*D47</f>
        <v>1</v>
      </c>
      <c r="G47" s="529"/>
      <c r="H47" s="530">
        <f t="shared" si="3"/>
        <v>0</v>
      </c>
      <c r="I47" s="531"/>
      <c r="J47" s="531"/>
      <c r="K47" s="532"/>
    </row>
    <row r="48" spans="1:18">
      <c r="A48" s="436"/>
      <c r="B48" s="553" t="s">
        <v>388</v>
      </c>
      <c r="C48" s="554"/>
      <c r="D48" s="453"/>
      <c r="E48" s="453"/>
      <c r="F48" s="453"/>
      <c r="G48" s="555" t="s">
        <v>326</v>
      </c>
      <c r="H48" s="556">
        <f>SUM(H34:H47)</f>
        <v>379480000</v>
      </c>
      <c r="I48" s="531"/>
      <c r="J48" s="531"/>
      <c r="K48" s="532"/>
    </row>
    <row r="49" spans="1:11" ht="13.5" thickBot="1">
      <c r="A49" s="436"/>
      <c r="B49" s="557" t="s">
        <v>38</v>
      </c>
      <c r="C49" s="558"/>
      <c r="D49" s="558"/>
      <c r="E49" s="558"/>
      <c r="F49" s="559"/>
      <c r="G49" s="560" t="s">
        <v>326</v>
      </c>
      <c r="H49" s="561">
        <f>H48+Q30</f>
        <v>583960000</v>
      </c>
      <c r="I49" s="562"/>
      <c r="J49" s="563"/>
      <c r="K49" s="564"/>
    </row>
    <row r="52" spans="1:11">
      <c r="C52" s="565"/>
      <c r="D52" s="565"/>
      <c r="E52" s="565"/>
    </row>
    <row r="53" spans="1:11">
      <c r="D53" s="568"/>
      <c r="J53" s="567"/>
    </row>
    <row r="54" spans="1:11">
      <c r="H54" s="567">
        <f>'Project cost'!Q4+'Project cost'!H48</f>
        <v>461080000</v>
      </c>
    </row>
    <row r="57" spans="1:11">
      <c r="B57" s="567"/>
      <c r="H57" s="569" t="s">
        <v>412</v>
      </c>
    </row>
    <row r="58" spans="1:11">
      <c r="H58" s="570">
        <f>391672192/1500000000</f>
        <v>0.26111479466666665</v>
      </c>
    </row>
  </sheetData>
  <mergeCells count="20">
    <mergeCell ref="I49:K49"/>
    <mergeCell ref="C52:E52"/>
    <mergeCell ref="I42:K42"/>
    <mergeCell ref="I43:K43"/>
    <mergeCell ref="I44:K44"/>
    <mergeCell ref="I46:K46"/>
    <mergeCell ref="I47:K47"/>
    <mergeCell ref="I48:K48"/>
    <mergeCell ref="I36:K36"/>
    <mergeCell ref="I37:K37"/>
    <mergeCell ref="I38:K38"/>
    <mergeCell ref="I39:K39"/>
    <mergeCell ref="I40:K40"/>
    <mergeCell ref="I41:K41"/>
    <mergeCell ref="I2:L2"/>
    <mergeCell ref="M2:P2"/>
    <mergeCell ref="I32:K32"/>
    <mergeCell ref="I33:K33"/>
    <mergeCell ref="I34:K34"/>
    <mergeCell ref="I35:K35"/>
  </mergeCells>
  <printOptions horizontalCentered="1"/>
  <pageMargins left="0.75" right="0.75" top="1" bottom="1" header="0.5" footer="0.5"/>
  <pageSetup paperSize="9" scale="64" firstPageNumber="13" orientation="landscape" useFirstPageNumber="1" r:id="rId1"/>
  <headerFooter alignWithMargins="0">
    <oddHeader>&amp;C&amp;"Spranq Eco Sans,Regular"&amp;18PAKET 1 : PENGADAAN TRANSMISI 500 KV SUMATERA, NEW AUR DURI - PERANAP</oddHeader>
    <oddFooter>&amp;C&amp;8Qdc Confidential&amp;R&amp;8Issued in   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KONTRAK</vt:lpstr>
      <vt:lpstr>PO 14 kMR</vt:lpstr>
      <vt:lpstr>RAPP 14</vt:lpstr>
      <vt:lpstr>kurva s</vt:lpstr>
      <vt:lpstr>CF</vt:lpstr>
      <vt:lpstr>Sheet3</vt:lpstr>
      <vt:lpstr>Assignment Matrix</vt:lpstr>
      <vt:lpstr>Project cost</vt:lpstr>
      <vt:lpstr>'Assignment Matrix'!Print_Area</vt:lpstr>
      <vt:lpstr>KONTRAK!Print_Area</vt:lpstr>
      <vt:lpstr>'PO 14 kMR'!Print_Area</vt:lpstr>
      <vt:lpstr>'Project cost'!Print_Area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QDC User</cp:lastModifiedBy>
  <cp:lastPrinted>2020-08-19T09:05:11Z</cp:lastPrinted>
  <dcterms:created xsi:type="dcterms:W3CDTF">2020-05-13T02:19:14Z</dcterms:created>
  <dcterms:modified xsi:type="dcterms:W3CDTF">2020-09-16T10:34:40Z</dcterms:modified>
</cp:coreProperties>
</file>