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Data\data-etl-reconcilation\src\main\resources\input-excel-file\test-cases\"/>
    </mc:Choice>
  </mc:AlternateContent>
  <xr:revisionPtr revIDLastSave="0" documentId="13_ncr:1_{3B10681B-D4A1-46A3-B1AE-DC3EE239B57E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CYC_INTF" sheetId="4" r:id="rId1"/>
    <sheet name="LEGEND" sheetId="2" r:id="rId2"/>
  </sheets>
  <definedNames>
    <definedName name="_xlnm._FilterDatabase" localSheetId="0" hidden="1">CYC_INTF!$A$1:$M$15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4" l="1"/>
  <c r="L13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2" i="4"/>
  <c r="B15" i="4"/>
  <c r="L15" i="4"/>
  <c r="K15" i="4"/>
  <c r="B14" i="4"/>
  <c r="B13" i="4"/>
  <c r="B12" i="4"/>
  <c r="B11" i="4"/>
  <c r="B10" i="4"/>
  <c r="B4" i="4"/>
  <c r="B5" i="4"/>
  <c r="B6" i="4"/>
  <c r="B7" i="4"/>
  <c r="B8" i="4"/>
  <c r="B9" i="4"/>
  <c r="B3" i="4"/>
  <c r="B2" i="4"/>
  <c r="C11" i="4"/>
  <c r="C12" i="4"/>
  <c r="C4" i="4"/>
  <c r="C5" i="4"/>
  <c r="C6" i="4"/>
  <c r="C7" i="4"/>
  <c r="C8" i="4"/>
  <c r="C9" i="4"/>
  <c r="C10" i="4"/>
  <c r="C3" i="4"/>
  <c r="K12" i="4"/>
  <c r="K11" i="4"/>
  <c r="L11" i="4"/>
  <c r="L12" i="4"/>
  <c r="L5" i="4"/>
  <c r="L6" i="4"/>
  <c r="L7" i="4"/>
  <c r="L8" i="4"/>
  <c r="L9" i="4"/>
  <c r="L10" i="4"/>
  <c r="L4" i="4"/>
  <c r="K10" i="4"/>
  <c r="K9" i="4"/>
  <c r="K8" i="4"/>
  <c r="K7" i="4"/>
  <c r="L3" i="4"/>
  <c r="K5" i="4"/>
  <c r="K6" i="4"/>
  <c r="K4" i="4"/>
  <c r="K3" i="4"/>
  <c r="L2" i="4"/>
  <c r="K2" i="4"/>
</calcChain>
</file>

<file path=xl/sharedStrings.xml><?xml version="1.0" encoding="utf-8"?>
<sst xmlns="http://schemas.openxmlformats.org/spreadsheetml/2006/main" count="326" uniqueCount="128">
  <si>
    <t>Issue Key</t>
  </si>
  <si>
    <t>Summary</t>
  </si>
  <si>
    <t>Description</t>
  </si>
  <si>
    <t>Precondition</t>
  </si>
  <si>
    <t>Priority</t>
  </si>
  <si>
    <t>Labels</t>
  </si>
  <si>
    <t>Components</t>
  </si>
  <si>
    <t>Folder</t>
  </si>
  <si>
    <t>High</t>
  </si>
  <si>
    <t>Metadata</t>
  </si>
  <si>
    <r>
      <t xml:space="preserve">Giá trị
</t>
    </r>
    <r>
      <rPr>
        <i/>
        <sz val="12"/>
        <color rgb="FFFF0000"/>
        <rFont val="Times New Roman"/>
        <family val="1"/>
      </rPr>
      <t>Value</t>
    </r>
  </si>
  <si>
    <r>
      <t xml:space="preserve">Giải thích
</t>
    </r>
    <r>
      <rPr>
        <i/>
        <sz val="12"/>
        <color rgb="FFFF0000"/>
        <rFont val="Times New Roman"/>
        <family val="1"/>
      </rPr>
      <t>Description</t>
    </r>
  </si>
  <si>
    <r>
      <t xml:space="preserve">Độ ưu tiên
</t>
    </r>
    <r>
      <rPr>
        <i/>
        <sz val="12"/>
        <color rgb="FFFF0000"/>
        <rFont val="Times New Roman"/>
        <family val="1"/>
      </rPr>
      <t>Priority</t>
    </r>
  </si>
  <si>
    <t>Ưu tiên cao (thực hiện khi bắt đầu kiểm thử đối với test cases và fix sớm đối với lỗi)</t>
  </si>
  <si>
    <t>Medium</t>
  </si>
  <si>
    <t>Ưu tiên trung bình (thực hiện sau khi test cases High hoàn thành hoặc fix sau khi lên kế hoạch đối với lỗi)</t>
  </si>
  <si>
    <t>Low</t>
  </si>
  <si>
    <t>Ưu tiên thấp/không ưu tiên (thực hiện sau khi test cases Medium hoàn thành hoặc cân nhắc có thể fix hoặc không tuỳ theo business yêu cầu)</t>
  </si>
  <si>
    <r>
      <t xml:space="preserve">Trạng thái
</t>
    </r>
    <r>
      <rPr>
        <i/>
        <sz val="12"/>
        <color rgb="FFFF0000"/>
        <rFont val="Times New Roman"/>
        <family val="1"/>
      </rPr>
      <t>Status</t>
    </r>
  </si>
  <si>
    <t>Todo</t>
  </si>
  <si>
    <t>Chưa thực hiện</t>
  </si>
  <si>
    <t>Các loại kiểm thử ETL
ETL Testing Types</t>
  </si>
  <si>
    <t>Source to Target Data Reconcilation Testing</t>
  </si>
  <si>
    <t>Target Data Validation Testing</t>
  </si>
  <si>
    <t>Referential Integrity Testing</t>
  </si>
  <si>
    <t>Phân loại các trường hợp kiểm thử
Test Cases Types</t>
  </si>
  <si>
    <t>Value</t>
  </si>
  <si>
    <t>ETL Testing Types</t>
  </si>
  <si>
    <t>Record Counts</t>
  </si>
  <si>
    <t>Kiểm tra Record counts giữa bảng nguồn và target</t>
  </si>
  <si>
    <t>Kiểm tra giá trị giữa bảng nguồn và target theo đúng mapping rules</t>
  </si>
  <si>
    <t>Completeness</t>
  </si>
  <si>
    <t>Kiểm tra not null của giá trị trên bảng đích</t>
  </si>
  <si>
    <t>Uniqueness</t>
  </si>
  <si>
    <t>Kiểm tra not duplicate của giá trị trên bảng đích</t>
  </si>
  <si>
    <t>Validity</t>
  </si>
  <si>
    <t>Kiểm tra các thông tin trên bảng đích với:
+ Format của các trường
+ Giá trị số nằm trong 1 khoảng giá trị
+ Giá trị String nằm trong 1 tập hợp các giá trị cụ thể</t>
  </si>
  <si>
    <t>Kiểm tra schema(table name, column name, data type, data length) của bảng đích</t>
  </si>
  <si>
    <t>Consistency</t>
  </si>
  <si>
    <t>Kiểm tra giữa child table has foreign key values that exists in parent tables (dim &amp; fact tables)
Reference values in default tables</t>
  </si>
  <si>
    <r>
      <t xml:space="preserve">Các trường
</t>
    </r>
    <r>
      <rPr>
        <i/>
        <sz val="12"/>
        <color rgb="FFFF0000"/>
        <rFont val="Times New Roman"/>
        <family val="1"/>
      </rPr>
      <t>Fields test case</t>
    </r>
  </si>
  <si>
    <r>
      <t xml:space="preserve">Tên trường
</t>
    </r>
    <r>
      <rPr>
        <i/>
        <sz val="12"/>
        <color rgb="FFFF0000"/>
        <rFont val="Times New Roman"/>
        <family val="1"/>
      </rPr>
      <t>Field Name</t>
    </r>
  </si>
  <si>
    <r>
      <t xml:space="preserve">Bắt buộc nhập
</t>
    </r>
    <r>
      <rPr>
        <i/>
        <sz val="12"/>
        <color rgb="FFFF0000"/>
        <rFont val="Times New Roman"/>
        <family val="1"/>
      </rPr>
      <t>Mandatory</t>
    </r>
  </si>
  <si>
    <t>x</t>
  </si>
  <si>
    <t>Source Queries
(*)</t>
  </si>
  <si>
    <t>Target Queries
(*)</t>
  </si>
  <si>
    <t>Priority
(*)</t>
  </si>
  <si>
    <t>Expected Results
(*)</t>
  </si>
  <si>
    <t>Reconcilation Testing</t>
  </si>
  <si>
    <t>Referential Testing</t>
  </si>
  <si>
    <t>Summary
(*)</t>
  </si>
  <si>
    <t>Description
(*)</t>
  </si>
  <si>
    <t>Status
(*)</t>
  </si>
  <si>
    <t>Labels
(*)</t>
  </si>
  <si>
    <t>Components
(*)</t>
  </si>
  <si>
    <t>Step Summary
(*)</t>
  </si>
  <si>
    <t>Test Data
(*)</t>
  </si>
  <si>
    <t>Story Linkage
(*)</t>
  </si>
  <si>
    <t>Generate Key by Qmetry</t>
  </si>
  <si>
    <t>Title of a Test case</t>
  </si>
  <si>
    <t>Describe detail mapping rules or detail objective of a Test case</t>
  </si>
  <si>
    <t>Conditions need to have before execute a Test Case</t>
  </si>
  <si>
    <t>Status of a Test Case. Here has only one a value is "To Do"</t>
  </si>
  <si>
    <t>Define Test Case types.</t>
  </si>
  <si>
    <r>
      <t xml:space="preserve">Has 3 values:
</t>
    </r>
    <r>
      <rPr>
        <b/>
        <sz val="12"/>
        <color rgb="FF000000"/>
        <rFont val="Times New Roman"/>
        <family val="1"/>
      </rPr>
      <t>High</t>
    </r>
    <r>
      <rPr>
        <sz val="12"/>
        <color indexed="8"/>
        <rFont val="Times New Roman"/>
        <family val="1"/>
      </rPr>
      <t xml:space="preserve">: must have to execute test case first
</t>
    </r>
    <r>
      <rPr>
        <b/>
        <sz val="12"/>
        <color rgb="FF000000"/>
        <rFont val="Times New Roman"/>
        <family val="1"/>
      </rPr>
      <t>Medium</t>
    </r>
    <r>
      <rPr>
        <sz val="12"/>
        <color indexed="8"/>
        <rFont val="Times New Roman"/>
        <family val="1"/>
      </rPr>
      <t xml:space="preserve">: have to execute test cases when has time 
</t>
    </r>
    <r>
      <rPr>
        <b/>
        <sz val="12"/>
        <color rgb="FF000000"/>
        <rFont val="Times New Roman"/>
        <family val="1"/>
      </rPr>
      <t>Low</t>
    </r>
    <r>
      <rPr>
        <sz val="12"/>
        <color indexed="8"/>
        <rFont val="Times New Roman"/>
        <family val="1"/>
      </rPr>
      <t xml:space="preserve">: Nice to have </t>
    </r>
  </si>
  <si>
    <t>Define ETL Testing types</t>
  </si>
  <si>
    <t>Describe detail steps to execute a test case</t>
  </si>
  <si>
    <t>SQL statement for getting data of source table</t>
  </si>
  <si>
    <t>SQL statement for getting data of target table</t>
  </si>
  <si>
    <t>Store SQL statement from Source and Target table</t>
  </si>
  <si>
    <t>Expected results need to accept of a test case</t>
  </si>
  <si>
    <t>The folder where will store test cases in Qmetry tool</t>
  </si>
  <si>
    <t>Test cases will be linked to one or multiple stories in JIRA. The stories will be defined comma-separated JIRA Keys of the stories</t>
  </si>
  <si>
    <t>1. Run Source SQL query
2. Run Target SQL query
3. Compare SQL results between source and target table</t>
  </si>
  <si>
    <t>1. Run Target SQL query
2. Compare SQL results between desgin and target table</t>
  </si>
  <si>
    <t>1. Run Target SQL query
2. Check results Target SQL query</t>
  </si>
  <si>
    <t>TestId</t>
  </si>
  <si>
    <t>Steps</t>
  </si>
  <si>
    <t>SourceQuery</t>
  </si>
  <si>
    <t>TargetQuery</t>
  </si>
  <si>
    <t>ExpectedResult</t>
  </si>
  <si>
    <t>SourceDB</t>
  </si>
  <si>
    <t>TargetDB</t>
  </si>
  <si>
    <t>RATING_OWNER</t>
  </si>
  <si>
    <t>HIVE_SIT</t>
  </si>
  <si>
    <t>SourceSchema</t>
  </si>
  <si>
    <t>SourceTable</t>
  </si>
  <si>
    <t>SourceColumn</t>
  </si>
  <si>
    <t>TargetSchema</t>
  </si>
  <si>
    <t>TargetTable</t>
  </si>
  <si>
    <t>TargetColumn</t>
  </si>
  <si>
    <t>CLOSED_CYCLE</t>
  </si>
  <si>
    <t>INTF</t>
  </si>
  <si>
    <t>CYC_INTF</t>
  </si>
  <si>
    <t>HIVE_INTF_SCHEMA</t>
  </si>
  <si>
    <t>EXCEL_FILE</t>
  </si>
  <si>
    <t>CYCLE_ID</t>
  </si>
  <si>
    <t>CYCLE_CODE</t>
  </si>
  <si>
    <t>CYCLE_NAME</t>
  </si>
  <si>
    <t>STATUS</t>
  </si>
  <si>
    <t>UNQ_ID_IN_SRC_STM</t>
  </si>
  <si>
    <t>CYC_CODE</t>
  </si>
  <si>
    <t>CYC_NM</t>
  </si>
  <si>
    <t>CYC_STT</t>
  </si>
  <si>
    <t>SRC_STM_CODE</t>
  </si>
  <si>
    <t>SRC_STM_NM</t>
  </si>
  <si>
    <t>PCS_DT</t>
  </si>
  <si>
    <t>ORACLE_SIT</t>
  </si>
  <si>
    <t>SQL results between source and target query are same</t>
  </si>
  <si>
    <t>SourceKeyColumn</t>
  </si>
  <si>
    <t>TargetKeyColumn</t>
  </si>
  <si>
    <t xml:space="preserve">'CYCLE' AS SRC_STM_CODE </t>
  </si>
  <si>
    <t>'CLOSED_CYCLE' AS SRC_STM_NM</t>
  </si>
  <si>
    <t>TO_CHAR(to_date(CURRENT_DATE),'yyyy-mm-dd') AS PCS_DT</t>
  </si>
  <si>
    <t>REGEXP_SUBSTR(((SYSDATE - TO_DATE('1970-01-01', 'yyyy-MM-dd')) * (24 * 60 * 60 * 1000)),'^[0-9,]{4}') AS PPN_TMS_EXTRACT</t>
  </si>
  <si>
    <t>SUBSTR(PPN_TMS,0,4) AS PPN_TMS_EXTRACT</t>
  </si>
  <si>
    <t>SUBSTR(EFF_FM_TMS,0,10) AS EFF_FM_TMS_EXTRACT</t>
  </si>
  <si>
    <t>SUBSTR(EFF_TO_TMS,0,10) AS EFF_TO_TMS_EXTRACT</t>
  </si>
  <si>
    <t>TO_CHAR(CURRENT_DATE,'YYYY-MM-DD') AS EFF_FM_TMS_EXTRACT</t>
  </si>
  <si>
    <t>'2400-01-01' AS EFF_FM_TMS_EXTRACT</t>
  </si>
  <si>
    <t>Verify Target Table schema</t>
  </si>
  <si>
    <t>Data Values</t>
  </si>
  <si>
    <t>Verify the field is not null or empty</t>
  </si>
  <si>
    <t>Verify the field is not duplicated</t>
  </si>
  <si>
    <t>Verify record counts between source data and target data are same</t>
  </si>
  <si>
    <t>Not return any values</t>
  </si>
  <si>
    <t>N/A</t>
  </si>
  <si>
    <t>Target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</si>
</sst>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Calibri"/>
      <family val="2"/>
      <scheme val="minor"/>
    </font>
    <font>
      <b/>
      <sz val="12"/>
      <color rgb="FFFF0000"/>
      <name val="Times New Roman"/>
      <family val="1"/>
    </font>
    <font>
      <i/>
      <sz val="12"/>
      <color rgb="FFFF0000"/>
      <name val="Times New Roman"/>
      <family val="1"/>
    </font>
    <font>
      <sz val="10"/>
      <color indexed="8"/>
      <name val="Arial"/>
      <family val="2"/>
    </font>
    <font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2"/>
      <color rgb="FF000000"/>
      <name val="Times New Roman"/>
      <family val="1"/>
    </font>
    <font>
      <sz val="8"/>
      <name val="Calibri"/>
      <family val="2"/>
      <scheme val="minor"/>
    </font>
    <font>
      <b/>
      <sz val="11"/>
      <name val="Times New Roman"/>
      <family val="1"/>
    </font>
    <font>
      <sz val="11"/>
      <color indexed="8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4" xfId="0" applyFont="1" applyBorder="1" applyAlignment="1">
      <alignment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4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4" fillId="4" borderId="5" xfId="0" applyFont="1" applyFill="1" applyBorder="1" applyAlignment="1">
      <alignment horizontal="center" wrapText="1"/>
    </xf>
    <xf numFmtId="0" fontId="4" fillId="5" borderId="5" xfId="0" applyFont="1" applyFill="1" applyBorder="1" applyAlignment="1">
      <alignment horizontal="center" wrapText="1"/>
    </xf>
    <xf numFmtId="0" fontId="4" fillId="6" borderId="5" xfId="0" applyFont="1" applyFill="1" applyBorder="1" applyAlignment="1">
      <alignment horizontal="center" wrapText="1"/>
    </xf>
    <xf numFmtId="0" fontId="4" fillId="7" borderId="5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4" fillId="8" borderId="5" xfId="0" applyFont="1" applyFill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4" fillId="9" borderId="5" xfId="0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1" fillId="11" borderId="5" xfId="0" applyFont="1" applyFill="1" applyBorder="1" applyAlignment="1">
      <alignment horizontal="center" wrapText="1"/>
    </xf>
    <xf numFmtId="0" fontId="1" fillId="11" borderId="6" xfId="0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4" fillId="0" borderId="6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4" fillId="12" borderId="5" xfId="0" applyFont="1" applyFill="1" applyBorder="1" applyAlignment="1">
      <alignment horizontal="center" wrapText="1"/>
    </xf>
    <xf numFmtId="0" fontId="3" fillId="0" borderId="12" xfId="0" applyFont="1" applyBorder="1" applyAlignment="1">
      <alignment vertical="top" wrapText="1"/>
    </xf>
    <xf numFmtId="0" fontId="4" fillId="0" borderId="13" xfId="0" applyFont="1" applyBorder="1" applyAlignment="1">
      <alignment vertical="top" wrapText="1"/>
    </xf>
    <xf numFmtId="0" fontId="4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0" xfId="0" applyFont="1" applyAlignment="1">
      <alignment wrapText="1"/>
    </xf>
    <xf numFmtId="0" fontId="8" fillId="2" borderId="1" xfId="0" applyFont="1" applyFill="1" applyBorder="1"/>
    <xf numFmtId="0" fontId="8" fillId="2" borderId="1" xfId="0" applyFont="1" applyFill="1" applyBorder="1" applyAlignment="1">
      <alignment wrapText="1"/>
    </xf>
    <xf numFmtId="0" fontId="9" fillId="0" borderId="0" xfId="0" applyFont="1"/>
    <xf numFmtId="0" fontId="9" fillId="0" borderId="1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1" xfId="0" quotePrefix="1" applyFont="1" applyBorder="1" applyAlignment="1">
      <alignment horizontal="left" vertical="center" wrapText="1"/>
    </xf>
    <xf numFmtId="0" fontId="9" fillId="0" borderId="0" xfId="0" applyFont="1" applyAlignment="1">
      <alignment wrapText="1"/>
    </xf>
    <xf numFmtId="0" fontId="1" fillId="3" borderId="8" xfId="0" applyFont="1" applyFill="1" applyBorder="1" applyAlignment="1">
      <alignment horizontal="center" wrapText="1"/>
    </xf>
    <xf numFmtId="0" fontId="1" fillId="3" borderId="10" xfId="0" applyFont="1" applyFill="1" applyBorder="1" applyAlignment="1">
      <alignment horizontal="center" wrapText="1"/>
    </xf>
    <xf numFmtId="0" fontId="1" fillId="3" borderId="9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11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</cellXfs>
  <cellStyles count="1">
    <cellStyle name="Normal" xfId="0" builtinId="0"/>
  </cellStyles>
  <dxfs count="8"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CC"/>
        </patternFill>
      </fill>
    </dxf>
    <dxf>
      <fill>
        <patternFill>
          <bgColor rgb="FFFF99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99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E8C41-B87D-4004-9D97-3E9D6CC4D6E3}">
  <dimension ref="A1:U15"/>
  <sheetViews>
    <sheetView tabSelected="1" zoomScale="68" zoomScaleNormal="68" workbookViewId="0">
      <pane xSplit="1" ySplit="1" topLeftCell="H11" activePane="bottomRight" state="frozen"/>
      <selection pane="topRight" activeCell="B1" sqref="B1"/>
      <selection pane="bottomLeft" activeCell="A2" sqref="A2"/>
      <selection pane="bottomRight" activeCell="L15" sqref="L15"/>
    </sheetView>
  </sheetViews>
  <sheetFormatPr defaultRowHeight="80" customHeight="1" x14ac:dyDescent="0.3"/>
  <cols>
    <col min="1" max="1" width="14.81640625" style="32" customWidth="1"/>
    <col min="2" max="2" width="55.36328125" style="32" customWidth="1"/>
    <col min="3" max="3" width="83.1796875" style="32" customWidth="1"/>
    <col min="4" max="4" width="11.81640625" style="32" bestFit="1" customWidth="1"/>
    <col min="5" max="5" width="12" style="32" customWidth="1"/>
    <col min="6" max="6" width="18.90625" style="32" customWidth="1"/>
    <col min="7" max="7" width="26.36328125" style="32" customWidth="1"/>
    <col min="8" max="8" width="27.7265625" style="36" customWidth="1"/>
    <col min="9" max="10" width="22.54296875" style="36" customWidth="1"/>
    <col min="11" max="11" width="54" style="36" customWidth="1"/>
    <col min="12" max="12" width="37.7265625" style="36" customWidth="1"/>
    <col min="13" max="13" width="26.453125" style="32" customWidth="1"/>
    <col min="14" max="14" width="18.54296875" style="32" customWidth="1"/>
    <col min="15" max="16" width="20.81640625" style="32" customWidth="1"/>
    <col min="17" max="17" width="37.26953125" style="32" customWidth="1"/>
    <col min="18" max="18" width="12.6328125" style="32" bestFit="1" customWidth="1"/>
    <col min="19" max="19" width="10.7265625" style="32" bestFit="1" customWidth="1"/>
    <col min="20" max="20" width="25.81640625" style="32" customWidth="1"/>
    <col min="21" max="21" width="29.81640625" style="32" customWidth="1"/>
    <col min="22" max="16384" width="8.7265625" style="32"/>
  </cols>
  <sheetData>
    <row r="1" spans="1:21" ht="80" customHeight="1" x14ac:dyDescent="0.3">
      <c r="A1" s="30" t="s">
        <v>76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1" t="s">
        <v>77</v>
      </c>
      <c r="I1" s="31" t="s">
        <v>81</v>
      </c>
      <c r="J1" s="31" t="s">
        <v>82</v>
      </c>
      <c r="K1" s="30" t="s">
        <v>78</v>
      </c>
      <c r="L1" s="30" t="s">
        <v>79</v>
      </c>
      <c r="M1" s="30" t="s">
        <v>80</v>
      </c>
      <c r="N1" s="30" t="s">
        <v>85</v>
      </c>
      <c r="O1" s="30" t="s">
        <v>86</v>
      </c>
      <c r="P1" s="30" t="s">
        <v>109</v>
      </c>
      <c r="Q1" s="30" t="s">
        <v>87</v>
      </c>
      <c r="R1" s="30" t="s">
        <v>88</v>
      </c>
      <c r="S1" s="30" t="s">
        <v>89</v>
      </c>
      <c r="T1" s="30" t="s">
        <v>110</v>
      </c>
      <c r="U1" s="30" t="s">
        <v>90</v>
      </c>
    </row>
    <row r="2" spans="1:21" s="34" customFormat="1" ht="80" customHeight="1" x14ac:dyDescent="0.35">
      <c r="A2" s="33" t="str">
        <f>S2&amp;"_"&amp;ROW()-1</f>
        <v>CYC_INTF_1</v>
      </c>
      <c r="B2" s="33" t="str">
        <f>"["&amp;S2&amp;"] Verify "&amp;F2</f>
        <v>[CYC_INTF] Verify Metadata</v>
      </c>
      <c r="C2" s="33" t="s">
        <v>120</v>
      </c>
      <c r="D2" s="33"/>
      <c r="E2" s="33" t="s">
        <v>8</v>
      </c>
      <c r="F2" s="33" t="s">
        <v>9</v>
      </c>
      <c r="G2" s="33" t="s">
        <v>48</v>
      </c>
      <c r="H2" s="33" t="s">
        <v>74</v>
      </c>
      <c r="I2" s="33" t="s">
        <v>95</v>
      </c>
      <c r="J2" s="33" t="s">
        <v>84</v>
      </c>
      <c r="K2" s="33" t="str">
        <f>"SELECT * FROM "&amp;O2</f>
        <v>SELECT * FROM CYC_INTF</v>
      </c>
      <c r="L2" s="33" t="str">
        <f>"DESCRIBE "&amp;R2&amp;"."&amp;S2</f>
        <v>DESCRIBE INTF.CYC_INTF</v>
      </c>
      <c r="M2" s="33" t="s">
        <v>108</v>
      </c>
      <c r="N2" s="33" t="s">
        <v>94</v>
      </c>
      <c r="O2" s="33" t="s">
        <v>93</v>
      </c>
      <c r="P2" s="33" t="s">
        <v>126</v>
      </c>
      <c r="Q2" s="33" t="s">
        <v>126</v>
      </c>
      <c r="R2" s="33" t="s">
        <v>92</v>
      </c>
      <c r="S2" s="33" t="s">
        <v>93</v>
      </c>
      <c r="T2" s="33"/>
      <c r="U2" s="33"/>
    </row>
    <row r="3" spans="1:21" s="34" customFormat="1" ht="80" customHeight="1" x14ac:dyDescent="0.35">
      <c r="A3" s="33" t="str">
        <f t="shared" ref="A3:A15" si="0">S3&amp;"_"&amp;ROW()-1</f>
        <v>CYC_INTF_2</v>
      </c>
      <c r="B3" s="33" t="str">
        <f>"["&amp;S3&amp;"]["&amp;U3&amp;"]  Verify"&amp;F3</f>
        <v>[CYC_INTF][UNQ_ID_IN_SRC_STM]  VerifyData Values</v>
      </c>
      <c r="C3" s="33" t="str">
        <f>"Verify data values between source data:  "&amp;N3&amp;"."&amp;O3&amp;"."&amp;Q3&amp;" and target data: "&amp;R3&amp;"."&amp;S3&amp;"."&amp;U3&amp;" with transformation logic: DIRECT"</f>
        <v>Verify data values between source data:  RATING_OWNER.CLOSED_CYCLE.CYCLE_ID and target data: INTF.CYC_INTF.UNQ_ID_IN_SRC_STM with transformation logic: DIRECT</v>
      </c>
      <c r="D3" s="33"/>
      <c r="E3" s="33" t="s">
        <v>8</v>
      </c>
      <c r="F3" s="33" t="s">
        <v>121</v>
      </c>
      <c r="G3" s="33" t="s">
        <v>48</v>
      </c>
      <c r="H3" s="33" t="s">
        <v>73</v>
      </c>
      <c r="I3" s="33" t="s">
        <v>107</v>
      </c>
      <c r="J3" s="33" t="s">
        <v>84</v>
      </c>
      <c r="K3" s="33" t="str">
        <f>"SELECT "&amp;Q3&amp;" FROM "&amp;N3&amp;"."&amp;O3&amp;" ORDER BY "&amp;Q3</f>
        <v>SELECT CYCLE_ID FROM RATING_OWNER.CLOSED_CYCLE ORDER BY CYCLE_ID</v>
      </c>
      <c r="L3" s="33" t="str">
        <f>"SELECT "&amp;U3&amp;" FROM "&amp;R3&amp;"."&amp;S3&amp;" ORDER BY "&amp;T3</f>
        <v>SELECT UNQ_ID_IN_SRC_STM FROM INTF.CYC_INTF ORDER BY UNQ_ID_IN_SRC_STM</v>
      </c>
      <c r="M3" s="33" t="s">
        <v>108</v>
      </c>
      <c r="N3" s="33" t="s">
        <v>83</v>
      </c>
      <c r="O3" s="33" t="s">
        <v>91</v>
      </c>
      <c r="P3" s="33" t="s">
        <v>96</v>
      </c>
      <c r="Q3" s="33" t="s">
        <v>96</v>
      </c>
      <c r="R3" s="33" t="s">
        <v>92</v>
      </c>
      <c r="S3" s="33" t="s">
        <v>93</v>
      </c>
      <c r="T3" s="33" t="s">
        <v>100</v>
      </c>
      <c r="U3" s="33" t="s">
        <v>100</v>
      </c>
    </row>
    <row r="4" spans="1:21" s="34" customFormat="1" ht="80" customHeight="1" x14ac:dyDescent="0.35">
      <c r="A4" s="33" t="str">
        <f t="shared" si="0"/>
        <v>CYC_INTF_3</v>
      </c>
      <c r="B4" s="33" t="str">
        <f t="shared" ref="B4:B9" si="1">"["&amp;S4&amp;"]["&amp;U4&amp;"]  Verify"&amp;F4</f>
        <v>[CYC_INTF][CYC_CODE]  VerifyData Values</v>
      </c>
      <c r="C4" s="33" t="str">
        <f t="shared" ref="C4:C12" si="2">"Verify data values between source data:  "&amp;N4&amp;"."&amp;O4&amp;"."&amp;Q4&amp;" and target data: "&amp;R4&amp;"."&amp;S4&amp;"."&amp;U4&amp;" with transformation logic: DIRECT"</f>
        <v>Verify data values between source data:  RATING_OWNER.CLOSED_CYCLE.CYCLE_CODE and target data: INTF.CYC_INTF.CYC_CODE with transformation logic: DIRECT</v>
      </c>
      <c r="D4" s="33"/>
      <c r="E4" s="33" t="s">
        <v>8</v>
      </c>
      <c r="F4" s="33" t="s">
        <v>121</v>
      </c>
      <c r="G4" s="33" t="s">
        <v>48</v>
      </c>
      <c r="H4" s="33" t="s">
        <v>73</v>
      </c>
      <c r="I4" s="33" t="s">
        <v>107</v>
      </c>
      <c r="J4" s="33" t="s">
        <v>84</v>
      </c>
      <c r="K4" s="33" t="str">
        <f>"SELECT "&amp;P4&amp;","&amp;Q4&amp;" FROM "&amp;N4&amp;"."&amp;O4&amp;" ORDER BY "&amp;P4</f>
        <v>SELECT CYCLE_ID,CYCLE_CODE FROM RATING_OWNER.CLOSED_CYCLE ORDER BY CYCLE_ID</v>
      </c>
      <c r="L4" s="33" t="str">
        <f>"SELECT "&amp;T4&amp;","&amp;U4&amp;" FROM "&amp;R4&amp;"."&amp;S4&amp;" ORDER BY "&amp;T4</f>
        <v>SELECT UNQ_ID_IN_SRC_STM,CYC_CODE FROM INTF.CYC_INTF ORDER BY UNQ_ID_IN_SRC_STM</v>
      </c>
      <c r="M4" s="33" t="s">
        <v>108</v>
      </c>
      <c r="N4" s="33" t="s">
        <v>83</v>
      </c>
      <c r="O4" s="33" t="s">
        <v>91</v>
      </c>
      <c r="P4" s="33" t="s">
        <v>96</v>
      </c>
      <c r="Q4" s="33" t="s">
        <v>97</v>
      </c>
      <c r="R4" s="33" t="s">
        <v>92</v>
      </c>
      <c r="S4" s="33" t="s">
        <v>93</v>
      </c>
      <c r="T4" s="33" t="s">
        <v>100</v>
      </c>
      <c r="U4" s="33" t="s">
        <v>101</v>
      </c>
    </row>
    <row r="5" spans="1:21" s="34" customFormat="1" ht="80" customHeight="1" x14ac:dyDescent="0.35">
      <c r="A5" s="33" t="str">
        <f t="shared" si="0"/>
        <v>CYC_INTF_4</v>
      </c>
      <c r="B5" s="33" t="str">
        <f t="shared" si="1"/>
        <v>[CYC_INTF][CYC_NM]  VerifyData Values</v>
      </c>
      <c r="C5" s="33" t="str">
        <f t="shared" si="2"/>
        <v>Verify data values between source data:  RATING_OWNER.CLOSED_CYCLE.CYCLE_NAME and target data: INTF.CYC_INTF.CYC_NM with transformation logic: DIRECT</v>
      </c>
      <c r="D5" s="33"/>
      <c r="E5" s="33" t="s">
        <v>8</v>
      </c>
      <c r="F5" s="33" t="s">
        <v>121</v>
      </c>
      <c r="G5" s="33" t="s">
        <v>48</v>
      </c>
      <c r="H5" s="33" t="s">
        <v>73</v>
      </c>
      <c r="I5" s="33" t="s">
        <v>107</v>
      </c>
      <c r="J5" s="33" t="s">
        <v>84</v>
      </c>
      <c r="K5" s="33" t="str">
        <f t="shared" ref="K5:K6" si="3">"SELECT "&amp;P5&amp;","&amp;Q5&amp;" FROM "&amp;N5&amp;"."&amp;O5&amp;" ORDER BY "&amp;P5</f>
        <v>SELECT CYCLE_ID,CYCLE_NAME FROM RATING_OWNER.CLOSED_CYCLE ORDER BY CYCLE_ID</v>
      </c>
      <c r="L5" s="33" t="str">
        <f t="shared" ref="L5:L12" si="4">"SELECT "&amp;T5&amp;","&amp;U5&amp;" FROM "&amp;R5&amp;"."&amp;S5&amp;" ORDER BY "&amp;T5</f>
        <v>SELECT UNQ_ID_IN_SRC_STM,CYC_NM FROM INTF.CYC_INTF ORDER BY UNQ_ID_IN_SRC_STM</v>
      </c>
      <c r="M5" s="33" t="s">
        <v>108</v>
      </c>
      <c r="N5" s="33" t="s">
        <v>83</v>
      </c>
      <c r="O5" s="33" t="s">
        <v>91</v>
      </c>
      <c r="P5" s="33" t="s">
        <v>96</v>
      </c>
      <c r="Q5" s="33" t="s">
        <v>98</v>
      </c>
      <c r="R5" s="33" t="s">
        <v>92</v>
      </c>
      <c r="S5" s="33" t="s">
        <v>93</v>
      </c>
      <c r="T5" s="33" t="s">
        <v>100</v>
      </c>
      <c r="U5" s="33" t="s">
        <v>102</v>
      </c>
    </row>
    <row r="6" spans="1:21" s="34" customFormat="1" ht="80" customHeight="1" x14ac:dyDescent="0.35">
      <c r="A6" s="33" t="str">
        <f t="shared" si="0"/>
        <v>CYC_INTF_5</v>
      </c>
      <c r="B6" s="33" t="str">
        <f t="shared" si="1"/>
        <v>[CYC_INTF][CYC_STT]  VerifyData Values</v>
      </c>
      <c r="C6" s="33" t="str">
        <f t="shared" si="2"/>
        <v>Verify data values between source data:  RATING_OWNER.CLOSED_CYCLE.STATUS and target data: INTF.CYC_INTF.CYC_STT with transformation logic: DIRECT</v>
      </c>
      <c r="D6" s="33"/>
      <c r="E6" s="33" t="s">
        <v>8</v>
      </c>
      <c r="F6" s="33" t="s">
        <v>121</v>
      </c>
      <c r="G6" s="33" t="s">
        <v>48</v>
      </c>
      <c r="H6" s="33" t="s">
        <v>73</v>
      </c>
      <c r="I6" s="33" t="s">
        <v>107</v>
      </c>
      <c r="J6" s="33" t="s">
        <v>84</v>
      </c>
      <c r="K6" s="33" t="str">
        <f t="shared" si="3"/>
        <v>SELECT CYCLE_ID,STATUS FROM RATING_OWNER.CLOSED_CYCLE ORDER BY CYCLE_ID</v>
      </c>
      <c r="L6" s="33" t="str">
        <f t="shared" si="4"/>
        <v>SELECT UNQ_ID_IN_SRC_STM,CYC_STT FROM INTF.CYC_INTF ORDER BY UNQ_ID_IN_SRC_STM</v>
      </c>
      <c r="M6" s="33" t="s">
        <v>108</v>
      </c>
      <c r="N6" s="33" t="s">
        <v>83</v>
      </c>
      <c r="O6" s="33" t="s">
        <v>91</v>
      </c>
      <c r="P6" s="33" t="s">
        <v>96</v>
      </c>
      <c r="Q6" s="33" t="s">
        <v>99</v>
      </c>
      <c r="R6" s="33" t="s">
        <v>92</v>
      </c>
      <c r="S6" s="33" t="s">
        <v>93</v>
      </c>
      <c r="T6" s="33" t="s">
        <v>100</v>
      </c>
      <c r="U6" s="33" t="s">
        <v>103</v>
      </c>
    </row>
    <row r="7" spans="1:21" s="34" customFormat="1" ht="80" customHeight="1" x14ac:dyDescent="0.35">
      <c r="A7" s="33" t="str">
        <f t="shared" si="0"/>
        <v>CYC_INTF_6</v>
      </c>
      <c r="B7" s="33" t="str">
        <f t="shared" si="1"/>
        <v>[CYC_INTF][SRC_STM_CODE]  VerifyData Values</v>
      </c>
      <c r="C7" s="33" t="str">
        <f t="shared" si="2"/>
        <v>Verify data values between source data:  RATING_OWNER.CLOSED_CYCLE.'CYCLE' AS SRC_STM_CODE  and target data: INTF.CYC_INTF.SRC_STM_CODE with transformation logic: DIRECT</v>
      </c>
      <c r="D7" s="33"/>
      <c r="E7" s="33" t="s">
        <v>8</v>
      </c>
      <c r="F7" s="33" t="s">
        <v>121</v>
      </c>
      <c r="G7" s="33" t="s">
        <v>48</v>
      </c>
      <c r="H7" s="33" t="s">
        <v>73</v>
      </c>
      <c r="I7" s="33" t="s">
        <v>107</v>
      </c>
      <c r="J7" s="33" t="s">
        <v>84</v>
      </c>
      <c r="K7" s="33" t="str">
        <f t="shared" ref="K7:K12" si="5">"SELECT "&amp;P7&amp;","&amp;Q7&amp;" FROM "&amp;N7&amp;"."&amp;O7&amp;" ORDER BY "&amp;P7</f>
        <v>SELECT CYCLE_ID,'CYCLE' AS SRC_STM_CODE  FROM RATING_OWNER.CLOSED_CYCLE ORDER BY CYCLE_ID</v>
      </c>
      <c r="L7" s="33" t="str">
        <f t="shared" si="4"/>
        <v>SELECT UNQ_ID_IN_SRC_STM,SRC_STM_CODE FROM INTF.CYC_INTF ORDER BY UNQ_ID_IN_SRC_STM</v>
      </c>
      <c r="M7" s="33" t="s">
        <v>108</v>
      </c>
      <c r="N7" s="33" t="s">
        <v>83</v>
      </c>
      <c r="O7" s="33" t="s">
        <v>91</v>
      </c>
      <c r="P7" s="33" t="s">
        <v>96</v>
      </c>
      <c r="Q7" s="35" t="s">
        <v>111</v>
      </c>
      <c r="R7" s="33" t="s">
        <v>92</v>
      </c>
      <c r="S7" s="33" t="s">
        <v>93</v>
      </c>
      <c r="T7" s="33" t="s">
        <v>100</v>
      </c>
      <c r="U7" s="33" t="s">
        <v>104</v>
      </c>
    </row>
    <row r="8" spans="1:21" s="34" customFormat="1" ht="80" customHeight="1" x14ac:dyDescent="0.35">
      <c r="A8" s="33" t="str">
        <f t="shared" si="0"/>
        <v>CYC_INTF_7</v>
      </c>
      <c r="B8" s="33" t="str">
        <f t="shared" si="1"/>
        <v>[CYC_INTF][SRC_STM_NM]  VerifyData Values</v>
      </c>
      <c r="C8" s="33" t="str">
        <f t="shared" si="2"/>
        <v>Verify data values between source data:  RATING_OWNER.CLOSED_CYCLE.'CLOSED_CYCLE' AS SRC_STM_NM and target data: INTF.CYC_INTF.SRC_STM_NM with transformation logic: DIRECT</v>
      </c>
      <c r="D8" s="33"/>
      <c r="E8" s="33" t="s">
        <v>8</v>
      </c>
      <c r="F8" s="33" t="s">
        <v>121</v>
      </c>
      <c r="G8" s="33" t="s">
        <v>48</v>
      </c>
      <c r="H8" s="33" t="s">
        <v>73</v>
      </c>
      <c r="I8" s="33" t="s">
        <v>107</v>
      </c>
      <c r="J8" s="33" t="s">
        <v>84</v>
      </c>
      <c r="K8" s="33" t="str">
        <f t="shared" si="5"/>
        <v>SELECT CYCLE_ID,'CLOSED_CYCLE' AS SRC_STM_NM FROM RATING_OWNER.CLOSED_CYCLE ORDER BY CYCLE_ID</v>
      </c>
      <c r="L8" s="33" t="str">
        <f t="shared" si="4"/>
        <v>SELECT UNQ_ID_IN_SRC_STM,SRC_STM_NM FROM INTF.CYC_INTF ORDER BY UNQ_ID_IN_SRC_STM</v>
      </c>
      <c r="M8" s="33" t="s">
        <v>108</v>
      </c>
      <c r="N8" s="33" t="s">
        <v>83</v>
      </c>
      <c r="O8" s="33" t="s">
        <v>91</v>
      </c>
      <c r="P8" s="33" t="s">
        <v>96</v>
      </c>
      <c r="Q8" s="35" t="s">
        <v>112</v>
      </c>
      <c r="R8" s="33" t="s">
        <v>92</v>
      </c>
      <c r="S8" s="33" t="s">
        <v>93</v>
      </c>
      <c r="T8" s="33" t="s">
        <v>100</v>
      </c>
      <c r="U8" s="33" t="s">
        <v>105</v>
      </c>
    </row>
    <row r="9" spans="1:21" s="34" customFormat="1" ht="80" customHeight="1" x14ac:dyDescent="0.35">
      <c r="A9" s="33" t="str">
        <f t="shared" si="0"/>
        <v>CYC_INTF_8</v>
      </c>
      <c r="B9" s="33" t="str">
        <f t="shared" si="1"/>
        <v>[CYC_INTF][PCS_DT]  VerifyData Values</v>
      </c>
      <c r="C9" s="33" t="str">
        <f t="shared" si="2"/>
        <v>Verify data values between source data:  RATING_OWNER.CLOSED_CYCLE.TO_CHAR(to_date(CURRENT_DATE),'yyyy-mm-dd') AS PCS_DT and target data: INTF.CYC_INTF.PCS_DT with transformation logic: DIRECT</v>
      </c>
      <c r="D9" s="33"/>
      <c r="E9" s="33" t="s">
        <v>8</v>
      </c>
      <c r="F9" s="33" t="s">
        <v>121</v>
      </c>
      <c r="G9" s="33" t="s">
        <v>48</v>
      </c>
      <c r="H9" s="33" t="s">
        <v>73</v>
      </c>
      <c r="I9" s="33" t="s">
        <v>107</v>
      </c>
      <c r="J9" s="33" t="s">
        <v>84</v>
      </c>
      <c r="K9" s="33" t="str">
        <f t="shared" si="5"/>
        <v>SELECT CYCLE_ID,TO_CHAR(to_date(CURRENT_DATE),'yyyy-mm-dd') AS PCS_DT FROM RATING_OWNER.CLOSED_CYCLE ORDER BY CYCLE_ID</v>
      </c>
      <c r="L9" s="33" t="str">
        <f t="shared" si="4"/>
        <v>SELECT UNQ_ID_IN_SRC_STM,PCS_DT FROM INTF.CYC_INTF ORDER BY UNQ_ID_IN_SRC_STM</v>
      </c>
      <c r="M9" s="33" t="s">
        <v>108</v>
      </c>
      <c r="N9" s="33" t="s">
        <v>83</v>
      </c>
      <c r="O9" s="33" t="s">
        <v>91</v>
      </c>
      <c r="P9" s="33" t="s">
        <v>96</v>
      </c>
      <c r="Q9" s="33" t="s">
        <v>113</v>
      </c>
      <c r="R9" s="33" t="s">
        <v>92</v>
      </c>
      <c r="S9" s="33" t="s">
        <v>93</v>
      </c>
      <c r="T9" s="33" t="s">
        <v>100</v>
      </c>
      <c r="U9" s="33" t="s">
        <v>106</v>
      </c>
    </row>
    <row r="10" spans="1:21" s="34" customFormat="1" ht="80" customHeight="1" x14ac:dyDescent="0.35">
      <c r="A10" s="33" t="str">
        <f t="shared" si="0"/>
        <v>CYC_INTF_9</v>
      </c>
      <c r="B10" s="33" t="str">
        <f>"["&amp;S10&amp;"][PPN_TMS]  Verify"&amp;F10</f>
        <v>[CYC_INTF][PPN_TMS]  VerifyData Values</v>
      </c>
      <c r="C10" s="33" t="str">
        <f t="shared" si="2"/>
        <v>Verify data values between source data:  RATING_OWNER.CLOSED_CYCLE.REGEXP_SUBSTR(((SYSDATE - TO_DATE('1970-01-01', 'yyyy-MM-dd')) * (24 * 60 * 60 * 1000)),'^[0-9,]{4}') AS PPN_TMS_EXTRACT and target data: INTF.CYC_INTF.SUBSTR(PPN_TMS,0,4) AS PPN_TMS_EXTRACT with transformation logic: DIRECT</v>
      </c>
      <c r="D10" s="33"/>
      <c r="E10" s="33" t="s">
        <v>8</v>
      </c>
      <c r="F10" s="33" t="s">
        <v>121</v>
      </c>
      <c r="G10" s="33" t="s">
        <v>48</v>
      </c>
      <c r="H10" s="33" t="s">
        <v>73</v>
      </c>
      <c r="I10" s="33" t="s">
        <v>107</v>
      </c>
      <c r="J10" s="33" t="s">
        <v>84</v>
      </c>
      <c r="K10" s="33" t="str">
        <f t="shared" si="5"/>
        <v>SELECT CYCLE_ID,REGEXP_SUBSTR(((SYSDATE - TO_DATE('1970-01-01', 'yyyy-MM-dd')) * (24 * 60 * 60 * 1000)),'^[0-9,]{4}') AS PPN_TMS_EXTRACT FROM RATING_OWNER.CLOSED_CYCLE ORDER BY CYCLE_ID</v>
      </c>
      <c r="L10" s="33" t="str">
        <f t="shared" si="4"/>
        <v>SELECT UNQ_ID_IN_SRC_STM,SUBSTR(PPN_TMS,0,4) AS PPN_TMS_EXTRACT FROM INTF.CYC_INTF ORDER BY UNQ_ID_IN_SRC_STM</v>
      </c>
      <c r="M10" s="33" t="s">
        <v>108</v>
      </c>
      <c r="N10" s="33" t="s">
        <v>83</v>
      </c>
      <c r="O10" s="33" t="s">
        <v>91</v>
      </c>
      <c r="P10" s="33" t="s">
        <v>96</v>
      </c>
      <c r="Q10" s="33" t="s">
        <v>114</v>
      </c>
      <c r="R10" s="33" t="s">
        <v>92</v>
      </c>
      <c r="S10" s="33" t="s">
        <v>93</v>
      </c>
      <c r="T10" s="33" t="s">
        <v>100</v>
      </c>
      <c r="U10" s="33" t="s">
        <v>115</v>
      </c>
    </row>
    <row r="11" spans="1:21" s="34" customFormat="1" ht="126.5" customHeight="1" x14ac:dyDescent="0.35">
      <c r="A11" s="33" t="str">
        <f t="shared" si="0"/>
        <v>CYC_INTF_10</v>
      </c>
      <c r="B11" s="33" t="str">
        <f>"["&amp;S11&amp;"]EFF_FM_TMS]  Verify"&amp;F11</f>
        <v>[CYC_INTF]EFF_FM_TMS]  VerifyData Values</v>
      </c>
      <c r="C11" s="33" t="str">
        <f>"Verify data values between source data:  "&amp;N11&amp;"."&amp;O11&amp;"."&amp;Q11&amp;" and target data: "&amp;R11&amp;"."&amp;S11&amp;"."&amp;U11&amp;" with transformation logic: DIRECT"</f>
        <v>Verify data values between source data:  RATING_OWNER.CLOSED_CYCLE.TO_CHAR(CURRENT_DATE,'YYYY-MM-DD') AS EFF_FM_TMS_EXTRACT and target data: INTF.CYC_INTF.SUBSTR(EFF_FM_TMS,0,10) AS EFF_FM_TMS_EXTRACT with transformation logic: DIRECT</v>
      </c>
      <c r="D11" s="33"/>
      <c r="E11" s="33" t="s">
        <v>8</v>
      </c>
      <c r="F11" s="33" t="s">
        <v>121</v>
      </c>
      <c r="G11" s="33" t="s">
        <v>48</v>
      </c>
      <c r="H11" s="33" t="s">
        <v>73</v>
      </c>
      <c r="I11" s="33" t="s">
        <v>107</v>
      </c>
      <c r="J11" s="33" t="s">
        <v>84</v>
      </c>
      <c r="K11" s="33" t="str">
        <f t="shared" si="5"/>
        <v>SELECT CYCLE_ID,TO_CHAR(CURRENT_DATE,'YYYY-MM-DD') AS EFF_FM_TMS_EXTRACT FROM RATING_OWNER.CLOSED_CYCLE ORDER BY CYCLE_ID</v>
      </c>
      <c r="L11" s="33" t="str">
        <f>"SELECT "&amp;T11&amp;","&amp;U11&amp;" FROM "&amp;R11&amp;"."&amp;S11&amp;" ORDER BY "&amp;T11</f>
        <v>SELECT UNQ_ID_IN_SRC_STM,SUBSTR(EFF_FM_TMS,0,10) AS EFF_FM_TMS_EXTRACT FROM INTF.CYC_INTF ORDER BY UNQ_ID_IN_SRC_STM</v>
      </c>
      <c r="M11" s="33" t="s">
        <v>108</v>
      </c>
      <c r="N11" s="33" t="s">
        <v>83</v>
      </c>
      <c r="O11" s="33" t="s">
        <v>91</v>
      </c>
      <c r="P11" s="33" t="s">
        <v>96</v>
      </c>
      <c r="Q11" s="33" t="s">
        <v>118</v>
      </c>
      <c r="R11" s="33" t="s">
        <v>92</v>
      </c>
      <c r="S11" s="33" t="s">
        <v>93</v>
      </c>
      <c r="T11" s="33" t="s">
        <v>100</v>
      </c>
      <c r="U11" s="33" t="s">
        <v>116</v>
      </c>
    </row>
    <row r="12" spans="1:21" s="34" customFormat="1" ht="110" customHeight="1" x14ac:dyDescent="0.35">
      <c r="A12" s="33" t="str">
        <f t="shared" si="0"/>
        <v>CYC_INTF_11</v>
      </c>
      <c r="B12" s="33" t="str">
        <f>"["&amp;S12&amp;"][EFF_TO_TMS]  Verify"&amp;F12</f>
        <v>[CYC_INTF][EFF_TO_TMS]  VerifyData Values</v>
      </c>
      <c r="C12" s="33" t="str">
        <f t="shared" si="2"/>
        <v>Verify data values between source data:  RATING_OWNER.CLOSED_CYCLE.'2400-01-01' AS EFF_FM_TMS_EXTRACT and target data: INTF.CYC_INTF.SUBSTR(EFF_TO_TMS,0,10) AS EFF_TO_TMS_EXTRACT with transformation logic: DIRECT</v>
      </c>
      <c r="D12" s="33"/>
      <c r="E12" s="33" t="s">
        <v>8</v>
      </c>
      <c r="F12" s="33" t="s">
        <v>121</v>
      </c>
      <c r="G12" s="33" t="s">
        <v>48</v>
      </c>
      <c r="H12" s="33" t="s">
        <v>73</v>
      </c>
      <c r="I12" s="33" t="s">
        <v>107</v>
      </c>
      <c r="J12" s="33" t="s">
        <v>84</v>
      </c>
      <c r="K12" s="33" t="str">
        <f t="shared" si="5"/>
        <v>SELECT CYCLE_ID,'2400-01-01' AS EFF_FM_TMS_EXTRACT FROM RATING_OWNER.CLOSED_CYCLE ORDER BY CYCLE_ID</v>
      </c>
      <c r="L12" s="33" t="str">
        <f t="shared" si="4"/>
        <v>SELECT UNQ_ID_IN_SRC_STM,SUBSTR(EFF_TO_TMS,0,10) AS EFF_TO_TMS_EXTRACT FROM INTF.CYC_INTF ORDER BY UNQ_ID_IN_SRC_STM</v>
      </c>
      <c r="M12" s="33" t="s">
        <v>108</v>
      </c>
      <c r="N12" s="33" t="s">
        <v>83</v>
      </c>
      <c r="O12" s="33" t="s">
        <v>91</v>
      </c>
      <c r="P12" s="33" t="s">
        <v>96</v>
      </c>
      <c r="Q12" s="35" t="s">
        <v>119</v>
      </c>
      <c r="R12" s="33" t="s">
        <v>92</v>
      </c>
      <c r="S12" s="33" t="s">
        <v>93</v>
      </c>
      <c r="T12" s="33" t="s">
        <v>100</v>
      </c>
      <c r="U12" s="33" t="s">
        <v>117</v>
      </c>
    </row>
    <row r="13" spans="1:21" s="34" customFormat="1" ht="80" customHeight="1" x14ac:dyDescent="0.35">
      <c r="A13" s="33" t="str">
        <f t="shared" si="0"/>
        <v>CYC_INTF_12</v>
      </c>
      <c r="B13" s="33" t="str">
        <f>"["&amp;S13&amp;"]["&amp;U13&amp;"]  Verify"&amp;F13</f>
        <v>[CYC_INTF][UNQ_ID_IN_SRC_STM]  VerifyCompleteness</v>
      </c>
      <c r="C13" s="33" t="s">
        <v>122</v>
      </c>
      <c r="D13" s="33"/>
      <c r="E13" s="33" t="s">
        <v>14</v>
      </c>
      <c r="F13" s="33" t="s">
        <v>31</v>
      </c>
      <c r="G13" s="33" t="s">
        <v>127</v>
      </c>
      <c r="H13" s="33" t="s">
        <v>75</v>
      </c>
      <c r="I13" s="34" t="s">
        <v>126</v>
      </c>
      <c r="J13" s="33" t="s">
        <v>84</v>
      </c>
      <c r="K13" s="34" t="s">
        <v>126</v>
      </c>
      <c r="L13" s="33" t="str">
        <f>"SELECT * FROM "&amp;R13&amp;"."&amp;S13&amp;" WHERE "&amp;U13&amp;" is null or "&amp;U13&amp;" =''"&amp;"  or "&amp;U13&amp;" &lt;=0"</f>
        <v>SELECT * FROM INTF.CYC_INTF WHERE UNQ_ID_IN_SRC_STM is null or UNQ_ID_IN_SRC_STM =''  or UNQ_ID_IN_SRC_STM &lt;=0</v>
      </c>
      <c r="M13" s="33" t="s">
        <v>125</v>
      </c>
      <c r="N13" s="33" t="s">
        <v>83</v>
      </c>
      <c r="O13" s="33" t="s">
        <v>91</v>
      </c>
      <c r="P13" s="33" t="s">
        <v>126</v>
      </c>
      <c r="Q13" s="33" t="s">
        <v>126</v>
      </c>
      <c r="R13" s="33" t="s">
        <v>92</v>
      </c>
      <c r="S13" s="33" t="s">
        <v>93</v>
      </c>
      <c r="T13" s="33"/>
      <c r="U13" s="33" t="s">
        <v>100</v>
      </c>
    </row>
    <row r="14" spans="1:21" s="34" customFormat="1" ht="114.5" customHeight="1" x14ac:dyDescent="0.35">
      <c r="A14" s="33" t="str">
        <f t="shared" si="0"/>
        <v>CYC_INTF_13</v>
      </c>
      <c r="B14" s="33" t="str">
        <f>"["&amp;S14&amp;"]["&amp;U14&amp;"]  Verify"&amp;F14</f>
        <v>[CYC_INTF][UNQ_ID_IN_SRC_STM]  VerifyUniqueness</v>
      </c>
      <c r="C14" s="33" t="s">
        <v>123</v>
      </c>
      <c r="D14" s="33"/>
      <c r="E14" s="33" t="s">
        <v>14</v>
      </c>
      <c r="F14" s="33" t="s">
        <v>33</v>
      </c>
      <c r="G14" s="33" t="s">
        <v>127</v>
      </c>
      <c r="H14" s="33" t="s">
        <v>75</v>
      </c>
      <c r="I14" s="34" t="s">
        <v>126</v>
      </c>
      <c r="J14" s="33" t="s">
        <v>84</v>
      </c>
      <c r="K14" s="33" t="s">
        <v>126</v>
      </c>
      <c r="L14" s="33" t="str">
        <f>"SELECT "&amp;U14&amp;", count(*) as frequency FROM "&amp;R14&amp;"."&amp;S14&amp;" WHERE "&amp;U14&amp;" is not null or "&amp;U14&amp;" =''"&amp;" or "&amp;U14&amp;" &lt;=0 GROUP BY "&amp;U14&amp;" HAVING count(*)&gt;1"</f>
        <v>SELECT UNQ_ID_IN_SRC_STM, count(*) as frequency FROM INTF.CYC_INTF WHERE UNQ_ID_IN_SRC_STM is not null or UNQ_ID_IN_SRC_STM ='' or UNQ_ID_IN_SRC_STM &lt;=0 GROUP BY UNQ_ID_IN_SRC_STM HAVING count(*)&gt;1</v>
      </c>
      <c r="M14" s="33" t="s">
        <v>125</v>
      </c>
      <c r="N14" s="33" t="s">
        <v>83</v>
      </c>
      <c r="O14" s="33" t="s">
        <v>91</v>
      </c>
      <c r="P14" s="33" t="s">
        <v>126</v>
      </c>
      <c r="Q14" s="33" t="s">
        <v>126</v>
      </c>
      <c r="R14" s="33" t="s">
        <v>92</v>
      </c>
      <c r="S14" s="33" t="s">
        <v>93</v>
      </c>
      <c r="T14" s="33"/>
      <c r="U14" s="33" t="s">
        <v>100</v>
      </c>
    </row>
    <row r="15" spans="1:21" s="34" customFormat="1" ht="80" customHeight="1" x14ac:dyDescent="0.35">
      <c r="A15" s="33" t="str">
        <f t="shared" si="0"/>
        <v>CYC_INTF_14</v>
      </c>
      <c r="B15" s="33" t="str">
        <f>"["&amp;O15&amp;"]["&amp;S15&amp;"]  Verify"&amp;F15</f>
        <v>[CLOSED_CYCLE][CYC_INTF]  VerifyRecord Counts</v>
      </c>
      <c r="C15" s="33" t="s">
        <v>124</v>
      </c>
      <c r="D15" s="33"/>
      <c r="E15" s="33" t="s">
        <v>8</v>
      </c>
      <c r="F15" s="33" t="s">
        <v>28</v>
      </c>
      <c r="G15" s="33" t="s">
        <v>48</v>
      </c>
      <c r="H15" s="33" t="s">
        <v>75</v>
      </c>
      <c r="I15" s="33" t="s">
        <v>107</v>
      </c>
      <c r="J15" s="33" t="s">
        <v>84</v>
      </c>
      <c r="K15" s="33" t="str">
        <f>"SELECT COUNT(*)  AS NUM_RECORDS FROM " &amp;N15&amp;"."&amp;O15</f>
        <v>SELECT COUNT(*)  AS NUM_RECORDS FROM RATING_OWNER.CLOSED_CYCLE</v>
      </c>
      <c r="L15" s="33" t="str">
        <f>"SELECT COUNT(*) AS NUM_RECORDS FROM " &amp;R15&amp;"."&amp;S15</f>
        <v>SELECT COUNT(*) AS NUM_RECORDS FROM INTF.CYC_INTF</v>
      </c>
      <c r="M15" s="33" t="s">
        <v>108</v>
      </c>
      <c r="N15" s="33" t="s">
        <v>83</v>
      </c>
      <c r="O15" s="33" t="s">
        <v>91</v>
      </c>
      <c r="P15" s="33" t="s">
        <v>126</v>
      </c>
      <c r="Q15" s="33" t="s">
        <v>126</v>
      </c>
      <c r="R15" s="33" t="s">
        <v>92</v>
      </c>
      <c r="S15" s="33" t="s">
        <v>93</v>
      </c>
      <c r="T15" s="33"/>
      <c r="U15" s="33"/>
    </row>
  </sheetData>
  <autoFilter ref="A1:M15" xr:uid="{686E8C41-B87D-4004-9D97-3E9D6CC4D6E3}"/>
  <phoneticPr fontId="7" type="noConversion"/>
  <conditionalFormatting sqref="E2:E15">
    <cfRule type="cellIs" priority="10" operator="equal">
      <formula>"High"</formula>
    </cfRule>
  </conditionalFormatting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142C69F3-19F6-43FD-91A3-0DF3C90E3B68}">
            <xm:f>LEGEND!$A$5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9" operator="equal" id="{B33069D2-10FF-4C33-B933-FE6CDBB11EB5}">
            <xm:f>LEGEND!$A$4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E2:E15</xm:sqref>
        </x14:conditionalFormatting>
        <x14:conditionalFormatting xmlns:xm="http://schemas.microsoft.com/office/excel/2006/main">
          <x14:cfRule type="cellIs" priority="7" operator="equal" id="{FB95DBF8-C48E-4C75-A5E3-4628BDF84E55}">
            <xm:f>LEGEND!$A$6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E2:E15</xm:sqref>
        </x14:conditionalFormatting>
        <x14:conditionalFormatting xmlns:xm="http://schemas.microsoft.com/office/excel/2006/main">
          <x14:cfRule type="cellIs" priority="1" operator="equal" id="{B6635A36-B7BE-404F-98B2-FF8532399616}">
            <xm:f>LEGEND!$A$18</xm:f>
            <x14:dxf>
              <fill>
                <patternFill>
                  <bgColor rgb="FFFF99CC"/>
                </patternFill>
              </fill>
            </x14:dxf>
          </x14:cfRule>
          <x14:cfRule type="cellIs" priority="2" operator="equal" id="{79C25600-DD1C-42CE-A373-209D4FC94CD4}">
            <xm:f>LEGEND!$A$18</xm:f>
            <x14:dxf>
              <fill>
                <patternFill>
                  <bgColor rgb="FFFF66CC"/>
                </patternFill>
              </fill>
            </x14:dxf>
          </x14:cfRule>
          <x14:cfRule type="cellIs" priority="3" operator="equal" id="{E5D1FB56-3AFE-45D5-99B4-7D82A35F8470}">
            <xm:f>LEGEND!$A$18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operator="equal" id="{9A6EB574-EEAC-4ABF-9F2B-5080F8D9B1B2}">
            <xm:f>LEGEND!$A$17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" operator="equal" id="{AC16FDF9-371C-49A9-AB38-2C498A1848A3}">
            <xm:f>LEGEND!$A$16</xm:f>
            <x14:dxf>
              <fill>
                <patternFill>
                  <bgColor rgb="FFFFC000"/>
                </patternFill>
              </fill>
            </x14:dxf>
          </x14:cfRule>
          <xm:sqref>G2:G15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178A20E-6486-4637-9187-B29EAF9F3F28}">
          <x14:formula1>
            <xm:f>LEGEND!$A$22:$A$28</xm:f>
          </x14:formula1>
          <xm:sqref>F2:F15</xm:sqref>
        </x14:dataValidation>
        <x14:dataValidation type="list" allowBlank="1" showInputMessage="1" showErrorMessage="1" xr:uid="{F258CDC4-9847-4B22-8B32-E22D3C96DA2B}">
          <x14:formula1>
            <xm:f>LEGEND!$A$4:$A$6</xm:f>
          </x14:formula1>
          <xm:sqref>E2:E15</xm:sqref>
        </x14:dataValidation>
        <x14:dataValidation type="list" allowBlank="1" showInputMessage="1" showErrorMessage="1" xr:uid="{D70D691B-B96C-4821-89E2-C00D09148FE6}">
          <x14:formula1>
            <xm:f>LEGEND!$A$16:$A$18</xm:f>
          </x14:formula1>
          <xm:sqref>G2:G15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3CF65-FCB6-4458-B691-8DF886E4EA77}">
  <dimension ref="A1:Z981"/>
  <sheetViews>
    <sheetView topLeftCell="A14" workbookViewId="0">
      <selection activeCell="C28" sqref="C28"/>
    </sheetView>
  </sheetViews>
  <sheetFormatPr defaultColWidth="21.1796875" defaultRowHeight="14.5" x14ac:dyDescent="0.35"/>
  <cols>
    <col min="1" max="1" width="29.54296875" customWidth="1"/>
    <col min="2" max="2" width="84.1796875" customWidth="1"/>
  </cols>
  <sheetData>
    <row r="1" spans="1:26" ht="15" thickBot="1" x14ac:dyDescent="0.4">
      <c r="A1" s="5"/>
      <c r="B1" s="5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" thickBot="1" x14ac:dyDescent="0.4">
      <c r="A2" s="40" t="s">
        <v>12</v>
      </c>
      <c r="B2" s="4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1" thickBot="1" x14ac:dyDescent="0.4">
      <c r="A3" s="2" t="s">
        <v>10</v>
      </c>
      <c r="B3" s="3" t="s">
        <v>11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 thickBot="1" x14ac:dyDescent="0.4">
      <c r="A4" s="8" t="s">
        <v>8</v>
      </c>
      <c r="B4" s="4" t="s">
        <v>13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1.5" thickBot="1" x14ac:dyDescent="0.4">
      <c r="A5" s="22" t="s">
        <v>14</v>
      </c>
      <c r="B5" s="4" t="s">
        <v>15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3" customHeight="1" thickBot="1" x14ac:dyDescent="0.4">
      <c r="A6" s="7" t="s">
        <v>16</v>
      </c>
      <c r="B6" s="4" t="s">
        <v>17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thickBot="1" x14ac:dyDescent="0.4">
      <c r="A7" s="5"/>
      <c r="B7" s="5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thickBot="1" x14ac:dyDescent="0.4">
      <c r="A8" s="5"/>
      <c r="B8" s="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" thickBot="1" x14ac:dyDescent="0.4">
      <c r="A9" s="40" t="s">
        <v>18</v>
      </c>
      <c r="B9" s="4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1" thickBot="1" x14ac:dyDescent="0.4">
      <c r="A10" s="2" t="s">
        <v>10</v>
      </c>
      <c r="B10" s="3" t="s">
        <v>11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" thickBot="1" x14ac:dyDescent="0.4">
      <c r="A11" s="6" t="s">
        <v>19</v>
      </c>
      <c r="B11" s="4" t="s">
        <v>20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thickBot="1" x14ac:dyDescent="0.4">
      <c r="A12" s="5"/>
      <c r="B12" s="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thickBot="1" x14ac:dyDescent="0.4">
      <c r="A13" s="5"/>
      <c r="B13" s="5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 thickBot="1" x14ac:dyDescent="0.4">
      <c r="A14" s="40" t="s">
        <v>21</v>
      </c>
      <c r="B14" s="42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" thickBot="1" x14ac:dyDescent="0.4">
      <c r="A15" s="2" t="s">
        <v>10</v>
      </c>
      <c r="B15" s="3" t="s">
        <v>11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thickBot="1" x14ac:dyDescent="0.4">
      <c r="A16" s="9" t="s">
        <v>48</v>
      </c>
      <c r="B16" s="4" t="s">
        <v>22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" thickBot="1" x14ac:dyDescent="0.4">
      <c r="A17" s="10" t="s">
        <v>127</v>
      </c>
      <c r="B17" s="4" t="s">
        <v>23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" thickBot="1" x14ac:dyDescent="0.4">
      <c r="A18" s="11" t="s">
        <v>49</v>
      </c>
      <c r="B18" s="4" t="s">
        <v>24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thickBo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 thickBot="1" x14ac:dyDescent="0.4">
      <c r="A20" s="37" t="s">
        <v>25</v>
      </c>
      <c r="B20" s="38"/>
      <c r="C20" s="39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" thickBot="1" x14ac:dyDescent="0.4">
      <c r="A21" s="12" t="s">
        <v>26</v>
      </c>
      <c r="B21" s="13" t="s">
        <v>2</v>
      </c>
      <c r="C21" s="13" t="s">
        <v>27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" thickBot="1" x14ac:dyDescent="0.4">
      <c r="A22" s="14" t="s">
        <v>28</v>
      </c>
      <c r="B22" s="4" t="s">
        <v>29</v>
      </c>
      <c r="C22" s="9" t="s">
        <v>48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" thickBot="1" x14ac:dyDescent="0.4">
      <c r="A23" s="14" t="s">
        <v>121</v>
      </c>
      <c r="B23" s="4" t="s">
        <v>30</v>
      </c>
      <c r="C23" s="9" t="s">
        <v>48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" thickBot="1" x14ac:dyDescent="0.4">
      <c r="A24" s="16" t="s">
        <v>31</v>
      </c>
      <c r="B24" s="4" t="s">
        <v>32</v>
      </c>
      <c r="C24" s="10" t="s">
        <v>127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" thickBot="1" x14ac:dyDescent="0.4">
      <c r="A25" s="16" t="s">
        <v>33</v>
      </c>
      <c r="B25" s="4" t="s">
        <v>34</v>
      </c>
      <c r="C25" s="10" t="s">
        <v>127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62.5" thickBot="1" x14ac:dyDescent="0.4">
      <c r="A26" s="16" t="s">
        <v>35</v>
      </c>
      <c r="B26" s="4" t="s">
        <v>36</v>
      </c>
      <c r="C26" s="10" t="s">
        <v>127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" thickBot="1" x14ac:dyDescent="0.4">
      <c r="A27" s="16" t="s">
        <v>9</v>
      </c>
      <c r="B27" s="4" t="s">
        <v>37</v>
      </c>
      <c r="C27" s="10" t="s">
        <v>127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47" thickBot="1" x14ac:dyDescent="0.4">
      <c r="A28" s="16" t="s">
        <v>38</v>
      </c>
      <c r="B28" s="4" t="s">
        <v>39</v>
      </c>
      <c r="C28" s="10" t="s">
        <v>49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x14ac:dyDescent="0.3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x14ac:dyDescent="0.3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ht="15" thickBot="1" x14ac:dyDescent="0.4">
      <c r="A31" s="27"/>
      <c r="B31" s="27"/>
      <c r="C31" s="27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6" thickBot="1" x14ac:dyDescent="0.4">
      <c r="A32" s="40" t="s">
        <v>40</v>
      </c>
      <c r="B32" s="41"/>
      <c r="C32" s="4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1" thickBot="1" x14ac:dyDescent="0.4">
      <c r="A33" s="17" t="s">
        <v>41</v>
      </c>
      <c r="B33" s="18" t="s">
        <v>11</v>
      </c>
      <c r="C33" s="18" t="s">
        <v>42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" thickBot="1" x14ac:dyDescent="0.4">
      <c r="A34" s="19" t="s">
        <v>0</v>
      </c>
      <c r="B34" s="20" t="s">
        <v>58</v>
      </c>
      <c r="C34" s="15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8.5" thickBot="1" x14ac:dyDescent="0.4">
      <c r="A35" s="19" t="s">
        <v>50</v>
      </c>
      <c r="B35" s="20" t="s">
        <v>59</v>
      </c>
      <c r="C35" s="15" t="s">
        <v>43</v>
      </c>
      <c r="D35" s="2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8.5" thickBot="1" x14ac:dyDescent="0.4">
      <c r="A36" s="19" t="s">
        <v>51</v>
      </c>
      <c r="B36" s="20" t="s">
        <v>60</v>
      </c>
      <c r="C36" s="15" t="s">
        <v>43</v>
      </c>
      <c r="D36" s="2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" thickBot="1" x14ac:dyDescent="0.4">
      <c r="A37" s="19" t="s">
        <v>3</v>
      </c>
      <c r="B37" s="20" t="s">
        <v>61</v>
      </c>
      <c r="C37" s="15"/>
      <c r="D37" s="2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8.5" thickBot="1" x14ac:dyDescent="0.4">
      <c r="A38" s="19" t="s">
        <v>52</v>
      </c>
      <c r="B38" s="20" t="s">
        <v>62</v>
      </c>
      <c r="C38" s="15" t="s">
        <v>43</v>
      </c>
      <c r="D38" s="2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62.5" thickBot="1" x14ac:dyDescent="0.4">
      <c r="A39" s="19" t="s">
        <v>46</v>
      </c>
      <c r="B39" s="20" t="s">
        <v>64</v>
      </c>
      <c r="C39" s="15" t="s">
        <v>43</v>
      </c>
      <c r="D39" s="2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8.5" thickBot="1" x14ac:dyDescent="0.4">
      <c r="A40" s="19" t="s">
        <v>53</v>
      </c>
      <c r="B40" s="20" t="s">
        <v>63</v>
      </c>
      <c r="C40" s="15" t="s">
        <v>43</v>
      </c>
      <c r="D40" s="2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8.5" thickBot="1" x14ac:dyDescent="0.4">
      <c r="A41" s="19" t="s">
        <v>54</v>
      </c>
      <c r="B41" s="20" t="s">
        <v>65</v>
      </c>
      <c r="C41" s="15" t="s">
        <v>43</v>
      </c>
      <c r="D41" s="2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8.5" thickBot="1" x14ac:dyDescent="0.4">
      <c r="A42" s="19" t="s">
        <v>55</v>
      </c>
      <c r="B42" s="20" t="s">
        <v>66</v>
      </c>
      <c r="C42" s="15" t="s">
        <v>43</v>
      </c>
      <c r="D42" s="2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8.5" thickBot="1" x14ac:dyDescent="0.4">
      <c r="A43" s="19" t="s">
        <v>44</v>
      </c>
      <c r="B43" s="20" t="s">
        <v>67</v>
      </c>
      <c r="C43" s="15" t="s">
        <v>43</v>
      </c>
      <c r="D43" s="2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8.5" thickBot="1" x14ac:dyDescent="0.4">
      <c r="A44" s="19" t="s">
        <v>45</v>
      </c>
      <c r="B44" s="20" t="s">
        <v>68</v>
      </c>
      <c r="C44" s="15" t="s">
        <v>43</v>
      </c>
      <c r="D44" s="2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8.5" thickBot="1" x14ac:dyDescent="0.4">
      <c r="A45" s="19" t="s">
        <v>56</v>
      </c>
      <c r="B45" s="20" t="s">
        <v>69</v>
      </c>
      <c r="C45" s="15" t="s">
        <v>43</v>
      </c>
    </row>
    <row r="46" spans="1:26" ht="28.5" thickBot="1" x14ac:dyDescent="0.4">
      <c r="A46" s="19" t="s">
        <v>47</v>
      </c>
      <c r="B46" s="20" t="s">
        <v>70</v>
      </c>
      <c r="C46" s="15" t="s">
        <v>43</v>
      </c>
      <c r="D46" s="23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thickBot="1" x14ac:dyDescent="0.4">
      <c r="A47" s="19" t="s">
        <v>7</v>
      </c>
      <c r="B47" s="24" t="s">
        <v>71</v>
      </c>
      <c r="C47" s="25" t="s">
        <v>43</v>
      </c>
      <c r="D47" s="2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31.5" thickBot="1" x14ac:dyDescent="0.4">
      <c r="A48" s="19" t="s">
        <v>57</v>
      </c>
      <c r="B48" s="20" t="s">
        <v>72</v>
      </c>
      <c r="C48" s="15" t="s">
        <v>43</v>
      </c>
      <c r="D48" s="2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thickBot="1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thickBot="1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thickBot="1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thickBot="1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thickBot="1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thickBot="1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thickBot="1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thickBot="1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thickBot="1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thickBot="1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thickBot="1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thickBot="1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thickBot="1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thickBot="1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thickBot="1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thickBot="1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thickBot="1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thickBot="1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thickBot="1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thickBot="1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thickBot="1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thickBot="1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thickBot="1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thickBot="1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thickBot="1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thickBot="1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thickBot="1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thickBot="1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thickBot="1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thickBot="1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thickBot="1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thickBot="1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thickBot="1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thickBot="1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thickBot="1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thickBot="1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thickBot="1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thickBot="1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thickBot="1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thickBot="1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thickBot="1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thickBot="1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thickBot="1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thickBot="1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thickBot="1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thickBot="1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thickBot="1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thickBot="1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thickBot="1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thickBot="1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thickBot="1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thickBot="1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thickBot="1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thickBot="1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thickBot="1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thickBot="1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thickBot="1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thickBot="1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thickBot="1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thickBot="1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thickBot="1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thickBot="1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thickBot="1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thickBot="1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thickBot="1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thickBot="1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thickBot="1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thickBot="1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thickBot="1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thickBot="1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thickBot="1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thickBot="1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thickBot="1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thickBot="1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thickBot="1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thickBot="1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thickBot="1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thickBot="1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thickBot="1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thickBot="1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thickBot="1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thickBot="1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thickBot="1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thickBot="1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thickBot="1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thickBot="1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thickBot="1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thickBot="1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thickBot="1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thickBot="1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thickBot="1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thickBot="1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thickBot="1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thickBot="1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thickBot="1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thickBot="1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thickBot="1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thickBot="1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thickBot="1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thickBot="1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thickBot="1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thickBot="1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thickBot="1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thickBot="1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thickBot="1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thickBot="1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thickBot="1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thickBot="1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thickBot="1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thickBot="1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thickBot="1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thickBot="1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thickBot="1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thickBot="1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thickBot="1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thickBot="1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thickBot="1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thickBot="1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thickBot="1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thickBot="1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thickBot="1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thickBot="1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thickBot="1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thickBot="1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thickBot="1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thickBot="1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thickBot="1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thickBot="1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thickBot="1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thickBot="1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thickBot="1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thickBot="1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thickBot="1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thickBot="1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thickBot="1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thickBot="1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thickBot="1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thickBot="1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thickBot="1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thickBot="1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thickBot="1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thickBot="1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thickBot="1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thickBot="1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thickBot="1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thickBot="1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thickBot="1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thickBot="1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thickBot="1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thickBot="1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thickBot="1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thickBot="1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thickBot="1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thickBot="1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thickBot="1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thickBot="1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thickBot="1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thickBot="1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thickBot="1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thickBot="1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thickBot="1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thickBot="1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thickBot="1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thickBot="1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thickBot="1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thickBot="1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thickBot="1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thickBot="1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thickBot="1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thickBot="1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thickBot="1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thickBot="1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thickBot="1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thickBot="1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thickBot="1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thickBot="1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thickBot="1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thickBot="1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thickBot="1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thickBot="1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thickBot="1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thickBot="1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thickBot="1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thickBot="1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thickBot="1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thickBot="1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thickBot="1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thickBot="1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thickBot="1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thickBot="1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thickBot="1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thickBot="1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thickBot="1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thickBot="1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thickBot="1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thickBot="1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thickBot="1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thickBot="1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thickBot="1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thickBot="1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thickBot="1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thickBot="1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thickBot="1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thickBot="1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thickBot="1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thickBot="1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thickBot="1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thickBot="1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thickBot="1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thickBot="1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thickBot="1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thickBot="1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thickBot="1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thickBot="1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thickBot="1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thickBot="1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thickBot="1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thickBot="1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thickBot="1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thickBot="1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thickBot="1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thickBot="1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thickBot="1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thickBot="1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thickBot="1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thickBot="1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thickBot="1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thickBot="1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thickBot="1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thickBot="1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thickBot="1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thickBot="1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thickBot="1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thickBot="1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thickBot="1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thickBot="1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thickBot="1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thickBot="1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thickBot="1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thickBot="1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thickBot="1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thickBot="1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thickBot="1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thickBot="1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thickBot="1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thickBot="1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thickBot="1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thickBot="1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thickBot="1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thickBot="1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thickBot="1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thickBot="1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thickBot="1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thickBot="1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thickBot="1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thickBot="1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thickBot="1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thickBot="1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thickBot="1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thickBot="1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thickBot="1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thickBot="1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thickBot="1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thickBot="1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thickBot="1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thickBot="1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thickBot="1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thickBot="1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thickBot="1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thickBot="1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thickBot="1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thickBot="1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thickBot="1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thickBot="1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thickBot="1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thickBot="1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thickBot="1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thickBot="1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thickBot="1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thickBot="1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thickBot="1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thickBot="1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thickBot="1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thickBot="1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thickBot="1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thickBot="1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thickBot="1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thickBot="1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thickBot="1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thickBot="1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thickBot="1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thickBot="1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thickBot="1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thickBot="1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thickBot="1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thickBot="1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thickBot="1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thickBot="1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thickBot="1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thickBot="1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thickBot="1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thickBot="1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thickBot="1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thickBot="1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thickBot="1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thickBot="1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thickBot="1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thickBot="1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thickBot="1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thickBot="1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thickBot="1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thickBot="1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thickBot="1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thickBot="1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thickBot="1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thickBot="1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thickBot="1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thickBot="1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thickBot="1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thickBot="1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thickBot="1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thickBot="1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thickBot="1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thickBot="1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thickBot="1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thickBot="1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thickBot="1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thickBot="1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thickBot="1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thickBot="1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thickBot="1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thickBot="1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thickBot="1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thickBot="1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thickBot="1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thickBot="1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thickBot="1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thickBot="1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thickBot="1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thickBot="1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thickBot="1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thickBot="1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thickBot="1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thickBot="1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thickBot="1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thickBot="1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thickBot="1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thickBot="1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thickBot="1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thickBot="1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thickBot="1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thickBot="1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thickBot="1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thickBot="1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thickBot="1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thickBot="1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thickBot="1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thickBot="1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thickBot="1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thickBot="1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thickBot="1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thickBot="1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thickBot="1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thickBot="1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thickBot="1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thickBot="1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thickBot="1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thickBot="1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thickBot="1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thickBot="1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thickBot="1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thickBot="1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thickBot="1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thickBot="1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thickBot="1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thickBot="1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thickBot="1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thickBot="1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thickBot="1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thickBot="1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thickBot="1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thickBot="1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thickBot="1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thickBot="1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thickBot="1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thickBot="1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thickBot="1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thickBot="1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thickBot="1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thickBot="1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thickBot="1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thickBot="1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thickBot="1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thickBot="1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thickBot="1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thickBot="1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thickBot="1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thickBot="1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thickBot="1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thickBot="1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thickBot="1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thickBot="1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thickBot="1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thickBot="1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thickBot="1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thickBot="1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thickBot="1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thickBot="1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thickBot="1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thickBot="1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thickBot="1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thickBot="1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thickBot="1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thickBot="1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thickBot="1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thickBot="1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thickBot="1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thickBot="1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thickBot="1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thickBot="1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thickBot="1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thickBot="1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thickBot="1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thickBot="1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thickBot="1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thickBot="1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thickBot="1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thickBot="1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thickBot="1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thickBot="1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thickBot="1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thickBot="1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thickBot="1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thickBot="1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thickBot="1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thickBot="1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thickBot="1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thickBot="1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thickBot="1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thickBot="1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thickBot="1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thickBot="1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thickBot="1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thickBot="1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thickBot="1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thickBot="1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thickBot="1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thickBot="1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thickBot="1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thickBot="1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thickBot="1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thickBot="1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thickBot="1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thickBot="1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thickBot="1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thickBot="1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thickBot="1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thickBot="1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thickBot="1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thickBot="1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thickBot="1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thickBot="1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thickBot="1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thickBot="1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thickBot="1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thickBot="1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thickBot="1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thickBot="1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thickBot="1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thickBot="1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thickBot="1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thickBot="1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thickBot="1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thickBot="1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thickBot="1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thickBot="1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thickBot="1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thickBot="1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thickBot="1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thickBot="1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thickBot="1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thickBot="1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thickBot="1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thickBot="1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thickBot="1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thickBot="1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thickBot="1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thickBot="1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thickBot="1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thickBot="1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thickBot="1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thickBot="1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thickBot="1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thickBot="1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thickBot="1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thickBot="1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thickBot="1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thickBot="1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thickBot="1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thickBot="1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thickBot="1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thickBot="1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thickBot="1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thickBot="1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thickBot="1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thickBot="1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thickBot="1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thickBot="1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thickBot="1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thickBot="1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thickBot="1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thickBot="1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thickBot="1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thickBot="1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thickBot="1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thickBot="1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thickBot="1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thickBot="1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thickBot="1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thickBot="1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thickBot="1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thickBot="1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thickBot="1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thickBot="1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thickBot="1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thickBot="1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thickBot="1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thickBot="1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thickBot="1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thickBot="1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thickBot="1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thickBot="1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thickBot="1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thickBot="1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thickBot="1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thickBot="1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thickBot="1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thickBot="1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thickBot="1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thickBot="1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thickBot="1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thickBot="1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thickBot="1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thickBot="1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thickBot="1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thickBot="1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thickBot="1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thickBot="1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thickBot="1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thickBot="1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thickBot="1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thickBot="1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thickBot="1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thickBot="1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thickBot="1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thickBot="1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thickBot="1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thickBot="1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thickBot="1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thickBot="1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thickBot="1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thickBot="1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thickBot="1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thickBot="1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thickBot="1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thickBot="1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thickBot="1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thickBot="1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thickBot="1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thickBot="1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thickBot="1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thickBot="1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thickBot="1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thickBot="1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thickBot="1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thickBot="1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thickBot="1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thickBot="1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thickBot="1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thickBot="1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thickBot="1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thickBot="1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thickBot="1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thickBot="1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thickBot="1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thickBot="1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thickBot="1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thickBot="1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thickBot="1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thickBot="1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thickBot="1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thickBot="1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thickBot="1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thickBot="1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thickBot="1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thickBot="1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thickBot="1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thickBot="1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thickBot="1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thickBot="1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thickBot="1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thickBot="1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thickBot="1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thickBot="1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thickBot="1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thickBot="1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thickBot="1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thickBot="1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thickBot="1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thickBot="1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thickBot="1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thickBot="1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thickBot="1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thickBot="1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thickBot="1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thickBot="1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thickBot="1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thickBot="1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thickBot="1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thickBot="1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thickBot="1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thickBot="1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thickBot="1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thickBot="1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thickBot="1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thickBot="1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thickBot="1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thickBot="1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thickBot="1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thickBot="1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thickBot="1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thickBot="1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thickBot="1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thickBot="1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thickBot="1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thickBot="1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thickBot="1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thickBot="1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thickBot="1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thickBot="1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thickBot="1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thickBot="1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thickBot="1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thickBot="1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thickBot="1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thickBot="1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thickBot="1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thickBot="1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thickBot="1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thickBot="1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thickBot="1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thickBot="1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thickBot="1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thickBot="1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thickBot="1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thickBot="1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thickBot="1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thickBot="1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thickBot="1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thickBot="1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thickBot="1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thickBot="1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thickBot="1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thickBot="1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thickBot="1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thickBot="1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thickBot="1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thickBot="1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thickBot="1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thickBot="1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thickBot="1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thickBot="1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thickBot="1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thickBot="1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thickBot="1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thickBot="1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thickBot="1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thickBot="1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thickBot="1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thickBot="1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thickBot="1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thickBot="1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thickBot="1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thickBot="1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thickBot="1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thickBot="1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thickBot="1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thickBot="1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thickBot="1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thickBot="1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thickBot="1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thickBot="1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thickBot="1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thickBot="1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thickBot="1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thickBot="1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thickBot="1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thickBot="1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thickBot="1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thickBot="1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thickBot="1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thickBot="1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thickBot="1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thickBot="1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thickBot="1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thickBot="1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thickBot="1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thickBot="1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thickBot="1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thickBot="1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thickBot="1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thickBot="1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thickBot="1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thickBot="1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thickBot="1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thickBot="1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thickBot="1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thickBot="1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thickBot="1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thickBot="1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thickBot="1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thickBot="1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thickBot="1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thickBot="1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thickBot="1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thickBot="1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thickBot="1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thickBot="1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thickBot="1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thickBot="1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thickBot="1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thickBot="1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thickBot="1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thickBot="1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thickBot="1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thickBot="1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thickBot="1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thickBot="1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thickBot="1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thickBot="1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thickBot="1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thickBot="1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thickBot="1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thickBot="1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thickBot="1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thickBot="1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thickBot="1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thickBot="1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thickBot="1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thickBot="1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thickBot="1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thickBot="1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thickBot="1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thickBot="1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thickBot="1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thickBot="1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thickBot="1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thickBot="1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thickBot="1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thickBot="1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thickBot="1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thickBot="1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thickBot="1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thickBot="1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thickBot="1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thickBot="1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thickBot="1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thickBot="1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thickBot="1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thickBot="1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thickBot="1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thickBot="1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thickBot="1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thickBot="1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thickBot="1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thickBot="1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thickBot="1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thickBot="1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thickBot="1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thickBot="1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thickBot="1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thickBot="1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thickBot="1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thickBot="1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thickBot="1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thickBot="1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thickBot="1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thickBot="1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thickBot="1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thickBot="1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thickBot="1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thickBot="1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thickBot="1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thickBot="1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thickBot="1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thickBot="1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thickBot="1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thickBot="1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thickBot="1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thickBot="1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thickBot="1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thickBot="1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thickBot="1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thickBot="1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thickBot="1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thickBot="1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thickBot="1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thickBot="1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thickBot="1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thickBot="1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thickBot="1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thickBot="1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thickBot="1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thickBot="1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thickBot="1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thickBot="1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thickBot="1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thickBot="1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thickBot="1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thickBot="1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thickBot="1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thickBot="1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thickBot="1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thickBot="1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thickBot="1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thickBot="1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thickBot="1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thickBot="1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thickBot="1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thickBot="1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thickBot="1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thickBot="1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thickBot="1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thickBot="1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thickBot="1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thickBot="1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thickBot="1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thickBot="1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thickBot="1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thickBot="1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thickBot="1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thickBot="1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thickBot="1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thickBot="1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thickBot="1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thickBot="1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thickBot="1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thickBot="1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thickBot="1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thickBot="1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thickBot="1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thickBot="1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thickBot="1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thickBot="1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thickBot="1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thickBot="1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thickBot="1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thickBot="1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thickBot="1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thickBot="1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thickBot="1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thickBot="1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thickBot="1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thickBot="1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thickBot="1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thickBot="1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thickBot="1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thickBot="1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thickBot="1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thickBot="1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thickBot="1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thickBot="1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thickBot="1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thickBot="1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thickBot="1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thickBot="1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thickBot="1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thickBot="1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thickBot="1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thickBot="1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thickBot="1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thickBot="1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thickBot="1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thickBot="1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thickBot="1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thickBot="1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thickBot="1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thickBot="1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thickBot="1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thickBot="1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thickBot="1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thickBot="1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thickBot="1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thickBot="1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thickBot="1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thickBot="1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thickBot="1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thickBot="1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thickBot="1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thickBot="1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thickBot="1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thickBot="1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thickBot="1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thickBot="1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thickBot="1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thickBot="1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thickBot="1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thickBot="1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thickBot="1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thickBot="1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thickBot="1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thickBot="1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thickBot="1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thickBot="1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thickBot="1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thickBot="1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thickBot="1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thickBot="1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thickBot="1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thickBot="1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thickBot="1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thickBot="1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thickBot="1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thickBot="1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thickBot="1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thickBot="1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thickBot="1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thickBot="1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thickBot="1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thickBot="1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thickBot="1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thickBot="1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thickBot="1" x14ac:dyDescent="0.4">
      <c r="A981" s="1"/>
    </row>
  </sheetData>
  <mergeCells count="5">
    <mergeCell ref="A20:C20"/>
    <mergeCell ref="A32:C32"/>
    <mergeCell ref="A2:B2"/>
    <mergeCell ref="A9:B9"/>
    <mergeCell ref="A14:B14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CYC_INTF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2022-10-14T04:21:32Z</dcterms:created>
  <dcterms:modified xsi:type="dcterms:W3CDTF">2022-12-08T06:05:20Z</dcterms:modified>
</cp:coreProperties>
</file>