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ẾT QUẢ HUYẾT HỌC - TRUYỀN MÁU 2023\TRUYỀN MÁU ĐỢT 06 - 2023\"/>
    </mc:Choice>
  </mc:AlternateContent>
  <xr:revisionPtr revIDLastSave="0" documentId="13_ncr:1_{516007B0-D519-4F97-973E-311600B32DB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st nhap " sheetId="16" r:id="rId1"/>
    <sheet name="Diem" sheetId="23" r:id="rId2"/>
  </sheets>
  <definedNames>
    <definedName name="_xlnm._FilterDatabase" localSheetId="0" hidden="1">'List nhap '!$A$1:$HT$64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4" i="23" l="1"/>
  <c r="CK4" i="23" s="1"/>
  <c r="CE6" i="23"/>
  <c r="CK6" i="23" s="1"/>
  <c r="CE10" i="23"/>
  <c r="CK10" i="23" s="1"/>
  <c r="CE14" i="23"/>
  <c r="CK14" i="23" s="1"/>
  <c r="CE21" i="23"/>
  <c r="CK21" i="23" s="1"/>
  <c r="CE24" i="23"/>
  <c r="CK24" i="23" s="1"/>
  <c r="CE28" i="23"/>
  <c r="CK28" i="23" s="1"/>
  <c r="CE30" i="23"/>
  <c r="CK30" i="23" s="1"/>
  <c r="CE31" i="23"/>
  <c r="CK31" i="23" s="1"/>
  <c r="CE34" i="23"/>
  <c r="CK34" i="23" s="1"/>
  <c r="CD21" i="23"/>
  <c r="CJ21" i="23" s="1"/>
  <c r="CD28" i="23"/>
  <c r="CJ28" i="23" s="1"/>
  <c r="FL11" i="16" l="1"/>
  <c r="CB2" i="16"/>
  <c r="BC2" i="16"/>
  <c r="E2" i="16"/>
  <c r="FL9" i="16" l="1"/>
  <c r="EY9" i="16"/>
  <c r="EL9" i="16"/>
  <c r="FM9" i="16" s="1"/>
  <c r="GK10" i="16"/>
  <c r="GD10" i="16"/>
  <c r="FW10" i="16"/>
  <c r="GD32" i="16"/>
  <c r="EY29" i="16"/>
  <c r="EY30" i="16"/>
  <c r="EY31" i="16"/>
  <c r="EY32" i="16"/>
  <c r="EY33" i="16"/>
  <c r="EY28" i="16"/>
  <c r="EY22" i="16"/>
  <c r="EY23" i="16"/>
  <c r="EY24" i="16"/>
  <c r="EY25" i="16"/>
  <c r="EY26" i="16"/>
  <c r="EY21" i="16"/>
  <c r="EY11" i="16"/>
  <c r="EY12" i="16"/>
  <c r="EY13" i="16"/>
  <c r="EY14" i="16"/>
  <c r="EY15" i="16"/>
  <c r="EY16" i="16"/>
  <c r="EY17" i="16"/>
  <c r="EY18" i="16"/>
  <c r="EY19" i="16"/>
  <c r="EY10" i="16"/>
  <c r="EY7" i="16"/>
  <c r="EY8" i="16"/>
  <c r="EY6" i="16"/>
  <c r="EY3" i="16"/>
  <c r="EY4" i="16"/>
  <c r="EY2" i="16"/>
  <c r="J35" i="23"/>
  <c r="CD35" i="23" s="1"/>
  <c r="CJ35" i="23" s="1"/>
  <c r="J36" i="23"/>
  <c r="CD36" i="23" s="1"/>
  <c r="CJ36" i="23" s="1"/>
  <c r="J37" i="23"/>
  <c r="CD37" i="23" s="1"/>
  <c r="CJ37" i="23" s="1"/>
  <c r="J38" i="23"/>
  <c r="CD38" i="23" s="1"/>
  <c r="CJ38" i="23" s="1"/>
  <c r="P38" i="23" s="1"/>
  <c r="J39" i="23"/>
  <c r="CD39" i="23" s="1"/>
  <c r="CJ39" i="23" s="1"/>
  <c r="J40" i="23"/>
  <c r="CD40" i="23" s="1"/>
  <c r="CJ40" i="23" s="1"/>
  <c r="J41" i="23"/>
  <c r="CD41" i="23" s="1"/>
  <c r="CJ41" i="23" s="1"/>
  <c r="J42" i="23"/>
  <c r="CD42" i="23" s="1"/>
  <c r="CJ42" i="23" s="1"/>
  <c r="J43" i="23"/>
  <c r="CD43" i="23" s="1"/>
  <c r="CJ43" i="23" s="1"/>
  <c r="J44" i="23"/>
  <c r="CD44" i="23" s="1"/>
  <c r="CJ44" i="23" s="1"/>
  <c r="J45" i="23"/>
  <c r="CD45" i="23" s="1"/>
  <c r="CJ45" i="23" s="1"/>
  <c r="J46" i="23"/>
  <c r="CD46" i="23" s="1"/>
  <c r="CJ46" i="23" s="1"/>
  <c r="J47" i="23"/>
  <c r="CD47" i="23" s="1"/>
  <c r="CJ47" i="23" s="1"/>
  <c r="J48" i="23"/>
  <c r="CD48" i="23" s="1"/>
  <c r="CJ48" i="23" s="1"/>
  <c r="J49" i="23"/>
  <c r="CD49" i="23" s="1"/>
  <c r="CJ49" i="23" s="1"/>
  <c r="J50" i="23"/>
  <c r="CD50" i="23" s="1"/>
  <c r="CJ50" i="23" s="1"/>
  <c r="J51" i="23"/>
  <c r="CD51" i="23" s="1"/>
  <c r="CJ51" i="23" s="1"/>
  <c r="J52" i="23"/>
  <c r="CD52" i="23" s="1"/>
  <c r="CJ52" i="23" s="1"/>
  <c r="J53" i="23"/>
  <c r="CD53" i="23" s="1"/>
  <c r="CJ53" i="23" s="1"/>
  <c r="J54" i="23"/>
  <c r="CD54" i="23" s="1"/>
  <c r="CJ54" i="23" s="1"/>
  <c r="J55" i="23"/>
  <c r="CD55" i="23" s="1"/>
  <c r="CJ55" i="23" s="1"/>
  <c r="J56" i="23"/>
  <c r="CD56" i="23" s="1"/>
  <c r="CJ56" i="23" s="1"/>
  <c r="J57" i="23"/>
  <c r="CD57" i="23" s="1"/>
  <c r="CJ57" i="23" s="1"/>
  <c r="J58" i="23"/>
  <c r="CD58" i="23" s="1"/>
  <c r="CJ58" i="23" s="1"/>
  <c r="J59" i="23"/>
  <c r="CD59" i="23" s="1"/>
  <c r="CJ59" i="23" s="1"/>
  <c r="J60" i="23"/>
  <c r="CD60" i="23" s="1"/>
  <c r="CJ60" i="23" s="1"/>
  <c r="J61" i="23"/>
  <c r="CD61" i="23" s="1"/>
  <c r="CJ61" i="23" s="1"/>
  <c r="J62" i="23"/>
  <c r="CD62" i="23" s="1"/>
  <c r="CJ62" i="23" s="1"/>
  <c r="J63" i="23"/>
  <c r="CD63" i="23" s="1"/>
  <c r="CJ63" i="23" s="1"/>
  <c r="J6" i="23"/>
  <c r="CD6" i="23" s="1"/>
  <c r="CJ6" i="23" s="1"/>
  <c r="K56" i="23"/>
  <c r="CE56" i="23" s="1"/>
  <c r="CK56" i="23" s="1"/>
  <c r="Q56" i="23" s="1"/>
  <c r="P56" i="23"/>
  <c r="K38" i="23"/>
  <c r="CE38" i="23" s="1"/>
  <c r="CK38" i="23" s="1"/>
  <c r="Q38" i="23" s="1"/>
  <c r="AE37" i="16"/>
  <c r="F38" i="23" s="1"/>
  <c r="BZ38" i="23" s="1"/>
  <c r="CF38" i="23" s="1"/>
  <c r="L38" i="23" s="1"/>
  <c r="AJ37" i="16"/>
  <c r="AQ37" i="16"/>
  <c r="AR37" i="16"/>
  <c r="AV37" i="16"/>
  <c r="BC37" i="16"/>
  <c r="BD37" i="16"/>
  <c r="BH37" i="16"/>
  <c r="BO37" i="16"/>
  <c r="BP37" i="16"/>
  <c r="CB37" i="16"/>
  <c r="CG37" i="16"/>
  <c r="CR37" i="16"/>
  <c r="CW37" i="16"/>
  <c r="DB37" i="16"/>
  <c r="DH37" i="16"/>
  <c r="DM37" i="16"/>
  <c r="DQ37" i="16"/>
  <c r="DR37" i="16"/>
  <c r="AE55" i="16"/>
  <c r="F56" i="23" s="1"/>
  <c r="BZ56" i="23" s="1"/>
  <c r="CF56" i="23" s="1"/>
  <c r="L56" i="23" s="1"/>
  <c r="AJ55" i="16"/>
  <c r="AQ55" i="16"/>
  <c r="AR55" i="16"/>
  <c r="AV55" i="16"/>
  <c r="BC55" i="16"/>
  <c r="BD55" i="16"/>
  <c r="BH55" i="16"/>
  <c r="BO55" i="16"/>
  <c r="BP55" i="16"/>
  <c r="CB55" i="16"/>
  <c r="CG55" i="16"/>
  <c r="CR55" i="16"/>
  <c r="CW55" i="16"/>
  <c r="DB55" i="16"/>
  <c r="DH55" i="16"/>
  <c r="DM55" i="16"/>
  <c r="DQ55" i="16"/>
  <c r="DR55" i="16"/>
  <c r="BT37" i="16" l="1"/>
  <c r="BU37" i="16" s="1"/>
  <c r="BE37" i="16"/>
  <c r="GL10" i="16"/>
  <c r="K11" i="23" s="1"/>
  <c r="CE11" i="23" s="1"/>
  <c r="CK11" i="23" s="1"/>
  <c r="AF55" i="16"/>
  <c r="FN9" i="16"/>
  <c r="J10" i="23"/>
  <c r="CD10" i="23" s="1"/>
  <c r="BQ55" i="16"/>
  <c r="BQ37" i="16"/>
  <c r="BT55" i="16"/>
  <c r="AS55" i="16"/>
  <c r="AS37" i="16"/>
  <c r="BR37" i="16"/>
  <c r="BR55" i="16"/>
  <c r="BE55" i="16"/>
  <c r="H38" i="23" l="1"/>
  <c r="CB38" i="23" s="1"/>
  <c r="CH38" i="23" s="1"/>
  <c r="N38" i="23" s="1"/>
  <c r="BX37" i="16" s="1"/>
  <c r="GM10" i="16"/>
  <c r="BU55" i="16"/>
  <c r="H56" i="23"/>
  <c r="CB56" i="23" s="1"/>
  <c r="CH56" i="23" s="1"/>
  <c r="N56" i="23" s="1"/>
  <c r="BX55" i="16" s="1"/>
  <c r="BY55" i="16" s="1"/>
  <c r="BS55" i="16"/>
  <c r="G56" i="23"/>
  <c r="CA56" i="23" s="1"/>
  <c r="CG56" i="23" s="1"/>
  <c r="M56" i="23" s="1"/>
  <c r="BV55" i="16" s="1"/>
  <c r="BW55" i="16" s="1"/>
  <c r="BS37" i="16"/>
  <c r="G38" i="23"/>
  <c r="CA38" i="23" s="1"/>
  <c r="CG38" i="23" s="1"/>
  <c r="M38" i="23" s="1"/>
  <c r="BV37" i="16" s="1"/>
  <c r="EL23" i="16"/>
  <c r="GK4" i="16" l="1"/>
  <c r="GD4" i="16"/>
  <c r="FW4" i="16"/>
  <c r="GL4" i="16" l="1"/>
  <c r="GM4" i="16" l="1"/>
  <c r="K5" i="23"/>
  <c r="CE5" i="23" s="1"/>
  <c r="CK5" i="23" s="1"/>
  <c r="K62" i="23" l="1"/>
  <c r="CE62" i="23" s="1"/>
  <c r="CK62" i="23" s="1"/>
  <c r="AF62" i="16"/>
  <c r="AE61" i="16"/>
  <c r="AJ61" i="16"/>
  <c r="AQ61" i="16"/>
  <c r="AR61" i="16"/>
  <c r="AV61" i="16"/>
  <c r="BC61" i="16"/>
  <c r="BD61" i="16"/>
  <c r="BH61" i="16"/>
  <c r="BO61" i="16"/>
  <c r="BP61" i="16"/>
  <c r="CB61" i="16"/>
  <c r="CG61" i="16"/>
  <c r="CR61" i="16"/>
  <c r="CW61" i="16"/>
  <c r="DB61" i="16"/>
  <c r="DH61" i="16"/>
  <c r="DM61" i="16"/>
  <c r="DQ61" i="16"/>
  <c r="DR61" i="16"/>
  <c r="E61" i="16"/>
  <c r="E27" i="16"/>
  <c r="AE27" i="16"/>
  <c r="AJ27" i="16"/>
  <c r="AQ27" i="16"/>
  <c r="AR27" i="16"/>
  <c r="AV27" i="16"/>
  <c r="BC27" i="16"/>
  <c r="BD27" i="16"/>
  <c r="BH27" i="16"/>
  <c r="BO27" i="16"/>
  <c r="BP27" i="16"/>
  <c r="CB27" i="16"/>
  <c r="CG27" i="16"/>
  <c r="CR27" i="16"/>
  <c r="CW27" i="16"/>
  <c r="DB27" i="16"/>
  <c r="DH27" i="16"/>
  <c r="DM27" i="16"/>
  <c r="DQ27" i="16"/>
  <c r="DR27" i="16"/>
  <c r="EC27" i="16"/>
  <c r="EI27" i="16"/>
  <c r="EV27" i="16"/>
  <c r="FI27" i="16"/>
  <c r="FS27" i="16"/>
  <c r="FT27" i="16"/>
  <c r="FZ27" i="16"/>
  <c r="GA27" i="16"/>
  <c r="GG27" i="16"/>
  <c r="GH27" i="16"/>
  <c r="K48" i="23"/>
  <c r="CE48" i="23" s="1"/>
  <c r="CK48" i="23" s="1"/>
  <c r="E47" i="16"/>
  <c r="AE47" i="16"/>
  <c r="AJ47" i="16"/>
  <c r="AQ47" i="16"/>
  <c r="AR47" i="16"/>
  <c r="AV47" i="16"/>
  <c r="BC47" i="16"/>
  <c r="BD47" i="16"/>
  <c r="BH47" i="16"/>
  <c r="BO47" i="16"/>
  <c r="BP47" i="16"/>
  <c r="CB47" i="16"/>
  <c r="CG47" i="16"/>
  <c r="CR47" i="16"/>
  <c r="CW47" i="16"/>
  <c r="DB47" i="16"/>
  <c r="DH47" i="16"/>
  <c r="DM47" i="16"/>
  <c r="DQ47" i="16"/>
  <c r="DR47" i="16"/>
  <c r="GK18" i="16"/>
  <c r="GD18" i="16"/>
  <c r="FW18" i="16"/>
  <c r="Q62" i="23" l="1"/>
  <c r="P62" i="23"/>
  <c r="F48" i="23"/>
  <c r="BZ48" i="23" s="1"/>
  <c r="CF48" i="23" s="1"/>
  <c r="F62" i="23"/>
  <c r="BZ62" i="23" s="1"/>
  <c r="CF62" i="23" s="1"/>
  <c r="F28" i="23"/>
  <c r="BZ28" i="23" s="1"/>
  <c r="CF28" i="23" s="1"/>
  <c r="Q48" i="23"/>
  <c r="P48" i="23"/>
  <c r="BE27" i="16"/>
  <c r="AS61" i="16"/>
  <c r="BT27" i="16"/>
  <c r="H28" i="23" s="1"/>
  <c r="CB28" i="23" s="1"/>
  <c r="CH28" i="23" s="1"/>
  <c r="BT61" i="16"/>
  <c r="BQ47" i="16"/>
  <c r="BQ61" i="16"/>
  <c r="BE61" i="16"/>
  <c r="BR61" i="16"/>
  <c r="G62" i="23" s="1"/>
  <c r="CA62" i="23" s="1"/>
  <c r="CG62" i="23" s="1"/>
  <c r="BQ27" i="16"/>
  <c r="BE47" i="16"/>
  <c r="AS27" i="16"/>
  <c r="BR27" i="16"/>
  <c r="G28" i="23" s="1"/>
  <c r="CA28" i="23" s="1"/>
  <c r="CG28" i="23" s="1"/>
  <c r="BT47" i="16"/>
  <c r="H48" i="23" s="1"/>
  <c r="CB48" i="23" s="1"/>
  <c r="CH48" i="23" s="1"/>
  <c r="AS47" i="16"/>
  <c r="BR47" i="16"/>
  <c r="G48" i="23" s="1"/>
  <c r="CA48" i="23" s="1"/>
  <c r="CG48" i="23" s="1"/>
  <c r="GL18" i="16"/>
  <c r="L62" i="23" l="1"/>
  <c r="L28" i="23"/>
  <c r="L48" i="23"/>
  <c r="AF47" i="16" s="1"/>
  <c r="BU61" i="16"/>
  <c r="H62" i="23"/>
  <c r="CB62" i="23" s="1"/>
  <c r="CH62" i="23" s="1"/>
  <c r="BU27" i="16"/>
  <c r="GM18" i="16"/>
  <c r="K19" i="23"/>
  <c r="CE19" i="23" s="1"/>
  <c r="CK19" i="23" s="1"/>
  <c r="BS27" i="16"/>
  <c r="BS61" i="16"/>
  <c r="BS47" i="16"/>
  <c r="BU47" i="16"/>
  <c r="N62" i="23" l="1"/>
  <c r="BX61" i="16" s="1"/>
  <c r="M28" i="23"/>
  <c r="BV27" i="16" s="1"/>
  <c r="N28" i="23"/>
  <c r="BX27" i="16" s="1"/>
  <c r="M62" i="23"/>
  <c r="BV61" i="16" s="1"/>
  <c r="M48" i="23"/>
  <c r="N48" i="23"/>
  <c r="K58" i="23"/>
  <c r="CE58" i="23" s="1"/>
  <c r="CK58" i="23" s="1"/>
  <c r="K59" i="23"/>
  <c r="CE59" i="23" s="1"/>
  <c r="CK59" i="23" s="1"/>
  <c r="K60" i="23"/>
  <c r="CE60" i="23" s="1"/>
  <c r="CK60" i="23" s="1"/>
  <c r="K61" i="23"/>
  <c r="CE61" i="23" s="1"/>
  <c r="CK61" i="23" s="1"/>
  <c r="K63" i="23"/>
  <c r="CE63" i="23" s="1"/>
  <c r="CK63" i="23" s="1"/>
  <c r="Q30" i="23"/>
  <c r="Q31" i="23"/>
  <c r="AE60" i="16"/>
  <c r="AJ60" i="16"/>
  <c r="AQ60" i="16"/>
  <c r="AR60" i="16"/>
  <c r="AV60" i="16"/>
  <c r="BC60" i="16"/>
  <c r="BD60" i="16"/>
  <c r="BH60" i="16"/>
  <c r="BO60" i="16"/>
  <c r="BP60" i="16"/>
  <c r="CB60" i="16"/>
  <c r="CG60" i="16"/>
  <c r="CR60" i="16"/>
  <c r="CW60" i="16"/>
  <c r="DB60" i="16"/>
  <c r="DH60" i="16"/>
  <c r="DM60" i="16"/>
  <c r="DQ60" i="16"/>
  <c r="DR60" i="16"/>
  <c r="E60" i="16"/>
  <c r="AE30" i="16"/>
  <c r="AJ30" i="16"/>
  <c r="AQ30" i="16"/>
  <c r="AR30" i="16"/>
  <c r="AV30" i="16"/>
  <c r="BC30" i="16"/>
  <c r="BD30" i="16"/>
  <c r="BH30" i="16"/>
  <c r="BO30" i="16"/>
  <c r="BP30" i="16"/>
  <c r="CB30" i="16"/>
  <c r="CG30" i="16"/>
  <c r="CR30" i="16"/>
  <c r="CW30" i="16"/>
  <c r="DB30" i="16"/>
  <c r="DH30" i="16"/>
  <c r="DM30" i="16"/>
  <c r="DQ30" i="16"/>
  <c r="DR30" i="16"/>
  <c r="EC30" i="16"/>
  <c r="EI30" i="16"/>
  <c r="EL30" i="16"/>
  <c r="EV30" i="16"/>
  <c r="FI30" i="16"/>
  <c r="FL30" i="16"/>
  <c r="FS30" i="16"/>
  <c r="FT30" i="16"/>
  <c r="FZ30" i="16"/>
  <c r="GA30" i="16"/>
  <c r="GG30" i="16"/>
  <c r="GH30" i="16"/>
  <c r="AE31" i="16"/>
  <c r="AJ31" i="16"/>
  <c r="AQ31" i="16"/>
  <c r="AR31" i="16"/>
  <c r="AV31" i="16"/>
  <c r="BC31" i="16"/>
  <c r="BD31" i="16"/>
  <c r="BH31" i="16"/>
  <c r="BO31" i="16"/>
  <c r="BP31" i="16"/>
  <c r="CB31" i="16"/>
  <c r="CG31" i="16"/>
  <c r="CR31" i="16"/>
  <c r="CW31" i="16"/>
  <c r="DB31" i="16"/>
  <c r="DH31" i="16"/>
  <c r="DM31" i="16"/>
  <c r="DQ31" i="16"/>
  <c r="DR31" i="16"/>
  <c r="EC31" i="16"/>
  <c r="EI31" i="16"/>
  <c r="EL31" i="16"/>
  <c r="EV31" i="16"/>
  <c r="FI31" i="16"/>
  <c r="FL31" i="16"/>
  <c r="FS31" i="16"/>
  <c r="FT31" i="16"/>
  <c r="FW31" i="16"/>
  <c r="FZ31" i="16"/>
  <c r="GA31" i="16"/>
  <c r="GD31" i="16"/>
  <c r="GG31" i="16"/>
  <c r="GH31" i="16"/>
  <c r="GK31" i="16"/>
  <c r="AE32" i="16"/>
  <c r="AJ32" i="16"/>
  <c r="AQ32" i="16"/>
  <c r="AR32" i="16"/>
  <c r="AV32" i="16"/>
  <c r="BC32" i="16"/>
  <c r="BD32" i="16"/>
  <c r="BH32" i="16"/>
  <c r="BO32" i="16"/>
  <c r="BP32" i="16"/>
  <c r="CB32" i="16"/>
  <c r="CG32" i="16"/>
  <c r="CR32" i="16"/>
  <c r="CW32" i="16"/>
  <c r="DB32" i="16"/>
  <c r="DH32" i="16"/>
  <c r="DM32" i="16"/>
  <c r="DQ32" i="16"/>
  <c r="DR32" i="16"/>
  <c r="EC32" i="16"/>
  <c r="EI32" i="16"/>
  <c r="EL32" i="16"/>
  <c r="EV32" i="16"/>
  <c r="FI32" i="16"/>
  <c r="FL32" i="16"/>
  <c r="FS32" i="16"/>
  <c r="FT32" i="16"/>
  <c r="FW32" i="16"/>
  <c r="FZ32" i="16"/>
  <c r="GA32" i="16"/>
  <c r="GG32" i="16"/>
  <c r="GH32" i="16"/>
  <c r="GK32" i="16"/>
  <c r="E32" i="16"/>
  <c r="E31" i="16"/>
  <c r="E30" i="16"/>
  <c r="AE58" i="16"/>
  <c r="AJ58" i="16"/>
  <c r="AQ58" i="16"/>
  <c r="AR58" i="16"/>
  <c r="AV58" i="16"/>
  <c r="BC58" i="16"/>
  <c r="BD58" i="16"/>
  <c r="BH58" i="16"/>
  <c r="BO58" i="16"/>
  <c r="BP58" i="16"/>
  <c r="CB58" i="16"/>
  <c r="CG58" i="16"/>
  <c r="CR58" i="16"/>
  <c r="CW58" i="16"/>
  <c r="DB58" i="16"/>
  <c r="DH58" i="16"/>
  <c r="DM58" i="16"/>
  <c r="DQ58" i="16"/>
  <c r="DR58" i="16"/>
  <c r="AE59" i="16"/>
  <c r="AJ59" i="16"/>
  <c r="AQ59" i="16"/>
  <c r="AR59" i="16"/>
  <c r="AV59" i="16"/>
  <c r="BC59" i="16"/>
  <c r="BD59" i="16"/>
  <c r="BH59" i="16"/>
  <c r="BO59" i="16"/>
  <c r="BP59" i="16"/>
  <c r="CB59" i="16"/>
  <c r="CG59" i="16"/>
  <c r="CR59" i="16"/>
  <c r="CW59" i="16"/>
  <c r="DB59" i="16"/>
  <c r="DH59" i="16"/>
  <c r="DM59" i="16"/>
  <c r="DQ59" i="16"/>
  <c r="DR59" i="16"/>
  <c r="E59" i="16"/>
  <c r="E58" i="16"/>
  <c r="AE57" i="16"/>
  <c r="AJ57" i="16"/>
  <c r="AQ57" i="16"/>
  <c r="AR57" i="16"/>
  <c r="AV57" i="16"/>
  <c r="BC57" i="16"/>
  <c r="BD57" i="16"/>
  <c r="BH57" i="16"/>
  <c r="BO57" i="16"/>
  <c r="BP57" i="16"/>
  <c r="CB57" i="16"/>
  <c r="CG57" i="16"/>
  <c r="CR57" i="16"/>
  <c r="CW57" i="16"/>
  <c r="DB57" i="16"/>
  <c r="DH57" i="16"/>
  <c r="DM57" i="16"/>
  <c r="DQ57" i="16"/>
  <c r="DR57" i="16"/>
  <c r="E57" i="16"/>
  <c r="AE28" i="16"/>
  <c r="AJ28" i="16"/>
  <c r="AQ28" i="16"/>
  <c r="AR28" i="16"/>
  <c r="AV28" i="16"/>
  <c r="BC28" i="16"/>
  <c r="BD28" i="16"/>
  <c r="BH28" i="16"/>
  <c r="BO28" i="16"/>
  <c r="BP28" i="16"/>
  <c r="CB28" i="16"/>
  <c r="CG28" i="16"/>
  <c r="CR28" i="16"/>
  <c r="CW28" i="16"/>
  <c r="DB28" i="16"/>
  <c r="DH28" i="16"/>
  <c r="DM28" i="16"/>
  <c r="DQ28" i="16"/>
  <c r="DR28" i="16"/>
  <c r="EC28" i="16"/>
  <c r="EI28" i="16"/>
  <c r="EL28" i="16"/>
  <c r="EV28" i="16"/>
  <c r="FI28" i="16"/>
  <c r="FL28" i="16"/>
  <c r="FS28" i="16"/>
  <c r="FT28" i="16"/>
  <c r="FZ28" i="16"/>
  <c r="GA28" i="16"/>
  <c r="GG28" i="16"/>
  <c r="GH28" i="16"/>
  <c r="AE29" i="16"/>
  <c r="AJ29" i="16"/>
  <c r="AQ29" i="16"/>
  <c r="AR29" i="16"/>
  <c r="AV29" i="16"/>
  <c r="BC29" i="16"/>
  <c r="BD29" i="16"/>
  <c r="BH29" i="16"/>
  <c r="BO29" i="16"/>
  <c r="BP29" i="16"/>
  <c r="CB29" i="16"/>
  <c r="CG29" i="16"/>
  <c r="CR29" i="16"/>
  <c r="CW29" i="16"/>
  <c r="DB29" i="16"/>
  <c r="DH29" i="16"/>
  <c r="DM29" i="16"/>
  <c r="DQ29" i="16"/>
  <c r="DR29" i="16"/>
  <c r="EC29" i="16"/>
  <c r="EI29" i="16"/>
  <c r="EL29" i="16"/>
  <c r="EV29" i="16"/>
  <c r="FI29" i="16"/>
  <c r="FL29" i="16"/>
  <c r="FS29" i="16"/>
  <c r="FT29" i="16"/>
  <c r="FZ29" i="16"/>
  <c r="GA29" i="16"/>
  <c r="GG29" i="16"/>
  <c r="GH29" i="16"/>
  <c r="E29" i="16"/>
  <c r="E28" i="16"/>
  <c r="AE25" i="16"/>
  <c r="AJ25" i="16"/>
  <c r="AQ25" i="16"/>
  <c r="AR25" i="16"/>
  <c r="AV25" i="16"/>
  <c r="BC25" i="16"/>
  <c r="BD25" i="16"/>
  <c r="BH25" i="16"/>
  <c r="BO25" i="16"/>
  <c r="BP25" i="16"/>
  <c r="CB25" i="16"/>
  <c r="CG25" i="16"/>
  <c r="CR25" i="16"/>
  <c r="CW25" i="16"/>
  <c r="DB25" i="16"/>
  <c r="DH25" i="16"/>
  <c r="DM25" i="16"/>
  <c r="DQ25" i="16"/>
  <c r="DR25" i="16"/>
  <c r="EC25" i="16"/>
  <c r="EI25" i="16"/>
  <c r="EL25" i="16"/>
  <c r="EV25" i="16"/>
  <c r="FI25" i="16"/>
  <c r="FL25" i="16"/>
  <c r="FS25" i="16"/>
  <c r="FT25" i="16"/>
  <c r="FW25" i="16"/>
  <c r="FZ25" i="16"/>
  <c r="GA25" i="16"/>
  <c r="GD25" i="16"/>
  <c r="GG25" i="16"/>
  <c r="GH25" i="16"/>
  <c r="GK25" i="16"/>
  <c r="AE26" i="16"/>
  <c r="AJ26" i="16"/>
  <c r="AQ26" i="16"/>
  <c r="AR26" i="16"/>
  <c r="AV26" i="16"/>
  <c r="BC26" i="16"/>
  <c r="BD26" i="16"/>
  <c r="BH26" i="16"/>
  <c r="BO26" i="16"/>
  <c r="BP26" i="16"/>
  <c r="CB26" i="16"/>
  <c r="CG26" i="16"/>
  <c r="CR26" i="16"/>
  <c r="CW26" i="16"/>
  <c r="DB26" i="16"/>
  <c r="DH26" i="16"/>
  <c r="DM26" i="16"/>
  <c r="DQ26" i="16"/>
  <c r="DR26" i="16"/>
  <c r="EC26" i="16"/>
  <c r="EI26" i="16"/>
  <c r="EL26" i="16"/>
  <c r="EV26" i="16"/>
  <c r="FI26" i="16"/>
  <c r="FL26" i="16"/>
  <c r="FS26" i="16"/>
  <c r="FT26" i="16"/>
  <c r="FW26" i="16"/>
  <c r="FZ26" i="16"/>
  <c r="GA26" i="16"/>
  <c r="GD26" i="16"/>
  <c r="GG26" i="16"/>
  <c r="GH26" i="16"/>
  <c r="GK26" i="16"/>
  <c r="E26" i="16"/>
  <c r="E25" i="16"/>
  <c r="AJ7" i="16"/>
  <c r="AQ7" i="16"/>
  <c r="AR7" i="16"/>
  <c r="AV7" i="16"/>
  <c r="BC7" i="16"/>
  <c r="BD7" i="16"/>
  <c r="BH7" i="16"/>
  <c r="BO7" i="16"/>
  <c r="BP7" i="16"/>
  <c r="CB7" i="16"/>
  <c r="CG7" i="16"/>
  <c r="CR7" i="16"/>
  <c r="CW7" i="16"/>
  <c r="DB7" i="16"/>
  <c r="DH7" i="16"/>
  <c r="DM7" i="16"/>
  <c r="DQ7" i="16"/>
  <c r="DR7" i="16"/>
  <c r="EC7" i="16"/>
  <c r="EI7" i="16"/>
  <c r="EL7" i="16"/>
  <c r="EV7" i="16"/>
  <c r="FI7" i="16"/>
  <c r="FL7" i="16"/>
  <c r="FS7" i="16"/>
  <c r="FT7" i="16"/>
  <c r="FW7" i="16"/>
  <c r="FZ7" i="16"/>
  <c r="GA7" i="16"/>
  <c r="GD7" i="16"/>
  <c r="GG7" i="16"/>
  <c r="GH7" i="16"/>
  <c r="GK7" i="16"/>
  <c r="AE7" i="16"/>
  <c r="E7" i="16"/>
  <c r="BX47" i="16" l="1"/>
  <c r="BY47" i="16" s="1"/>
  <c r="BV47" i="16"/>
  <c r="BW47" i="16" s="1"/>
  <c r="P60" i="23"/>
  <c r="P58" i="23"/>
  <c r="Q61" i="23"/>
  <c r="Q59" i="23"/>
  <c r="Q60" i="23"/>
  <c r="Q58" i="23"/>
  <c r="P61" i="23"/>
  <c r="P59" i="23"/>
  <c r="F26" i="23"/>
  <c r="BZ26" i="23" s="1"/>
  <c r="CF26" i="23" s="1"/>
  <c r="F58" i="23"/>
  <c r="BZ58" i="23" s="1"/>
  <c r="CF58" i="23" s="1"/>
  <c r="F32" i="23"/>
  <c r="BZ32" i="23" s="1"/>
  <c r="CF32" i="23" s="1"/>
  <c r="F30" i="23"/>
  <c r="BZ30" i="23" s="1"/>
  <c r="CF30" i="23" s="1"/>
  <c r="F29" i="23"/>
  <c r="BZ29" i="23" s="1"/>
  <c r="CF29" i="23" s="1"/>
  <c r="F61" i="23"/>
  <c r="BZ61" i="23" s="1"/>
  <c r="CF61" i="23" s="1"/>
  <c r="F27" i="23"/>
  <c r="BZ27" i="23" s="1"/>
  <c r="CF27" i="23" s="1"/>
  <c r="F60" i="23"/>
  <c r="BZ60" i="23" s="1"/>
  <c r="CF60" i="23" s="1"/>
  <c r="F59" i="23"/>
  <c r="BZ59" i="23" s="1"/>
  <c r="CF59" i="23" s="1"/>
  <c r="F33" i="23"/>
  <c r="BZ33" i="23" s="1"/>
  <c r="CF33" i="23" s="1"/>
  <c r="F8" i="23"/>
  <c r="BZ8" i="23" s="1"/>
  <c r="CF8" i="23" s="1"/>
  <c r="F31" i="23"/>
  <c r="BZ31" i="23" s="1"/>
  <c r="CF31" i="23" s="1"/>
  <c r="FM28" i="16"/>
  <c r="AS30" i="16"/>
  <c r="BT32" i="16"/>
  <c r="BE32" i="16"/>
  <c r="BE60" i="16"/>
  <c r="BQ60" i="16"/>
  <c r="BR60" i="16"/>
  <c r="AS60" i="16"/>
  <c r="BT60" i="16"/>
  <c r="H61" i="23" s="1"/>
  <c r="CB61" i="23" s="1"/>
  <c r="CH61" i="23" s="1"/>
  <c r="BT58" i="16"/>
  <c r="H59" i="23" s="1"/>
  <c r="CB59" i="23" s="1"/>
  <c r="CH59" i="23" s="1"/>
  <c r="BQ32" i="16"/>
  <c r="BQ30" i="16"/>
  <c r="GL32" i="16"/>
  <c r="AS32" i="16"/>
  <c r="FM31" i="16"/>
  <c r="J32" i="23" s="1"/>
  <c r="CD32" i="23" s="1"/>
  <c r="CJ32" i="23" s="1"/>
  <c r="FM30" i="16"/>
  <c r="J31" i="23" s="1"/>
  <c r="CD31" i="23" s="1"/>
  <c r="CJ31" i="23" s="1"/>
  <c r="BE58" i="16"/>
  <c r="BQ31" i="16"/>
  <c r="AS31" i="16"/>
  <c r="BR31" i="16"/>
  <c r="G32" i="23" s="1"/>
  <c r="CA32" i="23" s="1"/>
  <c r="CG32" i="23" s="1"/>
  <c r="FM32" i="16"/>
  <c r="J33" i="23" s="1"/>
  <c r="CD33" i="23" s="1"/>
  <c r="CJ33" i="23" s="1"/>
  <c r="BT30" i="16"/>
  <c r="H31" i="23" s="1"/>
  <c r="CB31" i="23" s="1"/>
  <c r="CH31" i="23" s="1"/>
  <c r="GL31" i="16"/>
  <c r="BT31" i="16"/>
  <c r="H32" i="23" s="1"/>
  <c r="CB32" i="23" s="1"/>
  <c r="CH32" i="23" s="1"/>
  <c r="BR30" i="16"/>
  <c r="G31" i="23" s="1"/>
  <c r="CA31" i="23" s="1"/>
  <c r="CG31" i="23" s="1"/>
  <c r="BR32" i="16"/>
  <c r="G33" i="23" s="1"/>
  <c r="CA33" i="23" s="1"/>
  <c r="CG33" i="23" s="1"/>
  <c r="BE31" i="16"/>
  <c r="BE30" i="16"/>
  <c r="BQ59" i="16"/>
  <c r="BE59" i="16"/>
  <c r="AS59" i="16"/>
  <c r="BQ58" i="16"/>
  <c r="AS58" i="16"/>
  <c r="BT59" i="16"/>
  <c r="H60" i="23" s="1"/>
  <c r="CB60" i="23" s="1"/>
  <c r="CH60" i="23" s="1"/>
  <c r="BR59" i="16"/>
  <c r="G60" i="23" s="1"/>
  <c r="CA60" i="23" s="1"/>
  <c r="CG60" i="23" s="1"/>
  <c r="BR58" i="16"/>
  <c r="G59" i="23" s="1"/>
  <c r="CA59" i="23" s="1"/>
  <c r="CG59" i="23" s="1"/>
  <c r="BE57" i="16"/>
  <c r="BT57" i="16"/>
  <c r="H58" i="23" s="1"/>
  <c r="CB58" i="23" s="1"/>
  <c r="CH58" i="23" s="1"/>
  <c r="BQ57" i="16"/>
  <c r="BE29" i="16"/>
  <c r="AS57" i="16"/>
  <c r="BR57" i="16"/>
  <c r="G58" i="23" s="1"/>
  <c r="CA58" i="23" s="1"/>
  <c r="CG58" i="23" s="1"/>
  <c r="BQ28" i="16"/>
  <c r="FM29" i="16"/>
  <c r="J30" i="23" s="1"/>
  <c r="CD30" i="23" s="1"/>
  <c r="CJ30" i="23" s="1"/>
  <c r="BT28" i="16"/>
  <c r="H29" i="23" s="1"/>
  <c r="CB29" i="23" s="1"/>
  <c r="CH29" i="23" s="1"/>
  <c r="AS28" i="16"/>
  <c r="AS25" i="16"/>
  <c r="FM25" i="16"/>
  <c r="J26" i="23" s="1"/>
  <c r="CD26" i="23" s="1"/>
  <c r="CJ26" i="23" s="1"/>
  <c r="BT29" i="16"/>
  <c r="H30" i="23" s="1"/>
  <c r="CB30" i="23" s="1"/>
  <c r="CH30" i="23" s="1"/>
  <c r="BR26" i="16"/>
  <c r="G27" i="23" s="1"/>
  <c r="CA27" i="23" s="1"/>
  <c r="CG27" i="23" s="1"/>
  <c r="BR29" i="16"/>
  <c r="G30" i="23" s="1"/>
  <c r="CA30" i="23" s="1"/>
  <c r="CG30" i="23" s="1"/>
  <c r="BR7" i="16"/>
  <c r="G8" i="23" s="1"/>
  <c r="CA8" i="23" s="1"/>
  <c r="CG8" i="23" s="1"/>
  <c r="BR28" i="16"/>
  <c r="G29" i="23" s="1"/>
  <c r="CA29" i="23" s="1"/>
  <c r="CG29" i="23" s="1"/>
  <c r="GL26" i="16"/>
  <c r="BQ26" i="16"/>
  <c r="GL25" i="16"/>
  <c r="BQ29" i="16"/>
  <c r="AS29" i="16"/>
  <c r="BE28" i="16"/>
  <c r="BQ25" i="16"/>
  <c r="AS26" i="16"/>
  <c r="BT25" i="16"/>
  <c r="H26" i="23" s="1"/>
  <c r="CB26" i="23" s="1"/>
  <c r="CH26" i="23" s="1"/>
  <c r="FM26" i="16"/>
  <c r="J27" i="23" s="1"/>
  <c r="CD27" i="23" s="1"/>
  <c r="CJ27" i="23" s="1"/>
  <c r="BT26" i="16"/>
  <c r="H27" i="23" s="1"/>
  <c r="CB27" i="23" s="1"/>
  <c r="CH27" i="23" s="1"/>
  <c r="BR25" i="16"/>
  <c r="G26" i="23" s="1"/>
  <c r="CA26" i="23" s="1"/>
  <c r="CG26" i="23" s="1"/>
  <c r="BE26" i="16"/>
  <c r="BE25" i="16"/>
  <c r="BQ7" i="16"/>
  <c r="BE7" i="16"/>
  <c r="AS7" i="16"/>
  <c r="GL7" i="16"/>
  <c r="FM7" i="16"/>
  <c r="J8" i="23" s="1"/>
  <c r="CD8" i="23" s="1"/>
  <c r="CJ8" i="23" s="1"/>
  <c r="BT7" i="16"/>
  <c r="H8" i="23" s="1"/>
  <c r="CB8" i="23" s="1"/>
  <c r="CH8" i="23" s="1"/>
  <c r="L31" i="23" l="1"/>
  <c r="AF30" i="16" s="1"/>
  <c r="L60" i="23"/>
  <c r="AF59" i="16" s="1"/>
  <c r="AG59" i="16" s="1"/>
  <c r="L30" i="23"/>
  <c r="AF29" i="16" s="1"/>
  <c r="L8" i="23"/>
  <c r="L27" i="23"/>
  <c r="AF26" i="16" s="1"/>
  <c r="L32" i="23"/>
  <c r="AF31" i="16" s="1"/>
  <c r="L33" i="23"/>
  <c r="AF32" i="16" s="1"/>
  <c r="L61" i="23"/>
  <c r="AF60" i="16" s="1"/>
  <c r="AG60" i="16" s="1"/>
  <c r="L58" i="23"/>
  <c r="AF57" i="16" s="1"/>
  <c r="AG57" i="16" s="1"/>
  <c r="L59" i="23"/>
  <c r="AF58" i="16" s="1"/>
  <c r="AG58" i="16" s="1"/>
  <c r="L29" i="23"/>
  <c r="L26" i="23"/>
  <c r="AF25" i="16" s="1"/>
  <c r="BU32" i="16"/>
  <c r="H33" i="23"/>
  <c r="CB33" i="23" s="1"/>
  <c r="CH33" i="23" s="1"/>
  <c r="G61" i="23"/>
  <c r="CA61" i="23" s="1"/>
  <c r="CG61" i="23" s="1"/>
  <c r="GM26" i="16"/>
  <c r="K27" i="23"/>
  <c r="CE27" i="23" s="1"/>
  <c r="CK27" i="23" s="1"/>
  <c r="GM32" i="16"/>
  <c r="K33" i="23"/>
  <c r="CE33" i="23" s="1"/>
  <c r="CK33" i="23" s="1"/>
  <c r="GM25" i="16"/>
  <c r="K26" i="23"/>
  <c r="CE26" i="23" s="1"/>
  <c r="CK26" i="23" s="1"/>
  <c r="GM7" i="16"/>
  <c r="K8" i="23"/>
  <c r="CE8" i="23" s="1"/>
  <c r="CK8" i="23" s="1"/>
  <c r="GM31" i="16"/>
  <c r="K32" i="23"/>
  <c r="CE32" i="23" s="1"/>
  <c r="CK32" i="23" s="1"/>
  <c r="BS60" i="16"/>
  <c r="K29" i="23"/>
  <c r="CE29" i="23" s="1"/>
  <c r="CK29" i="23" s="1"/>
  <c r="Q29" i="23" s="1"/>
  <c r="FN31" i="16"/>
  <c r="FN26" i="16"/>
  <c r="FN32" i="16"/>
  <c r="FN28" i="16"/>
  <c r="J29" i="23"/>
  <c r="CD29" i="23" s="1"/>
  <c r="CJ29" i="23" s="1"/>
  <c r="FN25" i="16"/>
  <c r="FN29" i="16"/>
  <c r="FN30" i="16"/>
  <c r="FN7" i="16"/>
  <c r="BU29" i="16"/>
  <c r="BU25" i="16"/>
  <c r="BU31" i="16"/>
  <c r="BU28" i="16"/>
  <c r="BU60" i="16"/>
  <c r="BU7" i="16"/>
  <c r="BU26" i="16"/>
  <c r="BU57" i="16"/>
  <c r="BU59" i="16"/>
  <c r="BU30" i="16"/>
  <c r="BU58" i="16"/>
  <c r="BS58" i="16"/>
  <c r="BS29" i="16"/>
  <c r="BS59" i="16"/>
  <c r="BS31" i="16"/>
  <c r="BS57" i="16"/>
  <c r="M58" i="23"/>
  <c r="BS32" i="16"/>
  <c r="BS25" i="16"/>
  <c r="BS28" i="16"/>
  <c r="BS26" i="16"/>
  <c r="BS7" i="16"/>
  <c r="BS30" i="16"/>
  <c r="BV57" i="16" l="1"/>
  <c r="BW57" i="16" s="1"/>
  <c r="AF28" i="16"/>
  <c r="AF27" i="16"/>
  <c r="AG27" i="16" s="1"/>
  <c r="M27" i="23"/>
  <c r="BV26" i="16" s="1"/>
  <c r="M26" i="23"/>
  <c r="BV25" i="16" s="1"/>
  <c r="M60" i="23"/>
  <c r="N58" i="23"/>
  <c r="N29" i="23"/>
  <c r="BX28" i="16" s="1"/>
  <c r="P8" i="23"/>
  <c r="N33" i="23"/>
  <c r="BX32" i="16" s="1"/>
  <c r="M59" i="23"/>
  <c r="N31" i="23"/>
  <c r="BX30" i="16" s="1"/>
  <c r="N8" i="23"/>
  <c r="BX7" i="16" s="1"/>
  <c r="N26" i="23"/>
  <c r="BX25" i="16" s="1"/>
  <c r="P30" i="23"/>
  <c r="FO29" i="16" s="1"/>
  <c r="P33" i="23"/>
  <c r="FO32" i="16" s="1"/>
  <c r="P32" i="23"/>
  <c r="FO31" i="16" s="1"/>
  <c r="Q32" i="23"/>
  <c r="GN31" i="16" s="1"/>
  <c r="Q26" i="23"/>
  <c r="GN25" i="16" s="1"/>
  <c r="Q27" i="23"/>
  <c r="GN26" i="16" s="1"/>
  <c r="M33" i="23"/>
  <c r="BV32" i="16" s="1"/>
  <c r="M30" i="23"/>
  <c r="BV29" i="16" s="1"/>
  <c r="N61" i="23"/>
  <c r="P31" i="23"/>
  <c r="FO30" i="16" s="1"/>
  <c r="M31" i="23"/>
  <c r="BV30" i="16" s="1"/>
  <c r="M8" i="23"/>
  <c r="BV7" i="16" s="1"/>
  <c r="M29" i="23"/>
  <c r="BV28" i="16" s="1"/>
  <c r="M32" i="23"/>
  <c r="BV31" i="16" s="1"/>
  <c r="N59" i="23"/>
  <c r="N60" i="23"/>
  <c r="N27" i="23"/>
  <c r="BX26" i="16" s="1"/>
  <c r="N32" i="23"/>
  <c r="BX31" i="16" s="1"/>
  <c r="N30" i="23"/>
  <c r="BX29" i="16" s="1"/>
  <c r="P29" i="23"/>
  <c r="FO28" i="16" s="1"/>
  <c r="P27" i="23"/>
  <c r="FO26" i="16" s="1"/>
  <c r="Q8" i="23"/>
  <c r="Q33" i="23"/>
  <c r="GN32" i="16" s="1"/>
  <c r="M61" i="23"/>
  <c r="FL18" i="16"/>
  <c r="FL3" i="16"/>
  <c r="BX60" i="16" l="1"/>
  <c r="BY60" i="16" s="1"/>
  <c r="BX57" i="16"/>
  <c r="BY57" i="16" s="1"/>
  <c r="BX59" i="16"/>
  <c r="BY59" i="16" s="1"/>
  <c r="BX58" i="16"/>
  <c r="BY58" i="16" s="1"/>
  <c r="BV60" i="16"/>
  <c r="BW60" i="16" s="1"/>
  <c r="BV59" i="16"/>
  <c r="BW59" i="16" s="1"/>
  <c r="BV58" i="16"/>
  <c r="BW58" i="16" s="1"/>
  <c r="BY27" i="16"/>
  <c r="BW27" i="16"/>
  <c r="Q4" i="23"/>
  <c r="P26" i="23"/>
  <c r="FO25" i="16" s="1"/>
  <c r="GH33" i="16"/>
  <c r="FS5" i="16"/>
  <c r="FT5" i="16"/>
  <c r="FZ5" i="16"/>
  <c r="GA5" i="16"/>
  <c r="GD2" i="16"/>
  <c r="K52" i="23" l="1"/>
  <c r="CE52" i="23" s="1"/>
  <c r="CK52" i="23" s="1"/>
  <c r="K35" i="23"/>
  <c r="CE35" i="23" s="1"/>
  <c r="CK35" i="23" s="1"/>
  <c r="AE2" i="16"/>
  <c r="F3" i="23" s="1"/>
  <c r="BZ3" i="23" s="1"/>
  <c r="CF3" i="23" s="1"/>
  <c r="AJ2" i="16"/>
  <c r="AQ2" i="16"/>
  <c r="AR2" i="16"/>
  <c r="AV2" i="16"/>
  <c r="BD2" i="16"/>
  <c r="BE2" i="16" s="1"/>
  <c r="BH2" i="16"/>
  <c r="BO2" i="16"/>
  <c r="BP2" i="16"/>
  <c r="CG2" i="16"/>
  <c r="CR2" i="16"/>
  <c r="CW2" i="16"/>
  <c r="DB2" i="16"/>
  <c r="DH2" i="16"/>
  <c r="DM2" i="16"/>
  <c r="DQ2" i="16"/>
  <c r="DR2" i="16"/>
  <c r="EC2" i="16"/>
  <c r="EI2" i="16"/>
  <c r="EL2" i="16"/>
  <c r="EV2" i="16"/>
  <c r="FI2" i="16"/>
  <c r="FL2" i="16"/>
  <c r="FS2" i="16"/>
  <c r="FT2" i="16"/>
  <c r="FW2" i="16"/>
  <c r="FZ2" i="16"/>
  <c r="GA2" i="16"/>
  <c r="GG2" i="16"/>
  <c r="GH2" i="16"/>
  <c r="GK2" i="16"/>
  <c r="E51" i="16"/>
  <c r="AE51" i="16"/>
  <c r="F52" i="23" s="1"/>
  <c r="BZ52" i="23" s="1"/>
  <c r="CF52" i="23" s="1"/>
  <c r="AJ51" i="16"/>
  <c r="AQ51" i="16"/>
  <c r="AR51" i="16"/>
  <c r="AV51" i="16"/>
  <c r="BC51" i="16"/>
  <c r="BD51" i="16"/>
  <c r="BH51" i="16"/>
  <c r="BO51" i="16"/>
  <c r="BP51" i="16"/>
  <c r="CB51" i="16"/>
  <c r="CG51" i="16"/>
  <c r="CR51" i="16"/>
  <c r="CW51" i="16"/>
  <c r="DB51" i="16"/>
  <c r="DH51" i="16"/>
  <c r="DM51" i="16"/>
  <c r="DQ51" i="16"/>
  <c r="DR51" i="16"/>
  <c r="E34" i="16"/>
  <c r="AE34" i="16"/>
  <c r="F35" i="23" s="1"/>
  <c r="BZ35" i="23" s="1"/>
  <c r="CF35" i="23" s="1"/>
  <c r="AJ34" i="16"/>
  <c r="AQ34" i="16"/>
  <c r="AR34" i="16"/>
  <c r="AV34" i="16"/>
  <c r="BC34" i="16"/>
  <c r="BD34" i="16"/>
  <c r="BH34" i="16"/>
  <c r="BO34" i="16"/>
  <c r="BP34" i="16"/>
  <c r="CB34" i="16"/>
  <c r="CG34" i="16"/>
  <c r="CR34" i="16"/>
  <c r="CW34" i="16"/>
  <c r="DB34" i="16"/>
  <c r="DH34" i="16"/>
  <c r="DM34" i="16"/>
  <c r="DQ34" i="16"/>
  <c r="DR34" i="16"/>
  <c r="BR2" i="16" l="1"/>
  <c r="FM2" i="16"/>
  <c r="BT2" i="16"/>
  <c r="BU2" i="16" s="1"/>
  <c r="BE34" i="16"/>
  <c r="BQ51" i="16"/>
  <c r="AS2" i="16"/>
  <c r="BT51" i="16"/>
  <c r="H52" i="23" s="1"/>
  <c r="CB52" i="23" s="1"/>
  <c r="CH52" i="23" s="1"/>
  <c r="BT34" i="16"/>
  <c r="H35" i="23" s="1"/>
  <c r="CB35" i="23" s="1"/>
  <c r="CH35" i="23" s="1"/>
  <c r="BQ2" i="16"/>
  <c r="BE51" i="16"/>
  <c r="GL2" i="16"/>
  <c r="L3" i="23"/>
  <c r="AF2" i="16" s="1"/>
  <c r="AG2" i="16" s="1"/>
  <c r="AS51" i="16"/>
  <c r="AS34" i="16"/>
  <c r="BR51" i="16"/>
  <c r="G52" i="23" s="1"/>
  <c r="CA52" i="23" s="1"/>
  <c r="CG52" i="23" s="1"/>
  <c r="BQ34" i="16"/>
  <c r="BR34" i="16"/>
  <c r="G35" i="23" s="1"/>
  <c r="CA35" i="23" s="1"/>
  <c r="CG35" i="23" s="1"/>
  <c r="AE54" i="16"/>
  <c r="F55" i="23" s="1"/>
  <c r="BZ55" i="23" s="1"/>
  <c r="CF55" i="23" s="1"/>
  <c r="AJ54" i="16"/>
  <c r="AQ54" i="16"/>
  <c r="AR54" i="16"/>
  <c r="AV54" i="16"/>
  <c r="BC54" i="16"/>
  <c r="BD54" i="16"/>
  <c r="BH54" i="16"/>
  <c r="BO54" i="16"/>
  <c r="BP54" i="16"/>
  <c r="CB54" i="16"/>
  <c r="CG54" i="16"/>
  <c r="CR54" i="16"/>
  <c r="CW54" i="16"/>
  <c r="DB54" i="16"/>
  <c r="DH54" i="16"/>
  <c r="DM54" i="16"/>
  <c r="DQ54" i="16"/>
  <c r="DR54" i="16"/>
  <c r="H3" i="23" l="1"/>
  <c r="CB3" i="23" s="1"/>
  <c r="BU51" i="16"/>
  <c r="BU34" i="16"/>
  <c r="GM2" i="16"/>
  <c r="K3" i="23"/>
  <c r="CE3" i="23" s="1"/>
  <c r="CK3" i="23" s="1"/>
  <c r="FN2" i="16"/>
  <c r="J3" i="23"/>
  <c r="CD3" i="23" s="1"/>
  <c r="CJ3" i="23" s="1"/>
  <c r="BS2" i="16"/>
  <c r="G3" i="23"/>
  <c r="CA3" i="23" s="1"/>
  <c r="CG3" i="23" s="1"/>
  <c r="BS34" i="16"/>
  <c r="BS51" i="16"/>
  <c r="BR54" i="16"/>
  <c r="G55" i="23" s="1"/>
  <c r="CA55" i="23" s="1"/>
  <c r="CG55" i="23" s="1"/>
  <c r="BQ54" i="16"/>
  <c r="AS54" i="16"/>
  <c r="BE54" i="16"/>
  <c r="BT54" i="16"/>
  <c r="H55" i="23" s="1"/>
  <c r="CB55" i="23" s="1"/>
  <c r="CH55" i="23" s="1"/>
  <c r="CH3" i="23" l="1"/>
  <c r="N3" i="23" s="1"/>
  <c r="BX2" i="16" s="1"/>
  <c r="BY2" i="16" s="1"/>
  <c r="BS54" i="16"/>
  <c r="BU54" i="16"/>
  <c r="M3" i="23"/>
  <c r="BV2" i="16" s="1"/>
  <c r="BW2" i="16" s="1"/>
  <c r="Q3" i="23"/>
  <c r="GN2" i="16" s="1"/>
  <c r="GO2" i="16" s="1"/>
  <c r="P3" i="23"/>
  <c r="FO2" i="16" s="1"/>
  <c r="FP2" i="16" s="1"/>
  <c r="M55" i="23" l="1"/>
  <c r="P55" i="23"/>
  <c r="N55" i="23"/>
  <c r="L55" i="23"/>
  <c r="AF54" i="16" s="1"/>
  <c r="K55" i="23"/>
  <c r="CE55" i="23" s="1"/>
  <c r="CK55" i="23" s="1"/>
  <c r="E54" i="16"/>
  <c r="E53" i="16"/>
  <c r="BX54" i="16" l="1"/>
  <c r="BY54" i="16" s="1"/>
  <c r="BV54" i="16"/>
  <c r="BW54" i="16" s="1"/>
  <c r="FP25" i="16"/>
  <c r="BW25" i="16"/>
  <c r="GO25" i="16"/>
  <c r="BY25" i="16"/>
  <c r="Q55" i="23"/>
  <c r="AK68" i="16"/>
  <c r="E18" i="16"/>
  <c r="AE18" i="16"/>
  <c r="AJ18" i="16"/>
  <c r="AQ18" i="16"/>
  <c r="AR18" i="16"/>
  <c r="AV18" i="16"/>
  <c r="BC18" i="16"/>
  <c r="BD18" i="16"/>
  <c r="BH18" i="16"/>
  <c r="BO18" i="16"/>
  <c r="BP18" i="16"/>
  <c r="CB18" i="16"/>
  <c r="CG18" i="16"/>
  <c r="CR18" i="16"/>
  <c r="CW18" i="16"/>
  <c r="DB18" i="16"/>
  <c r="DH18" i="16"/>
  <c r="DM18" i="16"/>
  <c r="DQ18" i="16"/>
  <c r="DR18" i="16"/>
  <c r="EC18" i="16"/>
  <c r="EI18" i="16"/>
  <c r="EL18" i="16"/>
  <c r="EV18" i="16"/>
  <c r="FI18" i="16"/>
  <c r="FS18" i="16"/>
  <c r="FT18" i="16"/>
  <c r="FZ18" i="16"/>
  <c r="GA18" i="16"/>
  <c r="GG18" i="16"/>
  <c r="GH18" i="16"/>
  <c r="F19" i="23" l="1"/>
  <c r="BZ19" i="23" s="1"/>
  <c r="CF19" i="23" s="1"/>
  <c r="AK55" i="16"/>
  <c r="AK37" i="16"/>
  <c r="AK27" i="16"/>
  <c r="AK61" i="16"/>
  <c r="AK60" i="16"/>
  <c r="AK47" i="16"/>
  <c r="AK31" i="16"/>
  <c r="AK32" i="16"/>
  <c r="AK30" i="16"/>
  <c r="AK57" i="16"/>
  <c r="AK58" i="16"/>
  <c r="AK59" i="16"/>
  <c r="AK29" i="16"/>
  <c r="AK28" i="16"/>
  <c r="AG25" i="16"/>
  <c r="AK26" i="16"/>
  <c r="AK25" i="16"/>
  <c r="AK7" i="16"/>
  <c r="AK2" i="16"/>
  <c r="FM18" i="16"/>
  <c r="J19" i="23" s="1"/>
  <c r="CD19" i="23" s="1"/>
  <c r="CJ19" i="23" s="1"/>
  <c r="AK34" i="16"/>
  <c r="AK51" i="16"/>
  <c r="AK54" i="16"/>
  <c r="BT18" i="16"/>
  <c r="BE18" i="16"/>
  <c r="AS18" i="16"/>
  <c r="BQ18" i="16"/>
  <c r="AK18" i="16"/>
  <c r="BR18" i="16"/>
  <c r="G19" i="23" s="1"/>
  <c r="CA19" i="23" s="1"/>
  <c r="CG19" i="23" s="1"/>
  <c r="L19" i="23" l="1"/>
  <c r="BU18" i="16"/>
  <c r="H19" i="23"/>
  <c r="CB19" i="23" s="1"/>
  <c r="CH19" i="23" s="1"/>
  <c r="FN18" i="16"/>
  <c r="Q19" i="23"/>
  <c r="BS18" i="16"/>
  <c r="GK19" i="16"/>
  <c r="GH19" i="16"/>
  <c r="GG19" i="16"/>
  <c r="E19" i="16"/>
  <c r="AE19" i="16"/>
  <c r="F20" i="23" s="1"/>
  <c r="BZ20" i="23" s="1"/>
  <c r="CF20" i="23" s="1"/>
  <c r="AJ19" i="16"/>
  <c r="AQ19" i="16"/>
  <c r="AR19" i="16"/>
  <c r="AV19" i="16"/>
  <c r="BC19" i="16"/>
  <c r="BD19" i="16"/>
  <c r="BH19" i="16"/>
  <c r="BO19" i="16"/>
  <c r="BP19" i="16"/>
  <c r="CB19" i="16"/>
  <c r="CG19" i="16"/>
  <c r="CR19" i="16"/>
  <c r="CW19" i="16"/>
  <c r="DB19" i="16"/>
  <c r="DH19" i="16"/>
  <c r="DM19" i="16"/>
  <c r="DQ19" i="16"/>
  <c r="DR19" i="16"/>
  <c r="EC19" i="16"/>
  <c r="EI19" i="16"/>
  <c r="EL19" i="16"/>
  <c r="EV19" i="16"/>
  <c r="FI19" i="16"/>
  <c r="FL19" i="16"/>
  <c r="FS19" i="16"/>
  <c r="FT19" i="16"/>
  <c r="FW19" i="16"/>
  <c r="FZ19" i="16"/>
  <c r="GA19" i="16"/>
  <c r="GD19" i="16"/>
  <c r="DQ56" i="16"/>
  <c r="DR56" i="16"/>
  <c r="GG4" i="16"/>
  <c r="GH4" i="16"/>
  <c r="GG3" i="16"/>
  <c r="GN18" i="16" l="1"/>
  <c r="GO18" i="16" s="1"/>
  <c r="M19" i="23"/>
  <c r="BV18" i="16" s="1"/>
  <c r="P19" i="23"/>
  <c r="FO18" i="16" s="1"/>
  <c r="N19" i="23"/>
  <c r="BX18" i="16" s="1"/>
  <c r="BQ19" i="16"/>
  <c r="FM19" i="16"/>
  <c r="GL19" i="16"/>
  <c r="GM19" i="16" s="1"/>
  <c r="AS19" i="16"/>
  <c r="BR19" i="16"/>
  <c r="G20" i="23" s="1"/>
  <c r="CA20" i="23" s="1"/>
  <c r="CG20" i="23" s="1"/>
  <c r="BE19" i="16"/>
  <c r="BT19" i="16"/>
  <c r="H20" i="23" s="1"/>
  <c r="CB20" i="23" s="1"/>
  <c r="CH20" i="23" s="1"/>
  <c r="AW70" i="16"/>
  <c r="AV6" i="16"/>
  <c r="K57" i="23"/>
  <c r="CE57" i="23" s="1"/>
  <c r="CK57" i="23" s="1"/>
  <c r="E56" i="16"/>
  <c r="AE56" i="16"/>
  <c r="F57" i="23" s="1"/>
  <c r="BZ57" i="23" s="1"/>
  <c r="CF57" i="23" s="1"/>
  <c r="AJ56" i="16"/>
  <c r="AQ56" i="16"/>
  <c r="AR56" i="16"/>
  <c r="AV56" i="16"/>
  <c r="BC56" i="16"/>
  <c r="BD56" i="16"/>
  <c r="BH56" i="16"/>
  <c r="BO56" i="16"/>
  <c r="BP56" i="16"/>
  <c r="CB56" i="16"/>
  <c r="CG56" i="16"/>
  <c r="CR56" i="16"/>
  <c r="CW56" i="16"/>
  <c r="DB56" i="16"/>
  <c r="DH56" i="16"/>
  <c r="DM56" i="16"/>
  <c r="GA4" i="16"/>
  <c r="FZ4" i="16"/>
  <c r="FT4" i="16"/>
  <c r="FS4" i="16"/>
  <c r="E3" i="16"/>
  <c r="E4" i="16"/>
  <c r="AE4" i="16"/>
  <c r="F5" i="23" s="1"/>
  <c r="BZ5" i="23" s="1"/>
  <c r="CF5" i="23" s="1"/>
  <c r="AJ4" i="16"/>
  <c r="AQ4" i="16"/>
  <c r="AR4" i="16"/>
  <c r="AV4" i="16"/>
  <c r="BC4" i="16"/>
  <c r="BD4" i="16"/>
  <c r="BH4" i="16"/>
  <c r="BO4" i="16"/>
  <c r="BP4" i="16"/>
  <c r="CB4" i="16"/>
  <c r="CG4" i="16"/>
  <c r="CR4" i="16"/>
  <c r="CW4" i="16"/>
  <c r="DB4" i="16"/>
  <c r="DH4" i="16"/>
  <c r="DM4" i="16"/>
  <c r="DQ4" i="16"/>
  <c r="DR4" i="16"/>
  <c r="EC4" i="16"/>
  <c r="EI4" i="16"/>
  <c r="EL4" i="16"/>
  <c r="EV4" i="16"/>
  <c r="FI4" i="16"/>
  <c r="FL4" i="16"/>
  <c r="FN19" i="16" l="1"/>
  <c r="J20" i="23"/>
  <c r="CD20" i="23" s="1"/>
  <c r="CJ20" i="23" s="1"/>
  <c r="P57" i="23"/>
  <c r="K20" i="23"/>
  <c r="CE20" i="23" s="1"/>
  <c r="CK20" i="23" s="1"/>
  <c r="Q57" i="23"/>
  <c r="BU19" i="16"/>
  <c r="BS19" i="16"/>
  <c r="BQ56" i="16"/>
  <c r="BT56" i="16"/>
  <c r="H57" i="23" s="1"/>
  <c r="CB57" i="23" s="1"/>
  <c r="CH57" i="23" s="1"/>
  <c r="AS56" i="16"/>
  <c r="BE56" i="16"/>
  <c r="BR56" i="16"/>
  <c r="G57" i="23" s="1"/>
  <c r="CA57" i="23" s="1"/>
  <c r="CG57" i="23" s="1"/>
  <c r="FM4" i="16"/>
  <c r="J5" i="23" s="1"/>
  <c r="CD5" i="23" s="1"/>
  <c r="CJ5" i="23" s="1"/>
  <c r="BT4" i="16"/>
  <c r="H5" i="23" s="1"/>
  <c r="CB5" i="23" s="1"/>
  <c r="CH5" i="23" s="1"/>
  <c r="BQ4" i="16"/>
  <c r="AS4" i="16"/>
  <c r="BE4" i="16"/>
  <c r="BR4" i="16"/>
  <c r="G5" i="23" s="1"/>
  <c r="CA5" i="23" s="1"/>
  <c r="CG5" i="23" s="1"/>
  <c r="L57" i="23" l="1"/>
  <c r="AF56" i="16" s="1"/>
  <c r="BU56" i="16"/>
  <c r="FN4" i="16"/>
  <c r="BU4" i="16"/>
  <c r="BS4" i="16"/>
  <c r="BS56" i="16"/>
  <c r="AK69" i="16"/>
  <c r="AW69" i="16"/>
  <c r="GH23" i="16"/>
  <c r="GA23" i="16"/>
  <c r="GG33" i="16"/>
  <c r="N57" i="23" l="1"/>
  <c r="M57" i="23"/>
  <c r="AJ43" i="16"/>
  <c r="BX56" i="16" l="1"/>
  <c r="BY56" i="16" s="1"/>
  <c r="BV56" i="16"/>
  <c r="BW56" i="16" s="1"/>
  <c r="L52" i="23"/>
  <c r="GA33" i="16"/>
  <c r="FZ33" i="16"/>
  <c r="FT33" i="16"/>
  <c r="FS33" i="16"/>
  <c r="GA24" i="16"/>
  <c r="GH24" i="16"/>
  <c r="AF51" i="16" l="1"/>
  <c r="AG51" i="16" s="1"/>
  <c r="M52" i="23"/>
  <c r="BV51" i="16" l="1"/>
  <c r="BW51" i="16" s="1"/>
  <c r="Q52" i="23"/>
  <c r="N52" i="23"/>
  <c r="P52" i="23"/>
  <c r="BX51" i="16" l="1"/>
  <c r="BY51" i="16" s="1"/>
  <c r="AE46" i="16"/>
  <c r="F47" i="23" s="1"/>
  <c r="BZ47" i="23" s="1"/>
  <c r="CF47" i="23" s="1"/>
  <c r="AJ46" i="16"/>
  <c r="AQ46" i="16"/>
  <c r="AR46" i="16"/>
  <c r="AV46" i="16"/>
  <c r="BC46" i="16"/>
  <c r="BD46" i="16"/>
  <c r="BH46" i="16"/>
  <c r="BO46" i="16"/>
  <c r="BP46" i="16"/>
  <c r="CB46" i="16"/>
  <c r="CG46" i="16"/>
  <c r="CR46" i="16"/>
  <c r="CW46" i="16"/>
  <c r="DB46" i="16"/>
  <c r="DH46" i="16"/>
  <c r="DM46" i="16"/>
  <c r="DQ46" i="16"/>
  <c r="DR46" i="16"/>
  <c r="AE48" i="16"/>
  <c r="F49" i="23" s="1"/>
  <c r="BZ49" i="23" s="1"/>
  <c r="CF49" i="23" s="1"/>
  <c r="AJ48" i="16"/>
  <c r="AQ48" i="16"/>
  <c r="AR48" i="16"/>
  <c r="AV48" i="16"/>
  <c r="BC48" i="16"/>
  <c r="BD48" i="16"/>
  <c r="BH48" i="16"/>
  <c r="BO48" i="16"/>
  <c r="BP48" i="16"/>
  <c r="CB48" i="16"/>
  <c r="CG48" i="16"/>
  <c r="CR48" i="16"/>
  <c r="CW48" i="16"/>
  <c r="DB48" i="16"/>
  <c r="DH48" i="16"/>
  <c r="DM48" i="16"/>
  <c r="DQ48" i="16"/>
  <c r="DR48" i="16"/>
  <c r="AE49" i="16"/>
  <c r="F50" i="23" s="1"/>
  <c r="BZ50" i="23" s="1"/>
  <c r="CF50" i="23" s="1"/>
  <c r="AJ49" i="16"/>
  <c r="AQ49" i="16"/>
  <c r="AR49" i="16"/>
  <c r="AV49" i="16"/>
  <c r="BC49" i="16"/>
  <c r="BD49" i="16"/>
  <c r="BH49" i="16"/>
  <c r="BO49" i="16"/>
  <c r="BP49" i="16"/>
  <c r="CB49" i="16"/>
  <c r="CG49" i="16"/>
  <c r="CR49" i="16"/>
  <c r="CW49" i="16"/>
  <c r="DB49" i="16"/>
  <c r="DH49" i="16"/>
  <c r="DM49" i="16"/>
  <c r="DQ49" i="16"/>
  <c r="DR49" i="16"/>
  <c r="AE50" i="16"/>
  <c r="F51" i="23" s="1"/>
  <c r="BZ51" i="23" s="1"/>
  <c r="CF51" i="23" s="1"/>
  <c r="AJ50" i="16"/>
  <c r="AQ50" i="16"/>
  <c r="AR50" i="16"/>
  <c r="AV50" i="16"/>
  <c r="BC50" i="16"/>
  <c r="BD50" i="16"/>
  <c r="BH50" i="16"/>
  <c r="BO50" i="16"/>
  <c r="BP50" i="16"/>
  <c r="CB50" i="16"/>
  <c r="CG50" i="16"/>
  <c r="CR50" i="16"/>
  <c r="CW50" i="16"/>
  <c r="DB50" i="16"/>
  <c r="DH50" i="16"/>
  <c r="DM50" i="16"/>
  <c r="DQ50" i="16"/>
  <c r="DR50" i="16"/>
  <c r="AE52" i="16"/>
  <c r="F53" i="23" s="1"/>
  <c r="BZ53" i="23" s="1"/>
  <c r="CF53" i="23" s="1"/>
  <c r="AJ52" i="16"/>
  <c r="AQ52" i="16"/>
  <c r="AR52" i="16"/>
  <c r="AV52" i="16"/>
  <c r="BC52" i="16"/>
  <c r="BD52" i="16"/>
  <c r="BH52" i="16"/>
  <c r="BO52" i="16"/>
  <c r="BP52" i="16"/>
  <c r="CB52" i="16"/>
  <c r="CG52" i="16"/>
  <c r="CR52" i="16"/>
  <c r="CW52" i="16"/>
  <c r="DB52" i="16"/>
  <c r="DH52" i="16"/>
  <c r="DM52" i="16"/>
  <c r="DQ52" i="16"/>
  <c r="DR52" i="16"/>
  <c r="AE53" i="16"/>
  <c r="F54" i="23" s="1"/>
  <c r="BZ54" i="23" s="1"/>
  <c r="CF54" i="23" s="1"/>
  <c r="AJ53" i="16"/>
  <c r="AQ53" i="16"/>
  <c r="AR53" i="16"/>
  <c r="AV53" i="16"/>
  <c r="BC53" i="16"/>
  <c r="BD53" i="16"/>
  <c r="BH53" i="16"/>
  <c r="BO53" i="16"/>
  <c r="BP53" i="16"/>
  <c r="CB53" i="16"/>
  <c r="CG53" i="16"/>
  <c r="CR53" i="16"/>
  <c r="CW53" i="16"/>
  <c r="DB53" i="16"/>
  <c r="DH53" i="16"/>
  <c r="DM53" i="16"/>
  <c r="DQ53" i="16"/>
  <c r="DR53" i="16"/>
  <c r="EC24" i="16"/>
  <c r="EI24" i="16"/>
  <c r="EL24" i="16"/>
  <c r="EV24" i="16"/>
  <c r="FI24" i="16"/>
  <c r="FL24" i="16"/>
  <c r="FS24" i="16"/>
  <c r="FT24" i="16"/>
  <c r="FW24" i="16"/>
  <c r="FZ24" i="16"/>
  <c r="GD24" i="16"/>
  <c r="GG24" i="16"/>
  <c r="GK24" i="16"/>
  <c r="E46" i="16"/>
  <c r="E48" i="16"/>
  <c r="E49" i="16"/>
  <c r="E50" i="16"/>
  <c r="E52" i="16"/>
  <c r="AJ33" i="16"/>
  <c r="AQ33" i="16"/>
  <c r="AR33" i="16"/>
  <c r="AV33" i="16"/>
  <c r="BC33" i="16"/>
  <c r="BD33" i="16"/>
  <c r="BH33" i="16"/>
  <c r="BO33" i="16"/>
  <c r="BP33" i="16"/>
  <c r="CB33" i="16"/>
  <c r="CG33" i="16"/>
  <c r="CR33" i="16"/>
  <c r="CW33" i="16"/>
  <c r="DB33" i="16"/>
  <c r="DH33" i="16"/>
  <c r="DM33" i="16"/>
  <c r="DQ33" i="16"/>
  <c r="DR33" i="16"/>
  <c r="EC33" i="16"/>
  <c r="EI33" i="16"/>
  <c r="EL33" i="16"/>
  <c r="EV33" i="16"/>
  <c r="FI33" i="16"/>
  <c r="FL33" i="16"/>
  <c r="AE33" i="16"/>
  <c r="E33" i="16"/>
  <c r="F34" i="23" l="1"/>
  <c r="BZ34" i="23" s="1"/>
  <c r="CF34" i="23" s="1"/>
  <c r="BE53" i="16"/>
  <c r="BT53" i="16"/>
  <c r="H54" i="23" s="1"/>
  <c r="CB54" i="23" s="1"/>
  <c r="CH54" i="23" s="1"/>
  <c r="AS50" i="16"/>
  <c r="BR46" i="16"/>
  <c r="G47" i="23" s="1"/>
  <c r="CA47" i="23" s="1"/>
  <c r="CG47" i="23" s="1"/>
  <c r="BE33" i="16"/>
  <c r="BR52" i="16"/>
  <c r="G53" i="23" s="1"/>
  <c r="CA53" i="23" s="1"/>
  <c r="CG53" i="23" s="1"/>
  <c r="BE46" i="16"/>
  <c r="BQ52" i="16"/>
  <c r="BQ50" i="16"/>
  <c r="BR49" i="16"/>
  <c r="G50" i="23" s="1"/>
  <c r="CA50" i="23" s="1"/>
  <c r="CG50" i="23" s="1"/>
  <c r="FM24" i="16"/>
  <c r="BR50" i="16"/>
  <c r="G51" i="23" s="1"/>
  <c r="CA51" i="23" s="1"/>
  <c r="CG51" i="23" s="1"/>
  <c r="AS49" i="16"/>
  <c r="BR53" i="16"/>
  <c r="G54" i="23" s="1"/>
  <c r="CA54" i="23" s="1"/>
  <c r="CG54" i="23" s="1"/>
  <c r="BQ49" i="16"/>
  <c r="BR48" i="16"/>
  <c r="G49" i="23" s="1"/>
  <c r="CA49" i="23" s="1"/>
  <c r="CG49" i="23" s="1"/>
  <c r="K53" i="23"/>
  <c r="CE53" i="23" s="1"/>
  <c r="CK53" i="23" s="1"/>
  <c r="AS52" i="16"/>
  <c r="BQ33" i="16"/>
  <c r="GL24" i="16"/>
  <c r="GM24" i="16" s="1"/>
  <c r="BQ53" i="16"/>
  <c r="AS53" i="16"/>
  <c r="BE52" i="16"/>
  <c r="BT52" i="16"/>
  <c r="H53" i="23" s="1"/>
  <c r="CB53" i="23" s="1"/>
  <c r="CH53" i="23" s="1"/>
  <c r="BE49" i="16"/>
  <c r="BQ48" i="16"/>
  <c r="BT48" i="16"/>
  <c r="H49" i="23" s="1"/>
  <c r="CB49" i="23" s="1"/>
  <c r="CH49" i="23" s="1"/>
  <c r="AS48" i="16"/>
  <c r="BQ46" i="16"/>
  <c r="BT50" i="16"/>
  <c r="H51" i="23" s="1"/>
  <c r="CB51" i="23" s="1"/>
  <c r="CH51" i="23" s="1"/>
  <c r="BT46" i="16"/>
  <c r="H47" i="23" s="1"/>
  <c r="CB47" i="23" s="1"/>
  <c r="CH47" i="23" s="1"/>
  <c r="BE48" i="16"/>
  <c r="BT49" i="16"/>
  <c r="H50" i="23" s="1"/>
  <c r="CB50" i="23" s="1"/>
  <c r="CH50" i="23" s="1"/>
  <c r="BE50" i="16"/>
  <c r="AS46" i="16"/>
  <c r="BT33" i="16"/>
  <c r="H34" i="23" s="1"/>
  <c r="CB34" i="23" s="1"/>
  <c r="CH34" i="23" s="1"/>
  <c r="FM33" i="16"/>
  <c r="J34" i="23" s="1"/>
  <c r="CD34" i="23" s="1"/>
  <c r="CJ34" i="23" s="1"/>
  <c r="AS33" i="16"/>
  <c r="BR33" i="16"/>
  <c r="G34" i="23" s="1"/>
  <c r="CA34" i="23" s="1"/>
  <c r="CG34" i="23" s="1"/>
  <c r="L34" i="23" l="1"/>
  <c r="AF33" i="16" s="1"/>
  <c r="FN24" i="16"/>
  <c r="J25" i="23"/>
  <c r="CD25" i="23" s="1"/>
  <c r="CJ25" i="23" s="1"/>
  <c r="L54" i="23"/>
  <c r="L47" i="23"/>
  <c r="AF46" i="16" s="1"/>
  <c r="AG46" i="16" s="1"/>
  <c r="L50" i="23"/>
  <c r="L49" i="23"/>
  <c r="AF48" i="16" s="1"/>
  <c r="L53" i="23"/>
  <c r="L51" i="23"/>
  <c r="AG26" i="16"/>
  <c r="BS53" i="16"/>
  <c r="BS46" i="16"/>
  <c r="BS48" i="16"/>
  <c r="BS50" i="16"/>
  <c r="P51" i="23"/>
  <c r="P53" i="23"/>
  <c r="P49" i="23"/>
  <c r="Q53" i="23"/>
  <c r="BS52" i="16"/>
  <c r="BU53" i="16"/>
  <c r="BS49" i="16"/>
  <c r="BS33" i="16"/>
  <c r="K51" i="23"/>
  <c r="CE51" i="23" s="1"/>
  <c r="CK51" i="23" s="1"/>
  <c r="K50" i="23"/>
  <c r="CE50" i="23" s="1"/>
  <c r="CK50" i="23" s="1"/>
  <c r="BU50" i="16"/>
  <c r="BU49" i="16"/>
  <c r="K47" i="23"/>
  <c r="CE47" i="23" s="1"/>
  <c r="CK47" i="23" s="1"/>
  <c r="FN33" i="16"/>
  <c r="BU52" i="16"/>
  <c r="BU33" i="16"/>
  <c r="K49" i="23"/>
  <c r="CE49" i="23" s="1"/>
  <c r="CK49" i="23" s="1"/>
  <c r="BU46" i="16"/>
  <c r="BU48" i="16"/>
  <c r="K54" i="23"/>
  <c r="CE54" i="23" s="1"/>
  <c r="CK54" i="23" s="1"/>
  <c r="CQ69" i="16"/>
  <c r="CR69" i="16" s="1"/>
  <c r="CR62" i="16"/>
  <c r="AF49" i="16" l="1"/>
  <c r="AG49" i="16" s="1"/>
  <c r="AF50" i="16"/>
  <c r="AG50" i="16" s="1"/>
  <c r="AF52" i="16"/>
  <c r="AG52" i="16" s="1"/>
  <c r="AF53" i="16"/>
  <c r="AG53" i="16" s="1"/>
  <c r="AG48" i="16"/>
  <c r="AG47" i="16"/>
  <c r="M53" i="23"/>
  <c r="N53" i="23"/>
  <c r="P34" i="23"/>
  <c r="P47" i="23"/>
  <c r="P54" i="23"/>
  <c r="P50" i="23"/>
  <c r="N54" i="23"/>
  <c r="M50" i="23"/>
  <c r="FH69" i="16"/>
  <c r="FI69" i="16" s="1"/>
  <c r="FS68" i="16"/>
  <c r="FT68" i="16" s="1"/>
  <c r="FS69" i="16"/>
  <c r="FT69" i="16" s="1"/>
  <c r="GA9" i="16"/>
  <c r="BX52" i="16" l="1"/>
  <c r="BY52" i="16" s="1"/>
  <c r="BX53" i="16"/>
  <c r="BY53" i="16" s="1"/>
  <c r="BV52" i="16"/>
  <c r="BW52" i="16" s="1"/>
  <c r="BV49" i="16"/>
  <c r="BW49" i="16" s="1"/>
  <c r="FP26" i="16"/>
  <c r="FP28" i="16"/>
  <c r="N50" i="23"/>
  <c r="N51" i="23"/>
  <c r="Q54" i="23"/>
  <c r="Q50" i="23"/>
  <c r="N49" i="23"/>
  <c r="Q51" i="23"/>
  <c r="Q49" i="23"/>
  <c r="N47" i="23"/>
  <c r="Q47" i="23"/>
  <c r="M49" i="23"/>
  <c r="M54" i="23"/>
  <c r="M51" i="23"/>
  <c r="BV50" i="16" s="1"/>
  <c r="BW50" i="16" s="1"/>
  <c r="M47" i="23"/>
  <c r="GH3" i="16"/>
  <c r="GH5" i="16"/>
  <c r="GH6" i="16"/>
  <c r="GH8" i="16"/>
  <c r="GH9" i="16"/>
  <c r="GH10" i="16"/>
  <c r="GH11" i="16"/>
  <c r="GH12" i="16"/>
  <c r="GH13" i="16"/>
  <c r="GH14" i="16"/>
  <c r="GH15" i="16"/>
  <c r="GH16" i="16"/>
  <c r="GH17" i="16"/>
  <c r="GH20" i="16"/>
  <c r="GH21" i="16"/>
  <c r="GH22" i="16"/>
  <c r="GA3" i="16"/>
  <c r="GA6" i="16"/>
  <c r="GA8" i="16"/>
  <c r="GA10" i="16"/>
  <c r="GA11" i="16"/>
  <c r="GA12" i="16"/>
  <c r="GA13" i="16"/>
  <c r="GA14" i="16"/>
  <c r="GA15" i="16"/>
  <c r="GA16" i="16"/>
  <c r="GA17" i="16"/>
  <c r="GA20" i="16"/>
  <c r="GA21" i="16"/>
  <c r="GA22" i="16"/>
  <c r="BX50" i="16" l="1"/>
  <c r="BY50" i="16" s="1"/>
  <c r="BX46" i="16"/>
  <c r="BY46" i="16" s="1"/>
  <c r="BX48" i="16"/>
  <c r="BY48" i="16" s="1"/>
  <c r="BX49" i="16"/>
  <c r="BY49" i="16" s="1"/>
  <c r="BV53" i="16"/>
  <c r="BW53" i="16" s="1"/>
  <c r="BV48" i="16"/>
  <c r="BW48" i="16" s="1"/>
  <c r="BV46" i="16"/>
  <c r="BW46" i="16" s="1"/>
  <c r="EI3" i="16"/>
  <c r="EI5" i="16"/>
  <c r="EI6" i="16"/>
  <c r="EI8" i="16"/>
  <c r="EI9" i="16"/>
  <c r="EI10" i="16"/>
  <c r="EI11" i="16"/>
  <c r="EI12" i="16"/>
  <c r="EI13" i="16"/>
  <c r="EI14" i="16"/>
  <c r="EI15" i="16"/>
  <c r="EI16" i="16"/>
  <c r="EI17" i="16"/>
  <c r="EI20" i="16"/>
  <c r="EI21" i="16"/>
  <c r="EI22" i="16"/>
  <c r="EI23" i="16"/>
  <c r="FI3" i="16"/>
  <c r="FI5" i="16"/>
  <c r="FI6" i="16"/>
  <c r="FI8" i="16"/>
  <c r="FI9" i="16"/>
  <c r="FI10" i="16"/>
  <c r="FI11" i="16"/>
  <c r="FI12" i="16"/>
  <c r="FI13" i="16"/>
  <c r="FI14" i="16"/>
  <c r="FI15" i="16"/>
  <c r="FI16" i="16"/>
  <c r="FI17" i="16"/>
  <c r="FI20" i="16"/>
  <c r="FI21" i="16"/>
  <c r="FI22" i="16"/>
  <c r="FI23" i="16"/>
  <c r="EV5" i="16"/>
  <c r="EV6" i="16"/>
  <c r="EV8" i="16"/>
  <c r="EV9" i="16"/>
  <c r="EV10" i="16"/>
  <c r="EV11" i="16"/>
  <c r="EV12" i="16"/>
  <c r="EV13" i="16"/>
  <c r="EV14" i="16"/>
  <c r="EV15" i="16"/>
  <c r="EV16" i="16"/>
  <c r="EV17" i="16"/>
  <c r="EV20" i="16"/>
  <c r="EV21" i="16"/>
  <c r="EV22" i="16"/>
  <c r="EV23" i="16"/>
  <c r="EV3" i="16"/>
  <c r="DM3" i="16"/>
  <c r="DM5" i="16"/>
  <c r="DM6" i="16"/>
  <c r="DM8" i="16"/>
  <c r="DM9" i="16"/>
  <c r="DM10" i="16"/>
  <c r="DM11" i="16"/>
  <c r="DM12" i="16"/>
  <c r="DM13" i="16"/>
  <c r="DM14" i="16"/>
  <c r="DM15" i="16"/>
  <c r="DM16" i="16"/>
  <c r="DM17" i="16"/>
  <c r="DM20" i="16"/>
  <c r="DM21" i="16"/>
  <c r="DM22" i="16"/>
  <c r="DM23" i="16"/>
  <c r="DM35" i="16"/>
  <c r="DM36" i="16"/>
  <c r="DM38" i="16"/>
  <c r="DM24" i="16"/>
  <c r="DM39" i="16"/>
  <c r="DM40" i="16"/>
  <c r="DM41" i="16"/>
  <c r="DM42" i="16"/>
  <c r="DM43" i="16"/>
  <c r="DM44" i="16"/>
  <c r="DM45" i="16"/>
  <c r="DM62" i="16"/>
  <c r="DH3" i="16"/>
  <c r="DH5" i="16"/>
  <c r="DH6" i="16"/>
  <c r="DH8" i="16"/>
  <c r="DH9" i="16"/>
  <c r="DH10" i="16"/>
  <c r="DH11" i="16"/>
  <c r="DH12" i="16"/>
  <c r="DH13" i="16"/>
  <c r="DH14" i="16"/>
  <c r="DH15" i="16"/>
  <c r="DH16" i="16"/>
  <c r="DH17" i="16"/>
  <c r="DH20" i="16"/>
  <c r="DH21" i="16"/>
  <c r="DH22" i="16"/>
  <c r="DH23" i="16"/>
  <c r="DH35" i="16"/>
  <c r="DH36" i="16"/>
  <c r="DH38" i="16"/>
  <c r="DH24" i="16"/>
  <c r="DH39" i="16"/>
  <c r="DH40" i="16"/>
  <c r="DH41" i="16"/>
  <c r="DH42" i="16"/>
  <c r="DH43" i="16"/>
  <c r="DH44" i="16"/>
  <c r="DH45" i="16"/>
  <c r="DH62" i="16"/>
  <c r="CW3" i="16"/>
  <c r="CW5" i="16"/>
  <c r="CW6" i="16"/>
  <c r="CW8" i="16"/>
  <c r="CW9" i="16"/>
  <c r="CW10" i="16"/>
  <c r="CW11" i="16"/>
  <c r="CW12" i="16"/>
  <c r="CW13" i="16"/>
  <c r="CW14" i="16"/>
  <c r="CW15" i="16"/>
  <c r="CW16" i="16"/>
  <c r="CW17" i="16"/>
  <c r="CW20" i="16"/>
  <c r="CW21" i="16"/>
  <c r="CW22" i="16"/>
  <c r="CW23" i="16"/>
  <c r="CW35" i="16"/>
  <c r="CW36" i="16"/>
  <c r="CW38" i="16"/>
  <c r="CW24" i="16"/>
  <c r="CW39" i="16"/>
  <c r="CW40" i="16"/>
  <c r="CW41" i="16"/>
  <c r="CW42" i="16"/>
  <c r="CW43" i="16"/>
  <c r="CW44" i="16"/>
  <c r="CW45" i="16"/>
  <c r="CW62" i="16"/>
  <c r="CR3" i="16"/>
  <c r="CR5" i="16"/>
  <c r="CR6" i="16"/>
  <c r="CR8" i="16"/>
  <c r="CR9" i="16"/>
  <c r="CR10" i="16"/>
  <c r="CR11" i="16"/>
  <c r="CR12" i="16"/>
  <c r="CR13" i="16"/>
  <c r="CR14" i="16"/>
  <c r="CR15" i="16"/>
  <c r="CR16" i="16"/>
  <c r="CR17" i="16"/>
  <c r="CR20" i="16"/>
  <c r="CR21" i="16"/>
  <c r="CR22" i="16"/>
  <c r="CR23" i="16"/>
  <c r="CR35" i="16"/>
  <c r="CR36" i="16"/>
  <c r="CR38" i="16"/>
  <c r="CR24" i="16"/>
  <c r="CR39" i="16"/>
  <c r="CR40" i="16"/>
  <c r="CR41" i="16"/>
  <c r="CR42" i="16"/>
  <c r="CR43" i="16"/>
  <c r="CR44" i="16"/>
  <c r="CR45" i="16"/>
  <c r="CB3" i="16"/>
  <c r="CB5" i="16"/>
  <c r="CB6" i="16"/>
  <c r="CB8" i="16"/>
  <c r="CB9" i="16"/>
  <c r="CB10" i="16"/>
  <c r="CB11" i="16"/>
  <c r="CB12" i="16"/>
  <c r="CB13" i="16"/>
  <c r="CB14" i="16"/>
  <c r="CB15" i="16"/>
  <c r="CB16" i="16"/>
  <c r="CB17" i="16"/>
  <c r="CB20" i="16"/>
  <c r="CB21" i="16"/>
  <c r="CB22" i="16"/>
  <c r="CB23" i="16"/>
  <c r="CB35" i="16"/>
  <c r="CB36" i="16"/>
  <c r="CB38" i="16"/>
  <c r="CB24" i="16"/>
  <c r="CB39" i="16"/>
  <c r="CB40" i="16"/>
  <c r="CB41" i="16"/>
  <c r="CB42" i="16"/>
  <c r="CB43" i="16"/>
  <c r="CB44" i="16"/>
  <c r="CB45" i="16"/>
  <c r="CB62" i="16"/>
  <c r="CK69" i="16" l="1"/>
  <c r="CK68" i="16"/>
  <c r="CA68" i="16"/>
  <c r="CL55" i="16" l="1"/>
  <c r="CL37" i="16"/>
  <c r="CK55" i="16"/>
  <c r="CK37" i="16"/>
  <c r="CA55" i="16"/>
  <c r="CA37" i="16"/>
  <c r="CL27" i="16"/>
  <c r="CL61" i="16"/>
  <c r="CA27" i="16"/>
  <c r="CA61" i="16"/>
  <c r="CK27" i="16"/>
  <c r="CK61" i="16"/>
  <c r="CA60" i="16"/>
  <c r="CA47" i="16"/>
  <c r="CK60" i="16"/>
  <c r="CK47" i="16"/>
  <c r="CL60" i="16"/>
  <c r="CL47" i="16"/>
  <c r="CA31" i="16"/>
  <c r="CA30" i="16"/>
  <c r="CA32" i="16"/>
  <c r="CK31" i="16"/>
  <c r="CK30" i="16"/>
  <c r="CK32" i="16"/>
  <c r="CL30" i="16"/>
  <c r="CL32" i="16"/>
  <c r="CL31" i="16"/>
  <c r="CK57" i="16"/>
  <c r="CK58" i="16"/>
  <c r="CK59" i="16"/>
  <c r="CA57" i="16"/>
  <c r="CA58" i="16"/>
  <c r="CA59" i="16"/>
  <c r="CL57" i="16"/>
  <c r="CL58" i="16"/>
  <c r="CL59" i="16"/>
  <c r="CA28" i="16"/>
  <c r="CA29" i="16"/>
  <c r="CK28" i="16"/>
  <c r="CK29" i="16"/>
  <c r="CL28" i="16"/>
  <c r="CL29" i="16"/>
  <c r="CA7" i="16"/>
  <c r="CA25" i="16"/>
  <c r="CA26" i="16"/>
  <c r="CK25" i="16"/>
  <c r="CK26" i="16"/>
  <c r="CL25" i="16"/>
  <c r="CL26" i="16"/>
  <c r="CK7" i="16"/>
  <c r="CL7" i="16"/>
  <c r="CA2" i="16"/>
  <c r="CB68" i="16"/>
  <c r="CL68" i="16"/>
  <c r="CK2" i="16"/>
  <c r="CL69" i="16"/>
  <c r="CL2" i="16"/>
  <c r="CK34" i="16"/>
  <c r="CK51" i="16"/>
  <c r="CA34" i="16"/>
  <c r="CA51" i="16"/>
  <c r="CL34" i="16"/>
  <c r="CL51" i="16"/>
  <c r="CK54" i="16"/>
  <c r="CL54" i="16"/>
  <c r="CA54" i="16"/>
  <c r="CL18" i="16"/>
  <c r="CK18" i="16"/>
  <c r="CA18" i="16"/>
  <c r="CK56" i="16"/>
  <c r="CK19" i="16"/>
  <c r="CL56" i="16"/>
  <c r="CL19" i="16"/>
  <c r="CA56" i="16"/>
  <c r="CA19" i="16"/>
  <c r="CK4" i="16"/>
  <c r="CA4" i="16"/>
  <c r="CL4" i="16"/>
  <c r="CA46" i="16"/>
  <c r="CA49" i="16"/>
  <c r="CA52" i="16"/>
  <c r="CA53" i="16"/>
  <c r="CA50" i="16"/>
  <c r="CA48" i="16"/>
  <c r="CK46" i="16"/>
  <c r="CK49" i="16"/>
  <c r="CK52" i="16"/>
  <c r="CK53" i="16"/>
  <c r="CK50" i="16"/>
  <c r="CK48" i="16"/>
  <c r="CL33" i="16"/>
  <c r="CL48" i="16"/>
  <c r="CL52" i="16"/>
  <c r="CL46" i="16"/>
  <c r="CL49" i="16"/>
  <c r="CL50" i="16"/>
  <c r="CL53" i="16"/>
  <c r="CA44" i="16"/>
  <c r="CA33" i="16"/>
  <c r="CK33" i="16"/>
  <c r="DL68" i="16"/>
  <c r="CG5" i="16"/>
  <c r="DL55" i="16" l="1"/>
  <c r="DL37" i="16"/>
  <c r="DL27" i="16"/>
  <c r="DL61" i="16"/>
  <c r="DL60" i="16"/>
  <c r="DL47" i="16"/>
  <c r="DL31" i="16"/>
  <c r="DL30" i="16"/>
  <c r="DL32" i="16"/>
  <c r="DL57" i="16"/>
  <c r="DL59" i="16"/>
  <c r="DL58" i="16"/>
  <c r="DL28" i="16"/>
  <c r="DL29" i="16"/>
  <c r="DL25" i="16"/>
  <c r="DL26" i="16"/>
  <c r="DL7" i="16"/>
  <c r="DL9" i="16"/>
  <c r="DL13" i="16"/>
  <c r="DL17" i="16"/>
  <c r="DL21" i="16"/>
  <c r="DL40" i="16"/>
  <c r="DL44" i="16"/>
  <c r="DL49" i="16"/>
  <c r="DL53" i="16"/>
  <c r="DL56" i="16"/>
  <c r="DL12" i="16"/>
  <c r="DL20" i="16"/>
  <c r="DL33" i="16"/>
  <c r="DL39" i="16"/>
  <c r="DL52" i="16"/>
  <c r="DL3" i="16"/>
  <c r="DL5" i="16"/>
  <c r="DL10" i="16"/>
  <c r="DL14" i="16"/>
  <c r="DL18" i="16"/>
  <c r="DL22" i="16"/>
  <c r="DL24" i="16"/>
  <c r="DL34" i="16"/>
  <c r="DL41" i="16"/>
  <c r="DL45" i="16"/>
  <c r="DL50" i="16"/>
  <c r="DL54" i="16"/>
  <c r="DL62" i="16"/>
  <c r="DL8" i="16"/>
  <c r="DL16" i="16"/>
  <c r="DL23" i="16"/>
  <c r="DL36" i="16"/>
  <c r="DL48" i="16"/>
  <c r="DL4" i="16"/>
  <c r="DL6" i="16"/>
  <c r="DL11" i="16"/>
  <c r="DL15" i="16"/>
  <c r="DL19" i="16"/>
  <c r="DL35" i="16"/>
  <c r="DL38" i="16"/>
  <c r="DL42" i="16"/>
  <c r="DL46" i="16"/>
  <c r="DL51" i="16"/>
  <c r="DL2" i="16"/>
  <c r="DL43" i="16"/>
  <c r="DM68" i="16"/>
  <c r="AJ15" i="16"/>
  <c r="AK19" i="16"/>
  <c r="AK4" i="16" l="1"/>
  <c r="AK56" i="16"/>
  <c r="AK10" i="16"/>
  <c r="AK50" i="16"/>
  <c r="AK48" i="16"/>
  <c r="AK52" i="16"/>
  <c r="AK53" i="16"/>
  <c r="AK46" i="16"/>
  <c r="AK49" i="16"/>
  <c r="AK33" i="16"/>
  <c r="DR3" i="16" l="1"/>
  <c r="DR5" i="16"/>
  <c r="DR6" i="16"/>
  <c r="DR8" i="16"/>
  <c r="DR9" i="16"/>
  <c r="DR10" i="16"/>
  <c r="DR11" i="16"/>
  <c r="DR12" i="16"/>
  <c r="DR13" i="16"/>
  <c r="DR14" i="16"/>
  <c r="DR15" i="16"/>
  <c r="DR16" i="16"/>
  <c r="DR17" i="16"/>
  <c r="DR20" i="16"/>
  <c r="DR21" i="16"/>
  <c r="DR22" i="16"/>
  <c r="DR23" i="16"/>
  <c r="DR35" i="16"/>
  <c r="DR36" i="16"/>
  <c r="DR38" i="16"/>
  <c r="DR24" i="16"/>
  <c r="DR39" i="16"/>
  <c r="DR40" i="16"/>
  <c r="DR41" i="16"/>
  <c r="DR42" i="16"/>
  <c r="DR43" i="16"/>
  <c r="DR44" i="16"/>
  <c r="DR45" i="16"/>
  <c r="DR62" i="16"/>
  <c r="DQ3" i="16"/>
  <c r="DQ5" i="16"/>
  <c r="DQ6" i="16"/>
  <c r="DQ8" i="16"/>
  <c r="DQ9" i="16"/>
  <c r="DQ10" i="16"/>
  <c r="DQ11" i="16"/>
  <c r="DQ12" i="16"/>
  <c r="DQ13" i="16"/>
  <c r="DQ14" i="16"/>
  <c r="DQ15" i="16"/>
  <c r="DQ16" i="16"/>
  <c r="DQ17" i="16"/>
  <c r="DQ20" i="16"/>
  <c r="DQ21" i="16"/>
  <c r="DQ22" i="16"/>
  <c r="DQ23" i="16"/>
  <c r="DQ35" i="16"/>
  <c r="DQ36" i="16"/>
  <c r="DQ38" i="16"/>
  <c r="DQ24" i="16"/>
  <c r="DQ39" i="16"/>
  <c r="DQ40" i="16"/>
  <c r="DQ41" i="16"/>
  <c r="DQ42" i="16"/>
  <c r="DQ43" i="16"/>
  <c r="DQ44" i="16"/>
  <c r="DQ45" i="16"/>
  <c r="DQ62" i="16"/>
  <c r="DQ69" i="16"/>
  <c r="DR69" i="16" s="1"/>
  <c r="DQ68" i="16"/>
  <c r="DR68" i="16" s="1"/>
  <c r="DL69" i="16"/>
  <c r="DM69" i="16" s="1"/>
  <c r="DG69" i="16"/>
  <c r="DH69" i="16" s="1"/>
  <c r="DG68" i="16"/>
  <c r="DB3" i="16"/>
  <c r="DB5" i="16"/>
  <c r="DB6" i="16"/>
  <c r="DB8" i="16"/>
  <c r="DB9" i="16"/>
  <c r="DB10" i="16"/>
  <c r="DB11" i="16"/>
  <c r="DB12" i="16"/>
  <c r="DB13" i="16"/>
  <c r="DB14" i="16"/>
  <c r="DB15" i="16"/>
  <c r="DB16" i="16"/>
  <c r="DB17" i="16"/>
  <c r="DB20" i="16"/>
  <c r="DB21" i="16"/>
  <c r="DB22" i="16"/>
  <c r="DB23" i="16"/>
  <c r="DB35" i="16"/>
  <c r="DB36" i="16"/>
  <c r="DB38" i="16"/>
  <c r="DB24" i="16"/>
  <c r="DB39" i="16"/>
  <c r="DB40" i="16"/>
  <c r="DB41" i="16"/>
  <c r="DB42" i="16"/>
  <c r="DB43" i="16"/>
  <c r="DB44" i="16"/>
  <c r="DB45" i="16"/>
  <c r="DB62" i="16"/>
  <c r="DA69" i="16"/>
  <c r="DB69" i="16" s="1"/>
  <c r="DA68" i="16"/>
  <c r="CV69" i="16"/>
  <c r="CW69" i="16" s="1"/>
  <c r="CV68" i="16"/>
  <c r="CQ68" i="16"/>
  <c r="CG3" i="16"/>
  <c r="CG6" i="16"/>
  <c r="CG8" i="16"/>
  <c r="CG9" i="16"/>
  <c r="CG10" i="16"/>
  <c r="CG11" i="16"/>
  <c r="CG12" i="16"/>
  <c r="CG13" i="16"/>
  <c r="CG14" i="16"/>
  <c r="CG15" i="16"/>
  <c r="CG16" i="16"/>
  <c r="CG17" i="16"/>
  <c r="CG20" i="16"/>
  <c r="CG21" i="16"/>
  <c r="CG22" i="16"/>
  <c r="CG23" i="16"/>
  <c r="CG35" i="16"/>
  <c r="CG36" i="16"/>
  <c r="CG38" i="16"/>
  <c r="CG24" i="16"/>
  <c r="CG39" i="16"/>
  <c r="CG40" i="16"/>
  <c r="CG41" i="16"/>
  <c r="CG42" i="16"/>
  <c r="CG43" i="16"/>
  <c r="CG44" i="16"/>
  <c r="CG45" i="16"/>
  <c r="CG62" i="16"/>
  <c r="CF69" i="16"/>
  <c r="CG69" i="16" s="1"/>
  <c r="CF68" i="16"/>
  <c r="CA69" i="16"/>
  <c r="CB69" i="16" s="1"/>
  <c r="CQ55" i="16" l="1"/>
  <c r="CQ37" i="16"/>
  <c r="CV55" i="16"/>
  <c r="CV37" i="16"/>
  <c r="DA55" i="16"/>
  <c r="DA37" i="16"/>
  <c r="CF55" i="16"/>
  <c r="CO55" i="16" s="1"/>
  <c r="CF37" i="16"/>
  <c r="CO37" i="16" s="1"/>
  <c r="DG55" i="16"/>
  <c r="DU55" i="16" s="1"/>
  <c r="DG37" i="16"/>
  <c r="DU37" i="16" s="1"/>
  <c r="CV27" i="16"/>
  <c r="CV61" i="16"/>
  <c r="DG27" i="16"/>
  <c r="DU27" i="16" s="1"/>
  <c r="DH68" i="16"/>
  <c r="DG61" i="16"/>
  <c r="DU61" i="16" s="1"/>
  <c r="DA27" i="16"/>
  <c r="DA61" i="16"/>
  <c r="CQ27" i="16"/>
  <c r="CQ61" i="16"/>
  <c r="CF27" i="16"/>
  <c r="CO27" i="16" s="1"/>
  <c r="CF61" i="16"/>
  <c r="CO61" i="16" s="1"/>
  <c r="DA60" i="16"/>
  <c r="DA47" i="16"/>
  <c r="DG60" i="16"/>
  <c r="DU60" i="16" s="1"/>
  <c r="DG47" i="16"/>
  <c r="DU47" i="16" s="1"/>
  <c r="CV60" i="16"/>
  <c r="CV47" i="16"/>
  <c r="CF60" i="16"/>
  <c r="CO60" i="16" s="1"/>
  <c r="CF47" i="16"/>
  <c r="CO47" i="16" s="1"/>
  <c r="CQ60" i="16"/>
  <c r="CQ47" i="16"/>
  <c r="DE47" i="16" s="1"/>
  <c r="DA31" i="16"/>
  <c r="DA30" i="16"/>
  <c r="DA32" i="16"/>
  <c r="CF30" i="16"/>
  <c r="CO30" i="16" s="1"/>
  <c r="CF32" i="16"/>
  <c r="CO32" i="16" s="1"/>
  <c r="CF31" i="16"/>
  <c r="CO31" i="16" s="1"/>
  <c r="CQ31" i="16"/>
  <c r="CQ30" i="16"/>
  <c r="CQ32" i="16"/>
  <c r="DG30" i="16"/>
  <c r="DU30" i="16" s="1"/>
  <c r="DG32" i="16"/>
  <c r="DU32" i="16" s="1"/>
  <c r="DG31" i="16"/>
  <c r="DU31" i="16" s="1"/>
  <c r="CV30" i="16"/>
  <c r="CV32" i="16"/>
  <c r="CV31" i="16"/>
  <c r="CF57" i="16"/>
  <c r="CO57" i="16" s="1"/>
  <c r="CF58" i="16"/>
  <c r="CO58" i="16" s="1"/>
  <c r="CF59" i="16"/>
  <c r="CO59" i="16" s="1"/>
  <c r="DG57" i="16"/>
  <c r="DU57" i="16" s="1"/>
  <c r="DG58" i="16"/>
  <c r="DU58" i="16" s="1"/>
  <c r="DG59" i="16"/>
  <c r="DU59" i="16" s="1"/>
  <c r="CV57" i="16"/>
  <c r="CV58" i="16"/>
  <c r="CV59" i="16"/>
  <c r="DA57" i="16"/>
  <c r="DA58" i="16"/>
  <c r="DA59" i="16"/>
  <c r="CQ57" i="16"/>
  <c r="CQ58" i="16"/>
  <c r="CQ59" i="16"/>
  <c r="CQ28" i="16"/>
  <c r="CQ29" i="16"/>
  <c r="CF28" i="16"/>
  <c r="CO28" i="16" s="1"/>
  <c r="CF29" i="16"/>
  <c r="CO29" i="16" s="1"/>
  <c r="CV28" i="16"/>
  <c r="CV29" i="16"/>
  <c r="DA28" i="16"/>
  <c r="DA29" i="16"/>
  <c r="DG28" i="16"/>
  <c r="DU28" i="16" s="1"/>
  <c r="DG29" i="16"/>
  <c r="DU29" i="16" s="1"/>
  <c r="CF25" i="16"/>
  <c r="CO25" i="16" s="1"/>
  <c r="CF26" i="16"/>
  <c r="CO26" i="16" s="1"/>
  <c r="CQ25" i="16"/>
  <c r="CQ26" i="16"/>
  <c r="DG25" i="16"/>
  <c r="DU25" i="16" s="1"/>
  <c r="DG26" i="16"/>
  <c r="DU26" i="16" s="1"/>
  <c r="CV25" i="16"/>
  <c r="CV26" i="16"/>
  <c r="DA7" i="16"/>
  <c r="DA25" i="16"/>
  <c r="DA26" i="16"/>
  <c r="CF7" i="16"/>
  <c r="CO7" i="16" s="1"/>
  <c r="CQ7" i="16"/>
  <c r="DG7" i="16"/>
  <c r="DU7" i="16" s="1"/>
  <c r="CV7" i="16"/>
  <c r="DA17" i="16"/>
  <c r="DG4" i="16"/>
  <c r="DU4" i="16" s="1"/>
  <c r="DG6" i="16"/>
  <c r="DG11" i="16"/>
  <c r="DG15" i="16"/>
  <c r="DG19" i="16"/>
  <c r="DU19" i="16" s="1"/>
  <c r="DG35" i="16"/>
  <c r="DG38" i="16"/>
  <c r="DG42" i="16"/>
  <c r="DG46" i="16"/>
  <c r="DU46" i="16" s="1"/>
  <c r="DG51" i="16"/>
  <c r="DU51" i="16" s="1"/>
  <c r="DG2" i="16"/>
  <c r="DU2" i="16" s="1"/>
  <c r="DG3" i="16"/>
  <c r="DG5" i="16"/>
  <c r="DG18" i="16"/>
  <c r="DU18" i="16" s="1"/>
  <c r="DG24" i="16"/>
  <c r="DG41" i="16"/>
  <c r="DG54" i="16"/>
  <c r="DU54" i="16" s="1"/>
  <c r="DG8" i="16"/>
  <c r="DG12" i="16"/>
  <c r="DG16" i="16"/>
  <c r="DG20" i="16"/>
  <c r="DG23" i="16"/>
  <c r="DG33" i="16"/>
  <c r="DU33" i="16" s="1"/>
  <c r="DG36" i="16"/>
  <c r="DG39" i="16"/>
  <c r="DG43" i="16"/>
  <c r="DG48" i="16"/>
  <c r="DU48" i="16" s="1"/>
  <c r="DG52" i="16"/>
  <c r="DU52" i="16" s="1"/>
  <c r="DG10" i="16"/>
  <c r="DG22" i="16"/>
  <c r="DG34" i="16"/>
  <c r="DU34" i="16" s="1"/>
  <c r="DG45" i="16"/>
  <c r="DG50" i="16"/>
  <c r="DU50" i="16" s="1"/>
  <c r="DG9" i="16"/>
  <c r="DG13" i="16"/>
  <c r="DG17" i="16"/>
  <c r="DG21" i="16"/>
  <c r="DG40" i="16"/>
  <c r="DG44" i="16"/>
  <c r="DU44" i="16" s="1"/>
  <c r="DG49" i="16"/>
  <c r="DU49" i="16" s="1"/>
  <c r="DG53" i="16"/>
  <c r="DU53" i="16" s="1"/>
  <c r="DG56" i="16"/>
  <c r="DU56" i="16" s="1"/>
  <c r="DG14" i="16"/>
  <c r="DG62" i="16"/>
  <c r="CG68" i="16"/>
  <c r="CF2" i="16"/>
  <c r="CO2" i="16" s="1"/>
  <c r="CW68" i="16"/>
  <c r="CV2" i="16"/>
  <c r="DA2" i="16"/>
  <c r="DB68" i="16"/>
  <c r="CQ2" i="16"/>
  <c r="CR68" i="16"/>
  <c r="DA34" i="16"/>
  <c r="DA51" i="16"/>
  <c r="CF34" i="16"/>
  <c r="CO34" i="16" s="1"/>
  <c r="CF51" i="16"/>
  <c r="CO51" i="16" s="1"/>
  <c r="CQ34" i="16"/>
  <c r="CQ51" i="16"/>
  <c r="CV34" i="16"/>
  <c r="CV51" i="16"/>
  <c r="CQ54" i="16"/>
  <c r="CF54" i="16"/>
  <c r="CO54" i="16" s="1"/>
  <c r="DA54" i="16"/>
  <c r="CV54" i="16"/>
  <c r="DA18" i="16"/>
  <c r="CV18" i="16"/>
  <c r="CF18" i="16"/>
  <c r="CO18" i="16" s="1"/>
  <c r="CQ18" i="16"/>
  <c r="CQ56" i="16"/>
  <c r="CQ19" i="16"/>
  <c r="CV56" i="16"/>
  <c r="CV19" i="16"/>
  <c r="CF56" i="16"/>
  <c r="CO56" i="16" s="1"/>
  <c r="CF19" i="16"/>
  <c r="CO19" i="16" s="1"/>
  <c r="DA56" i="16"/>
  <c r="DA19" i="16"/>
  <c r="CV4" i="16"/>
  <c r="CF4" i="16"/>
  <c r="CO4" i="16" s="1"/>
  <c r="CQ4" i="16"/>
  <c r="DA4" i="16"/>
  <c r="CQ33" i="16"/>
  <c r="CQ50" i="16"/>
  <c r="CQ48" i="16"/>
  <c r="CQ49" i="16"/>
  <c r="CQ46" i="16"/>
  <c r="CQ52" i="16"/>
  <c r="CQ53" i="16"/>
  <c r="CV33" i="16"/>
  <c r="CV49" i="16"/>
  <c r="CV46" i="16"/>
  <c r="CV52" i="16"/>
  <c r="CV53" i="16"/>
  <c r="CV50" i="16"/>
  <c r="CV48" i="16"/>
  <c r="CF33" i="16"/>
  <c r="CO33" i="16" s="1"/>
  <c r="CF50" i="16"/>
  <c r="CO50" i="16" s="1"/>
  <c r="CF48" i="16"/>
  <c r="CO48" i="16" s="1"/>
  <c r="CF46" i="16"/>
  <c r="CO46" i="16" s="1"/>
  <c r="CF49" i="16"/>
  <c r="CO49" i="16" s="1"/>
  <c r="CF52" i="16"/>
  <c r="CO52" i="16" s="1"/>
  <c r="CF53" i="16"/>
  <c r="CO53" i="16" s="1"/>
  <c r="DA33" i="16"/>
  <c r="DA50" i="16"/>
  <c r="DA48" i="16"/>
  <c r="DA49" i="16"/>
  <c r="DA46" i="16"/>
  <c r="DA52" i="16"/>
  <c r="DA53" i="16"/>
  <c r="CB71" i="16"/>
  <c r="BI69" i="16"/>
  <c r="BI68" i="16"/>
  <c r="AW68" i="16"/>
  <c r="AK70" i="16"/>
  <c r="BI37" i="16" l="1"/>
  <c r="DE37" i="16"/>
  <c r="DV37" i="16" s="1"/>
  <c r="DW37" i="16" s="1"/>
  <c r="DE55" i="16"/>
  <c r="DV55" i="16" s="1"/>
  <c r="I56" i="23" s="1"/>
  <c r="CC56" i="23" s="1"/>
  <c r="CI56" i="23" s="1"/>
  <c r="O56" i="23" s="1"/>
  <c r="DX55" i="16" s="1"/>
  <c r="DY55" i="16" s="1"/>
  <c r="AW55" i="16"/>
  <c r="AW37" i="16"/>
  <c r="BI55" i="16"/>
  <c r="DE61" i="16"/>
  <c r="DV61" i="16" s="1"/>
  <c r="DE27" i="16"/>
  <c r="DV27" i="16" s="1"/>
  <c r="AW27" i="16"/>
  <c r="AW61" i="16"/>
  <c r="DE60" i="16"/>
  <c r="DV60" i="16" s="1"/>
  <c r="I61" i="23" s="1"/>
  <c r="CC61" i="23" s="1"/>
  <c r="CI61" i="23" s="1"/>
  <c r="BI27" i="16"/>
  <c r="BI61" i="16"/>
  <c r="DV47" i="16"/>
  <c r="AW60" i="16"/>
  <c r="AW47" i="16"/>
  <c r="BI60" i="16"/>
  <c r="BI47" i="16"/>
  <c r="DE57" i="16"/>
  <c r="DV57" i="16" s="1"/>
  <c r="I58" i="23" s="1"/>
  <c r="CC58" i="23" s="1"/>
  <c r="CI58" i="23" s="1"/>
  <c r="DE30" i="16"/>
  <c r="DV30" i="16" s="1"/>
  <c r="I31" i="23" s="1"/>
  <c r="CC31" i="23" s="1"/>
  <c r="CI31" i="23" s="1"/>
  <c r="AW31" i="16"/>
  <c r="AW32" i="16"/>
  <c r="AW30" i="16"/>
  <c r="DE58" i="16"/>
  <c r="DV58" i="16" s="1"/>
  <c r="I59" i="23" s="1"/>
  <c r="CC59" i="23" s="1"/>
  <c r="CI59" i="23" s="1"/>
  <c r="DE31" i="16"/>
  <c r="DV31" i="16" s="1"/>
  <c r="I32" i="23" s="1"/>
  <c r="CC32" i="23" s="1"/>
  <c r="CI32" i="23" s="1"/>
  <c r="BI31" i="16"/>
  <c r="BI32" i="16"/>
  <c r="BI30" i="16"/>
  <c r="DE32" i="16"/>
  <c r="DV32" i="16" s="1"/>
  <c r="I33" i="23" s="1"/>
  <c r="CC33" i="23" s="1"/>
  <c r="CI33" i="23" s="1"/>
  <c r="DE59" i="16"/>
  <c r="DV59" i="16" s="1"/>
  <c r="I60" i="23" s="1"/>
  <c r="CC60" i="23" s="1"/>
  <c r="CI60" i="23" s="1"/>
  <c r="AW57" i="16"/>
  <c r="AW58" i="16"/>
  <c r="AW59" i="16"/>
  <c r="BI57" i="16"/>
  <c r="BI58" i="16"/>
  <c r="BI59" i="16"/>
  <c r="BI28" i="16"/>
  <c r="BI29" i="16"/>
  <c r="DE29" i="16"/>
  <c r="DV29" i="16" s="1"/>
  <c r="I30" i="23" s="1"/>
  <c r="CC30" i="23" s="1"/>
  <c r="CI30" i="23" s="1"/>
  <c r="AW28" i="16"/>
  <c r="AW29" i="16"/>
  <c r="DE28" i="16"/>
  <c r="DV28" i="16" s="1"/>
  <c r="I29" i="23" s="1"/>
  <c r="CC29" i="23" s="1"/>
  <c r="CI29" i="23" s="1"/>
  <c r="AW7" i="16"/>
  <c r="AW25" i="16"/>
  <c r="AW26" i="16"/>
  <c r="DE26" i="16"/>
  <c r="DV26" i="16" s="1"/>
  <c r="I27" i="23" s="1"/>
  <c r="CC27" i="23" s="1"/>
  <c r="CI27" i="23" s="1"/>
  <c r="BI26" i="16"/>
  <c r="BI25" i="16"/>
  <c r="DE25" i="16"/>
  <c r="DV25" i="16" s="1"/>
  <c r="I26" i="23" s="1"/>
  <c r="CC26" i="23" s="1"/>
  <c r="CI26" i="23" s="1"/>
  <c r="DE7" i="16"/>
  <c r="DV7" i="16" s="1"/>
  <c r="I8" i="23" s="1"/>
  <c r="CC8" i="23" s="1"/>
  <c r="CI8" i="23" s="1"/>
  <c r="BI7" i="16"/>
  <c r="AW2" i="16"/>
  <c r="DE2" i="16"/>
  <c r="DV2" i="16" s="1"/>
  <c r="DW2" i="16" s="1"/>
  <c r="BI2" i="16"/>
  <c r="DE34" i="16"/>
  <c r="DV34" i="16" s="1"/>
  <c r="BI34" i="16"/>
  <c r="BI51" i="16"/>
  <c r="DE51" i="16"/>
  <c r="DV51" i="16" s="1"/>
  <c r="I52" i="23" s="1"/>
  <c r="CC52" i="23" s="1"/>
  <c r="CI52" i="23" s="1"/>
  <c r="AW34" i="16"/>
  <c r="AW51" i="16"/>
  <c r="AW54" i="16"/>
  <c r="DE54" i="16"/>
  <c r="DV54" i="16" s="1"/>
  <c r="I55" i="23" s="1"/>
  <c r="CC55" i="23" s="1"/>
  <c r="CI55" i="23" s="1"/>
  <c r="BI54" i="16"/>
  <c r="DE18" i="16"/>
  <c r="DV18" i="16" s="1"/>
  <c r="BI18" i="16"/>
  <c r="BI53" i="16"/>
  <c r="AW18" i="16"/>
  <c r="DE56" i="16"/>
  <c r="DV56" i="16" s="1"/>
  <c r="I57" i="23" s="1"/>
  <c r="CC57" i="23" s="1"/>
  <c r="CI57" i="23" s="1"/>
  <c r="BI56" i="16"/>
  <c r="BI19" i="16"/>
  <c r="AW56" i="16"/>
  <c r="AW19" i="16"/>
  <c r="DE19" i="16"/>
  <c r="DV19" i="16" s="1"/>
  <c r="I20" i="23" s="1"/>
  <c r="CC20" i="23" s="1"/>
  <c r="CI20" i="23" s="1"/>
  <c r="DE4" i="16"/>
  <c r="DV4" i="16" s="1"/>
  <c r="I5" i="23" s="1"/>
  <c r="CC5" i="23" s="1"/>
  <c r="CI5" i="23" s="1"/>
  <c r="AW4" i="16"/>
  <c r="BI4" i="16"/>
  <c r="BI33" i="16"/>
  <c r="BI50" i="16"/>
  <c r="BI48" i="16"/>
  <c r="BI46" i="16"/>
  <c r="BI49" i="16"/>
  <c r="BI52" i="16"/>
  <c r="DE52" i="16"/>
  <c r="DV52" i="16" s="1"/>
  <c r="I53" i="23" s="1"/>
  <c r="CC53" i="23" s="1"/>
  <c r="CI53" i="23" s="1"/>
  <c r="DE48" i="16"/>
  <c r="DV48" i="16" s="1"/>
  <c r="I49" i="23" s="1"/>
  <c r="CC49" i="23" s="1"/>
  <c r="CI49" i="23" s="1"/>
  <c r="DE46" i="16"/>
  <c r="DV46" i="16" s="1"/>
  <c r="I47" i="23" s="1"/>
  <c r="CC47" i="23" s="1"/>
  <c r="CI47" i="23" s="1"/>
  <c r="AW50" i="16"/>
  <c r="AW48" i="16"/>
  <c r="AW53" i="16"/>
  <c r="AW46" i="16"/>
  <c r="AW49" i="16"/>
  <c r="AW52" i="16"/>
  <c r="DE49" i="16"/>
  <c r="DV49" i="16" s="1"/>
  <c r="I50" i="23" s="1"/>
  <c r="CC50" i="23" s="1"/>
  <c r="CI50" i="23" s="1"/>
  <c r="DE50" i="16"/>
  <c r="DV50" i="16" s="1"/>
  <c r="I51" i="23" s="1"/>
  <c r="CC51" i="23" s="1"/>
  <c r="CI51" i="23" s="1"/>
  <c r="DE53" i="16"/>
  <c r="DV53" i="16" s="1"/>
  <c r="I54" i="23" s="1"/>
  <c r="CC54" i="23" s="1"/>
  <c r="CI54" i="23" s="1"/>
  <c r="DE33" i="16"/>
  <c r="DV33" i="16" s="1"/>
  <c r="I34" i="23" s="1"/>
  <c r="CC34" i="23" s="1"/>
  <c r="CI34" i="23" s="1"/>
  <c r="AW33" i="16"/>
  <c r="BI3" i="16"/>
  <c r="BI38" i="16"/>
  <c r="BI8" i="16"/>
  <c r="BI12" i="16"/>
  <c r="BI16" i="16"/>
  <c r="BI36" i="16"/>
  <c r="BI24" i="16"/>
  <c r="BI43" i="16"/>
  <c r="BI62" i="16"/>
  <c r="BI5" i="16"/>
  <c r="BI14" i="16"/>
  <c r="BI21" i="16"/>
  <c r="BI41" i="16"/>
  <c r="BI6" i="16"/>
  <c r="BI15" i="16"/>
  <c r="BI22" i="16"/>
  <c r="BI35" i="16"/>
  <c r="BI42" i="16"/>
  <c r="BI9" i="16"/>
  <c r="BI13" i="16"/>
  <c r="BI20" i="16"/>
  <c r="BI40" i="16"/>
  <c r="BI44" i="16"/>
  <c r="BI10" i="16"/>
  <c r="BI45" i="16"/>
  <c r="BI11" i="16"/>
  <c r="BI17" i="16"/>
  <c r="BI23" i="16"/>
  <c r="BI39" i="16"/>
  <c r="FT3" i="16"/>
  <c r="FT6" i="16"/>
  <c r="FT8" i="16"/>
  <c r="FT9" i="16"/>
  <c r="FT10" i="16"/>
  <c r="FT11" i="16"/>
  <c r="FT12" i="16"/>
  <c r="FT13" i="16"/>
  <c r="FT14" i="16"/>
  <c r="FT15" i="16"/>
  <c r="FT16" i="16"/>
  <c r="FT17" i="16"/>
  <c r="FT20" i="16"/>
  <c r="FT21" i="16"/>
  <c r="FT22" i="16"/>
  <c r="FT23" i="16"/>
  <c r="BP3" i="16"/>
  <c r="BP5" i="16"/>
  <c r="BP6" i="16"/>
  <c r="BP8" i="16"/>
  <c r="BP9" i="16"/>
  <c r="BP10" i="16"/>
  <c r="BP11" i="16"/>
  <c r="BP12" i="16"/>
  <c r="BP13" i="16"/>
  <c r="BP14" i="16"/>
  <c r="BP15" i="16"/>
  <c r="BP16" i="16"/>
  <c r="BP17" i="16"/>
  <c r="BP20" i="16"/>
  <c r="BP21" i="16"/>
  <c r="BP22" i="16"/>
  <c r="BP23" i="16"/>
  <c r="BP35" i="16"/>
  <c r="BP36" i="16"/>
  <c r="BP38" i="16"/>
  <c r="BP24" i="16"/>
  <c r="BP39" i="16"/>
  <c r="BP40" i="16"/>
  <c r="BP41" i="16"/>
  <c r="BP42" i="16"/>
  <c r="BP43" i="16"/>
  <c r="BP44" i="16"/>
  <c r="BP45" i="16"/>
  <c r="BP62" i="16"/>
  <c r="BO3" i="16"/>
  <c r="BO5" i="16"/>
  <c r="BO6" i="16"/>
  <c r="BO8" i="16"/>
  <c r="BO9" i="16"/>
  <c r="BO10" i="16"/>
  <c r="BO11" i="16"/>
  <c r="BO12" i="16"/>
  <c r="BO13" i="16"/>
  <c r="BO14" i="16"/>
  <c r="BO15" i="16"/>
  <c r="BO16" i="16"/>
  <c r="BO17" i="16"/>
  <c r="BO20" i="16"/>
  <c r="BO21" i="16"/>
  <c r="BO22" i="16"/>
  <c r="BO23" i="16"/>
  <c r="BO35" i="16"/>
  <c r="BO36" i="16"/>
  <c r="BO38" i="16"/>
  <c r="BO24" i="16"/>
  <c r="BO39" i="16"/>
  <c r="BO40" i="16"/>
  <c r="BO41" i="16"/>
  <c r="BO42" i="16"/>
  <c r="BO43" i="16"/>
  <c r="BO44" i="16"/>
  <c r="BO45" i="16"/>
  <c r="BO62" i="16"/>
  <c r="BD3" i="16"/>
  <c r="BD5" i="16"/>
  <c r="BD6" i="16"/>
  <c r="BD8" i="16"/>
  <c r="BD9" i="16"/>
  <c r="BD10" i="16"/>
  <c r="BD11" i="16"/>
  <c r="BD12" i="16"/>
  <c r="BD13" i="16"/>
  <c r="BD14" i="16"/>
  <c r="BD15" i="16"/>
  <c r="BD16" i="16"/>
  <c r="BD17" i="16"/>
  <c r="BD20" i="16"/>
  <c r="BD21" i="16"/>
  <c r="BD22" i="16"/>
  <c r="BD23" i="16"/>
  <c r="BD35" i="16"/>
  <c r="BD36" i="16"/>
  <c r="BD38" i="16"/>
  <c r="BD24" i="16"/>
  <c r="BD39" i="16"/>
  <c r="BD40" i="16"/>
  <c r="BD41" i="16"/>
  <c r="BD42" i="16"/>
  <c r="BD43" i="16"/>
  <c r="BD44" i="16"/>
  <c r="BD45" i="16"/>
  <c r="BD62" i="16"/>
  <c r="BC3" i="16"/>
  <c r="BC5" i="16"/>
  <c r="BC6" i="16"/>
  <c r="BC8" i="16"/>
  <c r="BC9" i="16"/>
  <c r="BC10" i="16"/>
  <c r="BC11" i="16"/>
  <c r="BC12" i="16"/>
  <c r="BC13" i="16"/>
  <c r="BC14" i="16"/>
  <c r="BC15" i="16"/>
  <c r="BC16" i="16"/>
  <c r="BC17" i="16"/>
  <c r="BC20" i="16"/>
  <c r="BC21" i="16"/>
  <c r="BC22" i="16"/>
  <c r="BC23" i="16"/>
  <c r="BC35" i="16"/>
  <c r="BC36" i="16"/>
  <c r="BC38" i="16"/>
  <c r="BC24" i="16"/>
  <c r="BC39" i="16"/>
  <c r="BC40" i="16"/>
  <c r="BC41" i="16"/>
  <c r="BC42" i="16"/>
  <c r="BC43" i="16"/>
  <c r="BC44" i="16"/>
  <c r="BC45" i="16"/>
  <c r="BC62" i="16"/>
  <c r="AR3" i="16"/>
  <c r="AR5" i="16"/>
  <c r="AR6" i="16"/>
  <c r="AR8" i="16"/>
  <c r="AR9" i="16"/>
  <c r="AR10" i="16"/>
  <c r="AR11" i="16"/>
  <c r="AR12" i="16"/>
  <c r="AR13" i="16"/>
  <c r="AR14" i="16"/>
  <c r="AR15" i="16"/>
  <c r="AR16" i="16"/>
  <c r="AR17" i="16"/>
  <c r="AR20" i="16"/>
  <c r="AR21" i="16"/>
  <c r="AR22" i="16"/>
  <c r="AR23" i="16"/>
  <c r="AR35" i="16"/>
  <c r="AR36" i="16"/>
  <c r="AR38" i="16"/>
  <c r="AR24" i="16"/>
  <c r="AR39" i="16"/>
  <c r="AR40" i="16"/>
  <c r="AR41" i="16"/>
  <c r="AR42" i="16"/>
  <c r="AR43" i="16"/>
  <c r="AR44" i="16"/>
  <c r="AR45" i="16"/>
  <c r="AR62" i="16"/>
  <c r="AQ3" i="16"/>
  <c r="AQ5" i="16"/>
  <c r="AQ6" i="16"/>
  <c r="AQ8" i="16"/>
  <c r="AQ9" i="16"/>
  <c r="AQ10" i="16"/>
  <c r="AQ11" i="16"/>
  <c r="AQ12" i="16"/>
  <c r="AQ13" i="16"/>
  <c r="AQ14" i="16"/>
  <c r="AQ15" i="16"/>
  <c r="AQ16" i="16"/>
  <c r="AQ17" i="16"/>
  <c r="AQ20" i="16"/>
  <c r="AQ21" i="16"/>
  <c r="AQ22" i="16"/>
  <c r="AQ23" i="16"/>
  <c r="AQ35" i="16"/>
  <c r="AQ36" i="16"/>
  <c r="AQ38" i="16"/>
  <c r="AQ24" i="16"/>
  <c r="AQ39" i="16"/>
  <c r="AQ40" i="16"/>
  <c r="AQ41" i="16"/>
  <c r="AQ42" i="16"/>
  <c r="AQ43" i="16"/>
  <c r="AQ44" i="16"/>
  <c r="AQ45" i="16"/>
  <c r="AQ62" i="16"/>
  <c r="AE3" i="16"/>
  <c r="F4" i="23" s="1"/>
  <c r="BZ4" i="23" s="1"/>
  <c r="CF4" i="23" s="1"/>
  <c r="AE5" i="16"/>
  <c r="F6" i="23" s="1"/>
  <c r="BZ6" i="23" s="1"/>
  <c r="CF6" i="23" s="1"/>
  <c r="AE6" i="16"/>
  <c r="F7" i="23" s="1"/>
  <c r="BZ7" i="23" s="1"/>
  <c r="CF7" i="23" s="1"/>
  <c r="AE8" i="16"/>
  <c r="F9" i="23" s="1"/>
  <c r="BZ9" i="23" s="1"/>
  <c r="CF9" i="23" s="1"/>
  <c r="AE9" i="16"/>
  <c r="F10" i="23" s="1"/>
  <c r="BZ10" i="23" s="1"/>
  <c r="CF10" i="23" s="1"/>
  <c r="AE10" i="16"/>
  <c r="F11" i="23" s="1"/>
  <c r="BZ11" i="23" s="1"/>
  <c r="CF11" i="23" s="1"/>
  <c r="AE11" i="16"/>
  <c r="F12" i="23" s="1"/>
  <c r="BZ12" i="23" s="1"/>
  <c r="CF12" i="23" s="1"/>
  <c r="AE12" i="16"/>
  <c r="F13" i="23" s="1"/>
  <c r="BZ13" i="23" s="1"/>
  <c r="CF13" i="23" s="1"/>
  <c r="AE13" i="16"/>
  <c r="F14" i="23" s="1"/>
  <c r="BZ14" i="23" s="1"/>
  <c r="CF14" i="23" s="1"/>
  <c r="AE14" i="16"/>
  <c r="F15" i="23" s="1"/>
  <c r="BZ15" i="23" s="1"/>
  <c r="CF15" i="23" s="1"/>
  <c r="AE15" i="16"/>
  <c r="F16" i="23" s="1"/>
  <c r="BZ16" i="23" s="1"/>
  <c r="CF16" i="23" s="1"/>
  <c r="AE16" i="16"/>
  <c r="F17" i="23" s="1"/>
  <c r="BZ17" i="23" s="1"/>
  <c r="CF17" i="23" s="1"/>
  <c r="AE17" i="16"/>
  <c r="F18" i="23" s="1"/>
  <c r="BZ18" i="23" s="1"/>
  <c r="CF18" i="23" s="1"/>
  <c r="AE20" i="16"/>
  <c r="F21" i="23" s="1"/>
  <c r="BZ21" i="23" s="1"/>
  <c r="CF21" i="23" s="1"/>
  <c r="AE21" i="16"/>
  <c r="F22" i="23" s="1"/>
  <c r="BZ22" i="23" s="1"/>
  <c r="CF22" i="23" s="1"/>
  <c r="AE22" i="16"/>
  <c r="F23" i="23" s="1"/>
  <c r="BZ23" i="23" s="1"/>
  <c r="CF23" i="23" s="1"/>
  <c r="AE23" i="16"/>
  <c r="F24" i="23" s="1"/>
  <c r="BZ24" i="23" s="1"/>
  <c r="CF24" i="23" s="1"/>
  <c r="AE35" i="16"/>
  <c r="F36" i="23" s="1"/>
  <c r="BZ36" i="23" s="1"/>
  <c r="CF36" i="23" s="1"/>
  <c r="AE36" i="16"/>
  <c r="F37" i="23" s="1"/>
  <c r="BZ37" i="23" s="1"/>
  <c r="CF37" i="23" s="1"/>
  <c r="AE38" i="16"/>
  <c r="F39" i="23" s="1"/>
  <c r="BZ39" i="23" s="1"/>
  <c r="CF39" i="23" s="1"/>
  <c r="AE24" i="16"/>
  <c r="F25" i="23" s="1"/>
  <c r="BZ25" i="23" s="1"/>
  <c r="CF25" i="23" s="1"/>
  <c r="AE39" i="16"/>
  <c r="F40" i="23" s="1"/>
  <c r="BZ40" i="23" s="1"/>
  <c r="CF40" i="23" s="1"/>
  <c r="AE40" i="16"/>
  <c r="F41" i="23" s="1"/>
  <c r="BZ41" i="23" s="1"/>
  <c r="CF41" i="23" s="1"/>
  <c r="AE41" i="16"/>
  <c r="F42" i="23" s="1"/>
  <c r="BZ42" i="23" s="1"/>
  <c r="CF42" i="23" s="1"/>
  <c r="AE42" i="16"/>
  <c r="F43" i="23" s="1"/>
  <c r="BZ43" i="23" s="1"/>
  <c r="CF43" i="23" s="1"/>
  <c r="AE43" i="16"/>
  <c r="F44" i="23" s="1"/>
  <c r="BZ44" i="23" s="1"/>
  <c r="CF44" i="23" s="1"/>
  <c r="AE44" i="16"/>
  <c r="F45" i="23" s="1"/>
  <c r="BZ45" i="23" s="1"/>
  <c r="CF45" i="23" s="1"/>
  <c r="AE45" i="16"/>
  <c r="F46" i="23" s="1"/>
  <c r="BZ46" i="23" s="1"/>
  <c r="CF46" i="23" s="1"/>
  <c r="AE62" i="16"/>
  <c r="F63" i="23" s="1"/>
  <c r="BZ63" i="23" s="1"/>
  <c r="CF63" i="23" s="1"/>
  <c r="DW55" i="16" l="1"/>
  <c r="I38" i="23"/>
  <c r="CC38" i="23" s="1"/>
  <c r="CI38" i="23" s="1"/>
  <c r="O38" i="23" s="1"/>
  <c r="DX37" i="16" s="1"/>
  <c r="DW18" i="16"/>
  <c r="I19" i="23"/>
  <c r="CC19" i="23" s="1"/>
  <c r="CI19" i="23" s="1"/>
  <c r="DW34" i="16"/>
  <c r="I35" i="23"/>
  <c r="CC35" i="23" s="1"/>
  <c r="CI35" i="23" s="1"/>
  <c r="DW61" i="16"/>
  <c r="I62" i="23"/>
  <c r="CC62" i="23" s="1"/>
  <c r="CI62" i="23" s="1"/>
  <c r="DW27" i="16"/>
  <c r="I28" i="23"/>
  <c r="CC28" i="23" s="1"/>
  <c r="CI28" i="23" s="1"/>
  <c r="DW47" i="16"/>
  <c r="I48" i="23"/>
  <c r="CC48" i="23" s="1"/>
  <c r="CI48" i="23" s="1"/>
  <c r="DW60" i="16"/>
  <c r="DW32" i="16"/>
  <c r="DW29" i="16"/>
  <c r="DW31" i="16"/>
  <c r="DW7" i="16"/>
  <c r="DW26" i="16"/>
  <c r="DW28" i="16"/>
  <c r="DW30" i="16"/>
  <c r="DW25" i="16"/>
  <c r="DW58" i="16"/>
  <c r="DW59" i="16"/>
  <c r="DW57" i="16"/>
  <c r="BT3" i="16"/>
  <c r="I3" i="23"/>
  <c r="CC3" i="23" s="1"/>
  <c r="CI3" i="23" s="1"/>
  <c r="DW51" i="16"/>
  <c r="DW54" i="16"/>
  <c r="DW56" i="16"/>
  <c r="DW19" i="16"/>
  <c r="DW4" i="16"/>
  <c r="BT45" i="16"/>
  <c r="H46" i="23" s="1"/>
  <c r="CB46" i="23" s="1"/>
  <c r="CH46" i="23" s="1"/>
  <c r="BT41" i="16"/>
  <c r="H42" i="23" s="1"/>
  <c r="CB42" i="23" s="1"/>
  <c r="CH42" i="23" s="1"/>
  <c r="BQ21" i="16"/>
  <c r="BE21" i="16"/>
  <c r="BR36" i="16"/>
  <c r="BT21" i="16"/>
  <c r="BT15" i="16"/>
  <c r="BT11" i="16"/>
  <c r="BT6" i="16"/>
  <c r="H7" i="23" s="1"/>
  <c r="CB7" i="23" s="1"/>
  <c r="CH7" i="23" s="1"/>
  <c r="BE10" i="16"/>
  <c r="BE5" i="16"/>
  <c r="BT14" i="16"/>
  <c r="BT10" i="16"/>
  <c r="BT5" i="16"/>
  <c r="BE45" i="16"/>
  <c r="BE41" i="16"/>
  <c r="BQ45" i="16"/>
  <c r="BQ41" i="16"/>
  <c r="BT62" i="16"/>
  <c r="H63" i="23" s="1"/>
  <c r="CB63" i="23" s="1"/>
  <c r="CH63" i="23" s="1"/>
  <c r="BT43" i="16"/>
  <c r="H44" i="23" s="1"/>
  <c r="CB44" i="23" s="1"/>
  <c r="CH44" i="23" s="1"/>
  <c r="BT36" i="16"/>
  <c r="BT42" i="16"/>
  <c r="H43" i="23" s="1"/>
  <c r="CB43" i="23" s="1"/>
  <c r="CH43" i="23" s="1"/>
  <c r="BT39" i="16"/>
  <c r="H40" i="23" s="1"/>
  <c r="CB40" i="23" s="1"/>
  <c r="CH40" i="23" s="1"/>
  <c r="BT38" i="16"/>
  <c r="BT35" i="16"/>
  <c r="BT23" i="16"/>
  <c r="BT22" i="16"/>
  <c r="BT16" i="16"/>
  <c r="H17" i="23" s="1"/>
  <c r="CB17" i="23" s="1"/>
  <c r="CH17" i="23" s="1"/>
  <c r="BT12" i="16"/>
  <c r="BT8" i="16"/>
  <c r="BT17" i="16"/>
  <c r="DW49" i="16"/>
  <c r="DW48" i="16"/>
  <c r="DW53" i="16"/>
  <c r="DW50" i="16"/>
  <c r="DW33" i="16"/>
  <c r="DW52" i="16"/>
  <c r="DW46" i="16"/>
  <c r="BT24" i="16"/>
  <c r="BQ14" i="16"/>
  <c r="BQ10" i="16"/>
  <c r="BQ5" i="16"/>
  <c r="AS21" i="16"/>
  <c r="AS14" i="16"/>
  <c r="AS44" i="16"/>
  <c r="BE20" i="16"/>
  <c r="BE13" i="16"/>
  <c r="BE9" i="16"/>
  <c r="BQ44" i="16"/>
  <c r="BQ40" i="16"/>
  <c r="BQ20" i="16"/>
  <c r="BQ13" i="16"/>
  <c r="BQ9" i="16"/>
  <c r="BT44" i="16"/>
  <c r="H45" i="23" s="1"/>
  <c r="CB45" i="23" s="1"/>
  <c r="CH45" i="23" s="1"/>
  <c r="BT40" i="16"/>
  <c r="H41" i="23" s="1"/>
  <c r="CB41" i="23" s="1"/>
  <c r="CH41" i="23" s="1"/>
  <c r="BT20" i="16"/>
  <c r="BT13" i="16"/>
  <c r="BT9" i="16"/>
  <c r="AS40" i="16"/>
  <c r="AS13" i="16"/>
  <c r="BE62" i="16"/>
  <c r="BE43" i="16"/>
  <c r="BE24" i="16"/>
  <c r="BE36" i="16"/>
  <c r="BE16" i="16"/>
  <c r="BE12" i="16"/>
  <c r="BE8" i="16"/>
  <c r="BQ62" i="16"/>
  <c r="BQ43" i="16"/>
  <c r="BQ24" i="16"/>
  <c r="BQ36" i="16"/>
  <c r="BQ16" i="16"/>
  <c r="BQ12" i="16"/>
  <c r="BQ8" i="16"/>
  <c r="BE42" i="16"/>
  <c r="BE39" i="16"/>
  <c r="BE38" i="16"/>
  <c r="BE35" i="16"/>
  <c r="BE23" i="16"/>
  <c r="BE22" i="16"/>
  <c r="BE17" i="16"/>
  <c r="BE15" i="16"/>
  <c r="BE11" i="16"/>
  <c r="BE6" i="16"/>
  <c r="BE3" i="16"/>
  <c r="BQ42" i="16"/>
  <c r="BQ39" i="16"/>
  <c r="BQ38" i="16"/>
  <c r="BQ35" i="16"/>
  <c r="BQ23" i="16"/>
  <c r="BQ22" i="16"/>
  <c r="BQ17" i="16"/>
  <c r="BQ15" i="16"/>
  <c r="BQ11" i="16"/>
  <c r="BQ6" i="16"/>
  <c r="BQ3" i="16"/>
  <c r="BR9" i="16"/>
  <c r="BR44" i="16"/>
  <c r="G45" i="23" s="1"/>
  <c r="CA45" i="23" s="1"/>
  <c r="CG45" i="23" s="1"/>
  <c r="BR40" i="16"/>
  <c r="G41" i="23" s="1"/>
  <c r="CA41" i="23" s="1"/>
  <c r="CG41" i="23" s="1"/>
  <c r="BR14" i="16"/>
  <c r="BR62" i="16"/>
  <c r="G63" i="23" s="1"/>
  <c r="CA63" i="23" s="1"/>
  <c r="CG63" i="23" s="1"/>
  <c r="BR43" i="16"/>
  <c r="G44" i="23" s="1"/>
  <c r="CA44" i="23" s="1"/>
  <c r="CG44" i="23" s="1"/>
  <c r="BR24" i="16"/>
  <c r="G25" i="23" s="1"/>
  <c r="CA25" i="23" s="1"/>
  <c r="CG25" i="23" s="1"/>
  <c r="BR20" i="16"/>
  <c r="G21" i="23" s="1"/>
  <c r="CA21" i="23" s="1"/>
  <c r="CG21" i="23" s="1"/>
  <c r="BE40" i="16"/>
  <c r="BE44" i="16"/>
  <c r="BE14" i="16"/>
  <c r="BR21" i="16"/>
  <c r="BR10" i="16"/>
  <c r="G11" i="23" s="1"/>
  <c r="CA11" i="23" s="1"/>
  <c r="CG11" i="23" s="1"/>
  <c r="BR5" i="16"/>
  <c r="G6" i="23" s="1"/>
  <c r="CA6" i="23" s="1"/>
  <c r="CG6" i="23" s="1"/>
  <c r="BR39" i="16"/>
  <c r="G40" i="23" s="1"/>
  <c r="CA40" i="23" s="1"/>
  <c r="CG40" i="23" s="1"/>
  <c r="BR35" i="16"/>
  <c r="G36" i="23" s="1"/>
  <c r="CA36" i="23" s="1"/>
  <c r="CG36" i="23" s="1"/>
  <c r="BR16" i="16"/>
  <c r="G17" i="23" s="1"/>
  <c r="CA17" i="23" s="1"/>
  <c r="CG17" i="23" s="1"/>
  <c r="BR8" i="16"/>
  <c r="G9" i="23" s="1"/>
  <c r="CA9" i="23" s="1"/>
  <c r="CG9" i="23" s="1"/>
  <c r="BR45" i="16"/>
  <c r="G46" i="23" s="1"/>
  <c r="CA46" i="23" s="1"/>
  <c r="CG46" i="23" s="1"/>
  <c r="BR41" i="16"/>
  <c r="G42" i="23" s="1"/>
  <c r="CA42" i="23" s="1"/>
  <c r="CG42" i="23" s="1"/>
  <c r="BR23" i="16"/>
  <c r="G24" i="23" s="1"/>
  <c r="CA24" i="23" s="1"/>
  <c r="CG24" i="23" s="1"/>
  <c r="BR22" i="16"/>
  <c r="G23" i="23" s="1"/>
  <c r="CA23" i="23" s="1"/>
  <c r="CG23" i="23" s="1"/>
  <c r="BR17" i="16"/>
  <c r="G18" i="23" s="1"/>
  <c r="CA18" i="23" s="1"/>
  <c r="CG18" i="23" s="1"/>
  <c r="BR15" i="16"/>
  <c r="G16" i="23" s="1"/>
  <c r="CA16" i="23" s="1"/>
  <c r="CG16" i="23" s="1"/>
  <c r="BR11" i="16"/>
  <c r="G12" i="23" s="1"/>
  <c r="CA12" i="23" s="1"/>
  <c r="CG12" i="23" s="1"/>
  <c r="BR6" i="16"/>
  <c r="G7" i="23" s="1"/>
  <c r="CA7" i="23" s="1"/>
  <c r="CG7" i="23" s="1"/>
  <c r="BR3" i="16"/>
  <c r="G4" i="23" s="1"/>
  <c r="CA4" i="23" s="1"/>
  <c r="CG4" i="23" s="1"/>
  <c r="BR42" i="16"/>
  <c r="G43" i="23" s="1"/>
  <c r="CA43" i="23" s="1"/>
  <c r="CG43" i="23" s="1"/>
  <c r="BR38" i="16"/>
  <c r="G39" i="23" s="1"/>
  <c r="CA39" i="23" s="1"/>
  <c r="CG39" i="23" s="1"/>
  <c r="BR12" i="16"/>
  <c r="G13" i="23" s="1"/>
  <c r="CA13" i="23" s="1"/>
  <c r="CG13" i="23" s="1"/>
  <c r="AS62" i="16"/>
  <c r="AS43" i="16"/>
  <c r="AS24" i="16"/>
  <c r="AS36" i="16"/>
  <c r="AS20" i="16"/>
  <c r="AS12" i="16"/>
  <c r="AS6" i="16"/>
  <c r="AS3" i="16"/>
  <c r="AS42" i="16"/>
  <c r="AS39" i="16"/>
  <c r="AS38" i="16"/>
  <c r="AS35" i="16"/>
  <c r="AS16" i="16"/>
  <c r="AS10" i="16"/>
  <c r="AS5" i="16"/>
  <c r="AS8" i="16"/>
  <c r="AS45" i="16"/>
  <c r="AS41" i="16"/>
  <c r="AS23" i="16"/>
  <c r="AS22" i="16"/>
  <c r="AS17" i="16"/>
  <c r="AS15" i="16"/>
  <c r="AS9" i="16"/>
  <c r="BR13" i="16"/>
  <c r="AS11" i="16"/>
  <c r="O58" i="23" l="1"/>
  <c r="DX57" i="16" s="1"/>
  <c r="O59" i="23"/>
  <c r="DX58" i="16" s="1"/>
  <c r="DY58" i="16" s="1"/>
  <c r="O31" i="23"/>
  <c r="DX30" i="16" s="1"/>
  <c r="O27" i="23"/>
  <c r="DX26" i="16" s="1"/>
  <c r="O32" i="23"/>
  <c r="DX31" i="16" s="1"/>
  <c r="O33" i="23"/>
  <c r="DX32" i="16" s="1"/>
  <c r="O62" i="23"/>
  <c r="DX61" i="16" s="1"/>
  <c r="DY61" i="16" s="1"/>
  <c r="O60" i="23"/>
  <c r="DX59" i="16" s="1"/>
  <c r="DY59" i="16" s="1"/>
  <c r="O26" i="23"/>
  <c r="DX25" i="16" s="1"/>
  <c r="O29" i="23"/>
  <c r="DX28" i="16" s="1"/>
  <c r="O8" i="23"/>
  <c r="DX7" i="16" s="1"/>
  <c r="O30" i="23"/>
  <c r="DX29" i="16" s="1"/>
  <c r="O61" i="23"/>
  <c r="DX60" i="16" s="1"/>
  <c r="DY60" i="16" s="1"/>
  <c r="O28" i="23"/>
  <c r="DX27" i="16" s="1"/>
  <c r="H21" i="23"/>
  <c r="CB21" i="23" s="1"/>
  <c r="CH21" i="23" s="1"/>
  <c r="BU14" i="16"/>
  <c r="H15" i="23"/>
  <c r="CB15" i="23" s="1"/>
  <c r="CH15" i="23" s="1"/>
  <c r="BU23" i="16"/>
  <c r="H24" i="23"/>
  <c r="CB24" i="23" s="1"/>
  <c r="CH24" i="23" s="1"/>
  <c r="H23" i="23"/>
  <c r="CB23" i="23" s="1"/>
  <c r="CH23" i="23" s="1"/>
  <c r="BU15" i="16"/>
  <c r="H16" i="23"/>
  <c r="CB16" i="23" s="1"/>
  <c r="CH16" i="23" s="1"/>
  <c r="BU24" i="16"/>
  <c r="H25" i="23"/>
  <c r="CB25" i="23" s="1"/>
  <c r="CH25" i="23" s="1"/>
  <c r="BU12" i="16"/>
  <c r="H13" i="23"/>
  <c r="CB13" i="23" s="1"/>
  <c r="CH13" i="23" s="1"/>
  <c r="BU35" i="16"/>
  <c r="H36" i="23"/>
  <c r="CB36" i="23" s="1"/>
  <c r="CH36" i="23" s="1"/>
  <c r="BU5" i="16"/>
  <c r="H6" i="23"/>
  <c r="CB6" i="23" s="1"/>
  <c r="CH6" i="23" s="1"/>
  <c r="BU21" i="16"/>
  <c r="H22" i="23"/>
  <c r="CB22" i="23" s="1"/>
  <c r="CH22" i="23" s="1"/>
  <c r="BU3" i="16"/>
  <c r="H4" i="23"/>
  <c r="CB4" i="23" s="1"/>
  <c r="CH4" i="23" s="1"/>
  <c r="H18" i="23"/>
  <c r="CB18" i="23" s="1"/>
  <c r="CH18" i="23" s="1"/>
  <c r="BU11" i="16"/>
  <c r="H12" i="23"/>
  <c r="CB12" i="23" s="1"/>
  <c r="CH12" i="23" s="1"/>
  <c r="BU8" i="16"/>
  <c r="H9" i="23"/>
  <c r="CB9" i="23" s="1"/>
  <c r="CH9" i="23" s="1"/>
  <c r="H10" i="23"/>
  <c r="CB10" i="23" s="1"/>
  <c r="CH10" i="23" s="1"/>
  <c r="H14" i="23"/>
  <c r="CB14" i="23" s="1"/>
  <c r="CH14" i="23" s="1"/>
  <c r="H39" i="23"/>
  <c r="CB39" i="23" s="1"/>
  <c r="CH39" i="23" s="1"/>
  <c r="H37" i="23"/>
  <c r="CB37" i="23" s="1"/>
  <c r="CH37" i="23" s="1"/>
  <c r="BU10" i="16"/>
  <c r="H11" i="23"/>
  <c r="CB11" i="23" s="1"/>
  <c r="CH11" i="23" s="1"/>
  <c r="G14" i="23"/>
  <c r="CA14" i="23" s="1"/>
  <c r="CG14" i="23" s="1"/>
  <c r="G22" i="23"/>
  <c r="CA22" i="23" s="1"/>
  <c r="CG22" i="23" s="1"/>
  <c r="G15" i="23"/>
  <c r="CA15" i="23" s="1"/>
  <c r="CG15" i="23" s="1"/>
  <c r="G37" i="23"/>
  <c r="CA37" i="23" s="1"/>
  <c r="CG37" i="23" s="1"/>
  <c r="G10" i="23"/>
  <c r="CA10" i="23" s="1"/>
  <c r="CG10" i="23" s="1"/>
  <c r="O48" i="23"/>
  <c r="DX47" i="16" s="1"/>
  <c r="L63" i="23"/>
  <c r="AF61" i="16" s="1"/>
  <c r="AG61" i="16" s="1"/>
  <c r="O57" i="23"/>
  <c r="DX56" i="16" s="1"/>
  <c r="O53" i="23"/>
  <c r="DX52" i="16" s="1"/>
  <c r="BU42" i="16"/>
  <c r="BU45" i="16"/>
  <c r="BU41" i="16"/>
  <c r="BU43" i="16"/>
  <c r="O3" i="23"/>
  <c r="DX2" i="16" s="1"/>
  <c r="DY2" i="16" s="1"/>
  <c r="O52" i="23"/>
  <c r="DX51" i="16" s="1"/>
  <c r="L35" i="23"/>
  <c r="O19" i="23"/>
  <c r="DX18" i="16" s="1"/>
  <c r="O55" i="23"/>
  <c r="DX54" i="16" s="1"/>
  <c r="L20" i="23"/>
  <c r="AF18" i="16" s="1"/>
  <c r="AG18" i="16" s="1"/>
  <c r="L5" i="23"/>
  <c r="N20" i="23"/>
  <c r="N5" i="23"/>
  <c r="BX4" i="16" s="1"/>
  <c r="BU36" i="16"/>
  <c r="BU6" i="16"/>
  <c r="BU17" i="16"/>
  <c r="BU38" i="16"/>
  <c r="BU16" i="16"/>
  <c r="BU22" i="16"/>
  <c r="BU39" i="16"/>
  <c r="BU62" i="16"/>
  <c r="L39" i="23"/>
  <c r="BS12" i="16"/>
  <c r="BS15" i="16"/>
  <c r="BS45" i="16"/>
  <c r="BS5" i="16"/>
  <c r="BS24" i="16"/>
  <c r="BS44" i="16"/>
  <c r="BU9" i="16"/>
  <c r="BU40" i="16"/>
  <c r="BS17" i="16"/>
  <c r="BS39" i="16"/>
  <c r="BS38" i="16"/>
  <c r="BS6" i="16"/>
  <c r="BS22" i="16"/>
  <c r="BS16" i="16"/>
  <c r="BS21" i="16"/>
  <c r="BS43" i="16"/>
  <c r="BS3" i="16"/>
  <c r="BS35" i="16"/>
  <c r="BS20" i="16"/>
  <c r="BS14" i="16"/>
  <c r="BS8" i="16"/>
  <c r="BS10" i="16"/>
  <c r="BU13" i="16"/>
  <c r="BU44" i="16"/>
  <c r="BS13" i="16"/>
  <c r="BS42" i="16"/>
  <c r="BS11" i="16"/>
  <c r="BS23" i="16"/>
  <c r="BS41" i="16"/>
  <c r="BS36" i="16"/>
  <c r="BS62" i="16"/>
  <c r="BS40" i="16"/>
  <c r="BS9" i="16"/>
  <c r="BU20" i="16"/>
  <c r="BY18" i="16" l="1"/>
  <c r="BX19" i="16"/>
  <c r="DY27" i="16"/>
  <c r="AF38" i="16"/>
  <c r="AF37" i="16"/>
  <c r="AG37" i="16" s="1"/>
  <c r="DY51" i="16"/>
  <c r="DY52" i="16"/>
  <c r="DY54" i="16"/>
  <c r="DY56" i="16"/>
  <c r="N63" i="23"/>
  <c r="BX62" i="16" s="1"/>
  <c r="M63" i="23"/>
  <c r="BV62" i="16" s="1"/>
  <c r="DY25" i="16"/>
  <c r="M35" i="23"/>
  <c r="N35" i="23"/>
  <c r="BX34" i="16" s="1"/>
  <c r="AG56" i="16"/>
  <c r="BW18" i="16"/>
  <c r="M20" i="23"/>
  <c r="BV19" i="16" s="1"/>
  <c r="M5" i="23"/>
  <c r="BV4" i="16" s="1"/>
  <c r="O47" i="23"/>
  <c r="O49" i="23"/>
  <c r="DX48" i="16" s="1"/>
  <c r="O54" i="23"/>
  <c r="DX53" i="16" s="1"/>
  <c r="O50" i="23"/>
  <c r="DX49" i="16" s="1"/>
  <c r="O51" i="23"/>
  <c r="DX50" i="16" s="1"/>
  <c r="N7" i="23"/>
  <c r="BX6" i="16" s="1"/>
  <c r="N39" i="23"/>
  <c r="N4" i="23"/>
  <c r="BX3" i="16" s="1"/>
  <c r="N25" i="23"/>
  <c r="BX24" i="16" s="1"/>
  <c r="N41" i="23"/>
  <c r="BX40" i="16" s="1"/>
  <c r="N6" i="23"/>
  <c r="BX5" i="16" s="1"/>
  <c r="N43" i="23"/>
  <c r="BX42" i="16" s="1"/>
  <c r="M14" i="23"/>
  <c r="BV13" i="16" s="1"/>
  <c r="M22" i="23"/>
  <c r="BV21" i="16" s="1"/>
  <c r="N17" i="23"/>
  <c r="BX16" i="16" s="1"/>
  <c r="N10" i="23"/>
  <c r="BX9" i="16" s="1"/>
  <c r="N46" i="23"/>
  <c r="BX45" i="16" s="1"/>
  <c r="M15" i="23"/>
  <c r="BV14" i="16" s="1"/>
  <c r="N15" i="23"/>
  <c r="BX14" i="16" s="1"/>
  <c r="M41" i="23"/>
  <c r="BV40" i="16" s="1"/>
  <c r="N18" i="23"/>
  <c r="BX17" i="16" s="1"/>
  <c r="N9" i="23"/>
  <c r="N24" i="23"/>
  <c r="BX23" i="16" s="1"/>
  <c r="N45" i="23"/>
  <c r="BX44" i="16" s="1"/>
  <c r="N16" i="23"/>
  <c r="BX15" i="16" s="1"/>
  <c r="N40" i="23"/>
  <c r="BX39" i="16" s="1"/>
  <c r="M44" i="23"/>
  <c r="BV43" i="16" s="1"/>
  <c r="N36" i="23"/>
  <c r="BX35" i="16" s="1"/>
  <c r="N44" i="23"/>
  <c r="N11" i="23"/>
  <c r="N13" i="23"/>
  <c r="M40" i="23"/>
  <c r="N14" i="23"/>
  <c r="N12" i="23"/>
  <c r="M10" i="23"/>
  <c r="BY19" i="16"/>
  <c r="L45" i="23"/>
  <c r="AF19" i="16"/>
  <c r="AG19" i="16" s="1"/>
  <c r="N21" i="23"/>
  <c r="N23" i="23"/>
  <c r="BY4" i="16"/>
  <c r="N22" i="23"/>
  <c r="N42" i="23"/>
  <c r="N37" i="23"/>
  <c r="BX36" i="16" s="1"/>
  <c r="M6" i="23"/>
  <c r="BV5" i="16" s="1"/>
  <c r="M37" i="23"/>
  <c r="BV36" i="16" s="1"/>
  <c r="GG69" i="16"/>
  <c r="GH69" i="16" s="1"/>
  <c r="GG68" i="16"/>
  <c r="GH68" i="16" s="1"/>
  <c r="FZ69" i="16"/>
  <c r="GA69" i="16" s="1"/>
  <c r="FZ68" i="16"/>
  <c r="GA68" i="16" s="1"/>
  <c r="FH68" i="16"/>
  <c r="FH27" i="16" s="1"/>
  <c r="BX13" i="16" l="1"/>
  <c r="BY13" i="16" s="1"/>
  <c r="BX43" i="16"/>
  <c r="BY43" i="16" s="1"/>
  <c r="BX41" i="16"/>
  <c r="BY41" i="16" s="1"/>
  <c r="BX20" i="16"/>
  <c r="BY20" i="16" s="1"/>
  <c r="BX12" i="16"/>
  <c r="BY12" i="16" s="1"/>
  <c r="BX22" i="16"/>
  <c r="BY22" i="16" s="1"/>
  <c r="BX21" i="16"/>
  <c r="BY21" i="16" s="1"/>
  <c r="BX11" i="16"/>
  <c r="BY11" i="16" s="1"/>
  <c r="BX10" i="16"/>
  <c r="BY10" i="16" s="1"/>
  <c r="BY7" i="16"/>
  <c r="BX8" i="16"/>
  <c r="BY8" i="16" s="1"/>
  <c r="BY37" i="16"/>
  <c r="BX38" i="16"/>
  <c r="BY38" i="16" s="1"/>
  <c r="DX46" i="16"/>
  <c r="DY46" i="16" s="1"/>
  <c r="BV39" i="16"/>
  <c r="BW39" i="16" s="1"/>
  <c r="BV9" i="16"/>
  <c r="BW9" i="16" s="1"/>
  <c r="BW30" i="16"/>
  <c r="BV34" i="16"/>
  <c r="BY61" i="16"/>
  <c r="BW62" i="16"/>
  <c r="BW61" i="16"/>
  <c r="DY53" i="16"/>
  <c r="DY50" i="16"/>
  <c r="DY49" i="16"/>
  <c r="DY48" i="16"/>
  <c r="DY47" i="16"/>
  <c r="FH32" i="16"/>
  <c r="FH30" i="16"/>
  <c r="FH31" i="16"/>
  <c r="BY35" i="16"/>
  <c r="BY31" i="16"/>
  <c r="BY34" i="16"/>
  <c r="BY30" i="16"/>
  <c r="BW36" i="16"/>
  <c r="BW32" i="16"/>
  <c r="BY36" i="16"/>
  <c r="BY32" i="16"/>
  <c r="BW29" i="16"/>
  <c r="BY29" i="16"/>
  <c r="FH28" i="16"/>
  <c r="FH29" i="16"/>
  <c r="FH7" i="16"/>
  <c r="FH25" i="16"/>
  <c r="FH26" i="16"/>
  <c r="FH2" i="16"/>
  <c r="FI68" i="16"/>
  <c r="FI71" i="16" s="1"/>
  <c r="FJ69" i="16" s="1"/>
  <c r="FK69" i="16" s="1"/>
  <c r="FK27" i="16" s="1"/>
  <c r="FH19" i="16"/>
  <c r="FH18" i="16"/>
  <c r="BY6" i="16"/>
  <c r="FH4" i="16"/>
  <c r="FH33" i="16"/>
  <c r="FH24" i="16"/>
  <c r="BY14" i="16"/>
  <c r="BY24" i="16"/>
  <c r="BW40" i="16"/>
  <c r="BW14" i="16"/>
  <c r="BY3" i="16"/>
  <c r="BY16" i="16"/>
  <c r="BY45" i="16"/>
  <c r="BW21" i="16"/>
  <c r="BY5" i="16"/>
  <c r="BY42" i="16"/>
  <c r="BY9" i="16"/>
  <c r="BW13" i="16"/>
  <c r="BY40" i="16"/>
  <c r="M36" i="23"/>
  <c r="BV35" i="16" s="1"/>
  <c r="M17" i="23"/>
  <c r="BV16" i="16" s="1"/>
  <c r="BW4" i="16"/>
  <c r="M4" i="23"/>
  <c r="BV3" i="16" s="1"/>
  <c r="M42" i="23"/>
  <c r="BV41" i="16" s="1"/>
  <c r="M39" i="23"/>
  <c r="BV38" i="16" s="1"/>
  <c r="BY44" i="16"/>
  <c r="BY17" i="16"/>
  <c r="BY39" i="16"/>
  <c r="BY23" i="16"/>
  <c r="BY62" i="16"/>
  <c r="BY15" i="16"/>
  <c r="M21" i="23"/>
  <c r="BV20" i="16" s="1"/>
  <c r="M12" i="23"/>
  <c r="BV11" i="16" s="1"/>
  <c r="M43" i="23"/>
  <c r="BV42" i="16" s="1"/>
  <c r="L36" i="23"/>
  <c r="L40" i="23"/>
  <c r="AF39" i="16" s="1"/>
  <c r="L22" i="23"/>
  <c r="BW43" i="16"/>
  <c r="L17" i="23"/>
  <c r="L43" i="23"/>
  <c r="L41" i="23"/>
  <c r="L9" i="23"/>
  <c r="AF7" i="16" s="1"/>
  <c r="AG7" i="16" s="1"/>
  <c r="L16" i="23"/>
  <c r="L46" i="23"/>
  <c r="L14" i="23"/>
  <c r="L11" i="23"/>
  <c r="L44" i="23"/>
  <c r="L12" i="23"/>
  <c r="L21" i="23"/>
  <c r="L18" i="23"/>
  <c r="AF17" i="16" s="1"/>
  <c r="L6" i="23"/>
  <c r="AF5" i="16" s="1"/>
  <c r="AG33" i="16"/>
  <c r="AF34" i="16"/>
  <c r="AG34" i="16" s="1"/>
  <c r="L37" i="23"/>
  <c r="AF4" i="16"/>
  <c r="AG4" i="16" s="1"/>
  <c r="L23" i="23"/>
  <c r="L42" i="23"/>
  <c r="L10" i="23"/>
  <c r="L7" i="23"/>
  <c r="L13" i="23"/>
  <c r="AF12" i="16" s="1"/>
  <c r="L4" i="23"/>
  <c r="AF3" i="16" s="1"/>
  <c r="AG3" i="16" s="1"/>
  <c r="L25" i="23"/>
  <c r="L24" i="23"/>
  <c r="BW19" i="16"/>
  <c r="BW34" i="16"/>
  <c r="M24" i="23"/>
  <c r="M11" i="23"/>
  <c r="M18" i="23"/>
  <c r="BV17" i="16" s="1"/>
  <c r="M13" i="23"/>
  <c r="M7" i="23"/>
  <c r="M25" i="23"/>
  <c r="BV24" i="16" s="1"/>
  <c r="M23" i="23"/>
  <c r="M16" i="23"/>
  <c r="BV15" i="16" s="1"/>
  <c r="M46" i="23"/>
  <c r="BW5" i="16"/>
  <c r="M9" i="23"/>
  <c r="L15" i="23"/>
  <c r="M45" i="23"/>
  <c r="BV44" i="16" s="1"/>
  <c r="AF44" i="16"/>
  <c r="GH71" i="16"/>
  <c r="GI69" i="16" s="1"/>
  <c r="GJ69" i="16" s="1"/>
  <c r="GJ27" i="16" s="1"/>
  <c r="GA71" i="16"/>
  <c r="GB68" i="16" s="1"/>
  <c r="GC68" i="16" s="1"/>
  <c r="GB27" i="16" s="1"/>
  <c r="BV10" i="16" l="1"/>
  <c r="BW10" i="16" s="1"/>
  <c r="BV6" i="16"/>
  <c r="BW6" i="16" s="1"/>
  <c r="BV23" i="16"/>
  <c r="BW23" i="16" s="1"/>
  <c r="BV12" i="16"/>
  <c r="BW12" i="16" s="1"/>
  <c r="BW7" i="16"/>
  <c r="BV8" i="16"/>
  <c r="BW8" i="16" s="1"/>
  <c r="BV22" i="16"/>
  <c r="BW22" i="16" s="1"/>
  <c r="BV45" i="16"/>
  <c r="BW45" i="16" s="1"/>
  <c r="BW38" i="16"/>
  <c r="BW37" i="16"/>
  <c r="BW35" i="16"/>
  <c r="BW31" i="16"/>
  <c r="FK30" i="16"/>
  <c r="FK31" i="16"/>
  <c r="FK32" i="16"/>
  <c r="GB32" i="16"/>
  <c r="GB30" i="16"/>
  <c r="GB31" i="16"/>
  <c r="GJ31" i="16"/>
  <c r="GJ32" i="16"/>
  <c r="GJ30" i="16"/>
  <c r="GJ29" i="16"/>
  <c r="GJ28" i="16"/>
  <c r="GB28" i="16"/>
  <c r="GB29" i="16"/>
  <c r="FK28" i="16"/>
  <c r="FK29" i="16"/>
  <c r="GJ25" i="16"/>
  <c r="GJ26" i="16"/>
  <c r="FK7" i="16"/>
  <c r="FK25" i="16"/>
  <c r="FK26" i="16"/>
  <c r="GB7" i="16"/>
  <c r="GB26" i="16"/>
  <c r="GB25" i="16"/>
  <c r="GJ2" i="16"/>
  <c r="GJ7" i="16"/>
  <c r="FK2" i="16"/>
  <c r="GB5" i="16"/>
  <c r="GB2" i="16"/>
  <c r="BW24" i="16"/>
  <c r="GB18" i="16"/>
  <c r="GJ18" i="16"/>
  <c r="FK18" i="16"/>
  <c r="GJ4" i="16"/>
  <c r="GJ19" i="16"/>
  <c r="GB4" i="16"/>
  <c r="GB19" i="16"/>
  <c r="FK4" i="16"/>
  <c r="FK19" i="16"/>
  <c r="GJ23" i="16"/>
  <c r="GJ24" i="16"/>
  <c r="GJ33" i="16"/>
  <c r="BW41" i="16"/>
  <c r="BW16" i="16"/>
  <c r="BW3" i="16"/>
  <c r="GB24" i="16"/>
  <c r="FK33" i="16"/>
  <c r="FK24" i="16"/>
  <c r="BW42" i="16"/>
  <c r="BW20" i="16"/>
  <c r="BW11" i="16"/>
  <c r="AF16" i="16"/>
  <c r="AF35" i="16"/>
  <c r="AF10" i="16"/>
  <c r="AF41" i="16"/>
  <c r="AF20" i="16"/>
  <c r="AF11" i="16"/>
  <c r="AF45" i="16"/>
  <c r="AF8" i="16"/>
  <c r="AF42" i="16"/>
  <c r="AF23" i="16"/>
  <c r="AG23" i="16" s="1"/>
  <c r="AF24" i="16"/>
  <c r="AF43" i="16"/>
  <c r="AF13" i="16"/>
  <c r="AF15" i="16"/>
  <c r="AF40" i="16"/>
  <c r="AF6" i="16"/>
  <c r="AF9" i="16"/>
  <c r="AF22" i="16"/>
  <c r="AF36" i="16"/>
  <c r="AF21" i="16"/>
  <c r="BW17" i="16"/>
  <c r="FK5" i="16"/>
  <c r="FK10" i="16"/>
  <c r="FK14" i="16"/>
  <c r="FK21" i="16"/>
  <c r="FK12" i="16"/>
  <c r="FK3" i="16"/>
  <c r="FK6" i="16"/>
  <c r="FK11" i="16"/>
  <c r="FK15" i="16"/>
  <c r="FK17" i="16"/>
  <c r="FK22" i="16"/>
  <c r="FK23" i="16"/>
  <c r="FK8" i="16"/>
  <c r="FK16" i="16"/>
  <c r="FK20" i="16"/>
  <c r="FK9" i="16"/>
  <c r="FK13" i="16"/>
  <c r="GJ3" i="16"/>
  <c r="GJ6" i="16"/>
  <c r="GJ11" i="16"/>
  <c r="GJ15" i="16"/>
  <c r="GJ17" i="16"/>
  <c r="GJ22" i="16"/>
  <c r="GJ9" i="16"/>
  <c r="GJ10" i="16"/>
  <c r="GJ21" i="16"/>
  <c r="GJ8" i="16"/>
  <c r="GJ12" i="16"/>
  <c r="GJ16" i="16"/>
  <c r="GJ13" i="16"/>
  <c r="GJ20" i="16"/>
  <c r="GJ5" i="16"/>
  <c r="GJ14" i="16"/>
  <c r="GI68" i="16"/>
  <c r="GJ68" i="16" s="1"/>
  <c r="GI27" i="16" s="1"/>
  <c r="BW15" i="16"/>
  <c r="AF14" i="16"/>
  <c r="BW44" i="16"/>
  <c r="FJ68" i="16"/>
  <c r="FK68" i="16" s="1"/>
  <c r="FJ27" i="16" s="1"/>
  <c r="GB69" i="16"/>
  <c r="GC69" i="16" s="1"/>
  <c r="GC27" i="16" s="1"/>
  <c r="FB69" i="16"/>
  <c r="FC27" i="16" s="1"/>
  <c r="FB68" i="16"/>
  <c r="EU68" i="16"/>
  <c r="EU27" i="16" s="1"/>
  <c r="EO69" i="16"/>
  <c r="EP27" i="16" s="1"/>
  <c r="EO68" i="16"/>
  <c r="EO27" i="16" s="1"/>
  <c r="EH69" i="16"/>
  <c r="EI69" i="16" s="1"/>
  <c r="EH68" i="16"/>
  <c r="EC5" i="16"/>
  <c r="EC6" i="16"/>
  <c r="EC8" i="16"/>
  <c r="EC9" i="16"/>
  <c r="EC10" i="16"/>
  <c r="EC11" i="16"/>
  <c r="EC12" i="16"/>
  <c r="EC13" i="16"/>
  <c r="EC14" i="16"/>
  <c r="EC15" i="16"/>
  <c r="EC16" i="16"/>
  <c r="EC17" i="16"/>
  <c r="EC20" i="16"/>
  <c r="EC21" i="16"/>
  <c r="EC22" i="16"/>
  <c r="EC23" i="16"/>
  <c r="EC3" i="16"/>
  <c r="EB69" i="16"/>
  <c r="EC69" i="16" s="1"/>
  <c r="EB68" i="16"/>
  <c r="EB27" i="16" l="1"/>
  <c r="EB10" i="16"/>
  <c r="EH27" i="16"/>
  <c r="EI68" i="16"/>
  <c r="EI71" i="16" s="1"/>
  <c r="EJ69" i="16" s="1"/>
  <c r="EK69" i="16" s="1"/>
  <c r="EK27" i="16" s="1"/>
  <c r="FB27" i="16"/>
  <c r="FC68" i="16"/>
  <c r="EP31" i="16"/>
  <c r="EP32" i="16"/>
  <c r="EP30" i="16"/>
  <c r="EO32" i="16"/>
  <c r="EO30" i="16"/>
  <c r="EO31" i="16"/>
  <c r="FC30" i="16"/>
  <c r="FC31" i="16"/>
  <c r="FC32" i="16"/>
  <c r="EB32" i="16"/>
  <c r="EB30" i="16"/>
  <c r="EB31" i="16"/>
  <c r="EH31" i="16"/>
  <c r="EH32" i="16"/>
  <c r="EH30" i="16"/>
  <c r="EU30" i="16"/>
  <c r="EU31" i="16"/>
  <c r="EU32" i="16"/>
  <c r="FB31" i="16"/>
  <c r="FB32" i="16"/>
  <c r="FB30" i="16"/>
  <c r="GC32" i="16"/>
  <c r="GC31" i="16"/>
  <c r="GC30" i="16"/>
  <c r="FJ31" i="16"/>
  <c r="FJ30" i="16"/>
  <c r="FJ32" i="16"/>
  <c r="GI32" i="16"/>
  <c r="GI31" i="16"/>
  <c r="GI30" i="16"/>
  <c r="EB28" i="16"/>
  <c r="EB29" i="16"/>
  <c r="EP28" i="16"/>
  <c r="EP29" i="16"/>
  <c r="FB28" i="16"/>
  <c r="FB29" i="16"/>
  <c r="EO28" i="16"/>
  <c r="EO29" i="16"/>
  <c r="FC28" i="16"/>
  <c r="FC29" i="16"/>
  <c r="EH28" i="16"/>
  <c r="EH29" i="16"/>
  <c r="EU29" i="16"/>
  <c r="EU28" i="16"/>
  <c r="GC28" i="16"/>
  <c r="GC29" i="16"/>
  <c r="FJ29" i="16"/>
  <c r="FJ28" i="16"/>
  <c r="GI28" i="16"/>
  <c r="GI29" i="16"/>
  <c r="EP7" i="16"/>
  <c r="EP25" i="16"/>
  <c r="EP26" i="16"/>
  <c r="EH7" i="16"/>
  <c r="EH25" i="16"/>
  <c r="EH26" i="16"/>
  <c r="EU7" i="16"/>
  <c r="EU25" i="16"/>
  <c r="EU26" i="16"/>
  <c r="FB7" i="16"/>
  <c r="FB25" i="16"/>
  <c r="FB26" i="16"/>
  <c r="EB7" i="16"/>
  <c r="EB25" i="16"/>
  <c r="EB26" i="16"/>
  <c r="EO7" i="16"/>
  <c r="EO25" i="16"/>
  <c r="EO26" i="16"/>
  <c r="FC7" i="16"/>
  <c r="FC25" i="16"/>
  <c r="FC26" i="16"/>
  <c r="GC7" i="16"/>
  <c r="GC26" i="16"/>
  <c r="GC25" i="16"/>
  <c r="FJ7" i="16"/>
  <c r="FJ25" i="16"/>
  <c r="FJ26" i="16"/>
  <c r="GI26" i="16"/>
  <c r="GI25" i="16"/>
  <c r="GI2" i="16"/>
  <c r="GI7" i="16"/>
  <c r="FB2" i="16"/>
  <c r="EC68" i="16"/>
  <c r="EC71" i="16" s="1"/>
  <c r="ED68" i="16" s="1"/>
  <c r="EE68" i="16" s="1"/>
  <c r="ED27" i="16" s="1"/>
  <c r="EB2" i="16"/>
  <c r="EP68" i="16"/>
  <c r="EO2" i="16"/>
  <c r="FC69" i="16"/>
  <c r="FC2" i="16"/>
  <c r="EP69" i="16"/>
  <c r="EP2" i="16"/>
  <c r="EH2" i="16"/>
  <c r="EV68" i="16"/>
  <c r="EU2" i="16"/>
  <c r="FJ2" i="16"/>
  <c r="GC5" i="16"/>
  <c r="GC2" i="16"/>
  <c r="GC18" i="16"/>
  <c r="GI18" i="16"/>
  <c r="EB19" i="16"/>
  <c r="EB18" i="16"/>
  <c r="EH19" i="16"/>
  <c r="EH18" i="16"/>
  <c r="EU19" i="16"/>
  <c r="EU18" i="16"/>
  <c r="FB19" i="16"/>
  <c r="FB18" i="16"/>
  <c r="EO19" i="16"/>
  <c r="EO18" i="16"/>
  <c r="FC19" i="16"/>
  <c r="FC18" i="16"/>
  <c r="EP19" i="16"/>
  <c r="EP18" i="16"/>
  <c r="FJ19" i="16"/>
  <c r="FJ18" i="16"/>
  <c r="GI4" i="16"/>
  <c r="GI19" i="16"/>
  <c r="GC4" i="16"/>
  <c r="GC19" i="16"/>
  <c r="EO4" i="16"/>
  <c r="FC4" i="16"/>
  <c r="FB4" i="16"/>
  <c r="EP4" i="16"/>
  <c r="EB4" i="16"/>
  <c r="EH4" i="16"/>
  <c r="EU4" i="16"/>
  <c r="FJ4" i="16"/>
  <c r="GI33" i="16"/>
  <c r="GI23" i="16"/>
  <c r="GI24" i="16"/>
  <c r="GC23" i="16"/>
  <c r="GC24" i="16"/>
  <c r="FB24" i="16"/>
  <c r="EO33" i="16"/>
  <c r="EO24" i="16"/>
  <c r="FC33" i="16"/>
  <c r="FC24" i="16"/>
  <c r="EP33" i="16"/>
  <c r="EP24" i="16"/>
  <c r="EB24" i="16"/>
  <c r="EH33" i="16"/>
  <c r="EH24" i="16"/>
  <c r="EU24" i="16"/>
  <c r="FJ33" i="16"/>
  <c r="FJ24" i="16"/>
  <c r="FB33" i="16"/>
  <c r="EB33" i="16"/>
  <c r="EU33" i="16"/>
  <c r="GC3" i="16"/>
  <c r="GC6" i="16"/>
  <c r="GC11" i="16"/>
  <c r="GC15" i="16"/>
  <c r="GC17" i="16"/>
  <c r="GC22" i="16"/>
  <c r="GC9" i="16"/>
  <c r="GC8" i="16"/>
  <c r="GC12" i="16"/>
  <c r="GC16" i="16"/>
  <c r="GC13" i="16"/>
  <c r="GC20" i="16"/>
  <c r="GC14" i="16"/>
  <c r="GC21" i="16"/>
  <c r="GC10" i="16"/>
  <c r="EP9" i="16"/>
  <c r="EP13" i="16"/>
  <c r="EP20" i="16"/>
  <c r="EP5" i="16"/>
  <c r="EP10" i="16"/>
  <c r="EP14" i="16"/>
  <c r="EP21" i="16"/>
  <c r="EP3" i="16"/>
  <c r="EP6" i="16"/>
  <c r="EP11" i="16"/>
  <c r="EP15" i="16"/>
  <c r="EP17" i="16"/>
  <c r="EP22" i="16"/>
  <c r="EP23" i="16"/>
  <c r="EP8" i="16"/>
  <c r="EP12" i="16"/>
  <c r="EP16" i="16"/>
  <c r="FC3" i="16"/>
  <c r="FC6" i="16"/>
  <c r="FC11" i="16"/>
  <c r="FC15" i="16"/>
  <c r="FC17" i="16"/>
  <c r="FC22" i="16"/>
  <c r="FC23" i="16"/>
  <c r="FC8" i="16"/>
  <c r="FC12" i="16"/>
  <c r="FC16" i="16"/>
  <c r="FC9" i="16"/>
  <c r="FC13" i="16"/>
  <c r="FC20" i="16"/>
  <c r="FC5" i="16"/>
  <c r="FC10" i="16"/>
  <c r="FC14" i="16"/>
  <c r="FC21" i="16"/>
  <c r="DH71" i="16"/>
  <c r="DI68" i="16" s="1"/>
  <c r="DJ68" i="16" s="1"/>
  <c r="CL8" i="16"/>
  <c r="CL12" i="16"/>
  <c r="CL16" i="16"/>
  <c r="CL36" i="16"/>
  <c r="CL24" i="16"/>
  <c r="CL43" i="16"/>
  <c r="CL62" i="16"/>
  <c r="CL9" i="16"/>
  <c r="CL13" i="16"/>
  <c r="CL20" i="16"/>
  <c r="CL40" i="16"/>
  <c r="CL44" i="16"/>
  <c r="CL5" i="16"/>
  <c r="CL10" i="16"/>
  <c r="CL14" i="16"/>
  <c r="CL21" i="16"/>
  <c r="CL41" i="16"/>
  <c r="CL45" i="16"/>
  <c r="CL3" i="16"/>
  <c r="CL6" i="16"/>
  <c r="CL11" i="16"/>
  <c r="CL15" i="16"/>
  <c r="CL17" i="16"/>
  <c r="CL22" i="16"/>
  <c r="CL23" i="16"/>
  <c r="CL35" i="16"/>
  <c r="CL38" i="16"/>
  <c r="CL39" i="16"/>
  <c r="CL42" i="16"/>
  <c r="CK8" i="16"/>
  <c r="CK12" i="16"/>
  <c r="CK16" i="16"/>
  <c r="CK36" i="16"/>
  <c r="CK24" i="16"/>
  <c r="CK43" i="16"/>
  <c r="CK62" i="16"/>
  <c r="CK9" i="16"/>
  <c r="CK13" i="16"/>
  <c r="CK20" i="16"/>
  <c r="CK40" i="16"/>
  <c r="CK44" i="16"/>
  <c r="CK5" i="16"/>
  <c r="CK10" i="16"/>
  <c r="CK14" i="16"/>
  <c r="CK21" i="16"/>
  <c r="CK41" i="16"/>
  <c r="CK45" i="16"/>
  <c r="CK17" i="16"/>
  <c r="CK38" i="16"/>
  <c r="CK6" i="16"/>
  <c r="CK22" i="16"/>
  <c r="CK39" i="16"/>
  <c r="CK11" i="16"/>
  <c r="CK23" i="16"/>
  <c r="CK42" i="16"/>
  <c r="CK3" i="16"/>
  <c r="CK15" i="16"/>
  <c r="CK35" i="16"/>
  <c r="CG71" i="16"/>
  <c r="CH69" i="16" s="1"/>
  <c r="DB71" i="16"/>
  <c r="DC69" i="16" s="1"/>
  <c r="DD69" i="16" s="1"/>
  <c r="CW71" i="16"/>
  <c r="CX69" i="16" s="1"/>
  <c r="CY69" i="16" s="1"/>
  <c r="CR71" i="16"/>
  <c r="CS68" i="16" s="1"/>
  <c r="CT68" i="16" s="1"/>
  <c r="DM71" i="16"/>
  <c r="DN68" i="16" s="1"/>
  <c r="DR71" i="16"/>
  <c r="DS68" i="16" s="1"/>
  <c r="DT68" i="16" s="1"/>
  <c r="BI70" i="16"/>
  <c r="CS2" i="16" l="1"/>
  <c r="CS55" i="16"/>
  <c r="CS37" i="16"/>
  <c r="DS55" i="16"/>
  <c r="DS37" i="16"/>
  <c r="DI55" i="16"/>
  <c r="DI37" i="16"/>
  <c r="CY55" i="16"/>
  <c r="CY37" i="16"/>
  <c r="DD55" i="16"/>
  <c r="DD37" i="16"/>
  <c r="CS27" i="16"/>
  <c r="CS61" i="16"/>
  <c r="CY27" i="16"/>
  <c r="CY61" i="16"/>
  <c r="DS27" i="16"/>
  <c r="DS61" i="16"/>
  <c r="DI27" i="16"/>
  <c r="DI61" i="16"/>
  <c r="DD27" i="16"/>
  <c r="DD61" i="16"/>
  <c r="CS60" i="16"/>
  <c r="CS47" i="16"/>
  <c r="DS60" i="16"/>
  <c r="DS47" i="16"/>
  <c r="DI60" i="16"/>
  <c r="DI47" i="16"/>
  <c r="CY60" i="16"/>
  <c r="CY47" i="16"/>
  <c r="DD60" i="16"/>
  <c r="DD47" i="16"/>
  <c r="DD30" i="16"/>
  <c r="DD31" i="16"/>
  <c r="DD32" i="16"/>
  <c r="CS31" i="16"/>
  <c r="CS32" i="16"/>
  <c r="CS30" i="16"/>
  <c r="ED32" i="16"/>
  <c r="ED30" i="16"/>
  <c r="ED31" i="16"/>
  <c r="DS30" i="16"/>
  <c r="DS31" i="16"/>
  <c r="DS32" i="16"/>
  <c r="EK32" i="16"/>
  <c r="EK31" i="16"/>
  <c r="EK30" i="16"/>
  <c r="CY30" i="16"/>
  <c r="CY31" i="16"/>
  <c r="CY32" i="16"/>
  <c r="DI30" i="16"/>
  <c r="DI31" i="16"/>
  <c r="DI32" i="16"/>
  <c r="DI57" i="16"/>
  <c r="DI58" i="16"/>
  <c r="DI59" i="16"/>
  <c r="DS57" i="16"/>
  <c r="DS58" i="16"/>
  <c r="DS59" i="16"/>
  <c r="CS57" i="16"/>
  <c r="CS58" i="16"/>
  <c r="CS59" i="16"/>
  <c r="DD57" i="16"/>
  <c r="DD58" i="16"/>
  <c r="DD59" i="16"/>
  <c r="CY57" i="16"/>
  <c r="CY58" i="16"/>
  <c r="CY59" i="16"/>
  <c r="DS28" i="16"/>
  <c r="DS29" i="16"/>
  <c r="DI28" i="16"/>
  <c r="DI29" i="16"/>
  <c r="ED28" i="16"/>
  <c r="ED29" i="16"/>
  <c r="CS29" i="16"/>
  <c r="CS28" i="16"/>
  <c r="DD28" i="16"/>
  <c r="DD29" i="16"/>
  <c r="EK29" i="16"/>
  <c r="EK28" i="16"/>
  <c r="CY28" i="16"/>
  <c r="CY29" i="16"/>
  <c r="DS25" i="16"/>
  <c r="DS26" i="16"/>
  <c r="DD25" i="16"/>
  <c r="DD26" i="16"/>
  <c r="EK7" i="16"/>
  <c r="EK26" i="16"/>
  <c r="EK25" i="16"/>
  <c r="DI25" i="16"/>
  <c r="DI26" i="16"/>
  <c r="CS25" i="16"/>
  <c r="CS26" i="16"/>
  <c r="CY25" i="16"/>
  <c r="CY26" i="16"/>
  <c r="ED7" i="16"/>
  <c r="ED26" i="16"/>
  <c r="ED25" i="16"/>
  <c r="CS7" i="16"/>
  <c r="CY7" i="16"/>
  <c r="DS7" i="16"/>
  <c r="DD7" i="16"/>
  <c r="DI7" i="16"/>
  <c r="CY51" i="16"/>
  <c r="CY2" i="16"/>
  <c r="DS51" i="16"/>
  <c r="DS2" i="16"/>
  <c r="DI51" i="16"/>
  <c r="DI2" i="16"/>
  <c r="DD51" i="16"/>
  <c r="DD2" i="16"/>
  <c r="CS51" i="16"/>
  <c r="EK2" i="16"/>
  <c r="ED2" i="16"/>
  <c r="DS34" i="16"/>
  <c r="DD34" i="16"/>
  <c r="DI34" i="16"/>
  <c r="CS34" i="16"/>
  <c r="CY34" i="16"/>
  <c r="DS54" i="16"/>
  <c r="DI54" i="16"/>
  <c r="DD54" i="16"/>
  <c r="CY54" i="16"/>
  <c r="CS54" i="16"/>
  <c r="CS18" i="16"/>
  <c r="DI18" i="16"/>
  <c r="CY18" i="16"/>
  <c r="EK18" i="16"/>
  <c r="DS18" i="16"/>
  <c r="DD18" i="16"/>
  <c r="ED19" i="16"/>
  <c r="ED18" i="16"/>
  <c r="EK4" i="16"/>
  <c r="EK19" i="16"/>
  <c r="DI56" i="16"/>
  <c r="DI19" i="16"/>
  <c r="DS56" i="16"/>
  <c r="DS19" i="16"/>
  <c r="CS56" i="16"/>
  <c r="CS19" i="16"/>
  <c r="CY56" i="16"/>
  <c r="CY19" i="16"/>
  <c r="DD56" i="16"/>
  <c r="DD19" i="16"/>
  <c r="CY4" i="16"/>
  <c r="DI4" i="16"/>
  <c r="DS4" i="16"/>
  <c r="DD4" i="16"/>
  <c r="ED4" i="16"/>
  <c r="CS4" i="16"/>
  <c r="CS33" i="16"/>
  <c r="CS46" i="16"/>
  <c r="CS49" i="16"/>
  <c r="CS48" i="16"/>
  <c r="CS50" i="16"/>
  <c r="CS53" i="16"/>
  <c r="CS52" i="16"/>
  <c r="DI33" i="16"/>
  <c r="DI46" i="16"/>
  <c r="DI49" i="16"/>
  <c r="DI48" i="16"/>
  <c r="DI50" i="16"/>
  <c r="DI53" i="16"/>
  <c r="DI52" i="16"/>
  <c r="CY33" i="16"/>
  <c r="CY46" i="16"/>
  <c r="CY48" i="16"/>
  <c r="CY53" i="16"/>
  <c r="CY50" i="16"/>
  <c r="CY49" i="16"/>
  <c r="CY52" i="16"/>
  <c r="DS33" i="16"/>
  <c r="DS48" i="16"/>
  <c r="DS53" i="16"/>
  <c r="DS46" i="16"/>
  <c r="DS50" i="16"/>
  <c r="DS52" i="16"/>
  <c r="DS49" i="16"/>
  <c r="DD33" i="16"/>
  <c r="DD46" i="16"/>
  <c r="DD50" i="16"/>
  <c r="DD53" i="16"/>
  <c r="DD52" i="16"/>
  <c r="DD49" i="16"/>
  <c r="DD48" i="16"/>
  <c r="ED33" i="16"/>
  <c r="ED24" i="16"/>
  <c r="EK33" i="16"/>
  <c r="EK24" i="16"/>
  <c r="FC71" i="16"/>
  <c r="FD69" i="16" s="1"/>
  <c r="FE69" i="16" s="1"/>
  <c r="FE27" i="16" s="1"/>
  <c r="EP71" i="16"/>
  <c r="EQ68" i="16" s="1"/>
  <c r="ER68" i="16" s="1"/>
  <c r="EQ27" i="16" s="1"/>
  <c r="DI69" i="16"/>
  <c r="DJ69" i="16" s="1"/>
  <c r="EK5" i="16"/>
  <c r="EK10" i="16"/>
  <c r="EK14" i="16"/>
  <c r="EK21" i="16"/>
  <c r="EK12" i="16"/>
  <c r="EK3" i="16"/>
  <c r="EK6" i="16"/>
  <c r="EK11" i="16"/>
  <c r="EK15" i="16"/>
  <c r="EK17" i="16"/>
  <c r="EK22" i="16"/>
  <c r="EK23" i="16"/>
  <c r="EK8" i="16"/>
  <c r="EK16" i="16"/>
  <c r="EK20" i="16"/>
  <c r="EK9" i="16"/>
  <c r="EK13" i="16"/>
  <c r="CY8" i="16"/>
  <c r="CY12" i="16"/>
  <c r="CY16" i="16"/>
  <c r="CY36" i="16"/>
  <c r="CY24" i="16"/>
  <c r="CY43" i="16"/>
  <c r="CY62" i="16"/>
  <c r="CY9" i="16"/>
  <c r="CY13" i="16"/>
  <c r="CY20" i="16"/>
  <c r="CY40" i="16"/>
  <c r="CY44" i="16"/>
  <c r="CY10" i="16"/>
  <c r="CY41" i="16"/>
  <c r="CY15" i="16"/>
  <c r="CY39" i="16"/>
  <c r="CY11" i="16"/>
  <c r="CY17" i="16"/>
  <c r="CY23" i="16"/>
  <c r="CY38" i="16"/>
  <c r="CY42" i="16"/>
  <c r="CY6" i="16"/>
  <c r="CY35" i="16"/>
  <c r="CY5" i="16"/>
  <c r="CY14" i="16"/>
  <c r="CY21" i="16"/>
  <c r="CY45" i="16"/>
  <c r="CY3" i="16"/>
  <c r="CY22" i="16"/>
  <c r="CI69" i="16"/>
  <c r="DO68" i="16"/>
  <c r="DD5" i="16"/>
  <c r="DD10" i="16"/>
  <c r="DD14" i="16"/>
  <c r="DD21" i="16"/>
  <c r="DD41" i="16"/>
  <c r="DD45" i="16"/>
  <c r="DD3" i="16"/>
  <c r="DD6" i="16"/>
  <c r="DD11" i="16"/>
  <c r="DD15" i="16"/>
  <c r="DD17" i="16"/>
  <c r="DD22" i="16"/>
  <c r="DD23" i="16"/>
  <c r="DD38" i="16"/>
  <c r="DD39" i="16"/>
  <c r="DD42" i="16"/>
  <c r="DD8" i="16"/>
  <c r="DD12" i="16"/>
  <c r="DD16" i="16"/>
  <c r="DD36" i="16"/>
  <c r="DD24" i="16"/>
  <c r="DD43" i="16"/>
  <c r="DD62" i="16"/>
  <c r="DD9" i="16"/>
  <c r="DD13" i="16"/>
  <c r="DD20" i="16"/>
  <c r="DD40" i="16"/>
  <c r="DD44" i="16"/>
  <c r="DD35" i="16"/>
  <c r="ED69" i="16"/>
  <c r="EE69" i="16" s="1"/>
  <c r="EE27" i="16" s="1"/>
  <c r="CL71" i="16"/>
  <c r="CM69" i="16" s="1"/>
  <c r="CN69" i="16" s="1"/>
  <c r="EJ68" i="16"/>
  <c r="EK68" i="16" s="1"/>
  <c r="EJ27" i="16" s="1"/>
  <c r="CH68" i="16"/>
  <c r="CI68" i="16" s="1"/>
  <c r="DC68" i="16"/>
  <c r="DD68" i="16" s="1"/>
  <c r="CX68" i="16"/>
  <c r="CY68" i="16" s="1"/>
  <c r="DN69" i="16"/>
  <c r="DO69" i="16" s="1"/>
  <c r="DS69" i="16"/>
  <c r="DT69" i="16" s="1"/>
  <c r="CS69" i="16"/>
  <c r="CT69" i="16" s="1"/>
  <c r="CC68" i="16"/>
  <c r="CD68" i="16" s="1"/>
  <c r="GK6" i="16"/>
  <c r="GK8" i="16"/>
  <c r="GK11" i="16"/>
  <c r="GK12" i="16"/>
  <c r="GK14" i="16"/>
  <c r="GK15" i="16"/>
  <c r="GK16" i="16"/>
  <c r="GK17" i="16"/>
  <c r="GK21" i="16"/>
  <c r="GK22" i="16"/>
  <c r="GI3" i="16"/>
  <c r="GI5" i="16"/>
  <c r="GI6" i="16"/>
  <c r="GI8" i="16"/>
  <c r="GI9" i="16"/>
  <c r="GI10" i="16"/>
  <c r="GI11" i="16"/>
  <c r="GI12" i="16"/>
  <c r="GI13" i="16"/>
  <c r="GI14" i="16"/>
  <c r="GI15" i="16"/>
  <c r="GI16" i="16"/>
  <c r="GI17" i="16"/>
  <c r="GI20" i="16"/>
  <c r="GI21" i="16"/>
  <c r="GI22" i="16"/>
  <c r="GG5" i="16"/>
  <c r="GG8" i="16"/>
  <c r="GG9" i="16"/>
  <c r="GG10" i="16"/>
  <c r="GG11" i="16"/>
  <c r="GG12" i="16"/>
  <c r="GG13" i="16"/>
  <c r="GG14" i="16"/>
  <c r="GG15" i="16"/>
  <c r="GG16" i="16"/>
  <c r="GG17" i="16"/>
  <c r="GG20" i="16"/>
  <c r="GG21" i="16"/>
  <c r="GG22" i="16"/>
  <c r="GG23" i="16"/>
  <c r="GG6" i="16"/>
  <c r="GD6" i="16"/>
  <c r="GD8" i="16"/>
  <c r="GD11" i="16"/>
  <c r="GD12" i="16"/>
  <c r="GD14" i="16"/>
  <c r="GD15" i="16"/>
  <c r="GD16" i="16"/>
  <c r="GD17" i="16"/>
  <c r="GD21" i="16"/>
  <c r="GD22" i="16"/>
  <c r="GB3" i="16"/>
  <c r="GB6" i="16"/>
  <c r="GB8" i="16"/>
  <c r="GB9" i="16"/>
  <c r="GB10" i="16"/>
  <c r="GB11" i="16"/>
  <c r="GB12" i="16"/>
  <c r="GB13" i="16"/>
  <c r="GB14" i="16"/>
  <c r="GB15" i="16"/>
  <c r="GB16" i="16"/>
  <c r="GB17" i="16"/>
  <c r="GB20" i="16"/>
  <c r="GB21" i="16"/>
  <c r="GB22" i="16"/>
  <c r="GB23" i="16"/>
  <c r="FZ3" i="16"/>
  <c r="FZ6" i="16"/>
  <c r="FZ8" i="16"/>
  <c r="FZ9" i="16"/>
  <c r="FZ10" i="16"/>
  <c r="FZ11" i="16"/>
  <c r="FZ12" i="16"/>
  <c r="FZ13" i="16"/>
  <c r="FZ14" i="16"/>
  <c r="FZ15" i="16"/>
  <c r="FZ16" i="16"/>
  <c r="FZ17" i="16"/>
  <c r="FZ20" i="16"/>
  <c r="FZ21" i="16"/>
  <c r="FZ22" i="16"/>
  <c r="FZ23" i="16"/>
  <c r="FW6" i="16"/>
  <c r="FW8" i="16"/>
  <c r="FW11" i="16"/>
  <c r="FW12" i="16"/>
  <c r="FW14" i="16"/>
  <c r="FW15" i="16"/>
  <c r="FW16" i="16"/>
  <c r="FW17" i="16"/>
  <c r="FW21" i="16"/>
  <c r="FW22" i="16"/>
  <c r="FS3" i="16"/>
  <c r="FS6" i="16"/>
  <c r="FS8" i="16"/>
  <c r="FS9" i="16"/>
  <c r="FS10" i="16"/>
  <c r="FS11" i="16"/>
  <c r="FS12" i="16"/>
  <c r="FS13" i="16"/>
  <c r="FS14" i="16"/>
  <c r="FS15" i="16"/>
  <c r="FS16" i="16"/>
  <c r="FS17" i="16"/>
  <c r="FS20" i="16"/>
  <c r="FS21" i="16"/>
  <c r="FS22" i="16"/>
  <c r="FS23" i="16"/>
  <c r="FL6" i="16"/>
  <c r="FL8" i="16"/>
  <c r="FL10" i="16"/>
  <c r="FL12" i="16"/>
  <c r="FL13" i="16"/>
  <c r="FL14" i="16"/>
  <c r="FL15" i="16"/>
  <c r="FL16" i="16"/>
  <c r="FL17" i="16"/>
  <c r="FL21" i="16"/>
  <c r="FL22" i="16"/>
  <c r="FL23" i="16"/>
  <c r="FJ3" i="16"/>
  <c r="FJ5" i="16"/>
  <c r="FJ6" i="16"/>
  <c r="FJ8" i="16"/>
  <c r="FJ9" i="16"/>
  <c r="FJ10" i="16"/>
  <c r="FJ11" i="16"/>
  <c r="FJ12" i="16"/>
  <c r="FJ13" i="16"/>
  <c r="FJ14" i="16"/>
  <c r="FJ15" i="16"/>
  <c r="FJ16" i="16"/>
  <c r="FJ17" i="16"/>
  <c r="FJ20" i="16"/>
  <c r="FJ21" i="16"/>
  <c r="FJ22" i="16"/>
  <c r="FJ23" i="16"/>
  <c r="FH3" i="16"/>
  <c r="FH5" i="16"/>
  <c r="FH6" i="16"/>
  <c r="FH8" i="16"/>
  <c r="FH9" i="16"/>
  <c r="FH10" i="16"/>
  <c r="FH11" i="16"/>
  <c r="FH12" i="16"/>
  <c r="FH13" i="16"/>
  <c r="FH14" i="16"/>
  <c r="FH15" i="16"/>
  <c r="FH16" i="16"/>
  <c r="FH17" i="16"/>
  <c r="FH20" i="16"/>
  <c r="FH21" i="16"/>
  <c r="FH22" i="16"/>
  <c r="FH23" i="16"/>
  <c r="FB3" i="16"/>
  <c r="FB5" i="16"/>
  <c r="FB6" i="16"/>
  <c r="FB8" i="16"/>
  <c r="FB9" i="16"/>
  <c r="FB10" i="16"/>
  <c r="FB11" i="16"/>
  <c r="FB12" i="16"/>
  <c r="FB13" i="16"/>
  <c r="FB14" i="16"/>
  <c r="FB15" i="16"/>
  <c r="FB16" i="16"/>
  <c r="FB17" i="16"/>
  <c r="FB20" i="16"/>
  <c r="FB21" i="16"/>
  <c r="FB22" i="16"/>
  <c r="FB23" i="16"/>
  <c r="EU3" i="16"/>
  <c r="EU5" i="16"/>
  <c r="EU6" i="16"/>
  <c r="EU8" i="16"/>
  <c r="EU9" i="16"/>
  <c r="EU10" i="16"/>
  <c r="EU11" i="16"/>
  <c r="EU12" i="16"/>
  <c r="EU13" i="16"/>
  <c r="EU14" i="16"/>
  <c r="EU15" i="16"/>
  <c r="EU16" i="16"/>
  <c r="EU17" i="16"/>
  <c r="EU20" i="16"/>
  <c r="EU21" i="16"/>
  <c r="EU22" i="16"/>
  <c r="EU23" i="16"/>
  <c r="EO3" i="16"/>
  <c r="EO5" i="16"/>
  <c r="EO6" i="16"/>
  <c r="EO8" i="16"/>
  <c r="EO9" i="16"/>
  <c r="EO10" i="16"/>
  <c r="EO11" i="16"/>
  <c r="EO12" i="16"/>
  <c r="EO13" i="16"/>
  <c r="EO14" i="16"/>
  <c r="EO15" i="16"/>
  <c r="EO16" i="16"/>
  <c r="EO17" i="16"/>
  <c r="EO20" i="16"/>
  <c r="EO21" i="16"/>
  <c r="EO22" i="16"/>
  <c r="EO23" i="16"/>
  <c r="EL3" i="16"/>
  <c r="EL6" i="16"/>
  <c r="EL8" i="16"/>
  <c r="EL10" i="16"/>
  <c r="EL11" i="16"/>
  <c r="EL12" i="16"/>
  <c r="EL13" i="16"/>
  <c r="EL14" i="16"/>
  <c r="EL15" i="16"/>
  <c r="EL16" i="16"/>
  <c r="EL17" i="16"/>
  <c r="EL21" i="16"/>
  <c r="EL22" i="16"/>
  <c r="EH3" i="16"/>
  <c r="EH5" i="16"/>
  <c r="EH6" i="16"/>
  <c r="EH8" i="16"/>
  <c r="EH9" i="16"/>
  <c r="EH10" i="16"/>
  <c r="EH11" i="16"/>
  <c r="EH12" i="16"/>
  <c r="EH13" i="16"/>
  <c r="EH14" i="16"/>
  <c r="EH15" i="16"/>
  <c r="EH16" i="16"/>
  <c r="EH17" i="16"/>
  <c r="EH20" i="16"/>
  <c r="EH21" i="16"/>
  <c r="EH22" i="16"/>
  <c r="EH23" i="16"/>
  <c r="EB3" i="16"/>
  <c r="EB5" i="16"/>
  <c r="EB6" i="16"/>
  <c r="EB8" i="16"/>
  <c r="EB9" i="16"/>
  <c r="EB11" i="16"/>
  <c r="EB12" i="16"/>
  <c r="EB13" i="16"/>
  <c r="EB14" i="16"/>
  <c r="EB15" i="16"/>
  <c r="EB16" i="16"/>
  <c r="EB17" i="16"/>
  <c r="EB20" i="16"/>
  <c r="EB21" i="16"/>
  <c r="EB22" i="16"/>
  <c r="EB23" i="16"/>
  <c r="CT55" i="16" l="1"/>
  <c r="CT37" i="16"/>
  <c r="DC55" i="16"/>
  <c r="DC37" i="16"/>
  <c r="CI55" i="16"/>
  <c r="CI37" i="16"/>
  <c r="DT55" i="16"/>
  <c r="DT37" i="16"/>
  <c r="CH55" i="16"/>
  <c r="CH37" i="16"/>
  <c r="DJ55" i="16"/>
  <c r="DJ37" i="16"/>
  <c r="DO55" i="16"/>
  <c r="DO37" i="16"/>
  <c r="CC55" i="16"/>
  <c r="CC37" i="16"/>
  <c r="CX55" i="16"/>
  <c r="CX37" i="16"/>
  <c r="CN55" i="16"/>
  <c r="CN37" i="16"/>
  <c r="DN55" i="16"/>
  <c r="DN37" i="16"/>
  <c r="DO27" i="16"/>
  <c r="DO61" i="16"/>
  <c r="CC27" i="16"/>
  <c r="CC61" i="16"/>
  <c r="CX27" i="16"/>
  <c r="CX61" i="16"/>
  <c r="CN27" i="16"/>
  <c r="CN61" i="16"/>
  <c r="DJ27" i="16"/>
  <c r="DJ61" i="16"/>
  <c r="CT27" i="16"/>
  <c r="CT61" i="16"/>
  <c r="DC27" i="16"/>
  <c r="DC61" i="16"/>
  <c r="DN27" i="16"/>
  <c r="DN61" i="16"/>
  <c r="DT27" i="16"/>
  <c r="DT61" i="16"/>
  <c r="CH27" i="16"/>
  <c r="CH61" i="16"/>
  <c r="CI27" i="16"/>
  <c r="CI61" i="16"/>
  <c r="CT60" i="16"/>
  <c r="CT47" i="16"/>
  <c r="DT60" i="16"/>
  <c r="DT47" i="16"/>
  <c r="CH60" i="16"/>
  <c r="CH47" i="16"/>
  <c r="CI60" i="16"/>
  <c r="CI47" i="16"/>
  <c r="DN60" i="16"/>
  <c r="DN47" i="16"/>
  <c r="DO60" i="16"/>
  <c r="DO47" i="16"/>
  <c r="DC60" i="16"/>
  <c r="DC47" i="16"/>
  <c r="CC60" i="16"/>
  <c r="CC47" i="16"/>
  <c r="CX60" i="16"/>
  <c r="CX47" i="16"/>
  <c r="CN60" i="16"/>
  <c r="CN47" i="16"/>
  <c r="DJ60" i="16"/>
  <c r="DJ47" i="16"/>
  <c r="CH32" i="16"/>
  <c r="CH31" i="16"/>
  <c r="CH30" i="16"/>
  <c r="DO30" i="16"/>
  <c r="DO31" i="16"/>
  <c r="DO32" i="16"/>
  <c r="DN30" i="16"/>
  <c r="DN31" i="16"/>
  <c r="DN32" i="16"/>
  <c r="EQ32" i="16"/>
  <c r="EQ30" i="16"/>
  <c r="EQ31" i="16"/>
  <c r="CC32" i="16"/>
  <c r="CC31" i="16"/>
  <c r="CC30" i="16"/>
  <c r="CX31" i="16"/>
  <c r="CX30" i="16"/>
  <c r="CX32" i="16"/>
  <c r="CN31" i="16"/>
  <c r="CN32" i="16"/>
  <c r="CN30" i="16"/>
  <c r="CI31" i="16"/>
  <c r="CI32" i="16"/>
  <c r="CI30" i="16"/>
  <c r="FE30" i="16"/>
  <c r="FE31" i="16"/>
  <c r="FE32" i="16"/>
  <c r="DT32" i="16"/>
  <c r="DT30" i="16"/>
  <c r="DT31" i="16"/>
  <c r="EJ32" i="16"/>
  <c r="EJ30" i="16"/>
  <c r="EJ31" i="16"/>
  <c r="CT30" i="16"/>
  <c r="CT31" i="16"/>
  <c r="CT32" i="16"/>
  <c r="DC31" i="16"/>
  <c r="DC32" i="16"/>
  <c r="DC30" i="16"/>
  <c r="EE32" i="16"/>
  <c r="EE31" i="16"/>
  <c r="EE30" i="16"/>
  <c r="DJ32" i="16"/>
  <c r="DJ30" i="16"/>
  <c r="DJ31" i="16"/>
  <c r="DO57" i="16"/>
  <c r="DO58" i="16"/>
  <c r="DO59" i="16"/>
  <c r="DN57" i="16"/>
  <c r="DN58" i="16"/>
  <c r="DN59" i="16"/>
  <c r="CC57" i="16"/>
  <c r="CC58" i="16"/>
  <c r="CC59" i="16"/>
  <c r="CX57" i="16"/>
  <c r="CX58" i="16"/>
  <c r="CX59" i="16"/>
  <c r="CN57" i="16"/>
  <c r="CN58" i="16"/>
  <c r="CN59" i="16"/>
  <c r="CI57" i="16"/>
  <c r="CI58" i="16"/>
  <c r="CI59" i="16"/>
  <c r="CT57" i="16"/>
  <c r="CT58" i="16"/>
  <c r="CT59" i="16"/>
  <c r="DC57" i="16"/>
  <c r="DC58" i="16"/>
  <c r="DC59" i="16"/>
  <c r="DT57" i="16"/>
  <c r="DT58" i="16"/>
  <c r="DT59" i="16"/>
  <c r="CH57" i="16"/>
  <c r="CH58" i="16"/>
  <c r="CH59" i="16"/>
  <c r="DJ57" i="16"/>
  <c r="DJ58" i="16"/>
  <c r="DJ59" i="16"/>
  <c r="DO28" i="16"/>
  <c r="DO29" i="16"/>
  <c r="EQ28" i="16"/>
  <c r="EQ29" i="16"/>
  <c r="CC29" i="16"/>
  <c r="CC28" i="16"/>
  <c r="CX29" i="16"/>
  <c r="CX28" i="16"/>
  <c r="CN29" i="16"/>
  <c r="CN28" i="16"/>
  <c r="FE28" i="16"/>
  <c r="FE29" i="16"/>
  <c r="DT28" i="16"/>
  <c r="DT29" i="16"/>
  <c r="EJ28" i="16"/>
  <c r="EJ29" i="16"/>
  <c r="CT28" i="16"/>
  <c r="CT29" i="16"/>
  <c r="DC29" i="16"/>
  <c r="DC28" i="16"/>
  <c r="EE29" i="16"/>
  <c r="EE28" i="16"/>
  <c r="DN28" i="16"/>
  <c r="DN29" i="16"/>
  <c r="CH28" i="16"/>
  <c r="CH29" i="16"/>
  <c r="CI29" i="16"/>
  <c r="CI28" i="16"/>
  <c r="DJ28" i="16"/>
  <c r="DJ29" i="16"/>
  <c r="DT26" i="16"/>
  <c r="DT25" i="16"/>
  <c r="CH26" i="16"/>
  <c r="CH25" i="16"/>
  <c r="CI25" i="16"/>
  <c r="CI26" i="16"/>
  <c r="DJ7" i="16"/>
  <c r="DJ26" i="16"/>
  <c r="DJ25" i="16"/>
  <c r="DO26" i="16"/>
  <c r="DO25" i="16"/>
  <c r="EJ7" i="16"/>
  <c r="EJ26" i="16"/>
  <c r="EJ25" i="16"/>
  <c r="EQ7" i="16"/>
  <c r="EQ26" i="16"/>
  <c r="EQ25" i="16"/>
  <c r="CC26" i="16"/>
  <c r="CC25" i="16"/>
  <c r="CX25" i="16"/>
  <c r="CX26" i="16"/>
  <c r="CN25" i="16"/>
  <c r="CN26" i="16"/>
  <c r="FE7" i="16"/>
  <c r="FE25" i="16"/>
  <c r="FE26" i="16"/>
  <c r="CT25" i="16"/>
  <c r="CT26" i="16"/>
  <c r="DC25" i="16"/>
  <c r="DC26" i="16"/>
  <c r="EE7" i="16"/>
  <c r="EE26" i="16"/>
  <c r="EE25" i="16"/>
  <c r="DN25" i="16"/>
  <c r="DN26" i="16"/>
  <c r="FM3" i="16"/>
  <c r="J4" i="23" s="1"/>
  <c r="CD4" i="23" s="1"/>
  <c r="CJ4" i="23" s="1"/>
  <c r="CH7" i="16"/>
  <c r="CI7" i="16"/>
  <c r="CN7" i="16"/>
  <c r="DT7" i="16"/>
  <c r="DO7" i="16"/>
  <c r="CC7" i="16"/>
  <c r="CX7" i="16"/>
  <c r="CT7" i="16"/>
  <c r="DC7" i="16"/>
  <c r="DN7" i="16"/>
  <c r="GL6" i="16"/>
  <c r="DJ56" i="16"/>
  <c r="CN51" i="16"/>
  <c r="CN2" i="16"/>
  <c r="CC51" i="16"/>
  <c r="CC2" i="16"/>
  <c r="EQ2" i="16"/>
  <c r="FE2" i="16"/>
  <c r="CX51" i="16"/>
  <c r="CX2" i="16"/>
  <c r="DN51" i="16"/>
  <c r="DN2" i="16"/>
  <c r="DO51" i="16"/>
  <c r="DO2" i="16"/>
  <c r="CH51" i="16"/>
  <c r="CH2" i="16"/>
  <c r="CI51" i="16"/>
  <c r="CI2" i="16"/>
  <c r="DT51" i="16"/>
  <c r="DT2" i="16"/>
  <c r="DJ51" i="16"/>
  <c r="DJ2" i="16"/>
  <c r="DC51" i="16"/>
  <c r="DC2" i="16"/>
  <c r="CT51" i="16"/>
  <c r="CT2" i="16"/>
  <c r="EJ2" i="16"/>
  <c r="EE2" i="16"/>
  <c r="CC34" i="16"/>
  <c r="CX34" i="16"/>
  <c r="CN34" i="16"/>
  <c r="DJ34" i="16"/>
  <c r="CT34" i="16"/>
  <c r="DC34" i="16"/>
  <c r="DT34" i="16"/>
  <c r="CH34" i="16"/>
  <c r="DN34" i="16"/>
  <c r="DO34" i="16"/>
  <c r="CI34" i="16"/>
  <c r="DT54" i="16"/>
  <c r="CH54" i="16"/>
  <c r="DN54" i="16"/>
  <c r="CT54" i="16"/>
  <c r="DO54" i="16"/>
  <c r="CI54" i="16"/>
  <c r="DC54" i="16"/>
  <c r="CC54" i="16"/>
  <c r="CX54" i="16"/>
  <c r="CN54" i="16"/>
  <c r="DJ54" i="16"/>
  <c r="CH18" i="16"/>
  <c r="DO18" i="16"/>
  <c r="CC18" i="16"/>
  <c r="CX18" i="16"/>
  <c r="CN18" i="16"/>
  <c r="DT18" i="16"/>
  <c r="FE18" i="16"/>
  <c r="CT18" i="16"/>
  <c r="DC18" i="16"/>
  <c r="DN18" i="16"/>
  <c r="EQ18" i="16"/>
  <c r="CI19" i="16"/>
  <c r="CI18" i="16"/>
  <c r="EJ19" i="16"/>
  <c r="EJ18" i="16"/>
  <c r="DJ19" i="16"/>
  <c r="DJ18" i="16"/>
  <c r="EE19" i="16"/>
  <c r="EE18" i="16"/>
  <c r="CC56" i="16"/>
  <c r="CC19" i="16"/>
  <c r="CX56" i="16"/>
  <c r="CX19" i="16"/>
  <c r="CT56" i="16"/>
  <c r="CT19" i="16"/>
  <c r="DC56" i="16"/>
  <c r="DC19" i="16"/>
  <c r="DN56" i="16"/>
  <c r="DN19" i="16"/>
  <c r="EQ19" i="16"/>
  <c r="DT56" i="16"/>
  <c r="DT19" i="16"/>
  <c r="CH56" i="16"/>
  <c r="CH19" i="16"/>
  <c r="FE4" i="16"/>
  <c r="FE19" i="16"/>
  <c r="CN56" i="16"/>
  <c r="CN19" i="16"/>
  <c r="DO56" i="16"/>
  <c r="DO19" i="16"/>
  <c r="DJ4" i="16"/>
  <c r="CI4" i="16"/>
  <c r="CI56" i="16"/>
  <c r="DO4" i="16"/>
  <c r="EJ4" i="16"/>
  <c r="CC4" i="16"/>
  <c r="CX4" i="16"/>
  <c r="CN4" i="16"/>
  <c r="DN4" i="16"/>
  <c r="EQ4" i="16"/>
  <c r="CT4" i="16"/>
  <c r="DC4" i="16"/>
  <c r="EE4" i="16"/>
  <c r="DT4" i="16"/>
  <c r="CH4" i="16"/>
  <c r="DJ10" i="16"/>
  <c r="CI42" i="16"/>
  <c r="FE12" i="16"/>
  <c r="FE3" i="16"/>
  <c r="FE9" i="16"/>
  <c r="EQ69" i="16"/>
  <c r="ER69" i="16" s="1"/>
  <c r="ER27" i="16" s="1"/>
  <c r="FM16" i="16"/>
  <c r="J17" i="23" s="1"/>
  <c r="CD17" i="23" s="1"/>
  <c r="CJ17" i="23" s="1"/>
  <c r="FM12" i="16"/>
  <c r="J13" i="23" s="1"/>
  <c r="CD13" i="23" s="1"/>
  <c r="CJ13" i="23" s="1"/>
  <c r="FM8" i="16"/>
  <c r="FE21" i="16"/>
  <c r="FE23" i="16"/>
  <c r="FE16" i="16"/>
  <c r="FE22" i="16"/>
  <c r="FE17" i="16"/>
  <c r="FE20" i="16"/>
  <c r="FD68" i="16"/>
  <c r="FE68" i="16" s="1"/>
  <c r="FD27" i="16" s="1"/>
  <c r="FE11" i="16"/>
  <c r="FE5" i="16"/>
  <c r="DJ46" i="16"/>
  <c r="DJ50" i="16"/>
  <c r="DJ49" i="16"/>
  <c r="DJ53" i="16"/>
  <c r="DJ48" i="16"/>
  <c r="DJ52" i="16"/>
  <c r="DT33" i="16"/>
  <c r="DT46" i="16"/>
  <c r="DT49" i="16"/>
  <c r="DT48" i="16"/>
  <c r="DT50" i="16"/>
  <c r="DT53" i="16"/>
  <c r="DT52" i="16"/>
  <c r="CN33" i="16"/>
  <c r="CN46" i="16"/>
  <c r="CN49" i="16"/>
  <c r="CN48" i="16"/>
  <c r="CN50" i="16"/>
  <c r="CN53" i="16"/>
  <c r="CN52" i="16"/>
  <c r="DJ38" i="16"/>
  <c r="CT33" i="16"/>
  <c r="CT46" i="16"/>
  <c r="CT49" i="16"/>
  <c r="CT50" i="16"/>
  <c r="CT48" i="16"/>
  <c r="CT53" i="16"/>
  <c r="CT52" i="16"/>
  <c r="CC33" i="16"/>
  <c r="CC48" i="16"/>
  <c r="CC46" i="16"/>
  <c r="CC50" i="16"/>
  <c r="CC52" i="16"/>
  <c r="CC53" i="16"/>
  <c r="CC49" i="16"/>
  <c r="DO33" i="16"/>
  <c r="DO46" i="16"/>
  <c r="DO49" i="16"/>
  <c r="DO48" i="16"/>
  <c r="DO50" i="16"/>
  <c r="DO53" i="16"/>
  <c r="DO52" i="16"/>
  <c r="CH33" i="16"/>
  <c r="CH48" i="16"/>
  <c r="CH46" i="16"/>
  <c r="CH50" i="16"/>
  <c r="CH49" i="16"/>
  <c r="CH52" i="16"/>
  <c r="CH53" i="16"/>
  <c r="EE24" i="16"/>
  <c r="CI46" i="16"/>
  <c r="CI49" i="16"/>
  <c r="CI48" i="16"/>
  <c r="CI50" i="16"/>
  <c r="CI53" i="16"/>
  <c r="CI52" i="16"/>
  <c r="DC33" i="16"/>
  <c r="DC46" i="16"/>
  <c r="DC49" i="16"/>
  <c r="DC48" i="16"/>
  <c r="DC50" i="16"/>
  <c r="DC53" i="16"/>
  <c r="DC52" i="16"/>
  <c r="CX33" i="16"/>
  <c r="CX46" i="16"/>
  <c r="CX49" i="16"/>
  <c r="CX48" i="16"/>
  <c r="CX50" i="16"/>
  <c r="CX53" i="16"/>
  <c r="CX52" i="16"/>
  <c r="DN48" i="16"/>
  <c r="DN52" i="16"/>
  <c r="DN46" i="16"/>
  <c r="DN50" i="16"/>
  <c r="DN49" i="16"/>
  <c r="DN53" i="16"/>
  <c r="FE14" i="16"/>
  <c r="FE15" i="16"/>
  <c r="FE8" i="16"/>
  <c r="FE10" i="16"/>
  <c r="FE13" i="16"/>
  <c r="FE6" i="16"/>
  <c r="EQ33" i="16"/>
  <c r="EQ24" i="16"/>
  <c r="EJ33" i="16"/>
  <c r="EJ24" i="16"/>
  <c r="FE33" i="16"/>
  <c r="FE24" i="16"/>
  <c r="DJ36" i="16"/>
  <c r="DJ13" i="16"/>
  <c r="DJ17" i="16"/>
  <c r="DJ62" i="16"/>
  <c r="DJ44" i="16"/>
  <c r="CI33" i="16"/>
  <c r="EE8" i="16"/>
  <c r="EE33" i="16"/>
  <c r="DN42" i="16"/>
  <c r="DN33" i="16"/>
  <c r="DJ6" i="16"/>
  <c r="DJ33" i="16"/>
  <c r="CI36" i="16"/>
  <c r="CI62" i="16"/>
  <c r="CI3" i="16"/>
  <c r="DJ41" i="16"/>
  <c r="DJ16" i="16"/>
  <c r="DJ5" i="16"/>
  <c r="DJ43" i="16"/>
  <c r="DJ12" i="16"/>
  <c r="DJ35" i="16"/>
  <c r="DJ3" i="16"/>
  <c r="DJ21" i="16"/>
  <c r="DJ40" i="16"/>
  <c r="DJ9" i="16"/>
  <c r="DJ15" i="16"/>
  <c r="DJ20" i="16"/>
  <c r="DJ8" i="16"/>
  <c r="DJ42" i="16"/>
  <c r="DJ23" i="16"/>
  <c r="DJ11" i="16"/>
  <c r="DJ45" i="16"/>
  <c r="DJ14" i="16"/>
  <c r="DJ24" i="16"/>
  <c r="DJ39" i="16"/>
  <c r="DJ22" i="16"/>
  <c r="CI21" i="16"/>
  <c r="CI45" i="16"/>
  <c r="CI6" i="16"/>
  <c r="CI24" i="16"/>
  <c r="CI43" i="16"/>
  <c r="CI22" i="16"/>
  <c r="CI39" i="16"/>
  <c r="CI16" i="16"/>
  <c r="CI9" i="16"/>
  <c r="CI10" i="16"/>
  <c r="CI35" i="16"/>
  <c r="CI40" i="16"/>
  <c r="CI12" i="16"/>
  <c r="CI11" i="16"/>
  <c r="CI13" i="16"/>
  <c r="CI20" i="16"/>
  <c r="CI5" i="16"/>
  <c r="CI15" i="16"/>
  <c r="CI41" i="16"/>
  <c r="CI23" i="16"/>
  <c r="CI44" i="16"/>
  <c r="CI17" i="16"/>
  <c r="CI38" i="16"/>
  <c r="CI14" i="16"/>
  <c r="CI8" i="16"/>
  <c r="GL21" i="16"/>
  <c r="GL14" i="16"/>
  <c r="CT5" i="16"/>
  <c r="CT10" i="16"/>
  <c r="CT14" i="16"/>
  <c r="CT21" i="16"/>
  <c r="CT41" i="16"/>
  <c r="CT45" i="16"/>
  <c r="CT3" i="16"/>
  <c r="CT6" i="16"/>
  <c r="CT11" i="16"/>
  <c r="CT15" i="16"/>
  <c r="CT17" i="16"/>
  <c r="CT22" i="16"/>
  <c r="CT23" i="16"/>
  <c r="CT35" i="16"/>
  <c r="CT38" i="16"/>
  <c r="CT39" i="16"/>
  <c r="CT42" i="16"/>
  <c r="CT9" i="16"/>
  <c r="CT40" i="16"/>
  <c r="CT16" i="16"/>
  <c r="CT12" i="16"/>
  <c r="CT24" i="16"/>
  <c r="CT43" i="16"/>
  <c r="CT13" i="16"/>
  <c r="CT20" i="16"/>
  <c r="CT44" i="16"/>
  <c r="CT8" i="16"/>
  <c r="CT36" i="16"/>
  <c r="CT62" i="16"/>
  <c r="DO8" i="16"/>
  <c r="DO12" i="16"/>
  <c r="DO16" i="16"/>
  <c r="DO36" i="16"/>
  <c r="DO24" i="16"/>
  <c r="DO43" i="16"/>
  <c r="DO62" i="16"/>
  <c r="DO9" i="16"/>
  <c r="DO13" i="16"/>
  <c r="DO20" i="16"/>
  <c r="DO40" i="16"/>
  <c r="DO44" i="16"/>
  <c r="DO11" i="16"/>
  <c r="DO17" i="16"/>
  <c r="DO23" i="16"/>
  <c r="DO38" i="16"/>
  <c r="DO42" i="16"/>
  <c r="DO5" i="16"/>
  <c r="DO10" i="16"/>
  <c r="DO14" i="16"/>
  <c r="DO21" i="16"/>
  <c r="DO41" i="16"/>
  <c r="DO45" i="16"/>
  <c r="DO3" i="16"/>
  <c r="DO6" i="16"/>
  <c r="DO15" i="16"/>
  <c r="DO22" i="16"/>
  <c r="DO35" i="16"/>
  <c r="DO39" i="16"/>
  <c r="FM21" i="16"/>
  <c r="FM14" i="16"/>
  <c r="J15" i="23" s="1"/>
  <c r="CD15" i="23" s="1"/>
  <c r="CJ15" i="23" s="1"/>
  <c r="FM10" i="16"/>
  <c r="GL16" i="16"/>
  <c r="GM16" i="16" s="1"/>
  <c r="GL12" i="16"/>
  <c r="GL8" i="16"/>
  <c r="FM11" i="16"/>
  <c r="J12" i="23" s="1"/>
  <c r="CD12" i="23" s="1"/>
  <c r="CJ12" i="23" s="1"/>
  <c r="EE23" i="16"/>
  <c r="EE20" i="16"/>
  <c r="EE6" i="16"/>
  <c r="EE14" i="16"/>
  <c r="FM6" i="16"/>
  <c r="J7" i="23" s="1"/>
  <c r="CD7" i="23" s="1"/>
  <c r="CJ7" i="23" s="1"/>
  <c r="EE22" i="16"/>
  <c r="EE16" i="16"/>
  <c r="EE11" i="16"/>
  <c r="FT71" i="16"/>
  <c r="FU68" i="16" s="1"/>
  <c r="FV68" i="16" s="1"/>
  <c r="EE3" i="16"/>
  <c r="EE17" i="16"/>
  <c r="EE13" i="16"/>
  <c r="EE10" i="16"/>
  <c r="EE12" i="16"/>
  <c r="EE15" i="16"/>
  <c r="EE9" i="16"/>
  <c r="EE21" i="16"/>
  <c r="EE5" i="16"/>
  <c r="CM68" i="16"/>
  <c r="CN68" i="16" s="1"/>
  <c r="CN5" i="16"/>
  <c r="CN10" i="16"/>
  <c r="CN14" i="16"/>
  <c r="CN21" i="16"/>
  <c r="CN41" i="16"/>
  <c r="CN45" i="16"/>
  <c r="CN3" i="16"/>
  <c r="CN6" i="16"/>
  <c r="CN11" i="16"/>
  <c r="CN15" i="16"/>
  <c r="CN17" i="16"/>
  <c r="CN22" i="16"/>
  <c r="CN23" i="16"/>
  <c r="CN35" i="16"/>
  <c r="CN38" i="16"/>
  <c r="CN39" i="16"/>
  <c r="CN42" i="16"/>
  <c r="CN8" i="16"/>
  <c r="CN12" i="16"/>
  <c r="CN16" i="16"/>
  <c r="CN36" i="16"/>
  <c r="CN24" i="16"/>
  <c r="CN43" i="16"/>
  <c r="CN62" i="16"/>
  <c r="CN9" i="16"/>
  <c r="CN13" i="16"/>
  <c r="CN20" i="16"/>
  <c r="CN40" i="16"/>
  <c r="CN44" i="16"/>
  <c r="K25" i="23"/>
  <c r="CE25" i="23" s="1"/>
  <c r="CK25" i="23" s="1"/>
  <c r="DT3" i="16"/>
  <c r="DT6" i="16"/>
  <c r="DT11" i="16"/>
  <c r="DT15" i="16"/>
  <c r="DT17" i="16"/>
  <c r="DT22" i="16"/>
  <c r="DT23" i="16"/>
  <c r="DT41" i="16"/>
  <c r="DT45" i="16"/>
  <c r="DT8" i="16"/>
  <c r="DT12" i="16"/>
  <c r="DT16" i="16"/>
  <c r="DT35" i="16"/>
  <c r="DT38" i="16"/>
  <c r="DT39" i="16"/>
  <c r="DT42" i="16"/>
  <c r="DT9" i="16"/>
  <c r="DT13" i="16"/>
  <c r="DT20" i="16"/>
  <c r="DT36" i="16"/>
  <c r="DT24" i="16"/>
  <c r="DT43" i="16"/>
  <c r="DT62" i="16"/>
  <c r="DT5" i="16"/>
  <c r="DT10" i="16"/>
  <c r="DT14" i="16"/>
  <c r="DT21" i="16"/>
  <c r="DT40" i="16"/>
  <c r="DT44" i="16"/>
  <c r="CC8" i="16"/>
  <c r="CC12" i="16"/>
  <c r="CC16" i="16"/>
  <c r="CC35" i="16"/>
  <c r="CC38" i="16"/>
  <c r="CC39" i="16"/>
  <c r="CC42" i="16"/>
  <c r="CC9" i="16"/>
  <c r="CC13" i="16"/>
  <c r="CC20" i="16"/>
  <c r="CC36" i="16"/>
  <c r="CC24" i="16"/>
  <c r="CC43" i="16"/>
  <c r="CC62" i="16"/>
  <c r="CC5" i="16"/>
  <c r="CC10" i="16"/>
  <c r="CC14" i="16"/>
  <c r="CC21" i="16"/>
  <c r="CC40" i="16"/>
  <c r="CC44" i="16"/>
  <c r="CC3" i="16"/>
  <c r="CC6" i="16"/>
  <c r="CC11" i="16"/>
  <c r="CC15" i="16"/>
  <c r="CC17" i="16"/>
  <c r="CC22" i="16"/>
  <c r="CC23" i="16"/>
  <c r="CC41" i="16"/>
  <c r="CC45" i="16"/>
  <c r="CC69" i="16"/>
  <c r="CD69" i="16" s="1"/>
  <c r="FM13" i="16"/>
  <c r="J14" i="23" s="1"/>
  <c r="CD14" i="23" s="1"/>
  <c r="CJ14" i="23" s="1"/>
  <c r="GL22" i="16"/>
  <c r="GL17" i="16"/>
  <c r="GL15" i="16"/>
  <c r="GL11" i="16"/>
  <c r="FM23" i="16"/>
  <c r="J24" i="23" s="1"/>
  <c r="CD24" i="23" s="1"/>
  <c r="CJ24" i="23" s="1"/>
  <c r="FM22" i="16"/>
  <c r="J23" i="23" s="1"/>
  <c r="CD23" i="23" s="1"/>
  <c r="CJ23" i="23" s="1"/>
  <c r="FM17" i="16"/>
  <c r="J18" i="23" s="1"/>
  <c r="CD18" i="23" s="1"/>
  <c r="CJ18" i="23" s="1"/>
  <c r="FM15" i="16"/>
  <c r="J16" i="23" s="1"/>
  <c r="CD16" i="23" s="1"/>
  <c r="CJ16" i="23" s="1"/>
  <c r="DN3" i="16"/>
  <c r="DN5" i="16"/>
  <c r="DN6" i="16"/>
  <c r="DN8" i="16"/>
  <c r="DN9" i="16"/>
  <c r="DN10" i="16"/>
  <c r="DN11" i="16"/>
  <c r="DN12" i="16"/>
  <c r="DN13" i="16"/>
  <c r="DN14" i="16"/>
  <c r="DN15" i="16"/>
  <c r="DN16" i="16"/>
  <c r="DN17" i="16"/>
  <c r="DN20" i="16"/>
  <c r="DN21" i="16"/>
  <c r="DN22" i="16"/>
  <c r="DN23" i="16"/>
  <c r="DN35" i="16"/>
  <c r="DN36" i="16"/>
  <c r="DN38" i="16"/>
  <c r="DN24" i="16"/>
  <c r="DN39" i="16"/>
  <c r="DN40" i="16"/>
  <c r="DN41" i="16"/>
  <c r="DN43" i="16"/>
  <c r="DN44" i="16"/>
  <c r="DN45" i="16"/>
  <c r="DN62" i="16"/>
  <c r="DU3" i="16"/>
  <c r="DU5" i="16"/>
  <c r="DU6" i="16"/>
  <c r="DU8" i="16"/>
  <c r="DU9" i="16"/>
  <c r="DU10" i="16"/>
  <c r="DU11" i="16"/>
  <c r="DU12" i="16"/>
  <c r="DU13" i="16"/>
  <c r="DU14" i="16"/>
  <c r="DU15" i="16"/>
  <c r="DU16" i="16"/>
  <c r="DU17" i="16"/>
  <c r="DU20" i="16"/>
  <c r="DU21" i="16"/>
  <c r="DU22" i="16"/>
  <c r="DU23" i="16"/>
  <c r="DU35" i="16"/>
  <c r="DU36" i="16"/>
  <c r="DU38" i="16"/>
  <c r="DU24" i="16"/>
  <c r="DU39" i="16"/>
  <c r="DU40" i="16"/>
  <c r="DU41" i="16"/>
  <c r="DU42" i="16"/>
  <c r="DU43" i="16"/>
  <c r="DU45" i="16"/>
  <c r="DU62" i="16"/>
  <c r="DC3" i="16"/>
  <c r="DC5" i="16"/>
  <c r="DC6" i="16"/>
  <c r="DC8" i="16"/>
  <c r="DC9" i="16"/>
  <c r="DC10" i="16"/>
  <c r="DC11" i="16"/>
  <c r="DC12" i="16"/>
  <c r="DC13" i="16"/>
  <c r="DC14" i="16"/>
  <c r="DC15" i="16"/>
  <c r="DC16" i="16"/>
  <c r="DC17" i="16"/>
  <c r="DC20" i="16"/>
  <c r="DC21" i="16"/>
  <c r="DC22" i="16"/>
  <c r="DC23" i="16"/>
  <c r="DC35" i="16"/>
  <c r="DC36" i="16"/>
  <c r="DC38" i="16"/>
  <c r="DC24" i="16"/>
  <c r="DC39" i="16"/>
  <c r="DC40" i="16"/>
  <c r="DC41" i="16"/>
  <c r="DC42" i="16"/>
  <c r="DC43" i="16"/>
  <c r="DC44" i="16"/>
  <c r="DC45" i="16"/>
  <c r="DC62" i="16"/>
  <c r="J9" i="23" l="1"/>
  <c r="CD9" i="23" s="1"/>
  <c r="CJ9" i="23" s="1"/>
  <c r="CD55" i="16"/>
  <c r="CD37" i="16"/>
  <c r="CM55" i="16"/>
  <c r="CM37" i="16"/>
  <c r="FU27" i="16"/>
  <c r="FU6" i="16"/>
  <c r="CD27" i="16"/>
  <c r="CD61" i="16"/>
  <c r="CM27" i="16"/>
  <c r="CM61" i="16"/>
  <c r="CD60" i="16"/>
  <c r="CD47" i="16"/>
  <c r="CM60" i="16"/>
  <c r="CM47" i="16"/>
  <c r="CM32" i="16"/>
  <c r="CM31" i="16"/>
  <c r="CM30" i="16"/>
  <c r="FU30" i="16"/>
  <c r="FU31" i="16"/>
  <c r="FU32" i="16"/>
  <c r="CD31" i="16"/>
  <c r="CD32" i="16"/>
  <c r="CD30" i="16"/>
  <c r="FD31" i="16"/>
  <c r="FD30" i="16"/>
  <c r="FD32" i="16"/>
  <c r="ER31" i="16"/>
  <c r="ER30" i="16"/>
  <c r="ER32" i="16"/>
  <c r="CM57" i="16"/>
  <c r="CM59" i="16"/>
  <c r="CM58" i="16"/>
  <c r="CD57" i="16"/>
  <c r="CD58" i="16"/>
  <c r="CD59" i="16"/>
  <c r="CM29" i="16"/>
  <c r="CM28" i="16"/>
  <c r="CD29" i="16"/>
  <c r="CD28" i="16"/>
  <c r="FU28" i="16"/>
  <c r="FU29" i="16"/>
  <c r="FD29" i="16"/>
  <c r="FD28" i="16"/>
  <c r="ER29" i="16"/>
  <c r="ER28" i="16"/>
  <c r="FD7" i="16"/>
  <c r="FD25" i="16"/>
  <c r="FD26" i="16"/>
  <c r="ER7" i="16"/>
  <c r="ER25" i="16"/>
  <c r="ER26" i="16"/>
  <c r="CM26" i="16"/>
  <c r="CM25" i="16"/>
  <c r="FU7" i="16"/>
  <c r="FU25" i="16"/>
  <c r="FU26" i="16"/>
  <c r="CD25" i="16"/>
  <c r="CD26" i="16"/>
  <c r="CD7" i="16"/>
  <c r="CM7" i="16"/>
  <c r="CM51" i="16"/>
  <c r="CM2" i="16"/>
  <c r="CD51" i="16"/>
  <c r="CD2" i="16"/>
  <c r="ER2" i="16"/>
  <c r="FD2" i="16"/>
  <c r="FU5" i="16"/>
  <c r="FU2" i="16"/>
  <c r="CD34" i="16"/>
  <c r="CM34" i="16"/>
  <c r="CM54" i="16"/>
  <c r="CD54" i="16"/>
  <c r="ER23" i="16"/>
  <c r="ER20" i="16"/>
  <c r="ER16" i="16"/>
  <c r="ER21" i="16"/>
  <c r="ER11" i="16"/>
  <c r="ER5" i="16"/>
  <c r="ER15" i="16"/>
  <c r="ER8" i="16"/>
  <c r="ER3" i="16"/>
  <c r="ER9" i="16"/>
  <c r="ER10" i="16"/>
  <c r="ER17" i="16"/>
  <c r="ER13" i="16"/>
  <c r="ER14" i="16"/>
  <c r="ER6" i="16"/>
  <c r="ER22" i="16"/>
  <c r="ER12" i="16"/>
  <c r="FU18" i="16"/>
  <c r="FD18" i="16"/>
  <c r="CM18" i="16"/>
  <c r="CD18" i="16"/>
  <c r="FD17" i="16"/>
  <c r="P5" i="23"/>
  <c r="ER18" i="16"/>
  <c r="CM56" i="16"/>
  <c r="CM19" i="16"/>
  <c r="FU4" i="16"/>
  <c r="FU19" i="16"/>
  <c r="CD56" i="16"/>
  <c r="CD19" i="16"/>
  <c r="FD4" i="16"/>
  <c r="FD19" i="16"/>
  <c r="ER4" i="16"/>
  <c r="ER19" i="16"/>
  <c r="FN16" i="16"/>
  <c r="K41" i="23"/>
  <c r="CE41" i="23" s="1"/>
  <c r="CK41" i="23" s="1"/>
  <c r="ER24" i="16"/>
  <c r="ER33" i="16"/>
  <c r="CD4" i="16"/>
  <c r="CM4" i="16"/>
  <c r="GM21" i="16"/>
  <c r="FD24" i="16"/>
  <c r="GB33" i="16"/>
  <c r="FU33" i="16"/>
  <c r="FN8" i="16"/>
  <c r="FD9" i="16"/>
  <c r="FD14" i="16"/>
  <c r="FD16" i="16"/>
  <c r="FD3" i="16"/>
  <c r="FD10" i="16"/>
  <c r="K22" i="23"/>
  <c r="CE22" i="23" s="1"/>
  <c r="CK22" i="23" s="1"/>
  <c r="FN12" i="16"/>
  <c r="FD11" i="16"/>
  <c r="FD23" i="16"/>
  <c r="FD8" i="16"/>
  <c r="FD20" i="16"/>
  <c r="FD21" i="16"/>
  <c r="FD15" i="16"/>
  <c r="FD12" i="16"/>
  <c r="FD33" i="16"/>
  <c r="K45" i="23"/>
  <c r="CE45" i="23" s="1"/>
  <c r="CK45" i="23" s="1"/>
  <c r="FD6" i="16"/>
  <c r="FD22" i="16"/>
  <c r="FD13" i="16"/>
  <c r="FD5" i="16"/>
  <c r="CM33" i="16"/>
  <c r="CM48" i="16"/>
  <c r="CM49" i="16"/>
  <c r="CM52" i="16"/>
  <c r="CM50" i="16"/>
  <c r="CM53" i="16"/>
  <c r="CM46" i="16"/>
  <c r="CD33" i="16"/>
  <c r="CD46" i="16"/>
  <c r="CD49" i="16"/>
  <c r="CD48" i="16"/>
  <c r="CD50" i="16"/>
  <c r="CD53" i="16"/>
  <c r="CD52" i="16"/>
  <c r="FU12" i="16"/>
  <c r="FU24" i="16"/>
  <c r="K13" i="23"/>
  <c r="CE13" i="23" s="1"/>
  <c r="CK13" i="23" s="1"/>
  <c r="FN3" i="16"/>
  <c r="GM8" i="16"/>
  <c r="FN10" i="16"/>
  <c r="GM14" i="16"/>
  <c r="FN6" i="16"/>
  <c r="K40" i="23"/>
  <c r="CE40" i="23" s="1"/>
  <c r="CK40" i="23" s="1"/>
  <c r="CD8" i="16"/>
  <c r="CD12" i="16"/>
  <c r="CD16" i="16"/>
  <c r="CD36" i="16"/>
  <c r="CD24" i="16"/>
  <c r="CD43" i="16"/>
  <c r="CD62" i="16"/>
  <c r="CD9" i="16"/>
  <c r="CD13" i="16"/>
  <c r="CD20" i="16"/>
  <c r="CD40" i="16"/>
  <c r="CD44" i="16"/>
  <c r="CD3" i="16"/>
  <c r="CD6" i="16"/>
  <c r="CD15" i="16"/>
  <c r="CD22" i="16"/>
  <c r="CD35" i="16"/>
  <c r="CD39" i="16"/>
  <c r="CD5" i="16"/>
  <c r="CD21" i="16"/>
  <c r="CD10" i="16"/>
  <c r="CD41" i="16"/>
  <c r="CD11" i="16"/>
  <c r="CD17" i="16"/>
  <c r="CD23" i="16"/>
  <c r="CD38" i="16"/>
  <c r="CD42" i="16"/>
  <c r="CD14" i="16"/>
  <c r="CD45" i="16"/>
  <c r="FN11" i="16"/>
  <c r="FN14" i="16"/>
  <c r="K15" i="23"/>
  <c r="CE15" i="23" s="1"/>
  <c r="CK15" i="23" s="1"/>
  <c r="K37" i="23"/>
  <c r="CE37" i="23" s="1"/>
  <c r="CK37" i="23" s="1"/>
  <c r="K39" i="23"/>
  <c r="CE39" i="23" s="1"/>
  <c r="CK39" i="23" s="1"/>
  <c r="J22" i="23"/>
  <c r="CD22" i="23" s="1"/>
  <c r="CJ22" i="23" s="1"/>
  <c r="J11" i="23"/>
  <c r="CD11" i="23" s="1"/>
  <c r="CJ11" i="23" s="1"/>
  <c r="Q5" i="23"/>
  <c r="GN4" i="16" s="1"/>
  <c r="GO4" i="16" s="1"/>
  <c r="K9" i="23"/>
  <c r="CE9" i="23" s="1"/>
  <c r="CK9" i="23" s="1"/>
  <c r="K17" i="23"/>
  <c r="CE17" i="23" s="1"/>
  <c r="CK17" i="23" s="1"/>
  <c r="K36" i="23"/>
  <c r="CE36" i="23" s="1"/>
  <c r="CK36" i="23" s="1"/>
  <c r="K44" i="23"/>
  <c r="CE44" i="23" s="1"/>
  <c r="CK44" i="23" s="1"/>
  <c r="K43" i="23"/>
  <c r="CE43" i="23" s="1"/>
  <c r="CK43" i="23" s="1"/>
  <c r="FN21" i="16"/>
  <c r="GM12" i="16"/>
  <c r="FU10" i="16"/>
  <c r="FU22" i="16"/>
  <c r="FU17" i="16"/>
  <c r="FU20" i="16"/>
  <c r="FU16" i="16"/>
  <c r="FU69" i="16"/>
  <c r="FV69" i="16" s="1"/>
  <c r="FV27" i="16" s="1"/>
  <c r="FU3" i="16"/>
  <c r="FU15" i="16"/>
  <c r="FU13" i="16"/>
  <c r="FU14" i="16"/>
  <c r="FU23" i="16"/>
  <c r="FU11" i="16"/>
  <c r="FU9" i="16"/>
  <c r="FU8" i="16"/>
  <c r="FU21" i="16"/>
  <c r="K46" i="23"/>
  <c r="CE46" i="23" s="1"/>
  <c r="CK46" i="23" s="1"/>
  <c r="K42" i="23"/>
  <c r="CE42" i="23" s="1"/>
  <c r="CK42" i="23" s="1"/>
  <c r="GM17" i="16"/>
  <c r="K18" i="23"/>
  <c r="CE18" i="23" s="1"/>
  <c r="CK18" i="23" s="1"/>
  <c r="GM15" i="16"/>
  <c r="K16" i="23"/>
  <c r="CE16" i="23" s="1"/>
  <c r="CK16" i="23" s="1"/>
  <c r="GM6" i="16"/>
  <c r="K7" i="23"/>
  <c r="CE7" i="23" s="1"/>
  <c r="CK7" i="23" s="1"/>
  <c r="GM22" i="16"/>
  <c r="K23" i="23"/>
  <c r="CE23" i="23" s="1"/>
  <c r="CK23" i="23" s="1"/>
  <c r="FN17" i="16"/>
  <c r="FN13" i="16"/>
  <c r="FN22" i="16"/>
  <c r="FN23" i="16"/>
  <c r="FN15" i="16"/>
  <c r="GM11" i="16"/>
  <c r="K12" i="23"/>
  <c r="CE12" i="23" s="1"/>
  <c r="CK12" i="23" s="1"/>
  <c r="DA3" i="16"/>
  <c r="DA5" i="16"/>
  <c r="DA6" i="16"/>
  <c r="DA8" i="16"/>
  <c r="DA9" i="16"/>
  <c r="DA10" i="16"/>
  <c r="DA11" i="16"/>
  <c r="DA12" i="16"/>
  <c r="DA13" i="16"/>
  <c r="DA14" i="16"/>
  <c r="DA15" i="16"/>
  <c r="DA16" i="16"/>
  <c r="DA20" i="16"/>
  <c r="DA21" i="16"/>
  <c r="DA22" i="16"/>
  <c r="DA23" i="16"/>
  <c r="DA35" i="16"/>
  <c r="DA36" i="16"/>
  <c r="DA38" i="16"/>
  <c r="DA24" i="16"/>
  <c r="DA39" i="16"/>
  <c r="DA40" i="16"/>
  <c r="DA41" i="16"/>
  <c r="DA42" i="16"/>
  <c r="DA43" i="16"/>
  <c r="DA44" i="16"/>
  <c r="DA45" i="16"/>
  <c r="DA62" i="16"/>
  <c r="CV3" i="16"/>
  <c r="CV5" i="16"/>
  <c r="CV6" i="16"/>
  <c r="CV8" i="16"/>
  <c r="CV9" i="16"/>
  <c r="CV10" i="16"/>
  <c r="CV11" i="16"/>
  <c r="CV12" i="16"/>
  <c r="CV13" i="16"/>
  <c r="CV14" i="16"/>
  <c r="CV15" i="16"/>
  <c r="CV16" i="16"/>
  <c r="CV17" i="16"/>
  <c r="CV20" i="16"/>
  <c r="CV21" i="16"/>
  <c r="CV22" i="16"/>
  <c r="CV23" i="16"/>
  <c r="CV35" i="16"/>
  <c r="CV36" i="16"/>
  <c r="CV38" i="16"/>
  <c r="CV24" i="16"/>
  <c r="CV39" i="16"/>
  <c r="CV40" i="16"/>
  <c r="CV41" i="16"/>
  <c r="CV42" i="16"/>
  <c r="CV43" i="16"/>
  <c r="CV44" i="16"/>
  <c r="CV45" i="16"/>
  <c r="CV62" i="16"/>
  <c r="FV32" i="16" l="1"/>
  <c r="FV30" i="16"/>
  <c r="FV31" i="16"/>
  <c r="FV28" i="16"/>
  <c r="FV29" i="16"/>
  <c r="FV7" i="16"/>
  <c r="FV26" i="16"/>
  <c r="FV25" i="16"/>
  <c r="P35" i="23"/>
  <c r="FP30" i="16" s="1"/>
  <c r="Q35" i="23"/>
  <c r="Q20" i="23"/>
  <c r="GN19" i="16" s="1"/>
  <c r="GO19" i="16" s="1"/>
  <c r="FV5" i="16"/>
  <c r="FV2" i="16"/>
  <c r="FV18" i="16"/>
  <c r="P20" i="23"/>
  <c r="FP18" i="16" s="1"/>
  <c r="FV4" i="16"/>
  <c r="FV19" i="16"/>
  <c r="P44" i="23"/>
  <c r="P46" i="23"/>
  <c r="P45" i="23"/>
  <c r="GC33" i="16"/>
  <c r="FV33" i="16"/>
  <c r="FV24" i="16"/>
  <c r="Q10" i="23"/>
  <c r="FV9" i="16"/>
  <c r="FV21" i="16"/>
  <c r="FV10" i="16"/>
  <c r="FV13" i="16"/>
  <c r="FV12" i="16"/>
  <c r="FV15" i="16"/>
  <c r="FV23" i="16"/>
  <c r="FV22" i="16"/>
  <c r="FV14" i="16"/>
  <c r="FV20" i="16"/>
  <c r="FV8" i="16"/>
  <c r="FV3" i="16"/>
  <c r="FV11" i="16"/>
  <c r="FV16" i="16"/>
  <c r="FV6" i="16"/>
  <c r="FV17" i="16"/>
  <c r="FP29" i="16"/>
  <c r="Q36" i="23"/>
  <c r="GO31" i="16" s="1"/>
  <c r="Q41" i="23"/>
  <c r="P41" i="23"/>
  <c r="Q45" i="23"/>
  <c r="Q25" i="23"/>
  <c r="Q13" i="23"/>
  <c r="Q11" i="23"/>
  <c r="GN10" i="16" s="1"/>
  <c r="GO10" i="16" s="1"/>
  <c r="Q14" i="23"/>
  <c r="Q22" i="23"/>
  <c r="Q6" i="23"/>
  <c r="Q21" i="23"/>
  <c r="P9" i="23"/>
  <c r="FO7" i="16" s="1"/>
  <c r="FP7" i="16" s="1"/>
  <c r="P13" i="23"/>
  <c r="P17" i="23"/>
  <c r="FO4" i="16"/>
  <c r="FP4" i="16" s="1"/>
  <c r="P11" i="23"/>
  <c r="CS3" i="16"/>
  <c r="CS5" i="16"/>
  <c r="CS6" i="16"/>
  <c r="CS8" i="16"/>
  <c r="CS9" i="16"/>
  <c r="CS10" i="16"/>
  <c r="CS11" i="16"/>
  <c r="CS12" i="16"/>
  <c r="CS13" i="16"/>
  <c r="CS14" i="16"/>
  <c r="CS15" i="16"/>
  <c r="CS16" i="16"/>
  <c r="CS17" i="16"/>
  <c r="CS20" i="16"/>
  <c r="CS21" i="16"/>
  <c r="CS22" i="16"/>
  <c r="CS23" i="16"/>
  <c r="CS35" i="16"/>
  <c r="CS36" i="16"/>
  <c r="CS38" i="16"/>
  <c r="CS24" i="16"/>
  <c r="CS39" i="16"/>
  <c r="CS40" i="16"/>
  <c r="CS41" i="16"/>
  <c r="CS42" i="16"/>
  <c r="CS43" i="16"/>
  <c r="CS44" i="16"/>
  <c r="CS45" i="16"/>
  <c r="CS62" i="16"/>
  <c r="CQ3" i="16"/>
  <c r="DE3" i="16" s="1"/>
  <c r="CQ5" i="16"/>
  <c r="DE5" i="16" s="1"/>
  <c r="CQ6" i="16"/>
  <c r="DE6" i="16" s="1"/>
  <c r="CQ8" i="16"/>
  <c r="DE8" i="16" s="1"/>
  <c r="CQ9" i="16"/>
  <c r="DE9" i="16" s="1"/>
  <c r="CQ10" i="16"/>
  <c r="DE10" i="16" s="1"/>
  <c r="CQ11" i="16"/>
  <c r="DE11" i="16" s="1"/>
  <c r="CQ12" i="16"/>
  <c r="DE12" i="16" s="1"/>
  <c r="CQ13" i="16"/>
  <c r="DE13" i="16" s="1"/>
  <c r="CQ14" i="16"/>
  <c r="DE14" i="16" s="1"/>
  <c r="CQ15" i="16"/>
  <c r="DE15" i="16" s="1"/>
  <c r="CQ16" i="16"/>
  <c r="DE16" i="16" s="1"/>
  <c r="CQ17" i="16"/>
  <c r="DE17" i="16" s="1"/>
  <c r="CQ20" i="16"/>
  <c r="DE20" i="16" s="1"/>
  <c r="CQ21" i="16"/>
  <c r="DE21" i="16" s="1"/>
  <c r="CQ22" i="16"/>
  <c r="DE22" i="16" s="1"/>
  <c r="CQ23" i="16"/>
  <c r="DE23" i="16" s="1"/>
  <c r="CQ35" i="16"/>
  <c r="DE35" i="16" s="1"/>
  <c r="CQ36" i="16"/>
  <c r="DE36" i="16" s="1"/>
  <c r="CQ38" i="16"/>
  <c r="DE38" i="16" s="1"/>
  <c r="CQ24" i="16"/>
  <c r="DE24" i="16" s="1"/>
  <c r="CQ39" i="16"/>
  <c r="DE39" i="16" s="1"/>
  <c r="CQ40" i="16"/>
  <c r="DE40" i="16" s="1"/>
  <c r="CQ41" i="16"/>
  <c r="DE41" i="16" s="1"/>
  <c r="CQ42" i="16"/>
  <c r="DE42" i="16" s="1"/>
  <c r="CQ43" i="16"/>
  <c r="DE43" i="16" s="1"/>
  <c r="CQ44" i="16"/>
  <c r="DE44" i="16" s="1"/>
  <c r="CQ45" i="16"/>
  <c r="DE45" i="16" s="1"/>
  <c r="CQ62" i="16"/>
  <c r="DE62" i="16" s="1"/>
  <c r="CM3" i="16"/>
  <c r="CM5" i="16"/>
  <c r="CM6" i="16"/>
  <c r="CM8" i="16"/>
  <c r="CM9" i="16"/>
  <c r="CM10" i="16"/>
  <c r="CM11" i="16"/>
  <c r="CM12" i="16"/>
  <c r="CM13" i="16"/>
  <c r="CM14" i="16"/>
  <c r="CM15" i="16"/>
  <c r="CM16" i="16"/>
  <c r="CM17" i="16"/>
  <c r="CM20" i="16"/>
  <c r="CM21" i="16"/>
  <c r="CM22" i="16"/>
  <c r="CM23" i="16"/>
  <c r="CM35" i="16"/>
  <c r="CM36" i="16"/>
  <c r="CM38" i="16"/>
  <c r="CM24" i="16"/>
  <c r="CM39" i="16"/>
  <c r="CM40" i="16"/>
  <c r="CM41" i="16"/>
  <c r="CM42" i="16"/>
  <c r="CM43" i="16"/>
  <c r="CM44" i="16"/>
  <c r="CM45" i="16"/>
  <c r="CM62" i="16"/>
  <c r="CH3" i="16"/>
  <c r="CH5" i="16"/>
  <c r="CH6" i="16"/>
  <c r="CH8" i="16"/>
  <c r="CH9" i="16"/>
  <c r="CH10" i="16"/>
  <c r="CH11" i="16"/>
  <c r="CH12" i="16"/>
  <c r="CH13" i="16"/>
  <c r="CH14" i="16"/>
  <c r="CH15" i="16"/>
  <c r="CH16" i="16"/>
  <c r="CH17" i="16"/>
  <c r="CH20" i="16"/>
  <c r="CH21" i="16"/>
  <c r="CH22" i="16"/>
  <c r="CH23" i="16"/>
  <c r="CH35" i="16"/>
  <c r="CH36" i="16"/>
  <c r="CH38" i="16"/>
  <c r="CH24" i="16"/>
  <c r="CH39" i="16"/>
  <c r="CH40" i="16"/>
  <c r="CH41" i="16"/>
  <c r="CH42" i="16"/>
  <c r="CH43" i="16"/>
  <c r="CH44" i="16"/>
  <c r="CH45" i="16"/>
  <c r="CH62" i="16"/>
  <c r="CF3" i="16"/>
  <c r="CF5" i="16"/>
  <c r="CF6" i="16"/>
  <c r="CF8" i="16"/>
  <c r="CF9" i="16"/>
  <c r="CF10" i="16"/>
  <c r="CF11" i="16"/>
  <c r="CF12" i="16"/>
  <c r="CF13" i="16"/>
  <c r="CF14" i="16"/>
  <c r="CF15" i="16"/>
  <c r="CF16" i="16"/>
  <c r="CF17" i="16"/>
  <c r="CF20" i="16"/>
  <c r="CF21" i="16"/>
  <c r="CF22" i="16"/>
  <c r="CF23" i="16"/>
  <c r="CF35" i="16"/>
  <c r="CF36" i="16"/>
  <c r="CF38" i="16"/>
  <c r="CF24" i="16"/>
  <c r="CF39" i="16"/>
  <c r="CF40" i="16"/>
  <c r="CF41" i="16"/>
  <c r="CF42" i="16"/>
  <c r="CF43" i="16"/>
  <c r="CF44" i="16"/>
  <c r="CF45" i="16"/>
  <c r="CF62" i="16"/>
  <c r="CA3" i="16"/>
  <c r="CA5" i="16"/>
  <c r="CA6" i="16"/>
  <c r="CA8" i="16"/>
  <c r="CA9" i="16"/>
  <c r="CA10" i="16"/>
  <c r="CA11" i="16"/>
  <c r="CA12" i="16"/>
  <c r="CA13" i="16"/>
  <c r="CA14" i="16"/>
  <c r="CA15" i="16"/>
  <c r="CA16" i="16"/>
  <c r="CA17" i="16"/>
  <c r="CA20" i="16"/>
  <c r="CA21" i="16"/>
  <c r="CA22" i="16"/>
  <c r="CA23" i="16"/>
  <c r="CA35" i="16"/>
  <c r="CA36" i="16"/>
  <c r="CA38" i="16"/>
  <c r="CA24" i="16"/>
  <c r="CA39" i="16"/>
  <c r="CA40" i="16"/>
  <c r="CA41" i="16"/>
  <c r="CA42" i="16"/>
  <c r="CA43" i="16"/>
  <c r="CA45" i="16"/>
  <c r="CA62" i="16"/>
  <c r="BH3" i="16"/>
  <c r="BH5" i="16"/>
  <c r="BH6" i="16"/>
  <c r="BH8" i="16"/>
  <c r="BH9" i="16"/>
  <c r="BH10" i="16"/>
  <c r="BH11" i="16"/>
  <c r="BH12" i="16"/>
  <c r="BH13" i="16"/>
  <c r="BH14" i="16"/>
  <c r="BH15" i="16"/>
  <c r="BH16" i="16"/>
  <c r="BH17" i="16"/>
  <c r="BH20" i="16"/>
  <c r="BH21" i="16"/>
  <c r="BH22" i="16"/>
  <c r="BH23" i="16"/>
  <c r="BH35" i="16"/>
  <c r="BH36" i="16"/>
  <c r="BH38" i="16"/>
  <c r="BH24" i="16"/>
  <c r="BH39" i="16"/>
  <c r="BH40" i="16"/>
  <c r="BH41" i="16"/>
  <c r="BH42" i="16"/>
  <c r="BH43" i="16"/>
  <c r="BH44" i="16"/>
  <c r="BH45" i="16"/>
  <c r="BH62" i="16"/>
  <c r="AW3" i="16"/>
  <c r="AW5" i="16"/>
  <c r="AW6" i="16"/>
  <c r="AW8" i="16"/>
  <c r="AW9" i="16"/>
  <c r="AW10" i="16"/>
  <c r="AW11" i="16"/>
  <c r="AW12" i="16"/>
  <c r="AW13" i="16"/>
  <c r="AW14" i="16"/>
  <c r="AW15" i="16"/>
  <c r="AW16" i="16"/>
  <c r="AW17" i="16"/>
  <c r="AW20" i="16"/>
  <c r="AW21" i="16"/>
  <c r="AW22" i="16"/>
  <c r="AW23" i="16"/>
  <c r="AW35" i="16"/>
  <c r="AW36" i="16"/>
  <c r="AW38" i="16"/>
  <c r="AW24" i="16"/>
  <c r="AW39" i="16"/>
  <c r="AW40" i="16"/>
  <c r="AW41" i="16"/>
  <c r="AW42" i="16"/>
  <c r="AW43" i="16"/>
  <c r="AW44" i="16"/>
  <c r="AW45" i="16"/>
  <c r="AW62" i="16"/>
  <c r="AV3" i="16"/>
  <c r="AV5" i="16"/>
  <c r="AV8" i="16"/>
  <c r="AV9" i="16"/>
  <c r="AV10" i="16"/>
  <c r="AV11" i="16"/>
  <c r="AV12" i="16"/>
  <c r="AV13" i="16"/>
  <c r="AV14" i="16"/>
  <c r="AV15" i="16"/>
  <c r="AV16" i="16"/>
  <c r="AV17" i="16"/>
  <c r="AV20" i="16"/>
  <c r="AV21" i="16"/>
  <c r="AV22" i="16"/>
  <c r="AV23" i="16"/>
  <c r="AV35" i="16"/>
  <c r="AV36" i="16"/>
  <c r="AV38" i="16"/>
  <c r="AV24" i="16"/>
  <c r="AV39" i="16"/>
  <c r="AV40" i="16"/>
  <c r="AV41" i="16"/>
  <c r="AV42" i="16"/>
  <c r="AV43" i="16"/>
  <c r="AV44" i="16"/>
  <c r="AV45" i="16"/>
  <c r="AV62" i="16"/>
  <c r="AK3" i="16"/>
  <c r="AK5" i="16"/>
  <c r="AK6" i="16"/>
  <c r="AK8" i="16"/>
  <c r="AK9" i="16"/>
  <c r="AK11" i="16"/>
  <c r="AK12" i="16"/>
  <c r="AK13" i="16"/>
  <c r="AK14" i="16"/>
  <c r="AK15" i="16"/>
  <c r="AK16" i="16"/>
  <c r="AK17" i="16"/>
  <c r="AK20" i="16"/>
  <c r="AK21" i="16"/>
  <c r="AK22" i="16"/>
  <c r="AK23" i="16"/>
  <c r="AK35" i="16"/>
  <c r="AK36" i="16"/>
  <c r="AK38" i="16"/>
  <c r="AK24" i="16"/>
  <c r="AK39" i="16"/>
  <c r="AK40" i="16"/>
  <c r="AK41" i="16"/>
  <c r="AK42" i="16"/>
  <c r="AK43" i="16"/>
  <c r="AK44" i="16"/>
  <c r="AK45" i="16"/>
  <c r="AK62" i="16"/>
  <c r="AJ3" i="16"/>
  <c r="AJ5" i="16"/>
  <c r="AJ6" i="16"/>
  <c r="AJ8" i="16"/>
  <c r="AJ9" i="16"/>
  <c r="AJ10" i="16"/>
  <c r="AJ11" i="16"/>
  <c r="AJ12" i="16"/>
  <c r="AJ13" i="16"/>
  <c r="AJ14" i="16"/>
  <c r="AJ16" i="16"/>
  <c r="AJ17" i="16"/>
  <c r="AJ20" i="16"/>
  <c r="AJ21" i="16"/>
  <c r="AJ22" i="16"/>
  <c r="AJ23" i="16"/>
  <c r="AJ35" i="16"/>
  <c r="AJ36" i="16"/>
  <c r="AJ38" i="16"/>
  <c r="AJ24" i="16"/>
  <c r="AJ39" i="16"/>
  <c r="AJ40" i="16"/>
  <c r="AJ41" i="16"/>
  <c r="AJ42" i="16"/>
  <c r="AJ44" i="16"/>
  <c r="AJ45" i="16"/>
  <c r="AJ62" i="16"/>
  <c r="AG5" i="16"/>
  <c r="AG6" i="16"/>
  <c r="AG8" i="16"/>
  <c r="AG9" i="16"/>
  <c r="AG10" i="16"/>
  <c r="AG11" i="16"/>
  <c r="AG12" i="16"/>
  <c r="AG13" i="16"/>
  <c r="AG14" i="16"/>
  <c r="AG15" i="16"/>
  <c r="AG16" i="16"/>
  <c r="AG17" i="16"/>
  <c r="AG20" i="16"/>
  <c r="AG21" i="16"/>
  <c r="AG22" i="16"/>
  <c r="AG35" i="16"/>
  <c r="AG36" i="16"/>
  <c r="AG38" i="16"/>
  <c r="AG24" i="16"/>
  <c r="AG39" i="16"/>
  <c r="AG40" i="16"/>
  <c r="AG41" i="16"/>
  <c r="AG42" i="16"/>
  <c r="AG43" i="16"/>
  <c r="AG44" i="16"/>
  <c r="AG45" i="16"/>
  <c r="AG62" i="16"/>
  <c r="E5" i="16"/>
  <c r="E6" i="16"/>
  <c r="E8" i="16"/>
  <c r="E9" i="16"/>
  <c r="E10" i="16"/>
  <c r="E11" i="16"/>
  <c r="E12" i="16"/>
  <c r="E13" i="16"/>
  <c r="E14" i="16"/>
  <c r="E15" i="16"/>
  <c r="E16" i="16"/>
  <c r="E17" i="16"/>
  <c r="E20" i="16"/>
  <c r="E21" i="16"/>
  <c r="E22" i="16"/>
  <c r="E23" i="16"/>
  <c r="E35" i="16"/>
  <c r="E36" i="16"/>
  <c r="E38" i="16"/>
  <c r="E24" i="16"/>
  <c r="E39" i="16"/>
  <c r="E40" i="16"/>
  <c r="E41" i="16"/>
  <c r="E42" i="16"/>
  <c r="E43" i="16"/>
  <c r="E44" i="16"/>
  <c r="E45" i="16"/>
  <c r="E62" i="16"/>
  <c r="BJ68" i="16" l="1"/>
  <c r="Q63" i="23"/>
  <c r="P63" i="23"/>
  <c r="AL68" i="16"/>
  <c r="AX68" i="16"/>
  <c r="P4" i="23"/>
  <c r="FO3" i="16" s="1"/>
  <c r="FP3" i="16" s="1"/>
  <c r="GN24" i="16"/>
  <c r="AL69" i="16"/>
  <c r="AX69" i="16"/>
  <c r="P36" i="23"/>
  <c r="FP31" i="16" s="1"/>
  <c r="P15" i="23"/>
  <c r="P22" i="23"/>
  <c r="P40" i="23"/>
  <c r="P7" i="23"/>
  <c r="Q40" i="23"/>
  <c r="Q17" i="23"/>
  <c r="Q39" i="23"/>
  <c r="Q43" i="23"/>
  <c r="P6" i="23"/>
  <c r="Q37" i="23"/>
  <c r="GO32" i="16" s="1"/>
  <c r="Q44" i="23"/>
  <c r="P12" i="23"/>
  <c r="FO11" i="16" s="1"/>
  <c r="FP11" i="16" s="1"/>
  <c r="Q9" i="23"/>
  <c r="Q15" i="23"/>
  <c r="P43" i="23"/>
  <c r="P39" i="23"/>
  <c r="CO14" i="16"/>
  <c r="DV14" i="16" s="1"/>
  <c r="I15" i="23" s="1"/>
  <c r="CC15" i="23" s="1"/>
  <c r="CI15" i="23" s="1"/>
  <c r="CO10" i="16"/>
  <c r="DV10" i="16" s="1"/>
  <c r="I11" i="23" s="1"/>
  <c r="CC11" i="23" s="1"/>
  <c r="CI11" i="23" s="1"/>
  <c r="CO5" i="16"/>
  <c r="DV5" i="16" s="1"/>
  <c r="I6" i="23" s="1"/>
  <c r="CC6" i="23" s="1"/>
  <c r="CI6" i="23" s="1"/>
  <c r="CO20" i="16"/>
  <c r="DV20" i="16" s="1"/>
  <c r="I21" i="23" s="1"/>
  <c r="CC21" i="23" s="1"/>
  <c r="CI21" i="23" s="1"/>
  <c r="CO13" i="16"/>
  <c r="DV13" i="16" s="1"/>
  <c r="I14" i="23" s="1"/>
  <c r="CC14" i="23" s="1"/>
  <c r="CI14" i="23" s="1"/>
  <c r="CO9" i="16"/>
  <c r="DV9" i="16" s="1"/>
  <c r="I10" i="23" s="1"/>
  <c r="CC10" i="23" s="1"/>
  <c r="CI10" i="23" s="1"/>
  <c r="FO8" i="16"/>
  <c r="FP8" i="16" s="1"/>
  <c r="FO10" i="16"/>
  <c r="FP10" i="16" s="1"/>
  <c r="FO12" i="16"/>
  <c r="FP12" i="16" s="1"/>
  <c r="FO16" i="16"/>
  <c r="FP16" i="16" s="1"/>
  <c r="GN21" i="16"/>
  <c r="GO21" i="16" s="1"/>
  <c r="GN12" i="16"/>
  <c r="GO12" i="16" s="1"/>
  <c r="CO16" i="16"/>
  <c r="DV16" i="16" s="1"/>
  <c r="I17" i="23" s="1"/>
  <c r="CC17" i="23" s="1"/>
  <c r="CI17" i="23" s="1"/>
  <c r="CO12" i="16"/>
  <c r="DV12" i="16" s="1"/>
  <c r="I13" i="23" s="1"/>
  <c r="CC13" i="23" s="1"/>
  <c r="CI13" i="23" s="1"/>
  <c r="CO8" i="16"/>
  <c r="DV8" i="16" s="1"/>
  <c r="I9" i="23" s="1"/>
  <c r="CC9" i="23" s="1"/>
  <c r="CI9" i="23" s="1"/>
  <c r="Q24" i="23"/>
  <c r="P37" i="23"/>
  <c r="FP32" i="16" s="1"/>
  <c r="P25" i="23"/>
  <c r="FO24" i="16" s="1"/>
  <c r="CO17" i="16"/>
  <c r="DV17" i="16" s="1"/>
  <c r="I18" i="23" s="1"/>
  <c r="CC18" i="23" s="1"/>
  <c r="CI18" i="23" s="1"/>
  <c r="CO15" i="16"/>
  <c r="DV15" i="16" s="1"/>
  <c r="I16" i="23" s="1"/>
  <c r="CC16" i="23" s="1"/>
  <c r="CI16" i="23" s="1"/>
  <c r="CO11" i="16"/>
  <c r="DV11" i="16" s="1"/>
  <c r="I12" i="23" s="1"/>
  <c r="CC12" i="23" s="1"/>
  <c r="CI12" i="23" s="1"/>
  <c r="CO6" i="16"/>
  <c r="DV6" i="16" s="1"/>
  <c r="I7" i="23" s="1"/>
  <c r="CC7" i="23" s="1"/>
  <c r="CI7" i="23" s="1"/>
  <c r="CO3" i="16"/>
  <c r="DV3" i="16" s="1"/>
  <c r="I4" i="23" s="1"/>
  <c r="CC4" i="23" s="1"/>
  <c r="CI4" i="23" s="1"/>
  <c r="Q46" i="23"/>
  <c r="P42" i="23"/>
  <c r="Q42" i="23"/>
  <c r="CO43" i="16"/>
  <c r="DV43" i="16" s="1"/>
  <c r="I44" i="23" s="1"/>
  <c r="CC44" i="23" s="1"/>
  <c r="CI44" i="23" s="1"/>
  <c r="CO24" i="16"/>
  <c r="DV24" i="16" s="1"/>
  <c r="I25" i="23" s="1"/>
  <c r="CC25" i="23" s="1"/>
  <c r="CI25" i="23" s="1"/>
  <c r="CO36" i="16"/>
  <c r="DV36" i="16" s="1"/>
  <c r="I37" i="23" s="1"/>
  <c r="CC37" i="23" s="1"/>
  <c r="CI37" i="23" s="1"/>
  <c r="CO42" i="16"/>
  <c r="DV42" i="16" s="1"/>
  <c r="I43" i="23" s="1"/>
  <c r="CC43" i="23" s="1"/>
  <c r="CI43" i="23" s="1"/>
  <c r="CO39" i="16"/>
  <c r="DV39" i="16" s="1"/>
  <c r="I40" i="23" s="1"/>
  <c r="CC40" i="23" s="1"/>
  <c r="CI40" i="23" s="1"/>
  <c r="CO38" i="16"/>
  <c r="DV38" i="16" s="1"/>
  <c r="I39" i="23" s="1"/>
  <c r="CC39" i="23" s="1"/>
  <c r="CI39" i="23" s="1"/>
  <c r="CO35" i="16"/>
  <c r="DV35" i="16" s="1"/>
  <c r="I36" i="23" s="1"/>
  <c r="CC36" i="23" s="1"/>
  <c r="CI36" i="23" s="1"/>
  <c r="CO62" i="16"/>
  <c r="DV62" i="16" s="1"/>
  <c r="I63" i="23" s="1"/>
  <c r="CC63" i="23" s="1"/>
  <c r="CI63" i="23" s="1"/>
  <c r="CO45" i="16"/>
  <c r="DV45" i="16" s="1"/>
  <c r="I46" i="23" s="1"/>
  <c r="CC46" i="23" s="1"/>
  <c r="CI46" i="23" s="1"/>
  <c r="CO41" i="16"/>
  <c r="DV41" i="16" s="1"/>
  <c r="I42" i="23" s="1"/>
  <c r="CC42" i="23" s="1"/>
  <c r="CI42" i="23" s="1"/>
  <c r="CO23" i="16"/>
  <c r="DV23" i="16" s="1"/>
  <c r="I24" i="23" s="1"/>
  <c r="CC24" i="23" s="1"/>
  <c r="CI24" i="23" s="1"/>
  <c r="CO22" i="16"/>
  <c r="DV22" i="16" s="1"/>
  <c r="I23" i="23" s="1"/>
  <c r="CC23" i="23" s="1"/>
  <c r="CI23" i="23" s="1"/>
  <c r="CO44" i="16"/>
  <c r="DV44" i="16" s="1"/>
  <c r="I45" i="23" s="1"/>
  <c r="CC45" i="23" s="1"/>
  <c r="CI45" i="23" s="1"/>
  <c r="CO40" i="16"/>
  <c r="DV40" i="16" s="1"/>
  <c r="I41" i="23" s="1"/>
  <c r="CC41" i="23" s="1"/>
  <c r="CI41" i="23" s="1"/>
  <c r="CO21" i="16"/>
  <c r="DV21" i="16" s="1"/>
  <c r="I22" i="23" s="1"/>
  <c r="CC22" i="23" s="1"/>
  <c r="CI22" i="23" s="1"/>
  <c r="Q16" i="23"/>
  <c r="Q23" i="23"/>
  <c r="Q18" i="23"/>
  <c r="Q7" i="23"/>
  <c r="P18" i="23"/>
  <c r="P14" i="23"/>
  <c r="P24" i="23"/>
  <c r="P16" i="23"/>
  <c r="P23" i="23"/>
  <c r="P21" i="23"/>
  <c r="P10" i="23"/>
  <c r="FO9" i="16" s="1"/>
  <c r="FP9" i="16" s="1"/>
  <c r="Q12" i="23"/>
  <c r="BJ70" i="16"/>
  <c r="BJ69" i="16"/>
  <c r="AL70" i="16"/>
  <c r="AX70" i="16"/>
  <c r="GN8" i="16" l="1"/>
  <c r="GO8" i="16" s="1"/>
  <c r="GN7" i="16"/>
  <c r="GO7" i="16" s="1"/>
  <c r="AL72" i="16"/>
  <c r="FO19" i="16"/>
  <c r="FP19" i="16" s="1"/>
  <c r="FO6" i="16"/>
  <c r="FP6" i="16" s="1"/>
  <c r="FO14" i="16"/>
  <c r="FP14" i="16" s="1"/>
  <c r="FO21" i="16"/>
  <c r="FP21" i="16" s="1"/>
  <c r="FP24" i="16"/>
  <c r="FP5" i="16"/>
  <c r="GN16" i="16"/>
  <c r="GO16" i="16" s="1"/>
  <c r="GN14" i="16"/>
  <c r="GO14" i="16" s="1"/>
  <c r="FO17" i="16"/>
  <c r="FP17" i="16" s="1"/>
  <c r="GN22" i="16"/>
  <c r="GO22" i="16" s="1"/>
  <c r="GN11" i="16"/>
  <c r="GO11" i="16" s="1"/>
  <c r="FO23" i="16"/>
  <c r="FP23" i="16" s="1"/>
  <c r="FO22" i="16"/>
  <c r="FP22" i="16" s="1"/>
  <c r="FO15" i="16"/>
  <c r="FP15" i="16" s="1"/>
  <c r="FO13" i="16"/>
  <c r="FP13" i="16" s="1"/>
  <c r="GN6" i="16"/>
  <c r="GO6" i="16" s="1"/>
  <c r="GN15" i="16"/>
  <c r="GO15" i="16" s="1"/>
  <c r="GN17" i="16"/>
  <c r="GO17" i="16" s="1"/>
  <c r="DW21" i="16"/>
  <c r="DW41" i="16"/>
  <c r="DW45" i="16"/>
  <c r="DW35" i="16"/>
  <c r="DW24" i="16"/>
  <c r="DW36" i="16"/>
  <c r="DW40" i="16"/>
  <c r="DW44" i="16"/>
  <c r="DW62" i="16"/>
  <c r="DW38" i="16"/>
  <c r="DW23" i="16"/>
  <c r="DW42" i="16"/>
  <c r="DW22" i="16"/>
  <c r="DW39" i="16"/>
  <c r="DW43" i="16"/>
  <c r="BJ72" i="16"/>
  <c r="DW6" i="16"/>
  <c r="DW20" i="16"/>
  <c r="DW8" i="16"/>
  <c r="DW10" i="16"/>
  <c r="DW16" i="16"/>
  <c r="DW14" i="16"/>
  <c r="DW12" i="16"/>
  <c r="DW15" i="16"/>
  <c r="DW5" i="16"/>
  <c r="DW3" i="16"/>
  <c r="DW13" i="16"/>
  <c r="DW11" i="16"/>
  <c r="DW17" i="16"/>
  <c r="DW9" i="16"/>
  <c r="AX72" i="16"/>
  <c r="O63" i="23" l="1"/>
  <c r="DX62" i="16" s="1"/>
  <c r="O35" i="23"/>
  <c r="DY18" i="16"/>
  <c r="O20" i="23"/>
  <c r="DX19" i="16" s="1"/>
  <c r="AY69" i="16"/>
  <c r="AZ69" i="16" s="1"/>
  <c r="AM68" i="16"/>
  <c r="AN68" i="16" s="1"/>
  <c r="AM69" i="16"/>
  <c r="AN69" i="16" s="1"/>
  <c r="GO24" i="16"/>
  <c r="AM70" i="16"/>
  <c r="AN70" i="16" s="1"/>
  <c r="AY70" i="16"/>
  <c r="AZ70" i="16" s="1"/>
  <c r="AY68" i="16"/>
  <c r="AZ68" i="16" s="1"/>
  <c r="BK70" i="16"/>
  <c r="BL70" i="16" s="1"/>
  <c r="BK69" i="16"/>
  <c r="BL69" i="16" s="1"/>
  <c r="BK68" i="16"/>
  <c r="BL68" i="16" s="1"/>
  <c r="CX17" i="16"/>
  <c r="CX38" i="16"/>
  <c r="CX22" i="16"/>
  <c r="CX10" i="16"/>
  <c r="CX6" i="16"/>
  <c r="CX8" i="16"/>
  <c r="CX5" i="16"/>
  <c r="CX3" i="16"/>
  <c r="CX36" i="16"/>
  <c r="CX44" i="16"/>
  <c r="CX24" i="16"/>
  <c r="CX39" i="16"/>
  <c r="CX62" i="16"/>
  <c r="CX35" i="16"/>
  <c r="CX15" i="16"/>
  <c r="CX11" i="16"/>
  <c r="CX43" i="16"/>
  <c r="CX41" i="16"/>
  <c r="CX12" i="16"/>
  <c r="CX40" i="16"/>
  <c r="CX16" i="16"/>
  <c r="CX42" i="16"/>
  <c r="CX21" i="16"/>
  <c r="CX9" i="16"/>
  <c r="CX45" i="16"/>
  <c r="CX20" i="16"/>
  <c r="CX14" i="16"/>
  <c r="CX23" i="16"/>
  <c r="CX13" i="16"/>
  <c r="DI42" i="16"/>
  <c r="DI39" i="16"/>
  <c r="DI38" i="16"/>
  <c r="DI35" i="16"/>
  <c r="DI16" i="16"/>
  <c r="DI12" i="16"/>
  <c r="DI8" i="16"/>
  <c r="DI45" i="16"/>
  <c r="DI41" i="16"/>
  <c r="DI23" i="16"/>
  <c r="DI22" i="16"/>
  <c r="DI17" i="16"/>
  <c r="DI15" i="16"/>
  <c r="DI11" i="16"/>
  <c r="DI6" i="16"/>
  <c r="DI3" i="16"/>
  <c r="DI44" i="16"/>
  <c r="DI40" i="16"/>
  <c r="DI21" i="16"/>
  <c r="DI14" i="16"/>
  <c r="DI10" i="16"/>
  <c r="DI5" i="16"/>
  <c r="DI62" i="16"/>
  <c r="DI43" i="16"/>
  <c r="DI24" i="16"/>
  <c r="DI36" i="16"/>
  <c r="DI20" i="16"/>
  <c r="DI13" i="16"/>
  <c r="DI9" i="16"/>
  <c r="DS62" i="16"/>
  <c r="DS36" i="16"/>
  <c r="DS42" i="16"/>
  <c r="DS39" i="16"/>
  <c r="DS38" i="16"/>
  <c r="DS35" i="16"/>
  <c r="DS16" i="16"/>
  <c r="DS8" i="16"/>
  <c r="DS45" i="16"/>
  <c r="DS41" i="16"/>
  <c r="DS23" i="16"/>
  <c r="DS22" i="16"/>
  <c r="DS17" i="16"/>
  <c r="DS15" i="16"/>
  <c r="DS11" i="16"/>
  <c r="DS6" i="16"/>
  <c r="DS3" i="16"/>
  <c r="DS44" i="16"/>
  <c r="DS40" i="16"/>
  <c r="DS21" i="16"/>
  <c r="DS14" i="16"/>
  <c r="DS10" i="16"/>
  <c r="DS5" i="16"/>
  <c r="DS9" i="16"/>
  <c r="DS43" i="16"/>
  <c r="DS24" i="16"/>
  <c r="DS20" i="16"/>
  <c r="DS13" i="16"/>
  <c r="DS12" i="16"/>
  <c r="ED13" i="16"/>
  <c r="ED16" i="16"/>
  <c r="ED12" i="16"/>
  <c r="ED23" i="16"/>
  <c r="ED22" i="16"/>
  <c r="ED17" i="16"/>
  <c r="ED15" i="16"/>
  <c r="ED11" i="16"/>
  <c r="ED6" i="16"/>
  <c r="ED3" i="16"/>
  <c r="ED21" i="16"/>
  <c r="ED14" i="16"/>
  <c r="ED10" i="16"/>
  <c r="ED5" i="16"/>
  <c r="ED8" i="16"/>
  <c r="ED20" i="16"/>
  <c r="ED9" i="16"/>
  <c r="EJ17" i="16"/>
  <c r="EJ15" i="16"/>
  <c r="EJ11" i="16"/>
  <c r="EJ23" i="16"/>
  <c r="EJ22" i="16"/>
  <c r="EJ14" i="16"/>
  <c r="EJ10" i="16"/>
  <c r="EJ5" i="16"/>
  <c r="EJ21" i="16"/>
  <c r="EJ13" i="16"/>
  <c r="EJ9" i="16"/>
  <c r="EJ20" i="16"/>
  <c r="EJ16" i="16"/>
  <c r="EJ12" i="16"/>
  <c r="EJ8" i="16"/>
  <c r="EJ3" i="16"/>
  <c r="EJ6" i="16"/>
  <c r="EQ17" i="16"/>
  <c r="EQ6" i="16"/>
  <c r="EQ21" i="16"/>
  <c r="EQ14" i="16"/>
  <c r="EQ10" i="16"/>
  <c r="EQ5" i="16"/>
  <c r="EQ23" i="16"/>
  <c r="EQ15" i="16"/>
  <c r="EQ20" i="16"/>
  <c r="EQ13" i="16"/>
  <c r="EQ9" i="16"/>
  <c r="EQ22" i="16"/>
  <c r="EQ11" i="16"/>
  <c r="EQ3" i="16"/>
  <c r="EQ16" i="16"/>
  <c r="EQ12" i="16"/>
  <c r="EQ8" i="16"/>
  <c r="DY30" i="16" l="1"/>
  <c r="DX34" i="16"/>
  <c r="AZ55" i="16"/>
  <c r="AZ37" i="16"/>
  <c r="BL55" i="16"/>
  <c r="BL37" i="16"/>
  <c r="AN55" i="16"/>
  <c r="AN37" i="16"/>
  <c r="AZ27" i="16"/>
  <c r="AZ61" i="16"/>
  <c r="BL27" i="16"/>
  <c r="BL61" i="16"/>
  <c r="AN27" i="16"/>
  <c r="AN61" i="16"/>
  <c r="DY57" i="16"/>
  <c r="BL60" i="16"/>
  <c r="BL47" i="16"/>
  <c r="AN60" i="16"/>
  <c r="AN47" i="16"/>
  <c r="AZ60" i="16"/>
  <c r="AZ47" i="16"/>
  <c r="AN30" i="16"/>
  <c r="AN31" i="16"/>
  <c r="AN32" i="16"/>
  <c r="AZ32" i="16"/>
  <c r="AZ30" i="16"/>
  <c r="AZ31" i="16"/>
  <c r="BL30" i="16"/>
  <c r="BL31" i="16"/>
  <c r="BL32" i="16"/>
  <c r="BL57" i="16"/>
  <c r="BL58" i="16"/>
  <c r="BL59" i="16"/>
  <c r="AZ57" i="16"/>
  <c r="AZ58" i="16"/>
  <c r="AZ59" i="16"/>
  <c r="AN57" i="16"/>
  <c r="AN58" i="16"/>
  <c r="AN59" i="16"/>
  <c r="AZ29" i="16"/>
  <c r="AZ28" i="16"/>
  <c r="BL28" i="16"/>
  <c r="BL29" i="16"/>
  <c r="AN28" i="16"/>
  <c r="AN29" i="16"/>
  <c r="AZ26" i="16"/>
  <c r="AZ25" i="16"/>
  <c r="BL25" i="16"/>
  <c r="BL26" i="16"/>
  <c r="AN25" i="16"/>
  <c r="AN26" i="16"/>
  <c r="AZ7" i="16"/>
  <c r="BL7" i="16"/>
  <c r="AN7" i="16"/>
  <c r="AN51" i="16"/>
  <c r="AN2" i="16"/>
  <c r="AZ51" i="16"/>
  <c r="AZ2" i="16"/>
  <c r="BL51" i="16"/>
  <c r="BL2" i="16"/>
  <c r="AN34" i="16"/>
  <c r="BL34" i="16"/>
  <c r="AZ34" i="16"/>
  <c r="AZ54" i="16"/>
  <c r="BL54" i="16"/>
  <c r="AN54" i="16"/>
  <c r="BL18" i="16"/>
  <c r="AN18" i="16"/>
  <c r="AZ18" i="16"/>
  <c r="O5" i="23"/>
  <c r="DX4" i="16" s="1"/>
  <c r="BL56" i="16"/>
  <c r="BL19" i="16"/>
  <c r="AZ56" i="16"/>
  <c r="AZ19" i="16"/>
  <c r="AN56" i="16"/>
  <c r="AN19" i="16"/>
  <c r="AZ4" i="16"/>
  <c r="AN4" i="16"/>
  <c r="BL4" i="16"/>
  <c r="O44" i="23"/>
  <c r="DX43" i="16" s="1"/>
  <c r="O39" i="23"/>
  <c r="O40" i="23"/>
  <c r="DX39" i="16" s="1"/>
  <c r="BL33" i="16"/>
  <c r="BL46" i="16"/>
  <c r="BL50" i="16"/>
  <c r="BL53" i="16"/>
  <c r="BL49" i="16"/>
  <c r="BL52" i="16"/>
  <c r="BL48" i="16"/>
  <c r="AZ48" i="16"/>
  <c r="AZ46" i="16"/>
  <c r="AZ49" i="16"/>
  <c r="AZ52" i="16"/>
  <c r="AZ50" i="16"/>
  <c r="AZ53" i="16"/>
  <c r="AN33" i="16"/>
  <c r="AN46" i="16"/>
  <c r="AN49" i="16"/>
  <c r="AN48" i="16"/>
  <c r="AN53" i="16"/>
  <c r="AN50" i="16"/>
  <c r="AN52" i="16"/>
  <c r="AZ5" i="16"/>
  <c r="AZ33" i="16"/>
  <c r="AN11" i="16"/>
  <c r="AN44" i="16"/>
  <c r="O43" i="23"/>
  <c r="DX42" i="16" s="1"/>
  <c r="O25" i="23"/>
  <c r="DX24" i="16" s="1"/>
  <c r="O42" i="23"/>
  <c r="DX41" i="16" s="1"/>
  <c r="DY34" i="16"/>
  <c r="O24" i="23"/>
  <c r="O36" i="23"/>
  <c r="DX35" i="16" s="1"/>
  <c r="O45" i="23"/>
  <c r="O37" i="23"/>
  <c r="O22" i="23"/>
  <c r="DX21" i="16" s="1"/>
  <c r="O23" i="23"/>
  <c r="DX22" i="16" s="1"/>
  <c r="AZ40" i="16"/>
  <c r="AZ36" i="16"/>
  <c r="AZ3" i="16"/>
  <c r="AZ43" i="16"/>
  <c r="AZ38" i="16"/>
  <c r="AZ6" i="16"/>
  <c r="AZ44" i="16"/>
  <c r="AZ16" i="16"/>
  <c r="AZ14" i="16"/>
  <c r="AZ45" i="16"/>
  <c r="AZ8" i="16"/>
  <c r="AZ10" i="16"/>
  <c r="AZ21" i="16"/>
  <c r="AZ15" i="16"/>
  <c r="AZ12" i="16"/>
  <c r="AZ11" i="16"/>
  <c r="AZ35" i="16"/>
  <c r="AZ20" i="16"/>
  <c r="AZ22" i="16"/>
  <c r="AZ13" i="16"/>
  <c r="AZ17" i="16"/>
  <c r="AZ24" i="16"/>
  <c r="AZ39" i="16"/>
  <c r="AN14" i="16"/>
  <c r="AN35" i="16"/>
  <c r="AN3" i="16"/>
  <c r="AN21" i="16"/>
  <c r="AN36" i="16"/>
  <c r="AN13" i="16"/>
  <c r="AN42" i="16"/>
  <c r="AN6" i="16"/>
  <c r="AZ42" i="16"/>
  <c r="AZ41" i="16"/>
  <c r="AZ62" i="16"/>
  <c r="AZ9" i="16"/>
  <c r="AZ23" i="16"/>
  <c r="AN5" i="16"/>
  <c r="AN62" i="16"/>
  <c r="AN9" i="16"/>
  <c r="AN38" i="16"/>
  <c r="AN16" i="16"/>
  <c r="AN45" i="16"/>
  <c r="AN22" i="16"/>
  <c r="AN43" i="16"/>
  <c r="AN12" i="16"/>
  <c r="AN17" i="16"/>
  <c r="AN40" i="16"/>
  <c r="AN15" i="16"/>
  <c r="AN10" i="16"/>
  <c r="AN24" i="16"/>
  <c r="AN20" i="16"/>
  <c r="AN39" i="16"/>
  <c r="AN8" i="16"/>
  <c r="AN41" i="16"/>
  <c r="AN23" i="16"/>
  <c r="BL3" i="16"/>
  <c r="BL6" i="16"/>
  <c r="BL11" i="16"/>
  <c r="BL15" i="16"/>
  <c r="BL17" i="16"/>
  <c r="BL22" i="16"/>
  <c r="BL23" i="16"/>
  <c r="BL41" i="16"/>
  <c r="BL45" i="16"/>
  <c r="BL8" i="16"/>
  <c r="BL12" i="16"/>
  <c r="BL16" i="16"/>
  <c r="BL35" i="16"/>
  <c r="BL38" i="16"/>
  <c r="BL39" i="16"/>
  <c r="BL42" i="16"/>
  <c r="BL9" i="16"/>
  <c r="BL13" i="16"/>
  <c r="BL20" i="16"/>
  <c r="BL36" i="16"/>
  <c r="BL24" i="16"/>
  <c r="BL43" i="16"/>
  <c r="BL62" i="16"/>
  <c r="BL5" i="16"/>
  <c r="BL10" i="16"/>
  <c r="BL14" i="16"/>
  <c r="BL21" i="16"/>
  <c r="BL44" i="16"/>
  <c r="BL40" i="16"/>
  <c r="O11" i="23"/>
  <c r="DX10" i="16" s="1"/>
  <c r="O16" i="23"/>
  <c r="DX15" i="16" s="1"/>
  <c r="O6" i="23"/>
  <c r="DX5" i="16" s="1"/>
  <c r="O21" i="23"/>
  <c r="DX20" i="16" s="1"/>
  <c r="O4" i="23"/>
  <c r="DX3" i="16" s="1"/>
  <c r="O17" i="23"/>
  <c r="DX16" i="16" s="1"/>
  <c r="O12" i="23"/>
  <c r="DX11" i="16" s="1"/>
  <c r="O18" i="23"/>
  <c r="DX17" i="16" s="1"/>
  <c r="O7" i="23"/>
  <c r="DX6" i="16" s="1"/>
  <c r="O15" i="23"/>
  <c r="DX14" i="16" s="1"/>
  <c r="DY19" i="16"/>
  <c r="O14" i="23"/>
  <c r="DX13" i="16" s="1"/>
  <c r="O9" i="23"/>
  <c r="O13" i="23"/>
  <c r="DX12" i="16" s="1"/>
  <c r="O10" i="23"/>
  <c r="DX9" i="16" s="1"/>
  <c r="DX23" i="16" l="1"/>
  <c r="DY23" i="16" s="1"/>
  <c r="DY32" i="16"/>
  <c r="DX36" i="16"/>
  <c r="DY36" i="16" s="1"/>
  <c r="DY7" i="16"/>
  <c r="DX8" i="16"/>
  <c r="DY8" i="16" s="1"/>
  <c r="DY37" i="16"/>
  <c r="DX38" i="16"/>
  <c r="DY38" i="16" s="1"/>
  <c r="DX44" i="16"/>
  <c r="DY44" i="16" s="1"/>
  <c r="DY35" i="16"/>
  <c r="DY31" i="16"/>
  <c r="DY29" i="16"/>
  <c r="DY39" i="16"/>
  <c r="DY43" i="16"/>
  <c r="DY41" i="16"/>
  <c r="DY24" i="16"/>
  <c r="DY42" i="16"/>
  <c r="O41" i="23"/>
  <c r="DX40" i="16" s="1"/>
  <c r="DY17" i="16"/>
  <c r="DY20" i="16"/>
  <c r="DY21" i="16"/>
  <c r="DY12" i="16"/>
  <c r="DY5" i="16"/>
  <c r="DY62" i="16"/>
  <c r="DY9" i="16"/>
  <c r="DY13" i="16"/>
  <c r="DY6" i="16"/>
  <c r="DY11" i="16"/>
  <c r="DY16" i="16"/>
  <c r="DY15" i="16"/>
  <c r="DY10" i="16"/>
  <c r="DY14" i="16"/>
  <c r="DY3" i="16"/>
  <c r="DY22" i="16"/>
  <c r="O46" i="23"/>
  <c r="DX45" i="16" s="1"/>
  <c r="DY40" i="16" l="1"/>
  <c r="DY45" i="16"/>
  <c r="EU69" i="16" l="1"/>
  <c r="EV69" i="16" s="1"/>
  <c r="EV71" i="16" l="1"/>
  <c r="EW68" i="16" s="1"/>
  <c r="EX68" i="16" s="1"/>
  <c r="EW27" i="16" s="1"/>
  <c r="EW32" i="16" l="1"/>
  <c r="EW31" i="16"/>
  <c r="EW30" i="16"/>
  <c r="EW29" i="16"/>
  <c r="EW28" i="16"/>
  <c r="EW7" i="16"/>
  <c r="EW26" i="16"/>
  <c r="EW25" i="16"/>
  <c r="EW2" i="16"/>
  <c r="EW19" i="16"/>
  <c r="EW18" i="16"/>
  <c r="EW4" i="16"/>
  <c r="EW33" i="16"/>
  <c r="EW24" i="16"/>
  <c r="EW22" i="16"/>
  <c r="EW11" i="16"/>
  <c r="EW5" i="16"/>
  <c r="EW3" i="16"/>
  <c r="EW20" i="16"/>
  <c r="EW9" i="16"/>
  <c r="EW23" i="16"/>
  <c r="EW12" i="16"/>
  <c r="EW21" i="16"/>
  <c r="EW16" i="16"/>
  <c r="EW10" i="16"/>
  <c r="EW6" i="16"/>
  <c r="EW8" i="16"/>
  <c r="EW15" i="16"/>
  <c r="EW17" i="16"/>
  <c r="EW14" i="16"/>
  <c r="EW13" i="16"/>
  <c r="EW69" i="16"/>
  <c r="EX69" i="16" s="1"/>
  <c r="EX27" i="16" s="1"/>
  <c r="EX31" i="16" l="1"/>
  <c r="EX30" i="16"/>
  <c r="EX32" i="16"/>
  <c r="EX29" i="16"/>
  <c r="EX28" i="16"/>
  <c r="EX7" i="16"/>
  <c r="EX25" i="16"/>
  <c r="EX26" i="16"/>
  <c r="EX2" i="16"/>
  <c r="EX18" i="16"/>
  <c r="EX4" i="16"/>
  <c r="EX19" i="16"/>
  <c r="EX33" i="16"/>
  <c r="EX24" i="16"/>
  <c r="EX3" i="16"/>
  <c r="EX6" i="16"/>
  <c r="EX11" i="16"/>
  <c r="EX15" i="16"/>
  <c r="EX17" i="16"/>
  <c r="EX22" i="16"/>
  <c r="EX23" i="16"/>
  <c r="EX9" i="16"/>
  <c r="EX8" i="16"/>
  <c r="EX12" i="16"/>
  <c r="EX16" i="16"/>
  <c r="EX13" i="16"/>
  <c r="EX20" i="16"/>
  <c r="EX5" i="16"/>
  <c r="EX21" i="16"/>
  <c r="EX10" i="16"/>
  <c r="EX14" i="16"/>
  <c r="O34" i="23" l="1"/>
  <c r="DX33" i="16" s="1"/>
  <c r="N34" i="23"/>
  <c r="BX33" i="16" s="1"/>
  <c r="M34" i="23"/>
  <c r="BV33" i="16" s="1"/>
  <c r="Q34" i="23"/>
  <c r="GO26" i="16" l="1"/>
  <c r="BW26" i="16"/>
  <c r="BW28" i="16"/>
  <c r="BY26" i="16"/>
  <c r="BY28" i="16"/>
  <c r="DY26" i="16"/>
  <c r="DY28" i="16"/>
  <c r="BW33" i="16"/>
  <c r="FO33" i="16"/>
  <c r="FP33" i="16" s="1"/>
  <c r="BY33" i="16"/>
  <c r="DY33" i="16"/>
</calcChain>
</file>

<file path=xl/sharedStrings.xml><?xml version="1.0" encoding="utf-8"?>
<sst xmlns="http://schemas.openxmlformats.org/spreadsheetml/2006/main" count="3148" uniqueCount="601">
  <si>
    <t>ĐỊA CHỈ</t>
  </si>
  <si>
    <t>trandaithuan@gmail.com</t>
  </si>
  <si>
    <t>khoaxetnghiemthienhanh@gmail.com</t>
  </si>
  <si>
    <t>khoahuyethocqngai@gmail.com</t>
  </si>
  <si>
    <t>xntm.doh@gmail.com</t>
  </si>
  <si>
    <t>KHOA XÉT NGHIỆM</t>
  </si>
  <si>
    <t>BỆNH VIỆN ĐÀ NẴNG</t>
  </si>
  <si>
    <t>KHOA HUYẾT HỌC</t>
  </si>
  <si>
    <t>BỆNH VIỆN ĐA KHOA ĐỒNG NAI</t>
  </si>
  <si>
    <t>BỆNH VIỆN ĐA KHOA THỐNG NHẤT ĐỒNG NAI</t>
  </si>
  <si>
    <t>BỆNH VIỆN ĐA KHOA TỈNH BÌNH ĐỊNH</t>
  </si>
  <si>
    <t>BỆNH VIỆN ĐA KHOA THIỆN HẠNH</t>
  </si>
  <si>
    <t>BỆNH VIỆN ĐA KHOA TỈNH QUẢNG NGÃI</t>
  </si>
  <si>
    <t>BỆNH VIỆN UNG BƯỚU ĐÀ NẴNG</t>
  </si>
  <si>
    <t>khoahuyethocbvtndn@gmail.com</t>
  </si>
  <si>
    <t>hh.bvtwqn@gmail.com</t>
  </si>
  <si>
    <t>BỆNH VIỆN ĐA KHOA KHU VỰC LONG KHÁNH</t>
  </si>
  <si>
    <t>HCM107</t>
  </si>
  <si>
    <t>DNI202</t>
  </si>
  <si>
    <t>VTU204</t>
  </si>
  <si>
    <t>DLK503</t>
  </si>
  <si>
    <t>BDG203</t>
  </si>
  <si>
    <t>DNI204</t>
  </si>
  <si>
    <t>TRUNG TÂM TRUYỀN MÁU CHỢ RẪY</t>
  </si>
  <si>
    <t>maichaudlvn@gmail.com</t>
  </si>
  <si>
    <t>BỆNH VIỆN ĐA KHOA TRUNG ƯƠNG QUẢNG NAM</t>
  </si>
  <si>
    <t>BỆNH VIỆN BÀ RỊA</t>
  </si>
  <si>
    <t>TT</t>
  </si>
  <si>
    <t>QNI207</t>
  </si>
  <si>
    <t>BỆNH VIỆN ĐA KHOA KHU VỰC LONG THÀNH</t>
  </si>
  <si>
    <t>TRUNG TÂM Y TẾ HUYỆN NHƠN TRẠCH</t>
  </si>
  <si>
    <t>chandoanhinhanhbvdkdl@gmail.com</t>
  </si>
  <si>
    <t xml:space="preserve">xetnghiemnhontrach2017@gmail.com </t>
  </si>
  <si>
    <t>Ấp Xóm Hố, Xã Phú Hội, Huyện Nhơn Trạch, Đồng Nai</t>
  </si>
  <si>
    <t>labsannhiquangngai@gmail.com</t>
  </si>
  <si>
    <t>tthhtm.binhdinh@gmail.com</t>
  </si>
  <si>
    <t>huyethoctruyenmaubvdn@gmail.com</t>
  </si>
  <si>
    <t>khoaxetnghiembvlk@gmail.com</t>
  </si>
  <si>
    <t>DNI205</t>
  </si>
  <si>
    <t>BỆNH VIỆN ĐA KHOA VÙNG TÂY NGUYÊN</t>
  </si>
  <si>
    <t>KHA201H</t>
  </si>
  <si>
    <t>DKN304</t>
  </si>
  <si>
    <t>TRUNG TÂM Y TẾ HUYỆN ĐĂK R'LẤP</t>
  </si>
  <si>
    <t>DNI401</t>
  </si>
  <si>
    <t>BỆNH VIỆN C ĐÀ NẴNG</t>
  </si>
  <si>
    <t>BDH201H</t>
  </si>
  <si>
    <t>BỆNH VIỆN ĐA KHOA TRUNG ƯƠNG CẦN THƠ</t>
  </si>
  <si>
    <t>HCM103H</t>
  </si>
  <si>
    <t>DNI201H</t>
  </si>
  <si>
    <t>HCM101T</t>
  </si>
  <si>
    <t>QNM101H</t>
  </si>
  <si>
    <t>KHOA HUYẾT HỌC - TRUYỀN MÁU</t>
  </si>
  <si>
    <t>BT100</t>
  </si>
  <si>
    <t>BT101</t>
  </si>
  <si>
    <t>BT102</t>
  </si>
  <si>
    <t>BT110</t>
  </si>
  <si>
    <t>BT111</t>
  </si>
  <si>
    <t>BT113</t>
  </si>
  <si>
    <t>BT114</t>
  </si>
  <si>
    <t>BT115</t>
  </si>
  <si>
    <t>BT117</t>
  </si>
  <si>
    <t>BT118</t>
  </si>
  <si>
    <t>BT119</t>
  </si>
  <si>
    <t>BT121</t>
  </si>
  <si>
    <t>BT124</t>
  </si>
  <si>
    <t>BT125</t>
  </si>
  <si>
    <t>BT126</t>
  </si>
  <si>
    <t>BT127</t>
  </si>
  <si>
    <t>BT128</t>
  </si>
  <si>
    <t>BT129</t>
  </si>
  <si>
    <t>DNI203H</t>
  </si>
  <si>
    <t>QE1009</t>
  </si>
  <si>
    <t>QE1019</t>
  </si>
  <si>
    <t>BT130</t>
  </si>
  <si>
    <t>BT133</t>
  </si>
  <si>
    <t>BT134</t>
  </si>
  <si>
    <t>BT136</t>
  </si>
  <si>
    <t>BT138</t>
  </si>
  <si>
    <t>LRN</t>
  </si>
  <si>
    <t>PRN</t>
  </si>
  <si>
    <t>PRO</t>
  </si>
  <si>
    <t>PAR</t>
  </si>
  <si>
    <t>DEP</t>
  </si>
  <si>
    <t>FONE</t>
  </si>
  <si>
    <t>EQA STAFF</t>
  </si>
  <si>
    <t>EMAILEQA</t>
  </si>
  <si>
    <t xml:space="preserve">xn.bvpsndn@gmail.com
</t>
  </si>
  <si>
    <t xml:space="preserve">pqkhanh91@gmail.com
</t>
  </si>
  <si>
    <t>date</t>
  </si>
  <si>
    <t>d1</t>
  </si>
  <si>
    <t>d2</t>
  </si>
  <si>
    <t>d3</t>
  </si>
  <si>
    <t>n3r</t>
  </si>
  <si>
    <t>n1rall</t>
  </si>
  <si>
    <t>n1re1</t>
  </si>
  <si>
    <t>n1re2</t>
  </si>
  <si>
    <t>n2rall</t>
  </si>
  <si>
    <t>n2re1</t>
  </si>
  <si>
    <t>n2re2</t>
  </si>
  <si>
    <t>n3rall</t>
  </si>
  <si>
    <t>n3re1</t>
  </si>
  <si>
    <t>n3re2</t>
  </si>
  <si>
    <t>pabo</t>
  </si>
  <si>
    <t>prhd</t>
  </si>
  <si>
    <t>cuabo</t>
  </si>
  <si>
    <t>curhd</t>
  </si>
  <si>
    <t>x11</t>
  </si>
  <si>
    <t>x12</t>
  </si>
  <si>
    <t>x11all</t>
  </si>
  <si>
    <t>x11e</t>
  </si>
  <si>
    <t>x12all</t>
  </si>
  <si>
    <t>x12e</t>
  </si>
  <si>
    <t>x13</t>
  </si>
  <si>
    <t>x13all</t>
  </si>
  <si>
    <t>x13e</t>
  </si>
  <si>
    <t>px1</t>
  </si>
  <si>
    <t>x21</t>
  </si>
  <si>
    <t>x21all</t>
  </si>
  <si>
    <t>x21e</t>
  </si>
  <si>
    <t>x22</t>
  </si>
  <si>
    <t>x22all</t>
  </si>
  <si>
    <t>x22e</t>
  </si>
  <si>
    <t>x23</t>
  </si>
  <si>
    <t>x23all</t>
  </si>
  <si>
    <t>x23e</t>
  </si>
  <si>
    <t>px2</t>
  </si>
  <si>
    <t>x31</t>
  </si>
  <si>
    <t>x31all</t>
  </si>
  <si>
    <t>x31e</t>
  </si>
  <si>
    <t>x32</t>
  </si>
  <si>
    <t>x32all</t>
  </si>
  <si>
    <t>x32e</t>
  </si>
  <si>
    <t>x33</t>
  </si>
  <si>
    <t>x33all</t>
  </si>
  <si>
    <t>x33e</t>
  </si>
  <si>
    <t>px3</t>
  </si>
  <si>
    <t>px</t>
  </si>
  <si>
    <t>pcux</t>
  </si>
  <si>
    <t>cux</t>
  </si>
  <si>
    <t>dat1</t>
  </si>
  <si>
    <t>dat1r</t>
  </si>
  <si>
    <t>dat1all</t>
  </si>
  <si>
    <t>dat1e</t>
  </si>
  <si>
    <t>pc1</t>
  </si>
  <si>
    <t>pc2</t>
  </si>
  <si>
    <t>dat2</t>
  </si>
  <si>
    <t>dat2r</t>
  </si>
  <si>
    <t>dat2all</t>
  </si>
  <si>
    <t>dat2e</t>
  </si>
  <si>
    <t>dat3</t>
  </si>
  <si>
    <t>dat3all</t>
  </si>
  <si>
    <t>dat3e</t>
  </si>
  <si>
    <t>pc3</t>
  </si>
  <si>
    <t>pcuabo</t>
  </si>
  <si>
    <t>pcurhd</t>
  </si>
  <si>
    <t>pcuc</t>
  </si>
  <si>
    <t>cuc</t>
  </si>
  <si>
    <t>ab1</t>
  </si>
  <si>
    <t>ab1r</t>
  </si>
  <si>
    <t>ab1all</t>
  </si>
  <si>
    <t>ab1e</t>
  </si>
  <si>
    <t>ab2</t>
  </si>
  <si>
    <t>ab2r</t>
  </si>
  <si>
    <t>ab2all</t>
  </si>
  <si>
    <t>ab2e</t>
  </si>
  <si>
    <t>ab3</t>
  </si>
  <si>
    <t>ab3r</t>
  </si>
  <si>
    <t>ab3all</t>
  </si>
  <si>
    <t>ab3e</t>
  </si>
  <si>
    <t>pab1</t>
  </si>
  <si>
    <t>pab2</t>
  </si>
  <si>
    <t>pab3</t>
  </si>
  <si>
    <t>pcuab</t>
  </si>
  <si>
    <t>cuab</t>
  </si>
  <si>
    <t>HH</t>
  </si>
  <si>
    <t>erabo</t>
  </si>
  <si>
    <t>errhd</t>
  </si>
  <si>
    <t>erxm</t>
  </si>
  <si>
    <t>erco</t>
  </si>
  <si>
    <t>erab</t>
  </si>
  <si>
    <t>erlate</t>
  </si>
  <si>
    <t>pn1</t>
  </si>
  <si>
    <t>pn2</t>
  </si>
  <si>
    <t>pn3</t>
  </si>
  <si>
    <t>plate</t>
  </si>
  <si>
    <t>pculate</t>
  </si>
  <si>
    <t>culate</t>
  </si>
  <si>
    <t>cx</t>
  </si>
  <si>
    <t>cabo</t>
  </si>
  <si>
    <t>crhd</t>
  </si>
  <si>
    <t>pc</t>
  </si>
  <si>
    <t>cc</t>
  </si>
  <si>
    <t>pab</t>
  </si>
  <si>
    <t>cab</t>
  </si>
  <si>
    <t>rn1rall</t>
  </si>
  <si>
    <t>rn1re1</t>
  </si>
  <si>
    <t>rn1re2</t>
  </si>
  <si>
    <t>rn2rall</t>
  </si>
  <si>
    <t>rn2re1</t>
  </si>
  <si>
    <t>rn2re2</t>
  </si>
  <si>
    <t>rn3rall</t>
  </si>
  <si>
    <t>rn3re1</t>
  </si>
  <si>
    <t>rn3re2</t>
  </si>
  <si>
    <t>rx11all</t>
  </si>
  <si>
    <t>rx11e</t>
  </si>
  <si>
    <t>rx12all</t>
  </si>
  <si>
    <t>rx12e</t>
  </si>
  <si>
    <t>rx13all</t>
  </si>
  <si>
    <t>rx13e</t>
  </si>
  <si>
    <t>rx21all</t>
  </si>
  <si>
    <t>rx21e</t>
  </si>
  <si>
    <t>rx22all</t>
  </si>
  <si>
    <t>rx22e</t>
  </si>
  <si>
    <t>rx23all</t>
  </si>
  <si>
    <t>rx23e</t>
  </si>
  <si>
    <t>rx31all</t>
  </si>
  <si>
    <t>rx31e</t>
  </si>
  <si>
    <t>rx32all</t>
  </si>
  <si>
    <t>rx32e</t>
  </si>
  <si>
    <t>rx33all</t>
  </si>
  <si>
    <t>rx33e</t>
  </si>
  <si>
    <t>rdat1all</t>
  </si>
  <si>
    <t>rdat1e</t>
  </si>
  <si>
    <t>rdat2all</t>
  </si>
  <si>
    <t>rdat2e</t>
  </si>
  <si>
    <t>rdat3all</t>
  </si>
  <si>
    <t>rdat3e</t>
  </si>
  <si>
    <t>rab1all</t>
  </si>
  <si>
    <t>rab1e</t>
  </si>
  <si>
    <t>rab2all</t>
  </si>
  <si>
    <t>rab2e</t>
  </si>
  <si>
    <t>rab3all</t>
  </si>
  <si>
    <t>rab3e</t>
  </si>
  <si>
    <t>iat1</t>
  </si>
  <si>
    <t>iat1r</t>
  </si>
  <si>
    <t>iat1all</t>
  </si>
  <si>
    <t>iat1e</t>
  </si>
  <si>
    <t>riat1all</t>
  </si>
  <si>
    <t>riat1e</t>
  </si>
  <si>
    <t>iat2</t>
  </si>
  <si>
    <t>iat2all</t>
  </si>
  <si>
    <t>iat2e</t>
  </si>
  <si>
    <t>riat2all</t>
  </si>
  <si>
    <t>riat2e</t>
  </si>
  <si>
    <t>iat3</t>
  </si>
  <si>
    <t>iat3all</t>
  </si>
  <si>
    <t>iat3e</t>
  </si>
  <si>
    <t>riat3all</t>
  </si>
  <si>
    <t>riat3e</t>
  </si>
  <si>
    <t>cycle</t>
  </si>
  <si>
    <t>ver</t>
  </si>
  <si>
    <t>01</t>
  </si>
  <si>
    <t>pabon1</t>
  </si>
  <si>
    <t>prhdn1</t>
  </si>
  <si>
    <t>prhdn2</t>
  </si>
  <si>
    <t>pabon2</t>
  </si>
  <si>
    <t>pabon3</t>
  </si>
  <si>
    <t>prhdn3</t>
  </si>
  <si>
    <t>abo1</t>
  </si>
  <si>
    <t>rhd1</t>
  </si>
  <si>
    <t>rhd2</t>
  </si>
  <si>
    <t>rhd3</t>
  </si>
  <si>
    <t>abo2</t>
  </si>
  <si>
    <t>abo3</t>
  </si>
  <si>
    <t>Dương</t>
  </si>
  <si>
    <t>nabo1r</t>
  </si>
  <si>
    <t>nrhd1r</t>
  </si>
  <si>
    <t>nabo2r</t>
  </si>
  <si>
    <t>nrhd2r</t>
  </si>
  <si>
    <t>KHH</t>
  </si>
  <si>
    <t>Âm tính</t>
  </si>
  <si>
    <t>TC</t>
  </si>
  <si>
    <t>rn1all</t>
  </si>
  <si>
    <t>rn1e1</t>
  </si>
  <si>
    <t>n1r</t>
  </si>
  <si>
    <t>n2r</t>
  </si>
  <si>
    <t>rn2all</t>
  </si>
  <si>
    <t>rn2e1</t>
  </si>
  <si>
    <t>O RhD Dương</t>
  </si>
  <si>
    <t>rn2e2</t>
  </si>
  <si>
    <t>rn1e2</t>
  </si>
  <si>
    <t>Không có KTBT</t>
  </si>
  <si>
    <t>CTO101H</t>
  </si>
  <si>
    <t>DNG201H</t>
  </si>
  <si>
    <t>DNG203</t>
  </si>
  <si>
    <t>DNG204</t>
  </si>
  <si>
    <t>QNI201H</t>
  </si>
  <si>
    <t>VTU201</t>
  </si>
  <si>
    <t>DNG102H</t>
  </si>
  <si>
    <t>dat3r</t>
  </si>
  <si>
    <t>iat3r</t>
  </si>
  <si>
    <t>iat2r</t>
  </si>
  <si>
    <t>NAME</t>
  </si>
  <si>
    <t>khoaxnbvbr@gmail.com</t>
  </si>
  <si>
    <t>pxnbvpsnbd@gmail.com</t>
  </si>
  <si>
    <t>BT143</t>
  </si>
  <si>
    <t>BT146</t>
  </si>
  <si>
    <t>BT148</t>
  </si>
  <si>
    <t>BT149</t>
  </si>
  <si>
    <t>BT150</t>
  </si>
  <si>
    <t>BT116A</t>
  </si>
  <si>
    <t>nabo3r</t>
  </si>
  <si>
    <t>nrhd3r</t>
  </si>
  <si>
    <t>Thôn Nam Sơn, Xã Tam Hiệp, Huyện Núi Thành, Quảng Nam</t>
  </si>
  <si>
    <t>DNI525</t>
  </si>
  <si>
    <t>BỆNH VIỆN PHỤ SẢN - NHI ĐÀ NẴNG</t>
  </si>
  <si>
    <t>BỆNH VIỆN NHI ĐỒNG ĐỒNG NAI</t>
  </si>
  <si>
    <t>Số 1 Lý Thường Kiệt, Phường 7, Quận Tân Bình, Thành phố Hồ Chí Minh</t>
  </si>
  <si>
    <t>Số 17, Nguyễn Chí Thanh, Phường Tân An, Thành phố Buôn Ma Thuột, Đắk Lắk</t>
  </si>
  <si>
    <t>Tổ 28, Phường Hòa Minh, Quận Liên Chiểu, Thành phố Đà Nẵng</t>
  </si>
  <si>
    <t>Số 686 Võ Văn Kiệt, Phường Long Tâm, Thành phố Bà Rịa, Bà Rịa Vũng Tàu</t>
  </si>
  <si>
    <t>Khu phố 5, Xa lộ Hà Nội, Phường Tân Hiệp, Thành phố Biên Hòa, Đồng Nai</t>
  </si>
  <si>
    <t>Số 184 Hùng Vương, Phường Trần Phú, Thành phố Quảng Ngãi, Quảng Ngãi</t>
  </si>
  <si>
    <t>Số 315 Nguyễn Văn Linh, Phường An Khánh, Quận Ninh Kiều, Thành phố Cần Thơ</t>
  </si>
  <si>
    <t>Chuyển điểm tích lũy cho "List nhap"</t>
  </si>
  <si>
    <t>Sum 3 đợt gần nhất</t>
  </si>
  <si>
    <t>BỆNH VIỆN ĐẠI HỌC Y DƯỢC THÀNH PHỐ HỒ CHÍ MINH</t>
  </si>
  <si>
    <t>BỆNH VIỆN THỐNG NHẤT</t>
  </si>
  <si>
    <t>huyethocbvdn@gmail.com</t>
  </si>
  <si>
    <t>duongdch@gmail.com</t>
  </si>
  <si>
    <t>xn.bvpsndn@gmail.com</t>
  </si>
  <si>
    <t>CÔNG TY TNHH Y TÂM GIAO - BỆNH VIỆN PHỤ SẢN NHI BÌNH DƯƠNG</t>
  </si>
  <si>
    <t>KHOA CHẨN ĐOÁN</t>
  </si>
  <si>
    <t>455 CMT8, Phường Phú Cường, Thành phố Thủ Dầu Một, Bình Dương</t>
  </si>
  <si>
    <t>ngocthaonguyen123@gmail.com</t>
  </si>
  <si>
    <t>Đường Lê Hữu Trác, Phường Nghĩa Lộ, Thành Phố Quảng Ngãi, Quảng Ngãi</t>
  </si>
  <si>
    <t>lynuongxn@gmail.com</t>
  </si>
  <si>
    <t>anhdao.yk81@gmail.com</t>
  </si>
  <si>
    <t>xetnghiemdn@gmail.com</t>
  </si>
  <si>
    <t>BỆNH VIỆN SẢN NHI TỈNH QUẢNG NGÃI</t>
  </si>
  <si>
    <t>HCM601TH</t>
  </si>
  <si>
    <t>KHOA TIẾP HUYẾT - BỆNH VIỆN QUÂN Y 175</t>
  </si>
  <si>
    <t>KHOA TIẾP HUYẾT</t>
  </si>
  <si>
    <t>nhumai175@gmail.com</t>
  </si>
  <si>
    <t>Số 786 Nguyễn Kiệm, Phường 3, Quận Gò Vấp, Thành phố Hồ Chí Minh</t>
  </si>
  <si>
    <t>BỆNH VIỆN ĐA KHOA TỈNH KHÁNH HÒA</t>
  </si>
  <si>
    <t>khoahhtmbvkhk@gmail.com</t>
  </si>
  <si>
    <t>TDP 9, Thị Trấn Kiến Đức, Huyện Đăk R' Lấp, Đắk Nông</t>
  </si>
  <si>
    <t>xetnghiemnhontrach2017@gmail.com</t>
  </si>
  <si>
    <t>KHOA HUYẾT HỌC TRUYỀN MÁU</t>
  </si>
  <si>
    <t>drminhthy@yahoo.com</t>
  </si>
  <si>
    <t>CÔNG TY CỔ PHẦN BỆNH VIỆN QUỐC TẾ CTCH SÀI GÒN ĐỒNG NAI</t>
  </si>
  <si>
    <t>khoaxetnghiemitodongnai@gmail.com</t>
  </si>
  <si>
    <t>BỆNH VIỆN ĐA KHOA TỈNH BÌNH THUẬN</t>
  </si>
  <si>
    <t>doannguyenkhanhtrinh@gmail.com</t>
  </si>
  <si>
    <t>xetnghiembvbt@gmail.com</t>
  </si>
  <si>
    <t>DNG508</t>
  </si>
  <si>
    <t>BỆNH VIỆN ĐA KHOA QUỐC TẾ VINME ĐÀ NẴNG</t>
  </si>
  <si>
    <t>v.mynd2@vinmec.com</t>
  </si>
  <si>
    <t>Đường 30/4, Khu Dân Cư Số 4, Nguyễn Tri Phương, Phường Hòa Cường Bắc, Quận Hải Châu,Thành Phố Đà Nẵng</t>
  </si>
  <si>
    <t>v.chienhd@vinmec.com</t>
  </si>
  <si>
    <t>HCM106</t>
  </si>
  <si>
    <t>BỆNH VIỆN ĐẠI HỌC Y DƯỢC THÀNH PHỐ HỒ CHÍ MINH CƠ SỞ 2</t>
  </si>
  <si>
    <t>dotranquoctoan@gmail.com</t>
  </si>
  <si>
    <t>Số 201 Nguyễn Chí Thanh, Phường 12, Quận 5, Thành phố Hồ Chí Minh</t>
  </si>
  <si>
    <t>khoaxncs2@gmail.com</t>
  </si>
  <si>
    <t>KTM201H</t>
  </si>
  <si>
    <t>BỆNH VIỆN ĐA KHOA TỈNH KON TUM</t>
  </si>
  <si>
    <t>HUYẾT HỌC VÀ TRUYỀN MÁU</t>
  </si>
  <si>
    <t>quanlychatluongbvdkkt@gmail.com</t>
  </si>
  <si>
    <t>Số 224 Bà Triệu, Phường Quang Trung, Thành phố Kon Tum, Kon Tum</t>
  </si>
  <si>
    <t>yenkxnkt@gmail.com</t>
  </si>
  <si>
    <t>LDG201</t>
  </si>
  <si>
    <t>BỆNH VIỆN ĐA KHOA  LÂM ĐỒNG</t>
  </si>
  <si>
    <t>hoanganhdalat68@gmail.com</t>
  </si>
  <si>
    <t>Số 01 Phạm Ngọc Thạch, Phường 6, Thành Phố Đà Lạt, Lâm Đồng</t>
  </si>
  <si>
    <t>PYN201H</t>
  </si>
  <si>
    <t>BỆNH VIỆN ĐA KHOA TỈNH  PHÚ YÊN</t>
  </si>
  <si>
    <t>BT151</t>
  </si>
  <si>
    <t>BT152</t>
  </si>
  <si>
    <t>BT153</t>
  </si>
  <si>
    <t>KHOA XÉT NGHIỆM - TRUYỀN MÁU</t>
  </si>
  <si>
    <t>KHOA XÉT NGHIỆM VÀ CDHA</t>
  </si>
  <si>
    <t>KHOA CĐHA - XÉT NGHIỆM</t>
  </si>
  <si>
    <t>TRẦN ĐẠI THUẬN - 0903369411</t>
  </si>
  <si>
    <t>NGUYỄN NGỌC NGA - 0905394923</t>
  </si>
  <si>
    <t>TRƯƠNG THẾ DIỄM TRINH - 0946924867</t>
  </si>
  <si>
    <t>HỒ NGỌC DƯƠNG - 0918998199</t>
  </si>
  <si>
    <t>VÕ THỊ HẬU - 0937948860</t>
  </si>
  <si>
    <t>NGUYỄN LÊ HUYỀN THANH - 0812590879</t>
  </si>
  <si>
    <t>NGUYỄN THỊ NGỌC THẢO - 0975465781</t>
  </si>
  <si>
    <t>NGUYỄN THỊ HIỀN - 0985731376</t>
  </si>
  <si>
    <t>LƯU QUANG VIỆT - 0932536598</t>
  </si>
  <si>
    <t>THÁI THỊ XUÂN HOA - 0905865616</t>
  </si>
  <si>
    <t>NGUYỄN THỊ LY NƯƠNG - 0978705830</t>
  </si>
  <si>
    <t>VÕ TRƯƠNG ANH ĐÀO - 0773387858</t>
  </si>
  <si>
    <t>LÊ THỊ TÚ NHI - 0385178553</t>
  </si>
  <si>
    <t>ĐOÀN TRUNG QUÂN - 0949582567</t>
  </si>
  <si>
    <t>NGUYỄN THỊ THIỆN - 0787739386</t>
  </si>
  <si>
    <t>PHẠM QUỐC KHÁNH - 0902942117</t>
  </si>
  <si>
    <t>PHẠM THÁI HIỀN - 0973351370</t>
  </si>
  <si>
    <t>ĐOÀN NGUYỄN KHÁNH TRÌNH - 0937637429</t>
  </si>
  <si>
    <t>HOÀNG PHƯỚC NGUYÊN - 0905737060</t>
  </si>
  <si>
    <t>ĐỖ TRẦN QUỐC TOẢN - 0908496192</t>
  </si>
  <si>
    <t>HOÀNG THỊ HẢI YẾN - 0946814379</t>
  </si>
  <si>
    <t>ĐOÀN HOÀNG ANH - 0941662169</t>
  </si>
  <si>
    <t>TRẦN NGỌC LANH - 07025391501</t>
  </si>
  <si>
    <t>HỒ KIM LOAN - 0918178548</t>
  </si>
  <si>
    <t>BTN201</t>
  </si>
  <si>
    <t>BT155</t>
  </si>
  <si>
    <t>NGUYỄN THỊ MỸ NHUNG - 0907374007</t>
  </si>
  <si>
    <t>PER2</t>
  </si>
  <si>
    <t>TRẦN QUỐC TOẢN -  0982311907</t>
  </si>
  <si>
    <t>CHU THỊ BÍCH THỦY - 0919346884</t>
  </si>
  <si>
    <t>ĐỖ THỊ SINH - 0907678145</t>
  </si>
  <si>
    <t>TRẦN NGÔ GIA LINH - 0358962926</t>
  </si>
  <si>
    <t>LÊ ANH TUẤN - 0349569365</t>
  </si>
  <si>
    <t>DƯƠNG HẠNH - 0342852822</t>
  </si>
  <si>
    <t>TÔ THỊ LÝ - 0983653387</t>
  </si>
  <si>
    <t>kimloan.ho2@gmail.com</t>
  </si>
  <si>
    <t>NGUYỄN ĐỨC HUY - 0779079019</t>
  </si>
  <si>
    <t>TRẦN THỊ THU TRANG - 0903550412</t>
  </si>
  <si>
    <t>NGUYỄN ĐĂNG THI NHÂN - 0972341038</t>
  </si>
  <si>
    <t>ĐỖ HỒNG VÂN - 077 8161116</t>
  </si>
  <si>
    <t>khoahhtmbvtinhphuyen@gmail.com</t>
  </si>
  <si>
    <t>F99, Võ Thị Sáu, Phường Thống Nhất, Thành phố Biên Hòa, Đồng Nai</t>
  </si>
  <si>
    <t>Số 02, Đồng Khởi, Phường Tam Hoà, Thành phố Biên Hòa, Đồng Nai</t>
  </si>
  <si>
    <t>Số 124 Hải Phòng, Phường Thạch Thang, Quận Hải Châu, Thành phố Đà Nẵng</t>
  </si>
  <si>
    <t>Số 19 Yersin, Phường Lộc Thọ, Thành phố Nha Trang, Khánh Hòa</t>
  </si>
  <si>
    <t>Số 01 Trường Chinh, Phường Phu Tài, Thành phố Phan Thiết, Bình Thuận</t>
  </si>
  <si>
    <t>Số 15 Nguyễn Hữu Thọ, Phường,Thành Phố Tuy Hòa, Phú Yên</t>
  </si>
  <si>
    <t>Số 106 Nguyễn Huệ, Phường Trần Phú, Thành phố Quy Nhơn, Bình Định</t>
  </si>
  <si>
    <t>Số 911 đường 21/4, Phường Suối Tre, Thành phố Long Khánh, Đồng Nai</t>
  </si>
  <si>
    <t>234 Quốc Lộ 1, Phường Tân Biên, Thành Phố Biên Hòa, Đồng Nai</t>
  </si>
  <si>
    <t>Số 402 Lê Văn Hiến, Phường Khuê Mỹ, Quận Ngũ Hành Sơn, Thành phố Đà Nẵng</t>
  </si>
  <si>
    <t>BT116B</t>
  </si>
  <si>
    <t>Có KTBT</t>
  </si>
  <si>
    <t>Điểm đợt hiện tại</t>
  </si>
  <si>
    <t>Điểm Đợt hiện tại Lấy từ "List nhap"</t>
  </si>
  <si>
    <t>Tên Đợt</t>
  </si>
  <si>
    <t>DNI502</t>
  </si>
  <si>
    <t>TNH201</t>
  </si>
  <si>
    <t>BỆNH VIỆN ĐA KHOA TỈNH TÂY NINH</t>
  </si>
  <si>
    <t>BỆNH VIỆN HOÀN MỸ - QUỐC TẾ ĐỒNG NAI</t>
  </si>
  <si>
    <t>NGUYỄN THỊ HỒNG THẮM 0359919493</t>
  </si>
  <si>
    <t>miss.nguyenthihongtham@gmail.com</t>
  </si>
  <si>
    <t>Số 1048A Phạm Văn Thuận, Thành phố Biên Hòa, Đồng Nai</t>
  </si>
  <si>
    <t>TRẦN BÍCH HỢP 0915084115</t>
  </si>
  <si>
    <t>0915084115</t>
  </si>
  <si>
    <t>Atlas</t>
  </si>
  <si>
    <t>VHH</t>
  </si>
  <si>
    <t>Tulip</t>
  </si>
  <si>
    <t>PHAN THỊ HUYỀN - 0917268192</t>
  </si>
  <si>
    <t>626 Đường 30/4, Phường 3, Thành phố Tây Ninh, Tỉnh Tây Ninh</t>
  </si>
  <si>
    <t>Dương tính</t>
  </si>
  <si>
    <t xml:space="preserve"> </t>
  </si>
  <si>
    <t>BDG528</t>
  </si>
  <si>
    <t>BT156</t>
  </si>
  <si>
    <t>CÔNG TY CỐ PHẦN BỆNH VIỆN VẠN PHÚC</t>
  </si>
  <si>
    <t>TNH502</t>
  </si>
  <si>
    <t>BỆNH VIỆN ĐA KHOA TƯ NHÂN LÊ NGỌC TÙNG</t>
  </si>
  <si>
    <t>HCM605H</t>
  </si>
  <si>
    <t>BT160</t>
  </si>
  <si>
    <t>BPC501</t>
  </si>
  <si>
    <t>BT161</t>
  </si>
  <si>
    <t>BỆNH VIỆN HOÀN MỸ BÌNH PHƯỚC</t>
  </si>
  <si>
    <t>BDG514</t>
  </si>
  <si>
    <t>BT162</t>
  </si>
  <si>
    <t>BỆNH VIỆN ĐA KHOA TƯ NHÂN BÌNH DƯƠNG</t>
  </si>
  <si>
    <t>DNG101</t>
  </si>
  <si>
    <t>BT163</t>
  </si>
  <si>
    <t>BỆNH VIỆN 199</t>
  </si>
  <si>
    <t>DNG501</t>
  </si>
  <si>
    <t>BT164</t>
  </si>
  <si>
    <t>BỆNH VIỆN ĐA KHOA HOÀN MỸ ĐÀ NẴNG</t>
  </si>
  <si>
    <t>CÔNG TY CỔ PHẦN BỆNH VIỆN VẠN PHÚC</t>
  </si>
  <si>
    <t>KHOA HUYẾT HỌC - BỆNH VIỆN 30/4</t>
  </si>
  <si>
    <t>BỆNH VIỆN ĐA KHOA QUỐC TẾ VINMEC ĐÀ NẴNG</t>
  </si>
  <si>
    <t>TRẦN ĐẠI THUẬN - 0903369412</t>
  </si>
  <si>
    <t>BỆNH VIỆN ĐẠI HỌC Y DƯỢC THÀNH PHỐ HỒ CHÍ MINH CƠ SỞ 1</t>
  </si>
  <si>
    <t>DNI208</t>
  </si>
  <si>
    <t>BT142</t>
  </si>
  <si>
    <t>BỆNH VIỆN ĐA KHOA KHU VỰC ĐỊNH QUÁN</t>
  </si>
  <si>
    <t>BỆNH VIỆN VŨNG TÀU</t>
  </si>
  <si>
    <t>NGUYỄN THỊ LY NƯƠNG - 0978705831</t>
  </si>
  <si>
    <t>Đạt</t>
  </si>
  <si>
    <t>BỆNH VIỆN NHI TRUNG ƯƠNG</t>
  </si>
  <si>
    <t>BT165</t>
  </si>
  <si>
    <t>HNI102T</t>
  </si>
  <si>
    <t>NAN201</t>
  </si>
  <si>
    <t>LDG501</t>
  </si>
  <si>
    <t>BT167</t>
  </si>
  <si>
    <t>CÔNG TY CỔ PHẦN BỆNH VIỆN ĐA KHOA HOÀN MỸ ĐÀ LẠT</t>
  </si>
  <si>
    <t>BT170</t>
  </si>
  <si>
    <t>TRẦN THỊ MAI CHÂU - 0943426300</t>
  </si>
  <si>
    <t>DLK201</t>
  </si>
  <si>
    <t>TRẦN ĐẠI THUẬN - 0903369410</t>
  </si>
  <si>
    <t>AB RhD Dương</t>
  </si>
  <si>
    <t>BT112A</t>
  </si>
  <si>
    <t>BT112B</t>
  </si>
  <si>
    <t>BT139A</t>
  </si>
  <si>
    <t>BT139B</t>
  </si>
  <si>
    <t>BT139C</t>
  </si>
  <si>
    <t>DLK204</t>
  </si>
  <si>
    <t>BDH207</t>
  </si>
  <si>
    <t>BT171</t>
  </si>
  <si>
    <t>BT172</t>
  </si>
  <si>
    <t>DLK315</t>
  </si>
  <si>
    <t>BT173</t>
  </si>
  <si>
    <t>HNI108T</t>
  </si>
  <si>
    <t>BT174A</t>
  </si>
  <si>
    <t>BT174B</t>
  </si>
  <si>
    <t>BỆNH VIỆN TRUNG ƯƠNG QUÂN ĐỘI 108</t>
  </si>
  <si>
    <t>BỆNH VIỆN PHONG DA LIỄU TRUNG ƯƠNG QUỲNH LẬP</t>
  </si>
  <si>
    <t>BỆNH VIỆN  ĐA KHOA THÀNH PHỐ BUÔN MA THUỘT</t>
  </si>
  <si>
    <t>BỆNH VIỆN ĐA KHOA KHU VỰC BỒNG SƠN</t>
  </si>
  <si>
    <t>BỆNH VIỆN ĐẠI HỌC Y DƯỢC BUÔN MA THUỘT</t>
  </si>
  <si>
    <t>KTM202</t>
  </si>
  <si>
    <t>BT175</t>
  </si>
  <si>
    <t>BỆNH VIỆN ĐA KHOA KHU VỰC NGỌC HỒI</t>
  </si>
  <si>
    <t>2301plate</t>
  </si>
  <si>
    <t>2301pabo</t>
  </si>
  <si>
    <t>2301prhd</t>
  </si>
  <si>
    <t>2301px</t>
  </si>
  <si>
    <t>2301pc</t>
  </si>
  <si>
    <t>2301pab</t>
  </si>
  <si>
    <t>2301pculate</t>
  </si>
  <si>
    <t>2301pcuabo</t>
  </si>
  <si>
    <t>2301pcurhd</t>
  </si>
  <si>
    <t>2301pcux</t>
  </si>
  <si>
    <t>2301pcuc</t>
  </si>
  <si>
    <t>2301pcuab</t>
  </si>
  <si>
    <t>O</t>
  </si>
  <si>
    <t>BT159A</t>
  </si>
  <si>
    <t>BT159B</t>
  </si>
  <si>
    <t>PHẠM QUỐC KHÁNH - 0902942118</t>
  </si>
  <si>
    <t>ĐỖ HỒNG VÂN - 077 8161117</t>
  </si>
  <si>
    <t>BPC201SH</t>
  </si>
  <si>
    <t>BT141</t>
  </si>
  <si>
    <t>BỆNH VIỆN ĐA KHOA BÌNH PHƯỚC</t>
  </si>
  <si>
    <t>BTN502</t>
  </si>
  <si>
    <t>CÔNG TY TNHH BỆNH VIỆN AN PHƯỚC</t>
  </si>
  <si>
    <t>BT176</t>
  </si>
  <si>
    <t>2302plate</t>
  </si>
  <si>
    <t>2302pabo</t>
  </si>
  <si>
    <t>2302prhd</t>
  </si>
  <si>
    <t>2302px</t>
  </si>
  <si>
    <t>2302pc</t>
  </si>
  <si>
    <t>2302pab</t>
  </si>
  <si>
    <t>2302pculate</t>
  </si>
  <si>
    <t>2302pcuabo</t>
  </si>
  <si>
    <t>2302pcurhd</t>
  </si>
  <si>
    <t>2302pcux</t>
  </si>
  <si>
    <t>2302pcuc</t>
  </si>
  <si>
    <t>2302pcuab</t>
  </si>
  <si>
    <t>2303plate</t>
  </si>
  <si>
    <t>2303pabo</t>
  </si>
  <si>
    <t>2303prhd</t>
  </si>
  <si>
    <t>2303px</t>
  </si>
  <si>
    <t>2303pc</t>
  </si>
  <si>
    <t>2303pab</t>
  </si>
  <si>
    <t>2303pculate</t>
  </si>
  <si>
    <t>2303pcuabo</t>
  </si>
  <si>
    <t>2303pcurhd</t>
  </si>
  <si>
    <t>2303pcux</t>
  </si>
  <si>
    <t>2303pcuc</t>
  </si>
  <si>
    <t>2303pcuab</t>
  </si>
  <si>
    <t>2304plate</t>
  </si>
  <si>
    <t>2304pabo</t>
  </si>
  <si>
    <t>2304prhd</t>
  </si>
  <si>
    <t>2304px</t>
  </si>
  <si>
    <t>2304pc</t>
  </si>
  <si>
    <t>2304pab</t>
  </si>
  <si>
    <t>2304pculate</t>
  </si>
  <si>
    <t>2304pcuabo</t>
  </si>
  <si>
    <t>2304pcurhd</t>
  </si>
  <si>
    <t>2304pcux</t>
  </si>
  <si>
    <t>2304pcuc</t>
  </si>
  <si>
    <t>2304pcuab</t>
  </si>
  <si>
    <t>BDG569</t>
  </si>
  <si>
    <t>BT168</t>
  </si>
  <si>
    <t>CƠ BẢN</t>
  </si>
  <si>
    <t>BỆNH VIỆN ĐA KHOA PHƯƠNG CHI</t>
  </si>
  <si>
    <t>NTN201H</t>
  </si>
  <si>
    <t>BT137</t>
  </si>
  <si>
    <t>BỆNH VIỆN ĐA KHOA TỈNH NINH THUẬN</t>
  </si>
  <si>
    <t>AB</t>
  </si>
  <si>
    <t>2305prhd</t>
  </si>
  <si>
    <t>2305px</t>
  </si>
  <si>
    <t>2305pc</t>
  </si>
  <si>
    <t>2305pab</t>
  </si>
  <si>
    <t>2305pculate</t>
  </si>
  <si>
    <t>2305pcuabo</t>
  </si>
  <si>
    <t>2305pcurhd</t>
  </si>
  <si>
    <t>2305pcux</t>
  </si>
  <si>
    <t>2305pcuc</t>
  </si>
  <si>
    <t>2305pcuab</t>
  </si>
  <si>
    <t>2305plate</t>
  </si>
  <si>
    <t>2305pabo</t>
  </si>
  <si>
    <t>2306plate</t>
  </si>
  <si>
    <t>2306pabo</t>
  </si>
  <si>
    <t>2306prhd</t>
  </si>
  <si>
    <t>2306px</t>
  </si>
  <si>
    <t>2306pc</t>
  </si>
  <si>
    <t>2306pab</t>
  </si>
  <si>
    <t>2306pculate</t>
  </si>
  <si>
    <t>2306pcuabo</t>
  </si>
  <si>
    <t>2306pcurhd</t>
  </si>
  <si>
    <t>2306pcux</t>
  </si>
  <si>
    <t>2306pcuc</t>
  </si>
  <si>
    <t>2306pcuab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</si>
</sst>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yriad Pro"/>
      <family val="2"/>
    </font>
    <font>
      <sz val="12"/>
      <color theme="1"/>
      <name val="Myriad Pro"/>
      <family val="2"/>
    </font>
    <font>
      <sz val="12"/>
      <name val="Myriad Pro"/>
      <family val="2"/>
    </font>
    <font>
      <b/>
      <sz val="12"/>
      <color rgb="FF000000"/>
      <name val="Myriad Pro"/>
      <family val="2"/>
    </font>
    <font>
      <b/>
      <sz val="12"/>
      <color rgb="FF0070C0"/>
      <name val="Myriad Pro"/>
      <family val="2"/>
    </font>
    <font>
      <b/>
      <sz val="12"/>
      <color theme="1"/>
      <name val="Myriad Pro"/>
      <family val="2"/>
    </font>
    <font>
      <sz val="11"/>
      <color rgb="FF000000"/>
      <name val="Myriad Pro"/>
      <family val="2"/>
    </font>
    <font>
      <b/>
      <sz val="16"/>
      <color theme="0"/>
      <name val="Myriad Pro"/>
      <family val="2"/>
    </font>
    <font>
      <sz val="11"/>
      <color theme="1"/>
      <name val="Myriad Pro"/>
      <family val="2"/>
    </font>
    <font>
      <sz val="11"/>
      <color indexed="8"/>
      <name val="Calibri"/>
      <family val="2"/>
      <charset val="163"/>
    </font>
    <font>
      <sz val="8"/>
      <name val="Calibri"/>
      <family val="2"/>
      <scheme val="minor"/>
    </font>
    <font>
      <sz val="11"/>
      <name val="Myriad Pro"/>
      <family val="2"/>
    </font>
    <font>
      <sz val="12"/>
      <color theme="1"/>
      <name val="Myriad Pro"/>
    </font>
    <font>
      <sz val="11"/>
      <color rgb="FFFF0000"/>
      <name val="Myriad Pro"/>
      <family val="2"/>
    </font>
    <font>
      <sz val="12"/>
      <color rgb="FFFF0000"/>
      <name val="Myriad Pro"/>
      <family val="2"/>
    </font>
    <font>
      <sz val="11"/>
      <color rgb="FFFF0000"/>
      <name val="Myriad Pro"/>
    </font>
    <font>
      <sz val="12"/>
      <name val="Myriad Pro"/>
    </font>
    <font>
      <sz val="11"/>
      <name val="Myriad Pro"/>
    </font>
    <font>
      <sz val="11"/>
      <color rgb="FFFF0000"/>
      <name val="Calibri"/>
      <family val="2"/>
      <scheme val="minor"/>
    </font>
    <font>
      <b/>
      <sz val="11"/>
      <color rgb="FFFF0000"/>
      <name val="Myriad Pro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 applyFill="0" applyProtection="0"/>
  </cellStyleXfs>
  <cellXfs count="125">
    <xf numFmtId="0" fontId="0" fillId="0" borderId="0" xfId="0"/>
    <xf numFmtId="0" fontId="8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5" borderId="0" xfId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5" fillId="6" borderId="0" xfId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0" fontId="8" fillId="8" borderId="0" xfId="1" applyFont="1" applyFill="1" applyAlignment="1">
      <alignment horizontal="left" vertical="top"/>
    </xf>
    <xf numFmtId="0" fontId="5" fillId="8" borderId="0" xfId="1" applyFont="1" applyFill="1" applyAlignment="1">
      <alignment horizontal="left" vertical="top"/>
    </xf>
    <xf numFmtId="0" fontId="10" fillId="8" borderId="0" xfId="0" applyFont="1" applyFill="1" applyAlignment="1">
      <alignment horizontal="left" vertical="top"/>
    </xf>
    <xf numFmtId="0" fontId="5" fillId="7" borderId="0" xfId="1" applyFont="1" applyFill="1" applyAlignment="1">
      <alignment horizontal="left" vertical="top"/>
    </xf>
    <xf numFmtId="0" fontId="5" fillId="6" borderId="0" xfId="1" applyFont="1" applyFill="1" applyAlignment="1">
      <alignment horizontal="center" vertical="top"/>
    </xf>
    <xf numFmtId="0" fontId="13" fillId="0" borderId="0" xfId="0" applyFont="1" applyAlignment="1" applyProtection="1">
      <alignment horizontal="left" vertical="top"/>
      <protection hidden="1"/>
    </xf>
    <xf numFmtId="0" fontId="6" fillId="6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5" fillId="0" borderId="0" xfId="1" applyFont="1" applyAlignment="1">
      <alignment horizontal="center" vertical="top"/>
    </xf>
    <xf numFmtId="49" fontId="6" fillId="10" borderId="0" xfId="0" applyNumberFormat="1" applyFont="1" applyFill="1" applyAlignment="1">
      <alignment horizontal="center" vertical="top"/>
    </xf>
    <xf numFmtId="0" fontId="6" fillId="10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7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/>
    </xf>
    <xf numFmtId="0" fontId="7" fillId="5" borderId="0" xfId="1" applyFont="1" applyFill="1" applyAlignment="1">
      <alignment horizontal="center" vertical="top"/>
    </xf>
    <xf numFmtId="0" fontId="5" fillId="2" borderId="0" xfId="1" applyFont="1" applyFill="1" applyAlignment="1">
      <alignment horizontal="center" vertical="top"/>
    </xf>
    <xf numFmtId="0" fontId="5" fillId="7" borderId="0" xfId="1" applyFont="1" applyFill="1" applyAlignment="1">
      <alignment horizontal="center" vertical="top"/>
    </xf>
    <xf numFmtId="0" fontId="5" fillId="5" borderId="0" xfId="1" applyFont="1" applyFill="1" applyAlignment="1">
      <alignment horizontal="center" vertical="top"/>
    </xf>
    <xf numFmtId="0" fontId="5" fillId="4" borderId="0" xfId="1" applyFont="1" applyFill="1" applyAlignment="1">
      <alignment horizontal="center" vertical="top"/>
    </xf>
    <xf numFmtId="0" fontId="5" fillId="9" borderId="0" xfId="1" applyFont="1" applyFill="1" applyAlignment="1">
      <alignment horizontal="center" vertical="top"/>
    </xf>
    <xf numFmtId="49" fontId="5" fillId="10" borderId="0" xfId="1" applyNumberFormat="1" applyFont="1" applyFill="1" applyAlignment="1">
      <alignment horizontal="center" vertical="top"/>
    </xf>
    <xf numFmtId="0" fontId="5" fillId="10" borderId="0" xfId="1" applyFont="1" applyFill="1" applyAlignment="1">
      <alignment horizontal="center" vertical="top"/>
    </xf>
    <xf numFmtId="0" fontId="5" fillId="3" borderId="0" xfId="1" applyFont="1" applyFill="1" applyAlignment="1">
      <alignment horizontal="center" vertical="top"/>
    </xf>
    <xf numFmtId="0" fontId="5" fillId="11" borderId="0" xfId="1" applyFont="1" applyFill="1" applyAlignment="1">
      <alignment horizontal="center" vertical="top"/>
    </xf>
    <xf numFmtId="49" fontId="5" fillId="8" borderId="0" xfId="1" applyNumberFormat="1" applyFont="1" applyFill="1" applyAlignment="1">
      <alignment horizontal="center" vertical="top"/>
    </xf>
    <xf numFmtId="0" fontId="5" fillId="8" borderId="0" xfId="1" applyFont="1" applyFill="1" applyAlignment="1">
      <alignment horizontal="center" vertical="top"/>
    </xf>
    <xf numFmtId="0" fontId="12" fillId="7" borderId="0" xfId="1" applyFont="1" applyFill="1" applyAlignment="1">
      <alignment horizontal="center" vertical="top"/>
    </xf>
    <xf numFmtId="49" fontId="5" fillId="0" borderId="0" xfId="1" applyNumberFormat="1" applyFont="1" applyAlignment="1">
      <alignment horizontal="center" vertical="top"/>
    </xf>
    <xf numFmtId="0" fontId="7" fillId="14" borderId="0" xfId="0" applyFont="1" applyFill="1" applyAlignment="1">
      <alignment horizontal="center" vertical="top"/>
    </xf>
    <xf numFmtId="0" fontId="5" fillId="14" borderId="0" xfId="1" applyFont="1" applyFill="1" applyAlignment="1">
      <alignment horizontal="center" vertical="top"/>
    </xf>
    <xf numFmtId="0" fontId="5" fillId="14" borderId="0" xfId="1" applyFont="1" applyFill="1" applyAlignment="1">
      <alignment horizontal="left" vertical="top"/>
    </xf>
    <xf numFmtId="49" fontId="11" fillId="0" borderId="0" xfId="1" applyNumberFormat="1" applyFont="1" applyAlignment="1">
      <alignment horizontal="center" vertical="top"/>
    </xf>
    <xf numFmtId="49" fontId="11" fillId="13" borderId="0" xfId="1" applyNumberFormat="1" applyFont="1" applyFill="1" applyAlignment="1">
      <alignment horizontal="center" vertical="top"/>
    </xf>
    <xf numFmtId="49" fontId="11" fillId="12" borderId="0" xfId="1" applyNumberFormat="1" applyFont="1" applyFill="1" applyAlignment="1">
      <alignment horizontal="center" vertical="center"/>
    </xf>
    <xf numFmtId="49" fontId="11" fillId="3" borderId="0" xfId="1" applyNumberFormat="1" applyFont="1" applyFill="1" applyAlignment="1">
      <alignment horizontal="center" vertical="center"/>
    </xf>
    <xf numFmtId="49" fontId="11" fillId="12" borderId="0" xfId="1" applyNumberFormat="1" applyFont="1" applyFill="1" applyAlignment="1">
      <alignment horizontal="left" vertical="center"/>
    </xf>
    <xf numFmtId="49" fontId="11" fillId="3" borderId="0" xfId="1" applyNumberFormat="1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6" fillId="5" borderId="0" xfId="0" applyNumberFormat="1" applyFont="1" applyFill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7" fillId="5" borderId="0" xfId="0" applyNumberFormat="1" applyFont="1" applyFill="1" applyAlignment="1">
      <alignment horizontal="left" vertical="center"/>
    </xf>
    <xf numFmtId="0" fontId="11" fillId="1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top"/>
    </xf>
    <xf numFmtId="0" fontId="6" fillId="5" borderId="1" xfId="0" applyFont="1" applyFill="1" applyBorder="1" applyAlignment="1">
      <alignment horizontal="left" vertical="center"/>
    </xf>
    <xf numFmtId="0" fontId="11" fillId="13" borderId="1" xfId="1" applyFont="1" applyFill="1" applyBorder="1" applyAlignment="1">
      <alignment horizontal="center" vertical="top"/>
    </xf>
    <xf numFmtId="0" fontId="6" fillId="5" borderId="1" xfId="0" applyFont="1" applyFill="1" applyBorder="1" applyAlignment="1" applyProtection="1">
      <alignment horizontal="center" vertical="center"/>
      <protection hidden="1"/>
    </xf>
    <xf numFmtId="0" fontId="6" fillId="5" borderId="1" xfId="0" applyFont="1" applyFill="1" applyBorder="1" applyAlignment="1" applyProtection="1">
      <alignment horizontal="left" vertical="center"/>
      <protection hidden="1"/>
    </xf>
    <xf numFmtId="0" fontId="17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1" fillId="12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top" wrapText="1"/>
    </xf>
    <xf numFmtId="49" fontId="11" fillId="0" borderId="0" xfId="1" applyNumberFormat="1" applyFont="1" applyAlignment="1">
      <alignment horizontal="center" vertical="top" wrapText="1"/>
    </xf>
    <xf numFmtId="0" fontId="11" fillId="15" borderId="1" xfId="1" applyFont="1" applyFill="1" applyBorder="1" applyAlignment="1">
      <alignment horizontal="center" vertical="center" wrapText="1"/>
    </xf>
    <xf numFmtId="0" fontId="11" fillId="15" borderId="1" xfId="1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top"/>
    </xf>
    <xf numFmtId="0" fontId="20" fillId="12" borderId="1" xfId="1" applyFont="1" applyFill="1" applyBorder="1" applyAlignment="1">
      <alignment horizontal="center" vertical="center"/>
    </xf>
    <xf numFmtId="0" fontId="20" fillId="3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49" fontId="20" fillId="0" borderId="0" xfId="1" applyNumberFormat="1" applyFont="1" applyAlignment="1">
      <alignment horizontal="center" vertical="top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left" vertical="center"/>
    </xf>
    <xf numFmtId="0" fontId="22" fillId="12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top"/>
    </xf>
    <xf numFmtId="49" fontId="22" fillId="0" borderId="0" xfId="1" applyNumberFormat="1" applyFont="1" applyAlignment="1">
      <alignment horizontal="center" vertical="top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  <protection hidden="1"/>
    </xf>
    <xf numFmtId="0" fontId="7" fillId="5" borderId="1" xfId="0" applyFont="1" applyFill="1" applyBorder="1" applyAlignment="1">
      <alignment horizontal="left" vertical="center"/>
    </xf>
    <xf numFmtId="0" fontId="16" fillId="12" borderId="1" xfId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0" fontId="16" fillId="15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top"/>
    </xf>
    <xf numFmtId="49" fontId="16" fillId="0" borderId="0" xfId="1" applyNumberFormat="1" applyFont="1" applyAlignment="1">
      <alignment horizontal="center" vertical="top"/>
    </xf>
    <xf numFmtId="0" fontId="7" fillId="5" borderId="1" xfId="0" applyFont="1" applyFill="1" applyBorder="1" applyAlignment="1" applyProtection="1">
      <alignment horizontal="left" vertical="center"/>
      <protection hidden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5" fillId="0" borderId="0" xfId="1" applyNumberFormat="1" applyFont="1" applyAlignment="1">
      <alignment horizontal="left" vertical="top"/>
    </xf>
    <xf numFmtId="0" fontId="22" fillId="15" borderId="1" xfId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5" fillId="13" borderId="0" xfId="1" applyFont="1" applyFill="1" applyAlignment="1">
      <alignment horizontal="center" vertical="top"/>
    </xf>
    <xf numFmtId="0" fontId="5" fillId="13" borderId="0" xfId="1" applyFont="1" applyFill="1" applyAlignment="1">
      <alignment horizontal="left" vertical="top"/>
    </xf>
    <xf numFmtId="0" fontId="19" fillId="13" borderId="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 vertical="top"/>
    </xf>
    <xf numFmtId="0" fontId="19" fillId="13" borderId="0" xfId="0" applyFont="1" applyFill="1" applyAlignment="1">
      <alignment vertical="top"/>
    </xf>
    <xf numFmtId="0" fontId="20" fillId="15" borderId="1" xfId="1" applyFont="1" applyFill="1" applyBorder="1" applyAlignment="1">
      <alignment horizontal="center" vertical="center"/>
    </xf>
    <xf numFmtId="0" fontId="18" fillId="13" borderId="1" xfId="0" applyFont="1" applyFill="1" applyBorder="1" applyAlignment="1" applyProtection="1">
      <alignment horizontal="center" vertical="center"/>
      <protection hidden="1"/>
    </xf>
    <xf numFmtId="0" fontId="18" fillId="13" borderId="1" xfId="0" applyFont="1" applyFill="1" applyBorder="1" applyAlignment="1" applyProtection="1">
      <alignment horizontal="left" vertical="center"/>
      <protection hidden="1"/>
    </xf>
    <xf numFmtId="0" fontId="23" fillId="13" borderId="1" xfId="0" applyFont="1" applyFill="1" applyBorder="1" applyAlignment="1">
      <alignment vertical="center"/>
    </xf>
    <xf numFmtId="0" fontId="18" fillId="16" borderId="1" xfId="0" applyFont="1" applyFill="1" applyBorder="1" applyAlignment="1" applyProtection="1">
      <alignment horizontal="center" vertical="center"/>
      <protection hidden="1"/>
    </xf>
    <xf numFmtId="0" fontId="18" fillId="16" borderId="1" xfId="0" applyFont="1" applyFill="1" applyBorder="1" applyAlignment="1" applyProtection="1">
      <alignment horizontal="left" vertical="center"/>
      <protection hidden="1"/>
    </xf>
    <xf numFmtId="0" fontId="19" fillId="16" borderId="1" xfId="0" applyFont="1" applyFill="1" applyBorder="1" applyAlignment="1">
      <alignment horizontal="center" vertical="center"/>
    </xf>
    <xf numFmtId="14" fontId="19" fillId="16" borderId="1" xfId="0" quotePrefix="1" applyNumberFormat="1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vertical="top"/>
    </xf>
    <xf numFmtId="0" fontId="19" fillId="16" borderId="0" xfId="0" applyFont="1" applyFill="1" applyAlignment="1">
      <alignment vertical="top"/>
    </xf>
    <xf numFmtId="14" fontId="19" fillId="13" borderId="1" xfId="0" quotePrefix="1" applyNumberFormat="1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23" fillId="16" borderId="1" xfId="0" applyFont="1" applyFill="1" applyBorder="1" applyAlignment="1">
      <alignment vertical="center"/>
    </xf>
    <xf numFmtId="0" fontId="19" fillId="16" borderId="1" xfId="1" applyFont="1" applyFill="1" applyBorder="1" applyAlignment="1">
      <alignment horizontal="center" vertical="center"/>
    </xf>
    <xf numFmtId="0" fontId="19" fillId="16" borderId="1" xfId="1" applyFont="1" applyFill="1" applyBorder="1" applyAlignment="1">
      <alignment horizontal="left" vertical="center"/>
    </xf>
    <xf numFmtId="0" fontId="19" fillId="16" borderId="0" xfId="1" applyFont="1" applyFill="1" applyAlignment="1">
      <alignment horizontal="center" vertical="center"/>
    </xf>
    <xf numFmtId="0" fontId="19" fillId="16" borderId="0" xfId="1" applyFont="1" applyFill="1" applyAlignment="1">
      <alignment horizontal="center" vertical="top"/>
    </xf>
    <xf numFmtId="0" fontId="24" fillId="3" borderId="1" xfId="1" applyFont="1" applyFill="1" applyBorder="1" applyAlignment="1">
      <alignment horizontal="center" vertical="center"/>
    </xf>
  </cellXfs>
  <cellStyles count="6">
    <cellStyle name="Hyperlink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  <cellStyle name="Normal 5" xfId="5" xr:uid="{00000000-0005-0000-0000-000005000000}"/>
  </cellStyles>
  <dxfs count="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hoahuyethocqngai@gmail.com" TargetMode="External"/><Relationship Id="rId7" Type="http://schemas.openxmlformats.org/officeDocument/2006/relationships/hyperlink" Target="mailto:ngocthaonguyen123@gmail.com" TargetMode="External"/><Relationship Id="rId2" Type="http://schemas.openxmlformats.org/officeDocument/2006/relationships/hyperlink" Target="mailto:ngocthaonguyen123@gmail.com" TargetMode="External"/><Relationship Id="rId1" Type="http://schemas.openxmlformats.org/officeDocument/2006/relationships/hyperlink" Target="mailto:pqkhanh91@gmail.com" TargetMode="External"/><Relationship Id="rId6" Type="http://schemas.openxmlformats.org/officeDocument/2006/relationships/hyperlink" Target="mailto:khoahhtmbvtinhphuyen@gmail.com" TargetMode="External"/><Relationship Id="rId5" Type="http://schemas.openxmlformats.org/officeDocument/2006/relationships/hyperlink" Target="mailto:khoahhtmbvtinhphuyen@gmail.com" TargetMode="External"/><Relationship Id="rId4" Type="http://schemas.openxmlformats.org/officeDocument/2006/relationships/hyperlink" Target="mailto:kimloan.ho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M450"/>
  <sheetViews>
    <sheetView view="pageBreakPreview" zoomScale="85" zoomScaleNormal="70" zoomScaleSheetLayoutView="85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F58" sqref="F58"/>
    </sheetView>
  </sheetViews>
  <sheetFormatPr defaultColWidth="15.28515625" defaultRowHeight="23.25" customHeight="1"/>
  <cols>
    <col min="1" max="1" width="4.140625" style="1" bestFit="1" customWidth="1"/>
    <col min="2" max="2" width="11.85546875" style="2" bestFit="1" customWidth="1"/>
    <col min="3" max="3" width="10.5703125" style="1" bestFit="1" customWidth="1"/>
    <col min="4" max="4" width="8.7109375" style="1" bestFit="1" customWidth="1"/>
    <col min="5" max="5" width="12.140625" style="1" bestFit="1" customWidth="1"/>
    <col min="6" max="6" width="71.140625" style="2" bestFit="1" customWidth="1"/>
    <col min="7" max="7" width="35.85546875" style="15" hidden="1" customWidth="1"/>
    <col min="8" max="8" width="45" style="2" hidden="1" customWidth="1"/>
    <col min="9" max="9" width="38" style="2" hidden="1" customWidth="1"/>
    <col min="10" max="10" width="112.5703125" style="2" hidden="1" customWidth="1"/>
    <col min="11" max="11" width="40.42578125" style="2" hidden="1" customWidth="1"/>
    <col min="12" max="12" width="37.85546875" style="2" hidden="1" customWidth="1"/>
    <col min="13" max="13" width="6.5703125" style="40" customWidth="1"/>
    <col min="14" max="14" width="4.5703125" style="40" customWidth="1"/>
    <col min="15" max="15" width="13.42578125" style="40" customWidth="1"/>
    <col min="16" max="16" width="6.5703125" style="15" customWidth="1"/>
    <col min="17" max="17" width="8.5703125" style="15" customWidth="1"/>
    <col min="18" max="18" width="6.5703125" style="15" customWidth="1"/>
    <col min="19" max="19" width="8.5703125" style="15" customWidth="1"/>
    <col min="20" max="20" width="6.5703125" style="15" customWidth="1"/>
    <col min="21" max="21" width="8.5703125" style="15" customWidth="1"/>
    <col min="22" max="22" width="18.28515625" style="15" customWidth="1"/>
    <col min="23" max="23" width="18.42578125" style="15" customWidth="1"/>
    <col min="24" max="24" width="17.5703125" style="15" customWidth="1"/>
    <col min="25" max="25" width="7.42578125" style="15" customWidth="1"/>
    <col min="26" max="26" width="6.85546875" style="15" customWidth="1"/>
    <col min="27" max="27" width="6.140625" style="15" customWidth="1"/>
    <col min="28" max="28" width="5.85546875" style="15" customWidth="1"/>
    <col min="29" max="29" width="6" style="15" customWidth="1"/>
    <col min="30" max="30" width="7.140625" style="15" customWidth="1"/>
    <col min="31" max="31" width="6.42578125" style="15" customWidth="1"/>
    <col min="32" max="32" width="8.85546875" style="15" customWidth="1"/>
    <col min="33" max="33" width="7.5703125" style="15" customWidth="1"/>
    <col min="34" max="34" width="8.7109375" style="101" customWidth="1"/>
    <col min="35" max="35" width="8.5703125" style="15" customWidth="1"/>
    <col min="36" max="36" width="17" style="15" customWidth="1"/>
    <col min="37" max="37" width="18.42578125" style="15" customWidth="1"/>
    <col min="38" max="39" width="7.42578125" style="15" customWidth="1"/>
    <col min="40" max="40" width="15.140625" style="15" customWidth="1"/>
    <col min="41" max="42" width="8.140625" style="15" customWidth="1"/>
    <col min="43" max="43" width="9.28515625" style="15" customWidth="1"/>
    <col min="44" max="44" width="8.7109375" style="15" customWidth="1"/>
    <col min="45" max="45" width="5.140625" style="15" customWidth="1"/>
    <col min="46" max="46" width="8.7109375" style="101" customWidth="1"/>
    <col min="47" max="47" width="8.5703125" style="15" customWidth="1"/>
    <col min="48" max="49" width="16.28515625" style="15" customWidth="1"/>
    <col min="50" max="51" width="7.42578125" style="15" customWidth="1"/>
    <col min="52" max="52" width="15.140625" style="15" customWidth="1"/>
    <col min="53" max="54" width="8.140625" style="15" customWidth="1"/>
    <col min="55" max="55" width="9.28515625" style="15" customWidth="1"/>
    <col min="56" max="56" width="8.7109375" style="15" customWidth="1"/>
    <col min="57" max="57" width="5.140625" style="15" customWidth="1"/>
    <col min="58" max="58" width="8.7109375" style="101" customWidth="1"/>
    <col min="59" max="59" width="8.5703125" style="15" customWidth="1"/>
    <col min="60" max="61" width="18" style="15" customWidth="1"/>
    <col min="62" max="63" width="7.42578125" style="15" customWidth="1"/>
    <col min="64" max="64" width="15.140625" style="15" customWidth="1"/>
    <col min="65" max="66" width="8.140625" style="15" customWidth="1"/>
    <col min="67" max="67" width="9.28515625" style="15" customWidth="1"/>
    <col min="68" max="68" width="8.7109375" style="15" customWidth="1"/>
    <col min="69" max="69" width="5.140625" style="15" customWidth="1"/>
    <col min="70" max="70" width="6.5703125" style="15" customWidth="1"/>
    <col min="71" max="71" width="6.42578125" style="15" customWidth="1"/>
    <col min="72" max="72" width="6" style="15" customWidth="1"/>
    <col min="73" max="73" width="5.85546875" style="15" customWidth="1"/>
    <col min="74" max="74" width="9" style="15" customWidth="1"/>
    <col min="75" max="75" width="7.7109375" style="15" customWidth="1"/>
    <col min="76" max="76" width="8.5703125" style="15" customWidth="1"/>
    <col min="77" max="77" width="7.140625" style="15" customWidth="1"/>
    <col min="78" max="78" width="7.140625" style="101" bestFit="1" customWidth="1"/>
    <col min="79" max="79" width="8" style="15" customWidth="1"/>
    <col min="80" max="80" width="6.140625" style="15" bestFit="1" customWidth="1"/>
    <col min="81" max="81" width="17.42578125" style="15" customWidth="1"/>
    <col min="82" max="82" width="15.140625" style="15" bestFit="1" customWidth="1"/>
    <col min="83" max="83" width="7.140625" style="101" bestFit="1" customWidth="1"/>
    <col min="84" max="84" width="7.140625" style="15" bestFit="1" customWidth="1"/>
    <col min="85" max="85" width="6.140625" style="15" bestFit="1" customWidth="1"/>
    <col min="86" max="86" width="17" style="15" customWidth="1"/>
    <col min="87" max="87" width="15.140625" style="15" bestFit="1" customWidth="1"/>
    <col min="88" max="88" width="7.140625" style="101" bestFit="1" customWidth="1"/>
    <col min="89" max="89" width="7.140625" style="15" bestFit="1" customWidth="1"/>
    <col min="90" max="90" width="6.140625" style="15" bestFit="1" customWidth="1"/>
    <col min="91" max="92" width="17.140625" style="15" bestFit="1" customWidth="1"/>
    <col min="93" max="93" width="4.85546875" style="15" bestFit="1" customWidth="1"/>
    <col min="94" max="94" width="7.140625" style="101" bestFit="1" customWidth="1"/>
    <col min="95" max="95" width="7.140625" style="15" bestFit="1" customWidth="1"/>
    <col min="96" max="96" width="6.140625" style="15" bestFit="1" customWidth="1"/>
    <col min="97" max="98" width="15.140625" style="15" bestFit="1" customWidth="1"/>
    <col min="99" max="99" width="7.140625" style="101" bestFit="1" customWidth="1"/>
    <col min="100" max="100" width="7.140625" style="15" bestFit="1" customWidth="1"/>
    <col min="101" max="101" width="6.140625" style="15" bestFit="1" customWidth="1"/>
    <col min="102" max="103" width="15.140625" style="15" bestFit="1" customWidth="1"/>
    <col min="104" max="104" width="7.140625" style="101" bestFit="1" customWidth="1"/>
    <col min="105" max="105" width="7.140625" style="15" bestFit="1" customWidth="1"/>
    <col min="106" max="106" width="6.140625" style="15" bestFit="1" customWidth="1"/>
    <col min="107" max="108" width="17.140625" style="15" bestFit="1" customWidth="1"/>
    <col min="109" max="109" width="5.140625" style="15" bestFit="1" customWidth="1"/>
    <col min="110" max="110" width="7.140625" style="101" bestFit="1" customWidth="1"/>
    <col min="111" max="111" width="7.140625" style="15" bestFit="1" customWidth="1"/>
    <col min="112" max="112" width="6.140625" style="15" bestFit="1" customWidth="1"/>
    <col min="113" max="114" width="17.140625" style="15" bestFit="1" customWidth="1"/>
    <col min="115" max="115" width="7.140625" style="101" bestFit="1" customWidth="1"/>
    <col min="116" max="116" width="7.140625" style="15" bestFit="1" customWidth="1"/>
    <col min="117" max="117" width="6.140625" style="15" bestFit="1" customWidth="1"/>
    <col min="118" max="119" width="17.140625" style="15" bestFit="1" customWidth="1"/>
    <col min="120" max="120" width="7.140625" style="101" bestFit="1" customWidth="1"/>
    <col min="121" max="121" width="7.140625" style="15" bestFit="1" customWidth="1"/>
    <col min="122" max="122" width="6.140625" style="15" bestFit="1" customWidth="1"/>
    <col min="123" max="124" width="17.140625" style="15" bestFit="1" customWidth="1"/>
    <col min="125" max="126" width="5.140625" style="15" bestFit="1" customWidth="1"/>
    <col min="127" max="127" width="12.42578125" style="15" bestFit="1" customWidth="1"/>
    <col min="128" max="128" width="6" style="15" bestFit="1" customWidth="1"/>
    <col min="129" max="129" width="12.42578125" style="15" bestFit="1" customWidth="1"/>
    <col min="130" max="130" width="9.28515625" style="15" bestFit="1" customWidth="1"/>
    <col min="131" max="131" width="13.28515625" style="101" customWidth="1"/>
    <col min="132" max="132" width="13.42578125" style="42" bestFit="1" customWidth="1"/>
    <col min="133" max="133" width="13.42578125" style="15" bestFit="1" customWidth="1"/>
    <col min="134" max="134" width="17.28515625" style="15" customWidth="1"/>
    <col min="135" max="135" width="15.140625" style="15" bestFit="1" customWidth="1"/>
    <col min="136" max="136" width="9.28515625" style="15" bestFit="1" customWidth="1"/>
    <col min="137" max="137" width="14.140625" style="101" customWidth="1"/>
    <col min="138" max="139" width="13.42578125" style="15" bestFit="1" customWidth="1"/>
    <col min="140" max="141" width="15.140625" style="15" bestFit="1" customWidth="1"/>
    <col min="142" max="142" width="5" style="15" bestFit="1" customWidth="1"/>
    <col min="143" max="143" width="13.7109375" style="15" customWidth="1"/>
    <col min="144" max="144" width="14.7109375" style="101" customWidth="1"/>
    <col min="145" max="146" width="13.42578125" style="15" bestFit="1" customWidth="1"/>
    <col min="147" max="147" width="16.42578125" style="15" customWidth="1"/>
    <col min="148" max="148" width="15.140625" style="15" bestFit="1" customWidth="1"/>
    <col min="149" max="149" width="12.85546875" style="15" customWidth="1"/>
    <col min="150" max="150" width="13.85546875" style="101" customWidth="1"/>
    <col min="151" max="152" width="13.42578125" style="15" bestFit="1" customWidth="1"/>
    <col min="153" max="153" width="18" style="15" customWidth="1"/>
    <col min="154" max="154" width="15.140625" style="15" bestFit="1" customWidth="1"/>
    <col min="155" max="155" width="5" style="15" bestFit="1" customWidth="1"/>
    <col min="156" max="156" width="9.28515625" style="15" bestFit="1" customWidth="1"/>
    <col min="157" max="157" width="12" style="101" customWidth="1"/>
    <col min="158" max="159" width="13.42578125" style="15" bestFit="1" customWidth="1"/>
    <col min="160" max="161" width="15.140625" style="15" bestFit="1" customWidth="1"/>
    <col min="162" max="162" width="9.28515625" style="15" bestFit="1" customWidth="1"/>
    <col min="163" max="163" width="12.5703125" style="101" customWidth="1"/>
    <col min="164" max="165" width="13.42578125" style="15" bestFit="1" customWidth="1"/>
    <col min="166" max="167" width="15.140625" style="15" bestFit="1" customWidth="1"/>
    <col min="168" max="168" width="5" style="15" bestFit="1" customWidth="1"/>
    <col min="169" max="169" width="5.28515625" style="15" customWidth="1"/>
    <col min="170" max="170" width="4.85546875" style="15" bestFit="1" customWidth="1"/>
    <col min="171" max="171" width="6.140625" style="15" bestFit="1" customWidth="1"/>
    <col min="172" max="172" width="11.42578125" style="15" customWidth="1"/>
    <col min="173" max="173" width="18.28515625" style="15" bestFit="1" customWidth="1"/>
    <col min="174" max="174" width="18.28515625" style="101" bestFit="1" customWidth="1"/>
    <col min="175" max="175" width="18.28515625" style="15" bestFit="1" customWidth="1"/>
    <col min="176" max="176" width="10.85546875" style="15" bestFit="1" customWidth="1"/>
    <col min="177" max="178" width="15.140625" style="15" bestFit="1" customWidth="1"/>
    <col min="179" max="179" width="6.5703125" style="15" bestFit="1" customWidth="1"/>
    <col min="180" max="180" width="18.28515625" style="15" bestFit="1" customWidth="1"/>
    <col min="181" max="181" width="18.28515625" style="101" bestFit="1" customWidth="1"/>
    <col min="182" max="182" width="18.28515625" style="15" bestFit="1" customWidth="1"/>
    <col min="183" max="183" width="19" style="15" customWidth="1"/>
    <col min="184" max="184" width="17.7109375" style="15" customWidth="1"/>
    <col min="185" max="185" width="15.140625" style="15" bestFit="1" customWidth="1"/>
    <col min="186" max="186" width="6.5703125" style="15" bestFit="1" customWidth="1"/>
    <col min="187" max="187" width="18.28515625" style="15" bestFit="1" customWidth="1"/>
    <col min="188" max="188" width="18.28515625" style="101" bestFit="1" customWidth="1"/>
    <col min="189" max="189" width="18.28515625" style="15" bestFit="1" customWidth="1"/>
    <col min="190" max="190" width="10.85546875" style="15" bestFit="1" customWidth="1"/>
    <col min="191" max="191" width="17.28515625" style="15" customWidth="1"/>
    <col min="192" max="192" width="15.140625" style="15" bestFit="1" customWidth="1"/>
    <col min="193" max="193" width="6.5703125" style="15" bestFit="1" customWidth="1"/>
    <col min="194" max="194" width="5.140625" style="15" bestFit="1" customWidth="1"/>
    <col min="195" max="195" width="5" style="15" bestFit="1" customWidth="1"/>
    <col min="196" max="196" width="7.7109375" style="15" bestFit="1" customWidth="1"/>
    <col min="197" max="197" width="11.140625" style="15" customWidth="1"/>
    <col min="198" max="204" width="15.28515625" style="15"/>
    <col min="205" max="205" width="6.42578125" style="15" bestFit="1" customWidth="1"/>
    <col min="206" max="206" width="6" style="15" bestFit="1" customWidth="1"/>
    <col min="207" max="207" width="15.28515625" style="15"/>
    <col min="208" max="208" width="2.5703125" style="15" bestFit="1" customWidth="1"/>
    <col min="209" max="211" width="15.28515625" style="15"/>
    <col min="212" max="212" width="2.5703125" style="15" bestFit="1" customWidth="1"/>
    <col min="213" max="213" width="15.28515625" style="15"/>
    <col min="214" max="214" width="6.42578125" style="15" bestFit="1" customWidth="1"/>
    <col min="215" max="216" width="15.28515625" style="15"/>
    <col min="217" max="219" width="2.5703125" style="15" bestFit="1" customWidth="1"/>
    <col min="220" max="220" width="15.28515625" style="15"/>
    <col min="221" max="221" width="6.42578125" style="15" bestFit="1" customWidth="1"/>
    <col min="222" max="16384" width="15.28515625" style="15"/>
  </cols>
  <sheetData>
    <row r="1" spans="1:197" s="18" customFormat="1" ht="23.25" customHeight="1">
      <c r="A1" s="96" t="s">
        <v>27</v>
      </c>
      <c r="B1" s="96" t="s">
        <v>79</v>
      </c>
      <c r="C1" s="96" t="s">
        <v>78</v>
      </c>
      <c r="D1" s="96" t="s">
        <v>80</v>
      </c>
      <c r="E1" s="96" t="s">
        <v>292</v>
      </c>
      <c r="F1" s="96" t="s">
        <v>81</v>
      </c>
      <c r="G1" s="96" t="s">
        <v>82</v>
      </c>
      <c r="H1" s="96" t="s">
        <v>84</v>
      </c>
      <c r="I1" s="96" t="s">
        <v>85</v>
      </c>
      <c r="J1" s="96" t="s">
        <v>0</v>
      </c>
      <c r="K1" s="96" t="s">
        <v>401</v>
      </c>
      <c r="L1" s="96" t="s">
        <v>83</v>
      </c>
      <c r="M1" s="96" t="s">
        <v>249</v>
      </c>
      <c r="N1" s="96" t="s">
        <v>250</v>
      </c>
      <c r="O1" s="96" t="s">
        <v>88</v>
      </c>
      <c r="P1" s="96" t="s">
        <v>258</v>
      </c>
      <c r="Q1" s="96" t="s">
        <v>259</v>
      </c>
      <c r="R1" s="96" t="s">
        <v>262</v>
      </c>
      <c r="S1" s="96" t="s">
        <v>260</v>
      </c>
      <c r="T1" s="96" t="s">
        <v>263</v>
      </c>
      <c r="U1" s="96" t="s">
        <v>261</v>
      </c>
      <c r="V1" s="96" t="s">
        <v>89</v>
      </c>
      <c r="W1" s="96" t="s">
        <v>90</v>
      </c>
      <c r="X1" s="96" t="s">
        <v>91</v>
      </c>
      <c r="Y1" s="96" t="s">
        <v>175</v>
      </c>
      <c r="Z1" s="96" t="s">
        <v>176</v>
      </c>
      <c r="AA1" s="96" t="s">
        <v>177</v>
      </c>
      <c r="AB1" s="96" t="s">
        <v>178</v>
      </c>
      <c r="AC1" s="96" t="s">
        <v>179</v>
      </c>
      <c r="AD1" s="96" t="s">
        <v>180</v>
      </c>
      <c r="AE1" s="96" t="s">
        <v>184</v>
      </c>
      <c r="AF1" s="96" t="s">
        <v>185</v>
      </c>
      <c r="AG1" s="96" t="s">
        <v>186</v>
      </c>
      <c r="AH1" s="100" t="s">
        <v>265</v>
      </c>
      <c r="AI1" s="96" t="s">
        <v>266</v>
      </c>
      <c r="AJ1" s="96" t="s">
        <v>274</v>
      </c>
      <c r="AK1" s="96" t="s">
        <v>93</v>
      </c>
      <c r="AL1" s="96" t="s">
        <v>94</v>
      </c>
      <c r="AM1" s="96" t="s">
        <v>95</v>
      </c>
      <c r="AN1" s="96" t="s">
        <v>194</v>
      </c>
      <c r="AO1" s="96" t="s">
        <v>195</v>
      </c>
      <c r="AP1" s="96" t="s">
        <v>196</v>
      </c>
      <c r="AQ1" s="97" t="s">
        <v>252</v>
      </c>
      <c r="AR1" s="97" t="s">
        <v>253</v>
      </c>
      <c r="AS1" s="97" t="s">
        <v>181</v>
      </c>
      <c r="AT1" s="100" t="s">
        <v>267</v>
      </c>
      <c r="AU1" s="96" t="s">
        <v>268</v>
      </c>
      <c r="AV1" s="96" t="s">
        <v>275</v>
      </c>
      <c r="AW1" s="96" t="s">
        <v>96</v>
      </c>
      <c r="AX1" s="96" t="s">
        <v>97</v>
      </c>
      <c r="AY1" s="96" t="s">
        <v>98</v>
      </c>
      <c r="AZ1" s="96" t="s">
        <v>197</v>
      </c>
      <c r="BA1" s="96" t="s">
        <v>198</v>
      </c>
      <c r="BB1" s="96" t="s">
        <v>199</v>
      </c>
      <c r="BC1" s="97" t="s">
        <v>255</v>
      </c>
      <c r="BD1" s="97" t="s">
        <v>254</v>
      </c>
      <c r="BE1" s="97" t="s">
        <v>182</v>
      </c>
      <c r="BF1" s="100" t="s">
        <v>301</v>
      </c>
      <c r="BG1" s="96" t="s">
        <v>302</v>
      </c>
      <c r="BH1" s="96" t="s">
        <v>92</v>
      </c>
      <c r="BI1" s="96" t="s">
        <v>99</v>
      </c>
      <c r="BJ1" s="96" t="s">
        <v>100</v>
      </c>
      <c r="BK1" s="96" t="s">
        <v>101</v>
      </c>
      <c r="BL1" s="96" t="s">
        <v>200</v>
      </c>
      <c r="BM1" s="96" t="s">
        <v>201</v>
      </c>
      <c r="BN1" s="96" t="s">
        <v>202</v>
      </c>
      <c r="BO1" s="97" t="s">
        <v>256</v>
      </c>
      <c r="BP1" s="97" t="s">
        <v>257</v>
      </c>
      <c r="BQ1" s="97" t="s">
        <v>183</v>
      </c>
      <c r="BR1" s="97" t="s">
        <v>102</v>
      </c>
      <c r="BS1" s="97" t="s">
        <v>188</v>
      </c>
      <c r="BT1" s="97" t="s">
        <v>103</v>
      </c>
      <c r="BU1" s="97" t="s">
        <v>189</v>
      </c>
      <c r="BV1" s="97" t="s">
        <v>153</v>
      </c>
      <c r="BW1" s="97" t="s">
        <v>104</v>
      </c>
      <c r="BX1" s="97" t="s">
        <v>154</v>
      </c>
      <c r="BY1" s="97" t="s">
        <v>105</v>
      </c>
      <c r="BZ1" s="100" t="s">
        <v>106</v>
      </c>
      <c r="CA1" s="96" t="s">
        <v>108</v>
      </c>
      <c r="CB1" s="96" t="s">
        <v>109</v>
      </c>
      <c r="CC1" s="96" t="s">
        <v>203</v>
      </c>
      <c r="CD1" s="96" t="s">
        <v>204</v>
      </c>
      <c r="CE1" s="100" t="s">
        <v>107</v>
      </c>
      <c r="CF1" s="96" t="s">
        <v>110</v>
      </c>
      <c r="CG1" s="96" t="s">
        <v>111</v>
      </c>
      <c r="CH1" s="96" t="s">
        <v>205</v>
      </c>
      <c r="CI1" s="96" t="s">
        <v>206</v>
      </c>
      <c r="CJ1" s="100" t="s">
        <v>112</v>
      </c>
      <c r="CK1" s="96" t="s">
        <v>113</v>
      </c>
      <c r="CL1" s="96" t="s">
        <v>114</v>
      </c>
      <c r="CM1" s="96" t="s">
        <v>207</v>
      </c>
      <c r="CN1" s="96" t="s">
        <v>208</v>
      </c>
      <c r="CO1" s="96" t="s">
        <v>115</v>
      </c>
      <c r="CP1" s="100" t="s">
        <v>116</v>
      </c>
      <c r="CQ1" s="96" t="s">
        <v>117</v>
      </c>
      <c r="CR1" s="96" t="s">
        <v>118</v>
      </c>
      <c r="CS1" s="96" t="s">
        <v>209</v>
      </c>
      <c r="CT1" s="96" t="s">
        <v>210</v>
      </c>
      <c r="CU1" s="100" t="s">
        <v>119</v>
      </c>
      <c r="CV1" s="96" t="s">
        <v>120</v>
      </c>
      <c r="CW1" s="96" t="s">
        <v>121</v>
      </c>
      <c r="CX1" s="96" t="s">
        <v>211</v>
      </c>
      <c r="CY1" s="96" t="s">
        <v>212</v>
      </c>
      <c r="CZ1" s="100" t="s">
        <v>122</v>
      </c>
      <c r="DA1" s="96" t="s">
        <v>123</v>
      </c>
      <c r="DB1" s="96" t="s">
        <v>124</v>
      </c>
      <c r="DC1" s="96" t="s">
        <v>213</v>
      </c>
      <c r="DD1" s="96" t="s">
        <v>214</v>
      </c>
      <c r="DE1" s="96" t="s">
        <v>125</v>
      </c>
      <c r="DF1" s="100" t="s">
        <v>126</v>
      </c>
      <c r="DG1" s="96" t="s">
        <v>127</v>
      </c>
      <c r="DH1" s="96" t="s">
        <v>128</v>
      </c>
      <c r="DI1" s="96" t="s">
        <v>215</v>
      </c>
      <c r="DJ1" s="96" t="s">
        <v>216</v>
      </c>
      <c r="DK1" s="100" t="s">
        <v>129</v>
      </c>
      <c r="DL1" s="96" t="s">
        <v>130</v>
      </c>
      <c r="DM1" s="96" t="s">
        <v>131</v>
      </c>
      <c r="DN1" s="96" t="s">
        <v>217</v>
      </c>
      <c r="DO1" s="96" t="s">
        <v>218</v>
      </c>
      <c r="DP1" s="100" t="s">
        <v>132</v>
      </c>
      <c r="DQ1" s="96" t="s">
        <v>133</v>
      </c>
      <c r="DR1" s="96" t="s">
        <v>134</v>
      </c>
      <c r="DS1" s="96" t="s">
        <v>219</v>
      </c>
      <c r="DT1" s="96" t="s">
        <v>220</v>
      </c>
      <c r="DU1" s="96" t="s">
        <v>135</v>
      </c>
      <c r="DV1" s="96" t="s">
        <v>136</v>
      </c>
      <c r="DW1" s="96" t="s">
        <v>187</v>
      </c>
      <c r="DX1" s="96" t="s">
        <v>137</v>
      </c>
      <c r="DY1" s="96" t="s">
        <v>138</v>
      </c>
      <c r="DZ1" s="96" t="s">
        <v>139</v>
      </c>
      <c r="EA1" s="100" t="s">
        <v>140</v>
      </c>
      <c r="EB1" s="96" t="s">
        <v>141</v>
      </c>
      <c r="EC1" s="96" t="s">
        <v>142</v>
      </c>
      <c r="ED1" s="96" t="s">
        <v>221</v>
      </c>
      <c r="EE1" s="96" t="s">
        <v>222</v>
      </c>
      <c r="EF1" s="96" t="s">
        <v>233</v>
      </c>
      <c r="EG1" s="100" t="s">
        <v>234</v>
      </c>
      <c r="EH1" s="96" t="s">
        <v>235</v>
      </c>
      <c r="EI1" s="96" t="s">
        <v>236</v>
      </c>
      <c r="EJ1" s="96" t="s">
        <v>237</v>
      </c>
      <c r="EK1" s="96" t="s">
        <v>238</v>
      </c>
      <c r="EL1" s="96" t="s">
        <v>143</v>
      </c>
      <c r="EM1" s="96" t="s">
        <v>145</v>
      </c>
      <c r="EN1" s="100" t="s">
        <v>146</v>
      </c>
      <c r="EO1" s="96" t="s">
        <v>147</v>
      </c>
      <c r="EP1" s="96" t="s">
        <v>148</v>
      </c>
      <c r="EQ1" s="96" t="s">
        <v>223</v>
      </c>
      <c r="ER1" s="96" t="s">
        <v>224</v>
      </c>
      <c r="ES1" s="96" t="s">
        <v>239</v>
      </c>
      <c r="ET1" s="100" t="s">
        <v>291</v>
      </c>
      <c r="EU1" s="96" t="s">
        <v>240</v>
      </c>
      <c r="EV1" s="96" t="s">
        <v>241</v>
      </c>
      <c r="EW1" s="96" t="s">
        <v>242</v>
      </c>
      <c r="EX1" s="96" t="s">
        <v>243</v>
      </c>
      <c r="EY1" s="96" t="s">
        <v>144</v>
      </c>
      <c r="EZ1" s="96" t="s">
        <v>149</v>
      </c>
      <c r="FA1" s="100" t="s">
        <v>289</v>
      </c>
      <c r="FB1" s="96" t="s">
        <v>150</v>
      </c>
      <c r="FC1" s="96" t="s">
        <v>151</v>
      </c>
      <c r="FD1" s="96" t="s">
        <v>225</v>
      </c>
      <c r="FE1" s="96" t="s">
        <v>226</v>
      </c>
      <c r="FF1" s="96" t="s">
        <v>244</v>
      </c>
      <c r="FG1" s="100" t="s">
        <v>290</v>
      </c>
      <c r="FH1" s="96" t="s">
        <v>245</v>
      </c>
      <c r="FI1" s="96" t="s">
        <v>246</v>
      </c>
      <c r="FJ1" s="96" t="s">
        <v>247</v>
      </c>
      <c r="FK1" s="96" t="s">
        <v>248</v>
      </c>
      <c r="FL1" s="96" t="s">
        <v>152</v>
      </c>
      <c r="FM1" s="96" t="s">
        <v>190</v>
      </c>
      <c r="FN1" s="96" t="s">
        <v>191</v>
      </c>
      <c r="FO1" s="96" t="s">
        <v>155</v>
      </c>
      <c r="FP1" s="96" t="s">
        <v>156</v>
      </c>
      <c r="FQ1" s="96" t="s">
        <v>157</v>
      </c>
      <c r="FR1" s="100" t="s">
        <v>158</v>
      </c>
      <c r="FS1" s="96" t="s">
        <v>159</v>
      </c>
      <c r="FT1" s="96" t="s">
        <v>160</v>
      </c>
      <c r="FU1" s="96" t="s">
        <v>227</v>
      </c>
      <c r="FV1" s="96" t="s">
        <v>228</v>
      </c>
      <c r="FW1" s="96" t="s">
        <v>169</v>
      </c>
      <c r="FX1" s="96" t="s">
        <v>161</v>
      </c>
      <c r="FY1" s="100" t="s">
        <v>162</v>
      </c>
      <c r="FZ1" s="96" t="s">
        <v>163</v>
      </c>
      <c r="GA1" s="96" t="s">
        <v>164</v>
      </c>
      <c r="GB1" s="96" t="s">
        <v>229</v>
      </c>
      <c r="GC1" s="96" t="s">
        <v>230</v>
      </c>
      <c r="GD1" s="96" t="s">
        <v>170</v>
      </c>
      <c r="GE1" s="96" t="s">
        <v>165</v>
      </c>
      <c r="GF1" s="100" t="s">
        <v>166</v>
      </c>
      <c r="GG1" s="96" t="s">
        <v>167</v>
      </c>
      <c r="GH1" s="96" t="s">
        <v>168</v>
      </c>
      <c r="GI1" s="96" t="s">
        <v>231</v>
      </c>
      <c r="GJ1" s="96" t="s">
        <v>232</v>
      </c>
      <c r="GK1" s="96" t="s">
        <v>171</v>
      </c>
      <c r="GL1" s="96" t="s">
        <v>192</v>
      </c>
      <c r="GM1" s="96" t="s">
        <v>193</v>
      </c>
      <c r="GN1" s="96" t="s">
        <v>172</v>
      </c>
      <c r="GO1" s="96" t="s">
        <v>173</v>
      </c>
    </row>
    <row r="2" spans="1:197" s="115" customFormat="1" ht="23.25" customHeight="1">
      <c r="A2" s="111">
        <v>1</v>
      </c>
      <c r="B2" s="112" t="s">
        <v>49</v>
      </c>
      <c r="C2" s="112" t="s">
        <v>52</v>
      </c>
      <c r="D2" s="112" t="s">
        <v>72</v>
      </c>
      <c r="E2" s="112" t="str">
        <f>IF(D2="QE1019","TOÀN DIỆN","CƠ BẢN")</f>
        <v>TOÀN DIỆN</v>
      </c>
      <c r="F2" s="112" t="s">
        <v>23</v>
      </c>
      <c r="G2" s="111" t="s">
        <v>7</v>
      </c>
      <c r="H2" s="111" t="s">
        <v>486</v>
      </c>
      <c r="I2" s="111" t="s">
        <v>1</v>
      </c>
      <c r="J2" s="112" t="s">
        <v>307</v>
      </c>
      <c r="K2" s="112"/>
      <c r="L2" s="111" t="s">
        <v>1</v>
      </c>
      <c r="M2" s="113">
        <v>2306</v>
      </c>
      <c r="N2" s="113" t="s">
        <v>251</v>
      </c>
      <c r="O2" s="114">
        <v>45271</v>
      </c>
      <c r="P2" s="113" t="s">
        <v>522</v>
      </c>
      <c r="Q2" s="113" t="s">
        <v>264</v>
      </c>
      <c r="R2" s="113" t="s">
        <v>522</v>
      </c>
      <c r="S2" s="113" t="s">
        <v>264</v>
      </c>
      <c r="T2" s="113" t="s">
        <v>576</v>
      </c>
      <c r="U2" s="113" t="s">
        <v>264</v>
      </c>
      <c r="V2" s="113" t="s">
        <v>487</v>
      </c>
      <c r="W2" s="113" t="s">
        <v>487</v>
      </c>
      <c r="X2" s="113" t="s">
        <v>278</v>
      </c>
      <c r="Y2" s="113">
        <v>0</v>
      </c>
      <c r="Z2" s="113">
        <v>0</v>
      </c>
      <c r="AA2" s="113">
        <v>0</v>
      </c>
      <c r="AB2" s="113">
        <v>0</v>
      </c>
      <c r="AC2" s="113">
        <v>0</v>
      </c>
      <c r="AD2" s="113">
        <v>0</v>
      </c>
      <c r="AE2" s="113">
        <f t="shared" ref="AE2" si="0">IF(AD2=1,50,0)</f>
        <v>0</v>
      </c>
      <c r="AF2" s="113">
        <f>Diem!L3</f>
        <v>0</v>
      </c>
      <c r="AG2" s="113" t="str">
        <f t="shared" ref="AG2" si="1">IF(AF2&lt;80, "Đạt",IF(AF2&lt;100, "Cảnh báo","Không Đạt"))</f>
        <v>Đạt</v>
      </c>
      <c r="AH2" s="113" t="s">
        <v>522</v>
      </c>
      <c r="AI2" s="113" t="s">
        <v>264</v>
      </c>
      <c r="AJ2" s="113" t="str">
        <f t="shared" ref="AJ2" si="2">AH2&amp;" "&amp;"RhD"&amp;" "&amp;AI2</f>
        <v>O RhD Dương</v>
      </c>
      <c r="AK2" s="113" t="str">
        <f>$AK$68</f>
        <v>O RhD Dương</v>
      </c>
      <c r="AL2" s="113"/>
      <c r="AM2" s="113"/>
      <c r="AN2" s="113" t="str">
        <f>$AN$68</f>
        <v>100% (n=61)</v>
      </c>
      <c r="AO2" s="113"/>
      <c r="AP2" s="113"/>
      <c r="AQ2" s="113">
        <f t="shared" ref="AQ2" si="3">IF(AH2=P2,0,IF(AH2="CXĐ",50,100))</f>
        <v>0</v>
      </c>
      <c r="AR2" s="113">
        <f t="shared" ref="AR2" si="4">IF(AI2=Q2,0,IF(AI2="CXĐ",50,100))</f>
        <v>0</v>
      </c>
      <c r="AS2" s="113">
        <f t="shared" ref="AS2" si="5">IF((AQ2+AR2)&gt;150,150,(AQ2+AR2))</f>
        <v>0</v>
      </c>
      <c r="AT2" s="113" t="s">
        <v>522</v>
      </c>
      <c r="AU2" s="113" t="s">
        <v>264</v>
      </c>
      <c r="AV2" s="113" t="str">
        <f t="shared" ref="AV2" si="6">AT2&amp;" "&amp;"RhD"&amp;" "&amp;AU2</f>
        <v>O RhD Dương</v>
      </c>
      <c r="AW2" s="113" t="str">
        <f>$AW$68</f>
        <v>O RhD Dương</v>
      </c>
      <c r="AX2" s="113"/>
      <c r="AY2" s="113"/>
      <c r="AZ2" s="113" t="str">
        <f>$AZ$68</f>
        <v>100% (n=61)</v>
      </c>
      <c r="BA2" s="113"/>
      <c r="BB2" s="113"/>
      <c r="BC2" s="113">
        <f>IF(AT2=R2,0,IF(AT2="CXĐ",50,100))</f>
        <v>0</v>
      </c>
      <c r="BD2" s="113">
        <f t="shared" ref="BD2" si="7">IF(AU2=S2,0,IF(AU2="CXĐ",50,100))</f>
        <v>0</v>
      </c>
      <c r="BE2" s="113">
        <f>IF((BC2+BD2)&gt;150,150,(BC2+BD2))</f>
        <v>0</v>
      </c>
      <c r="BF2" s="113" t="s">
        <v>576</v>
      </c>
      <c r="BG2" s="113" t="s">
        <v>264</v>
      </c>
      <c r="BH2" s="113" t="str">
        <f t="shared" ref="BH2" si="8">BF2&amp;" "&amp;"RhD"&amp;" "&amp;BG2</f>
        <v>AB RhD Dương</v>
      </c>
      <c r="BI2" s="113" t="str">
        <f>$BI$68</f>
        <v>AB RhD Dương</v>
      </c>
      <c r="BJ2" s="113"/>
      <c r="BK2" s="113"/>
      <c r="BL2" s="113" t="str">
        <f>$BL$68</f>
        <v>100% (n=61)</v>
      </c>
      <c r="BM2" s="113"/>
      <c r="BN2" s="113"/>
      <c r="BO2" s="113">
        <f t="shared" ref="BO2" si="9">IF(BF2=T2,0,IF(BF2="CXĐ",50,100))</f>
        <v>0</v>
      </c>
      <c r="BP2" s="113">
        <f t="shared" ref="BP2" si="10">IF(BG2=U2,0,IF(BG2="CXĐ",50,100))</f>
        <v>0</v>
      </c>
      <c r="BQ2" s="113">
        <f t="shared" ref="BQ2" si="11">IF((BO2+BP2)&gt;150,150,(BO2+BP2))</f>
        <v>0</v>
      </c>
      <c r="BR2" s="113">
        <f>AQ2+BC2+BO2</f>
        <v>0</v>
      </c>
      <c r="BS2" s="113" t="str">
        <f t="shared" ref="BS2" si="12">IF(BR2&lt;80, "Đạt",IF(BR2&lt;100, "Cảnh báo","Không Đạt"))</f>
        <v>Đạt</v>
      </c>
      <c r="BT2" s="113">
        <f t="shared" ref="BT2" si="13">AR2+BD2+BP2</f>
        <v>0</v>
      </c>
      <c r="BU2" s="113" t="str">
        <f t="shared" ref="BU2" si="14">IF(BT2&lt;80, "Đạt",IF(BT2&lt;100, "Cảnh báo","Không Đạt"))</f>
        <v>Đạt</v>
      </c>
      <c r="BV2" s="113">
        <f>Diem!M3</f>
        <v>0</v>
      </c>
      <c r="BW2" s="113" t="str">
        <f>IF(BV2&lt;80, "Đạt",IF(BV2&lt;100, "Cảnh báo","Không Đạt"))</f>
        <v>Đạt</v>
      </c>
      <c r="BX2" s="113">
        <f>Diem!N3</f>
        <v>0</v>
      </c>
      <c r="BY2" s="113" t="str">
        <f t="shared" ref="BY2" si="15">IF(BX2&lt;80, "Đạt",IF(BX2&lt;100, "Cảnh báo","Không Đạt"))</f>
        <v>Đạt</v>
      </c>
      <c r="BZ2" s="113" t="s">
        <v>269</v>
      </c>
      <c r="CA2" s="113" t="str">
        <f>$CA$68</f>
        <v>KHH</v>
      </c>
      <c r="CB2" s="113" t="str">
        <f>$CB$67</f>
        <v>HH</v>
      </c>
      <c r="CC2" s="113" t="str">
        <f>$CD$68</f>
        <v>98.36% (n=60)</v>
      </c>
      <c r="CD2" s="113" t="str">
        <f>$CD$69</f>
        <v>1.64% (n=1)</v>
      </c>
      <c r="CE2" s="113" t="s">
        <v>269</v>
      </c>
      <c r="CF2" s="113" t="str">
        <f>$CF$68</f>
        <v>KHH</v>
      </c>
      <c r="CG2" s="113" t="str">
        <f>$CG$67</f>
        <v>HH</v>
      </c>
      <c r="CH2" s="113" t="str">
        <f>$CI$68</f>
        <v>98.36% (n=60)</v>
      </c>
      <c r="CI2" s="113" t="str">
        <f>$CI$69</f>
        <v>1.64% (n=1)</v>
      </c>
      <c r="CJ2" s="113" t="s">
        <v>174</v>
      </c>
      <c r="CK2" s="113" t="str">
        <f>$CK$68</f>
        <v>HH</v>
      </c>
      <c r="CL2" s="113" t="str">
        <f>$CK$69</f>
        <v>KHH</v>
      </c>
      <c r="CM2" s="113" t="str">
        <f>$CN$68</f>
        <v>96.72% (n=59)</v>
      </c>
      <c r="CN2" s="113" t="str">
        <f>$CN$69</f>
        <v>3.28% (n=2)</v>
      </c>
      <c r="CO2" s="113">
        <f t="shared" ref="CO2" si="16">IF((IF(AND(BZ2&lt;&gt;CA2,CA2="KHH"),100,IF(AND(BZ2&lt;&gt;CA2,CA2="HH"),40,0)))+(IF(AND(CE2&lt;&gt;CF2,CF2="KHH"),100,IF(AND(CE2&lt;&gt;CF2,CF2="HH"),40,0))+(IF(AND(CJ2&lt;&gt;CK2,CK2="KHH"),100,IF(AND(CJ2&lt;&gt;CK2,CK2="HH"),40,0))))&gt;150,150,(IF(AND(BZ2&lt;&gt;CA2,CA2="KHH"),100,IF(AND(BZ2&lt;&gt;CA2,CA2="HH"),40,0)))+(IF(AND(CE2&lt;&gt;CF2,CF2="KHH"),100,IF(AND(CE2&lt;&gt;CF2,CF2="HH"),40,0))+(IF(AND(CJ2&lt;&gt;CK2,CK2="KHH"),100,IF(AND(CJ2&lt;&gt;CK2,CK2="HH"),40,0)))))</f>
        <v>0</v>
      </c>
      <c r="CP2" s="113" t="s">
        <v>269</v>
      </c>
      <c r="CQ2" s="113" t="str">
        <f>$CQ$68</f>
        <v>KHH</v>
      </c>
      <c r="CR2" s="113" t="str">
        <f>$CR$67</f>
        <v>HH</v>
      </c>
      <c r="CS2" s="113" t="str">
        <f>$CT$68</f>
        <v>98.36% (n=60)</v>
      </c>
      <c r="CT2" s="113" t="str">
        <f>$CT$69</f>
        <v>1.64% (n=1)</v>
      </c>
      <c r="CU2" s="113" t="s">
        <v>269</v>
      </c>
      <c r="CV2" s="113" t="str">
        <f>$CV$68</f>
        <v>KHH</v>
      </c>
      <c r="CW2" s="113" t="str">
        <f>$CW$67</f>
        <v>HH</v>
      </c>
      <c r="CX2" s="113" t="str">
        <f>$CY$68</f>
        <v>98.36% (n=60)</v>
      </c>
      <c r="CY2" s="113" t="str">
        <f>$CY$69</f>
        <v>1.64% (n=1)</v>
      </c>
      <c r="CZ2" s="113" t="s">
        <v>174</v>
      </c>
      <c r="DA2" s="113" t="str">
        <f>$DA$68</f>
        <v>HH</v>
      </c>
      <c r="DB2" s="113" t="str">
        <f>$DB$67</f>
        <v>KHH</v>
      </c>
      <c r="DC2" s="113" t="str">
        <f>$DD$68</f>
        <v>96.72% (n=59)</v>
      </c>
      <c r="DD2" s="113" t="str">
        <f>$DD$69</f>
        <v>3.28% (n=2)</v>
      </c>
      <c r="DE2" s="113">
        <f t="shared" ref="DE2" si="17">IF((IF(AND(CP2&lt;&gt;CQ2,CQ2="KHH"),100,IF(AND(CP2&lt;&gt;CQ2,CQ2="HH"),40,0)))+(IF(AND(CU2&lt;&gt;CV2,CV2="KHH"),100,IF(AND(CU2&lt;&gt;CV2,CV2="HH"),40,0))+(IF(AND(CZ2&lt;&gt;DA2,DA2="KHH"),100,IF(AND(CZ2&lt;&gt;DA2,DA2="HH"),40,0))))&gt;150,150,(IF(AND(CP2&lt;&gt;CQ2,CQ2="KHH"),100,IF(AND(CP2&lt;&gt;CQ2,CQ2="HH"),40,0)))+(IF(AND(CU2&lt;&gt;CV2,CV2="KHH"),100,IF(AND(CU2&lt;&gt;CV2,CV2="HH"),40,0))+(IF(AND(CZ2&lt;&gt;DA2,DA2="KHH"),100,IF(AND(CZ2&lt;&gt;DA2,DA2="HH"),40,0)))))</f>
        <v>0</v>
      </c>
      <c r="DF2" s="113" t="s">
        <v>174</v>
      </c>
      <c r="DG2" s="113" t="str">
        <f>$DG$68</f>
        <v>HH</v>
      </c>
      <c r="DH2" s="113" t="str">
        <f>$DH$67</f>
        <v>KHH</v>
      </c>
      <c r="DI2" s="113" t="str">
        <f>$DJ$68</f>
        <v>98.36% (n=60)</v>
      </c>
      <c r="DJ2" s="113" t="str">
        <f>$DJ$69</f>
        <v>1.64% (n=1)</v>
      </c>
      <c r="DK2" s="113" t="s">
        <v>174</v>
      </c>
      <c r="DL2" s="113" t="str">
        <f>$DL$68</f>
        <v>HH</v>
      </c>
      <c r="DM2" s="113" t="str">
        <f>$DM$67</f>
        <v>KHH</v>
      </c>
      <c r="DN2" s="113" t="str">
        <f>$DO$68</f>
        <v>98.36% (n=60)</v>
      </c>
      <c r="DO2" s="113" t="str">
        <f>$DO$69</f>
        <v>1.64% (n=1)</v>
      </c>
      <c r="DP2" s="113" t="s">
        <v>174</v>
      </c>
      <c r="DQ2" s="113" t="str">
        <f>$DQ$67</f>
        <v>HH</v>
      </c>
      <c r="DR2" s="113" t="str">
        <f>$DR$67</f>
        <v>KHH</v>
      </c>
      <c r="DS2" s="113" t="str">
        <f>$DT$68</f>
        <v>93.44% (n=57)</v>
      </c>
      <c r="DT2" s="113" t="str">
        <f>$DT$69</f>
        <v>6.56% (n=4)</v>
      </c>
      <c r="DU2" s="113">
        <f t="shared" ref="DU2" si="18">IF((IF(AND(DF2&lt;&gt;DG2,DG2="KHH"),100,IF(AND(DF2&lt;&gt;DG2,DG2="HH"),40,0)))+(IF(AND(DK2&lt;&gt;DL2,DL2="KHH"),100,IF(AND(DK2&lt;&gt;DL2,DL2="HH"),40,0))+(IF(AND(DP2&lt;&gt;DQ2,DQ2="KHH"),100,IF(AND(DP2&lt;&gt;DQ2,DQ2="HH"),40,0))))&gt;150,150,(IF(AND(DF2&lt;&gt;DG2,DG2="KHH"),100,IF(AND(DF2&lt;&gt;DG2,DG2="HH"),40,0)))+(IF(AND(DK2&lt;&gt;DL2,DL2="KHH"),100,IF(AND(DK2&lt;&gt;DL2,DL2="HH"),40,0))+(IF(AND(DP2&lt;&gt;DQ2,DQ2="KHH"),100,IF(AND(DP2&lt;&gt;DQ2,DQ2="HH"),40,0)))))</f>
        <v>0</v>
      </c>
      <c r="DV2" s="113">
        <f t="shared" ref="DV2" si="19">IF((CO2+DE2+DU2)&gt;150,150,(CO2+DE2+DU2))</f>
        <v>0</v>
      </c>
      <c r="DW2" s="113" t="str">
        <f t="shared" ref="DW2" si="20">IF(DV2&lt;80, "Đạt",IF(DV2&lt;100, "Cảnh báo","Không Đạt"))</f>
        <v>Đạt</v>
      </c>
      <c r="DX2" s="113">
        <f>Diem!O3</f>
        <v>0</v>
      </c>
      <c r="DY2" s="113" t="str">
        <f t="shared" ref="DY2" si="21">IF(DX2&lt;80, "Đạt",IF(DX2&lt;100, "Cảnh báo","Không Đạt"))</f>
        <v>Đạt</v>
      </c>
      <c r="DZ2" s="113" t="s">
        <v>270</v>
      </c>
      <c r="EA2" s="113" t="s">
        <v>270</v>
      </c>
      <c r="EB2" s="113" t="str">
        <f>$EB$68</f>
        <v>Âm tính</v>
      </c>
      <c r="EC2" s="113" t="str">
        <f>$EC$67</f>
        <v>Dương tính</v>
      </c>
      <c r="ED2" s="113" t="str">
        <f>$EE$68</f>
        <v>100% (n=30)</v>
      </c>
      <c r="EE2" s="113" t="str">
        <f>$EE$69</f>
        <v>0% (n=0)</v>
      </c>
      <c r="EF2" s="113" t="s">
        <v>270</v>
      </c>
      <c r="EG2" s="113" t="s">
        <v>270</v>
      </c>
      <c r="EH2" s="113" t="str">
        <f>$EH$68</f>
        <v>Âm tính</v>
      </c>
      <c r="EI2" s="113" t="str">
        <f>$EI$67</f>
        <v>Dương tính</v>
      </c>
      <c r="EJ2" s="113" t="str">
        <f>$EK$68</f>
        <v>100% (n=29)</v>
      </c>
      <c r="EK2" s="113" t="str">
        <f>$EK$69</f>
        <v>0% (n=0)</v>
      </c>
      <c r="EL2" s="113">
        <f t="shared" ref="EL2" si="22">(IF(AND(EA2&lt;&gt;DZ2,DZ2="Dương tính"),80,IF(AND(EA2&lt;&gt;DZ2,DZ2="Âm tính"),40,0)))+(IF(AND(EG2&lt;&gt;EF2,EF2="Dương tính"),80,IF(AND(EG2&lt;&gt;EF2,EF2="Âm tính"),40,0)))</f>
        <v>0</v>
      </c>
      <c r="EM2" s="113" t="s">
        <v>270</v>
      </c>
      <c r="EN2" s="113" t="s">
        <v>270</v>
      </c>
      <c r="EO2" s="113" t="str">
        <f>$EO$68</f>
        <v>Âm tính</v>
      </c>
      <c r="EP2" s="113" t="str">
        <f>$EO$69</f>
        <v>Dương tính</v>
      </c>
      <c r="EQ2" s="113" t="str">
        <f>$ER$68</f>
        <v>100% (n=30)</v>
      </c>
      <c r="ER2" s="113" t="str">
        <f>$ER$69</f>
        <v>0% (n=0)</v>
      </c>
      <c r="ES2" s="113" t="s">
        <v>270</v>
      </c>
      <c r="ET2" s="113" t="s">
        <v>270</v>
      </c>
      <c r="EU2" s="113" t="str">
        <f>$EU$68</f>
        <v>Âm tính</v>
      </c>
      <c r="EV2" s="113" t="str">
        <f>$EV$67</f>
        <v>Dương tính</v>
      </c>
      <c r="EW2" s="113" t="str">
        <f>$EX$68</f>
        <v>100% (n=29)</v>
      </c>
      <c r="EX2" s="113" t="str">
        <f>$EX$69</f>
        <v>0% (n=0)</v>
      </c>
      <c r="EY2" s="113">
        <f>(IF(AND(EN2&lt;&gt;EM2,EM2="Âm tính"),80,IF(AND(EN2&lt;&gt;EM2,EM2="Âm tính"),40,0)))+(IF(AND(ET2&lt;&gt;ES2,ES2="Dương tính"),80,IF(AND(ET2&lt;&gt;ES2,ES2="Âm tính"),40,0)))</f>
        <v>0</v>
      </c>
      <c r="EZ2" s="113" t="s">
        <v>270</v>
      </c>
      <c r="FA2" s="113" t="s">
        <v>270</v>
      </c>
      <c r="FB2" s="113" t="str">
        <f>$FB$68</f>
        <v>Âm tính</v>
      </c>
      <c r="FC2" s="113" t="str">
        <f>$FB$69</f>
        <v>Dương tính</v>
      </c>
      <c r="FD2" s="113" t="str">
        <f>$FE$68</f>
        <v>100% (n=30)</v>
      </c>
      <c r="FE2" s="113" t="str">
        <f>$FE$69</f>
        <v>0% (n=0)</v>
      </c>
      <c r="FF2" s="113" t="s">
        <v>270</v>
      </c>
      <c r="FG2" s="113" t="s">
        <v>270</v>
      </c>
      <c r="FH2" s="113" t="str">
        <f>$FH$68</f>
        <v>Âm tính</v>
      </c>
      <c r="FI2" s="113" t="str">
        <f>$FI$67</f>
        <v>Dương tính</v>
      </c>
      <c r="FJ2" s="113" t="str">
        <f>$FK$68</f>
        <v>100% (n=29)</v>
      </c>
      <c r="FK2" s="113" t="str">
        <f>$FK$69</f>
        <v>0% (n=0)</v>
      </c>
      <c r="FL2" s="113">
        <f t="shared" ref="FL2" si="23">(IF(AND(FA2&lt;&gt;EZ2,EZ2="Dương tính"),80,IF(AND(FA2&lt;&gt;EZ2,EZ2="Âm tính"),40,0)))+(IF(AND(FG2&lt;&gt;FF2,FF2="Dương tính"),80,IF(AND(FG2&lt;&gt;FF2,FF2="Âm tính"),40,0)))</f>
        <v>0</v>
      </c>
      <c r="FM2" s="113">
        <f>IF((EL2+EY2+FL2)&gt;150,150,(EL2+EY2+FL2))</f>
        <v>0</v>
      </c>
      <c r="FN2" s="113" t="str">
        <f t="shared" ref="FN2" si="24">IF(FM2&lt;80, "Đạt",IF(FM2&lt;100, "Cảnh báo","Không Đạt"))</f>
        <v>Đạt</v>
      </c>
      <c r="FO2" s="113">
        <f>Diem!P3</f>
        <v>80</v>
      </c>
      <c r="FP2" s="113" t="str">
        <f t="shared" ref="FP2" si="25">IF(FO2&lt;80, "Đạt",IF(FO2&lt;100, "Cảnh báo","Không Đạt"))</f>
        <v>Cảnh báo</v>
      </c>
      <c r="FQ2" s="113" t="s">
        <v>281</v>
      </c>
      <c r="FR2" s="113" t="s">
        <v>281</v>
      </c>
      <c r="FS2" s="113" t="str">
        <f>$FS$67</f>
        <v>Không có KTBT</v>
      </c>
      <c r="FT2" s="113" t="str">
        <f>$FT$67</f>
        <v>Có KTBT</v>
      </c>
      <c r="FU2" s="113" t="str">
        <f>$FV$68</f>
        <v>100% (n=21)</v>
      </c>
      <c r="FV2" s="113" t="str">
        <f>$FV$69</f>
        <v>0% (n=0)</v>
      </c>
      <c r="FW2" s="113">
        <f t="shared" ref="FW2:FW4" si="26">IF((IF(AND(FR2&lt;&gt;FQ2,FQ2="Có KTBT"),80,IF(AND(FR2&lt;&gt;FQ2,FQ2="Không có KTBT"),40,0)))&gt;150,150,IF(AND(FR2&lt;&gt;FQ2,FQ2="Có KTBT"),80,IF(AND(FR2&lt;&gt;FQ2,FQ2="Không có KTBT"),40,0)))</f>
        <v>0</v>
      </c>
      <c r="FX2" s="113" t="s">
        <v>281</v>
      </c>
      <c r="FY2" s="113" t="s">
        <v>281</v>
      </c>
      <c r="FZ2" s="113" t="str">
        <f>$FZ$67</f>
        <v>Không có KTBT</v>
      </c>
      <c r="GA2" s="113" t="str">
        <f>$GA$67</f>
        <v>Có KTBT</v>
      </c>
      <c r="GB2" s="113" t="str">
        <f>$GC$68</f>
        <v>100% (n=21)</v>
      </c>
      <c r="GC2" s="113" t="str">
        <f>$GC$69</f>
        <v>0% (n=0)</v>
      </c>
      <c r="GD2" s="113">
        <f t="shared" ref="GD2:GD4" si="27">IF((IF(AND(FY2&lt;&gt;FX2,FX2="Có KTBT"),80,IF(AND(FY2&lt;&gt;FX2,FX2="Không có KTBT"),40,0)))&gt;150,150,IF(AND(FY2&lt;&gt;FX2,FX2="Có KTBT"),80,IF(AND(FY2&lt;&gt;FX2,FX2="Không có KTBT"),40,0)))</f>
        <v>0</v>
      </c>
      <c r="GE2" s="113" t="s">
        <v>281</v>
      </c>
      <c r="GF2" s="113" t="s">
        <v>281</v>
      </c>
      <c r="GG2" s="113" t="str">
        <f>$GG$67</f>
        <v>Không có KTBT</v>
      </c>
      <c r="GH2" s="113" t="str">
        <f>$GH$67</f>
        <v>Có KTBT</v>
      </c>
      <c r="GI2" s="113" t="str">
        <f>$GJ$68</f>
        <v>100% (n=21)</v>
      </c>
      <c r="GJ2" s="113" t="str">
        <f>$GJ$69</f>
        <v>0% (n=0)</v>
      </c>
      <c r="GK2" s="113">
        <f t="shared" ref="GK2" si="28">IF((IF(AND(GF2&lt;&gt;GE2,GE2="Có KTBT"),80,IF(AND(GF2&lt;&gt;GE2,GE2="Không có KTBT"),40,0)))&gt;150,150,IF(AND(GF2&lt;&gt;GE2,GE2="Có KTBT"),80,IF(AND(GF2&lt;&gt;GE2,GE2="Không có KTBT"),40,0)))</f>
        <v>0</v>
      </c>
      <c r="GL2" s="113">
        <f t="shared" ref="GL2:GL6" si="29">IF((FW2+GD2+GK2)&gt;150,150,(FW2+GD2+GK2))</f>
        <v>0</v>
      </c>
      <c r="GM2" s="113" t="str">
        <f t="shared" ref="GM2" si="30">IF(GL2&lt;80, "Đạt",IF(GL2&lt;100, "Cảnh báo","Không Đạt"))</f>
        <v>Đạt</v>
      </c>
      <c r="GN2" s="113">
        <f>Diem!Q3</f>
        <v>80</v>
      </c>
      <c r="GO2" s="113" t="str">
        <f>IF(GN2&lt;80, "Đạt",IF(GN2&lt;100, "Cảnh báo","Không Đạt"))</f>
        <v>Cảnh báo</v>
      </c>
    </row>
    <row r="3" spans="1:197" s="115" customFormat="1" ht="23.25" customHeight="1">
      <c r="A3" s="111">
        <v>2</v>
      </c>
      <c r="B3" s="112" t="s">
        <v>47</v>
      </c>
      <c r="C3" s="112" t="s">
        <v>53</v>
      </c>
      <c r="D3" s="112" t="s">
        <v>72</v>
      </c>
      <c r="E3" s="112" t="str">
        <f>IF(D3="QE1019","TOÀN DIỆN","CƠ BẢN")</f>
        <v>TOÀN DIỆN</v>
      </c>
      <c r="F3" s="112" t="s">
        <v>317</v>
      </c>
      <c r="G3" s="111" t="s">
        <v>7</v>
      </c>
      <c r="H3" s="111" t="s">
        <v>374</v>
      </c>
      <c r="I3" s="111" t="s">
        <v>1</v>
      </c>
      <c r="J3" s="112" t="s">
        <v>307</v>
      </c>
      <c r="K3" s="112"/>
      <c r="L3" s="111" t="s">
        <v>1</v>
      </c>
      <c r="M3" s="113">
        <v>2306</v>
      </c>
      <c r="N3" s="113" t="s">
        <v>251</v>
      </c>
      <c r="O3" s="114">
        <v>45271</v>
      </c>
      <c r="P3" s="113" t="s">
        <v>522</v>
      </c>
      <c r="Q3" s="113" t="s">
        <v>264</v>
      </c>
      <c r="R3" s="113" t="s">
        <v>522</v>
      </c>
      <c r="S3" s="113" t="s">
        <v>264</v>
      </c>
      <c r="T3" s="113" t="s">
        <v>576</v>
      </c>
      <c r="U3" s="113" t="s">
        <v>264</v>
      </c>
      <c r="V3" s="113" t="s">
        <v>487</v>
      </c>
      <c r="W3" s="113" t="s">
        <v>487</v>
      </c>
      <c r="X3" s="113" t="s">
        <v>278</v>
      </c>
      <c r="Y3" s="113">
        <v>0</v>
      </c>
      <c r="Z3" s="113">
        <v>0</v>
      </c>
      <c r="AA3" s="113">
        <v>0</v>
      </c>
      <c r="AB3" s="113">
        <v>0</v>
      </c>
      <c r="AC3" s="113"/>
      <c r="AD3" s="113">
        <v>0</v>
      </c>
      <c r="AE3" s="113">
        <f t="shared" ref="AE3:AE62" si="31">IF(AD3=1,50,0)</f>
        <v>0</v>
      </c>
      <c r="AF3" s="113">
        <f>Diem!L4</f>
        <v>0</v>
      </c>
      <c r="AG3" s="113" t="str">
        <f>IF(AF3&lt;80, "Đạt",IF(AF3&lt;100, "Cảnh báo","Không Đạt"))</f>
        <v>Đạt</v>
      </c>
      <c r="AH3" s="113" t="s">
        <v>522</v>
      </c>
      <c r="AI3" s="113" t="s">
        <v>264</v>
      </c>
      <c r="AJ3" s="113" t="str">
        <f t="shared" ref="AJ3:AJ62" si="32">AH3&amp;" "&amp;"RhD"&amp;" "&amp;AI3</f>
        <v>O RhD Dương</v>
      </c>
      <c r="AK3" s="113" t="str">
        <f>$AK$68</f>
        <v>O RhD Dương</v>
      </c>
      <c r="AL3" s="113"/>
      <c r="AM3" s="113"/>
      <c r="AN3" s="113" t="str">
        <f>$AN$68</f>
        <v>100% (n=61)</v>
      </c>
      <c r="AO3" s="113"/>
      <c r="AP3" s="113"/>
      <c r="AQ3" s="113">
        <f t="shared" ref="AQ3:AQ62" si="33">IF(AH3=P3,0,IF(AH3="CXĐ",50,100))</f>
        <v>0</v>
      </c>
      <c r="AR3" s="113">
        <f t="shared" ref="AR3:AR62" si="34">IF(AI3=Q3,0,IF(AI3="CXĐ",50,100))</f>
        <v>0</v>
      </c>
      <c r="AS3" s="113">
        <f t="shared" ref="AS3:AS62" si="35">IF((AQ3+AR3)&gt;150,150,(AQ3+AR3))</f>
        <v>0</v>
      </c>
      <c r="AT3" s="113" t="s">
        <v>522</v>
      </c>
      <c r="AU3" s="113" t="s">
        <v>264</v>
      </c>
      <c r="AV3" s="113" t="str">
        <f t="shared" ref="AV3:AV62" si="36">AT3&amp;" "&amp;"RhD"&amp;" "&amp;AU3</f>
        <v>O RhD Dương</v>
      </c>
      <c r="AW3" s="113" t="str">
        <f>$AW$68</f>
        <v>O RhD Dương</v>
      </c>
      <c r="AX3" s="113"/>
      <c r="AY3" s="113"/>
      <c r="AZ3" s="113" t="str">
        <f>$AZ$68</f>
        <v>100% (n=61)</v>
      </c>
      <c r="BA3" s="113"/>
      <c r="BB3" s="113"/>
      <c r="BC3" s="113">
        <f t="shared" ref="BC3:BC62" si="37">IF(AT3=R3,0,IF(AT3="CXĐ",50,100))</f>
        <v>0</v>
      </c>
      <c r="BD3" s="113">
        <f t="shared" ref="BD3:BD62" si="38">IF(AU3=S3,0,IF(AU3="CXĐ",50,100))</f>
        <v>0</v>
      </c>
      <c r="BE3" s="113">
        <f t="shared" ref="BE3:BE62" si="39">IF((BC3+BD3)&gt;150,150,(BC3+BD3))</f>
        <v>0</v>
      </c>
      <c r="BF3" s="113" t="s">
        <v>576</v>
      </c>
      <c r="BG3" s="113" t="s">
        <v>264</v>
      </c>
      <c r="BH3" s="113" t="str">
        <f t="shared" ref="BH3:BH62" si="40">BF3&amp;" "&amp;"RhD"&amp;" "&amp;BG3</f>
        <v>AB RhD Dương</v>
      </c>
      <c r="BI3" s="113" t="str">
        <f>$BI$68</f>
        <v>AB RhD Dương</v>
      </c>
      <c r="BJ3" s="113"/>
      <c r="BK3" s="113"/>
      <c r="BL3" s="113" t="str">
        <f>$BL$68</f>
        <v>100% (n=61)</v>
      </c>
      <c r="BM3" s="113"/>
      <c r="BN3" s="113"/>
      <c r="BO3" s="113">
        <f t="shared" ref="BO3:BO62" si="41">IF(BF3=T3,0,IF(BF3="CXĐ",50,100))</f>
        <v>0</v>
      </c>
      <c r="BP3" s="113">
        <f t="shared" ref="BP3:BP62" si="42">IF(BG3=U3,0,IF(BG3="CXĐ",50,100))</f>
        <v>0</v>
      </c>
      <c r="BQ3" s="113">
        <f t="shared" ref="BQ3:BQ62" si="43">IF((BO3+BP3)&gt;150,150,(BO3+BP3))</f>
        <v>0</v>
      </c>
      <c r="BR3" s="113">
        <f t="shared" ref="BR3:BR62" si="44">AQ3+BC3+BO3</f>
        <v>0</v>
      </c>
      <c r="BS3" s="113" t="str">
        <f t="shared" ref="BS3:BS62" si="45">IF(BR3&lt;80, "Đạt",IF(BR3&lt;100, "Cảnh báo","Không Đạt"))</f>
        <v>Đạt</v>
      </c>
      <c r="BT3" s="113">
        <f t="shared" ref="BT3:BT62" si="46">AR3+BD3+BP3</f>
        <v>0</v>
      </c>
      <c r="BU3" s="113" t="str">
        <f t="shared" ref="BU3:BU62" si="47">IF(BT3&lt;80, "Đạt",IF(BT3&lt;100, "Cảnh báo","Không Đạt"))</f>
        <v>Đạt</v>
      </c>
      <c r="BV3" s="113">
        <f>Diem!M4</f>
        <v>0</v>
      </c>
      <c r="BW3" s="113" t="str">
        <f t="shared" ref="BW3:BW62" si="48">IF(BV3&lt;80, "Đạt",IF(BV3&lt;100, "Cảnh báo","Không Đạt"))</f>
        <v>Đạt</v>
      </c>
      <c r="BX3" s="113">
        <f>Diem!N4</f>
        <v>0</v>
      </c>
      <c r="BY3" s="113" t="str">
        <f t="shared" ref="BY3:BY62" si="49">IF(BX3&lt;80, "Đạt",IF(BX3&lt;100, "Cảnh báo","Không Đạt"))</f>
        <v>Đạt</v>
      </c>
      <c r="BZ3" s="113" t="s">
        <v>269</v>
      </c>
      <c r="CA3" s="113" t="str">
        <f>$CA$68</f>
        <v>KHH</v>
      </c>
      <c r="CB3" s="113" t="str">
        <f>$CB$67</f>
        <v>HH</v>
      </c>
      <c r="CC3" s="113" t="str">
        <f>$CD$68</f>
        <v>98.36% (n=60)</v>
      </c>
      <c r="CD3" s="113" t="str">
        <f>$CD$69</f>
        <v>1.64% (n=1)</v>
      </c>
      <c r="CE3" s="113" t="s">
        <v>269</v>
      </c>
      <c r="CF3" s="113" t="str">
        <f>$CF$68</f>
        <v>KHH</v>
      </c>
      <c r="CG3" s="113" t="str">
        <f>$CG$67</f>
        <v>HH</v>
      </c>
      <c r="CH3" s="113" t="str">
        <f>$CI$68</f>
        <v>98.36% (n=60)</v>
      </c>
      <c r="CI3" s="113" t="str">
        <f>$CI$69</f>
        <v>1.64% (n=1)</v>
      </c>
      <c r="CJ3" s="113" t="s">
        <v>174</v>
      </c>
      <c r="CK3" s="113" t="str">
        <f>$CK$68</f>
        <v>HH</v>
      </c>
      <c r="CL3" s="113" t="str">
        <f>$CK$69</f>
        <v>KHH</v>
      </c>
      <c r="CM3" s="113" t="str">
        <f>$CN$68</f>
        <v>96.72% (n=59)</v>
      </c>
      <c r="CN3" s="113" t="str">
        <f>$CN$69</f>
        <v>3.28% (n=2)</v>
      </c>
      <c r="CO3" s="113">
        <f t="shared" ref="CO3:CO62" si="50">IF((IF(AND(BZ3&lt;&gt;CA3,CA3="KHH"),100,IF(AND(BZ3&lt;&gt;CA3,CA3="HH"),40,0)))+(IF(AND(CE3&lt;&gt;CF3,CF3="KHH"),100,IF(AND(CE3&lt;&gt;CF3,CF3="HH"),40,0))+(IF(AND(CJ3&lt;&gt;CK3,CK3="KHH"),100,IF(AND(CJ3&lt;&gt;CK3,CK3="HH"),40,0))))&gt;150,150,(IF(AND(BZ3&lt;&gt;CA3,CA3="KHH"),100,IF(AND(BZ3&lt;&gt;CA3,CA3="HH"),40,0)))+(IF(AND(CE3&lt;&gt;CF3,CF3="KHH"),100,IF(AND(CE3&lt;&gt;CF3,CF3="HH"),40,0))+(IF(AND(CJ3&lt;&gt;CK3,CK3="KHH"),100,IF(AND(CJ3&lt;&gt;CK3,CK3="HH"),40,0)))))</f>
        <v>0</v>
      </c>
      <c r="CP3" s="113" t="s">
        <v>269</v>
      </c>
      <c r="CQ3" s="113" t="str">
        <f>$CQ$68</f>
        <v>KHH</v>
      </c>
      <c r="CR3" s="113" t="str">
        <f>$CR$67</f>
        <v>HH</v>
      </c>
      <c r="CS3" s="113" t="str">
        <f>$CT$68</f>
        <v>98.36% (n=60)</v>
      </c>
      <c r="CT3" s="113" t="str">
        <f>$CT$69</f>
        <v>1.64% (n=1)</v>
      </c>
      <c r="CU3" s="113" t="s">
        <v>269</v>
      </c>
      <c r="CV3" s="113" t="str">
        <f>$CV$68</f>
        <v>KHH</v>
      </c>
      <c r="CW3" s="113" t="str">
        <f>$CW$67</f>
        <v>HH</v>
      </c>
      <c r="CX3" s="113" t="str">
        <f>$CY$68</f>
        <v>98.36% (n=60)</v>
      </c>
      <c r="CY3" s="113" t="str">
        <f>$CY$69</f>
        <v>1.64% (n=1)</v>
      </c>
      <c r="CZ3" s="113" t="s">
        <v>174</v>
      </c>
      <c r="DA3" s="113" t="str">
        <f>$DA$68</f>
        <v>HH</v>
      </c>
      <c r="DB3" s="113" t="str">
        <f>$DB$67</f>
        <v>KHH</v>
      </c>
      <c r="DC3" s="113" t="str">
        <f>$DD$68</f>
        <v>96.72% (n=59)</v>
      </c>
      <c r="DD3" s="113" t="str">
        <f>$DD$69</f>
        <v>3.28% (n=2)</v>
      </c>
      <c r="DE3" s="113">
        <f t="shared" ref="DE3:DE62" si="51">IF((IF(AND(CP3&lt;&gt;CQ3,CQ3="KHH"),100,IF(AND(CP3&lt;&gt;CQ3,CQ3="HH"),40,0)))+(IF(AND(CU3&lt;&gt;CV3,CV3="KHH"),100,IF(AND(CU3&lt;&gt;CV3,CV3="HH"),40,0))+(IF(AND(CZ3&lt;&gt;DA3,DA3="KHH"),100,IF(AND(CZ3&lt;&gt;DA3,DA3="HH"),40,0))))&gt;150,150,(IF(AND(CP3&lt;&gt;CQ3,CQ3="KHH"),100,IF(AND(CP3&lt;&gt;CQ3,CQ3="HH"),40,0)))+(IF(AND(CU3&lt;&gt;CV3,CV3="KHH"),100,IF(AND(CU3&lt;&gt;CV3,CV3="HH"),40,0))+(IF(AND(CZ3&lt;&gt;DA3,DA3="KHH"),100,IF(AND(CZ3&lt;&gt;DA3,DA3="HH"),40,0)))))</f>
        <v>0</v>
      </c>
      <c r="DF3" s="113" t="s">
        <v>174</v>
      </c>
      <c r="DG3" s="113" t="str">
        <f>$DG$68</f>
        <v>HH</v>
      </c>
      <c r="DH3" s="113" t="str">
        <f>$DH$67</f>
        <v>KHH</v>
      </c>
      <c r="DI3" s="113" t="str">
        <f>$DJ$68</f>
        <v>98.36% (n=60)</v>
      </c>
      <c r="DJ3" s="113" t="str">
        <f>$DJ$69</f>
        <v>1.64% (n=1)</v>
      </c>
      <c r="DK3" s="113" t="s">
        <v>174</v>
      </c>
      <c r="DL3" s="113" t="str">
        <f>$DL$68</f>
        <v>HH</v>
      </c>
      <c r="DM3" s="113" t="str">
        <f>$DM$67</f>
        <v>KHH</v>
      </c>
      <c r="DN3" s="113" t="str">
        <f>$DO$68</f>
        <v>98.36% (n=60)</v>
      </c>
      <c r="DO3" s="113" t="str">
        <f>$DO$69</f>
        <v>1.64% (n=1)</v>
      </c>
      <c r="DP3" s="113" t="s">
        <v>174</v>
      </c>
      <c r="DQ3" s="113" t="str">
        <f>$DQ$67</f>
        <v>HH</v>
      </c>
      <c r="DR3" s="113" t="str">
        <f>$DR$67</f>
        <v>KHH</v>
      </c>
      <c r="DS3" s="113" t="str">
        <f>$DT$68</f>
        <v>93.44% (n=57)</v>
      </c>
      <c r="DT3" s="113" t="str">
        <f>$DT$69</f>
        <v>6.56% (n=4)</v>
      </c>
      <c r="DU3" s="113">
        <f t="shared" ref="DU3:DU62" si="52">IF((IF(AND(DF3&lt;&gt;DG3,DG3="KHH"),100,IF(AND(DF3&lt;&gt;DG3,DG3="HH"),40,0)))+(IF(AND(DK3&lt;&gt;DL3,DL3="KHH"),100,IF(AND(DK3&lt;&gt;DL3,DL3="HH"),40,0))+(IF(AND(DP3&lt;&gt;DQ3,DQ3="KHH"),100,IF(AND(DP3&lt;&gt;DQ3,DQ3="HH"),40,0))))&gt;150,150,(IF(AND(DF3&lt;&gt;DG3,DG3="KHH"),100,IF(AND(DF3&lt;&gt;DG3,DG3="HH"),40,0)))+(IF(AND(DK3&lt;&gt;DL3,DL3="KHH"),100,IF(AND(DK3&lt;&gt;DL3,DL3="HH"),40,0))+(IF(AND(DP3&lt;&gt;DQ3,DQ3="KHH"),100,IF(AND(DP3&lt;&gt;DQ3,DQ3="HH"),40,0)))))</f>
        <v>0</v>
      </c>
      <c r="DV3" s="113">
        <f t="shared" ref="DV3:DV62" si="53">IF((CO3+DE3+DU3)&gt;150,150,(CO3+DE3+DU3))</f>
        <v>0</v>
      </c>
      <c r="DW3" s="113" t="str">
        <f t="shared" ref="DW3:DW62" si="54">IF(DV3&lt;80, "Đạt",IF(DV3&lt;100, "Cảnh báo","Không Đạt"))</f>
        <v>Đạt</v>
      </c>
      <c r="DX3" s="113">
        <f>Diem!O4</f>
        <v>0</v>
      </c>
      <c r="DY3" s="113" t="str">
        <f t="shared" ref="DY3:DY62" si="55">IF(DX3&lt;80, "Đạt",IF(DX3&lt;100, "Cảnh báo","Không Đạt"))</f>
        <v>Đạt</v>
      </c>
      <c r="DZ3" s="113" t="s">
        <v>270</v>
      </c>
      <c r="EA3" s="113" t="s">
        <v>270</v>
      </c>
      <c r="EB3" s="113" t="str">
        <f>$EB$68</f>
        <v>Âm tính</v>
      </c>
      <c r="EC3" s="113" t="str">
        <f>$EC$67</f>
        <v>Dương tính</v>
      </c>
      <c r="ED3" s="113" t="str">
        <f>$EE$68</f>
        <v>100% (n=30)</v>
      </c>
      <c r="EE3" s="113" t="str">
        <f>$EE$69</f>
        <v>0% (n=0)</v>
      </c>
      <c r="EF3" s="113" t="s">
        <v>270</v>
      </c>
      <c r="EG3" s="113" t="s">
        <v>270</v>
      </c>
      <c r="EH3" s="113" t="str">
        <f>$EH$68</f>
        <v>Âm tính</v>
      </c>
      <c r="EI3" s="113" t="str">
        <f>$EI$67</f>
        <v>Dương tính</v>
      </c>
      <c r="EJ3" s="113" t="str">
        <f>$EK$68</f>
        <v>100% (n=29)</v>
      </c>
      <c r="EK3" s="113" t="str">
        <f>$EK$69</f>
        <v>0% (n=0)</v>
      </c>
      <c r="EL3" s="113">
        <f t="shared" ref="EL3:EL22" si="56">(IF(AND(EA3&lt;&gt;DZ3,DZ3="Dương tính"),80,IF(AND(EA3&lt;&gt;DZ3,DZ3="Âm tính"),40,0)))+(IF(AND(EG3&lt;&gt;EF3,EF3="Dương tính"),80,IF(AND(EG3&lt;&gt;EF3,EF3="Âm tính"),40,0)))</f>
        <v>0</v>
      </c>
      <c r="EM3" s="113" t="s">
        <v>270</v>
      </c>
      <c r="EN3" s="113" t="s">
        <v>270</v>
      </c>
      <c r="EO3" s="113" t="str">
        <f>$EO$68</f>
        <v>Âm tính</v>
      </c>
      <c r="EP3" s="113" t="str">
        <f>$EO$69</f>
        <v>Dương tính</v>
      </c>
      <c r="EQ3" s="113" t="str">
        <f>$ER$68</f>
        <v>100% (n=30)</v>
      </c>
      <c r="ER3" s="113" t="str">
        <f>$ER$69</f>
        <v>0% (n=0)</v>
      </c>
      <c r="ES3" s="113" t="s">
        <v>270</v>
      </c>
      <c r="ET3" s="113" t="s">
        <v>270</v>
      </c>
      <c r="EU3" s="113" t="str">
        <f>$EU$68</f>
        <v>Âm tính</v>
      </c>
      <c r="EV3" s="113" t="str">
        <f>$EV$67</f>
        <v>Dương tính</v>
      </c>
      <c r="EW3" s="113" t="str">
        <f>$EX$68</f>
        <v>100% (n=29)</v>
      </c>
      <c r="EX3" s="113" t="str">
        <f>$EX$69</f>
        <v>0% (n=0)</v>
      </c>
      <c r="EY3" s="113">
        <f t="shared" ref="EY3:EY4" si="57">(IF(AND(EN3&lt;&gt;EM3,EM3="Âm tính"),80,IF(AND(EN3&lt;&gt;EM3,EM3="Âm tính"),40,0)))+(IF(AND(ET3&lt;&gt;ES3,ES3="Dương tính"),80,IF(AND(ET3&lt;&gt;ES3,ES3="Âm tính"),40,0)))</f>
        <v>0</v>
      </c>
      <c r="EZ3" s="113" t="s">
        <v>270</v>
      </c>
      <c r="FA3" s="113" t="s">
        <v>270</v>
      </c>
      <c r="FB3" s="113" t="str">
        <f>$FB$68</f>
        <v>Âm tính</v>
      </c>
      <c r="FC3" s="113" t="str">
        <f>$FB$69</f>
        <v>Dương tính</v>
      </c>
      <c r="FD3" s="113" t="str">
        <f>$FE$68</f>
        <v>100% (n=30)</v>
      </c>
      <c r="FE3" s="113" t="str">
        <f>$FE$69</f>
        <v>0% (n=0)</v>
      </c>
      <c r="FF3" s="113" t="s">
        <v>270</v>
      </c>
      <c r="FG3" s="113" t="s">
        <v>270</v>
      </c>
      <c r="FH3" s="113" t="str">
        <f>$FH$68</f>
        <v>Âm tính</v>
      </c>
      <c r="FI3" s="113" t="str">
        <f>$FI$67</f>
        <v>Dương tính</v>
      </c>
      <c r="FJ3" s="113" t="str">
        <f>$FK$68</f>
        <v>100% (n=29)</v>
      </c>
      <c r="FK3" s="113" t="str">
        <f>$FK$69</f>
        <v>0% (n=0)</v>
      </c>
      <c r="FL3" s="113">
        <f>(IF(AND(FA3&lt;&gt;EZ3,EZ3="Dương tính"),80,IF(AND(FA3&lt;&gt;EZ3,EZ3="Âm tính"),40,0)))+(IF(AND(FG3&lt;&gt;FF3,FF3="Dương tính"),80,IF(AND(FG3&lt;&gt;FF3,FF3="Âm tính"),40,0)))</f>
        <v>0</v>
      </c>
      <c r="FM3" s="113">
        <f>IF((EL3+EY3+FL3)&gt;150,150,(EL3+EY3+FL3))</f>
        <v>0</v>
      </c>
      <c r="FN3" s="113" t="str">
        <f t="shared" ref="FN3:FN23" si="58">IF(FM3&lt;80, "Đạt",IF(FM3&lt;100, "Cảnh báo","Không Đạt"))</f>
        <v>Đạt</v>
      </c>
      <c r="FO3" s="113">
        <f>Diem!P4</f>
        <v>80</v>
      </c>
      <c r="FP3" s="113" t="str">
        <f t="shared" ref="FP3:FP23" si="59">IF(FO3&lt;80, "Đạt",IF(FO3&lt;100, "Cảnh báo","Không Đạt"))</f>
        <v>Cảnh báo</v>
      </c>
      <c r="FQ3" s="113" t="s">
        <v>281</v>
      </c>
      <c r="FR3" s="113"/>
      <c r="FS3" s="113" t="str">
        <f>$FS$67</f>
        <v>Không có KTBT</v>
      </c>
      <c r="FT3" s="113" t="str">
        <f>$FT$67</f>
        <v>Có KTBT</v>
      </c>
      <c r="FU3" s="113" t="str">
        <f>$FV$68</f>
        <v>100% (n=21)</v>
      </c>
      <c r="FV3" s="113" t="str">
        <f>$FV$69</f>
        <v>0% (n=0)</v>
      </c>
      <c r="FW3" s="113"/>
      <c r="FX3" s="113" t="s">
        <v>281</v>
      </c>
      <c r="FY3" s="113"/>
      <c r="FZ3" s="113" t="str">
        <f>$FZ$67</f>
        <v>Không có KTBT</v>
      </c>
      <c r="GA3" s="113" t="str">
        <f>$GA$67</f>
        <v>Có KTBT</v>
      </c>
      <c r="GB3" s="113" t="str">
        <f>$GC$68</f>
        <v>100% (n=21)</v>
      </c>
      <c r="GC3" s="113" t="str">
        <f>$GC$69</f>
        <v>0% (n=0)</v>
      </c>
      <c r="GD3" s="113"/>
      <c r="GE3" s="113" t="s">
        <v>281</v>
      </c>
      <c r="GF3" s="113"/>
      <c r="GG3" s="113" t="str">
        <f>$GG$67</f>
        <v>Không có KTBT</v>
      </c>
      <c r="GH3" s="113" t="str">
        <f>$GH$67</f>
        <v>Có KTBT</v>
      </c>
      <c r="GI3" s="113" t="str">
        <f>$GJ$68</f>
        <v>100% (n=21)</v>
      </c>
      <c r="GJ3" s="113" t="str">
        <f>$GJ$69</f>
        <v>0% (n=0)</v>
      </c>
      <c r="GK3" s="113"/>
      <c r="GL3" s="113"/>
      <c r="GM3" s="113"/>
      <c r="GN3" s="113"/>
      <c r="GO3" s="113"/>
    </row>
    <row r="4" spans="1:197" s="115" customFormat="1" ht="23.25" customHeight="1">
      <c r="A4" s="111">
        <v>3</v>
      </c>
      <c r="B4" s="112" t="s">
        <v>17</v>
      </c>
      <c r="C4" s="112" t="s">
        <v>54</v>
      </c>
      <c r="D4" s="112" t="s">
        <v>72</v>
      </c>
      <c r="E4" s="112" t="str">
        <f t="shared" ref="E4:E62" si="60">IF(D4="QE1019","TOÀN DIỆN","CƠ BẢN")</f>
        <v>TOÀN DIỆN</v>
      </c>
      <c r="F4" s="112" t="s">
        <v>469</v>
      </c>
      <c r="G4" s="111" t="s">
        <v>7</v>
      </c>
      <c r="H4" s="111" t="s">
        <v>468</v>
      </c>
      <c r="I4" s="111" t="s">
        <v>1</v>
      </c>
      <c r="J4" s="112" t="s">
        <v>307</v>
      </c>
      <c r="K4" s="112"/>
      <c r="L4" s="111" t="s">
        <v>1</v>
      </c>
      <c r="M4" s="113">
        <v>2306</v>
      </c>
      <c r="N4" s="113" t="s">
        <v>251</v>
      </c>
      <c r="O4" s="114">
        <v>45271</v>
      </c>
      <c r="P4" s="113" t="s">
        <v>522</v>
      </c>
      <c r="Q4" s="113" t="s">
        <v>264</v>
      </c>
      <c r="R4" s="113" t="s">
        <v>522</v>
      </c>
      <c r="S4" s="113" t="s">
        <v>264</v>
      </c>
      <c r="T4" s="113" t="s">
        <v>576</v>
      </c>
      <c r="U4" s="113" t="s">
        <v>264</v>
      </c>
      <c r="V4" s="113" t="s">
        <v>487</v>
      </c>
      <c r="W4" s="113" t="s">
        <v>487</v>
      </c>
      <c r="X4" s="113" t="s">
        <v>278</v>
      </c>
      <c r="Y4" s="113">
        <v>0</v>
      </c>
      <c r="Z4" s="113">
        <v>0</v>
      </c>
      <c r="AA4" s="113">
        <v>0</v>
      </c>
      <c r="AB4" s="113">
        <v>0</v>
      </c>
      <c r="AC4" s="113">
        <v>0</v>
      </c>
      <c r="AD4" s="113">
        <v>0</v>
      </c>
      <c r="AE4" s="113">
        <f t="shared" ref="AE4" si="61">IF(AD4=1,50,0)</f>
        <v>0</v>
      </c>
      <c r="AF4" s="113">
        <f>Diem!L5</f>
        <v>0</v>
      </c>
      <c r="AG4" s="113" t="str">
        <f t="shared" ref="AG4" si="62">IF(AF4&lt;80, "Đạt",IF(AF4&lt;100, "Cảnh báo","Không Đạt"))</f>
        <v>Đạt</v>
      </c>
      <c r="AH4" s="113" t="s">
        <v>522</v>
      </c>
      <c r="AI4" s="113" t="s">
        <v>264</v>
      </c>
      <c r="AJ4" s="113" t="str">
        <f t="shared" ref="AJ4" si="63">AH4&amp;" "&amp;"RhD"&amp;" "&amp;AI4</f>
        <v>O RhD Dương</v>
      </c>
      <c r="AK4" s="113" t="str">
        <f>$AK$68</f>
        <v>O RhD Dương</v>
      </c>
      <c r="AL4" s="113"/>
      <c r="AM4" s="113"/>
      <c r="AN4" s="113" t="str">
        <f>$AN$68</f>
        <v>100% (n=61)</v>
      </c>
      <c r="AO4" s="113"/>
      <c r="AP4" s="113"/>
      <c r="AQ4" s="113">
        <f t="shared" ref="AQ4" si="64">IF(AH4=P4,0,IF(AH4="CXĐ",50,100))</f>
        <v>0</v>
      </c>
      <c r="AR4" s="113">
        <f t="shared" ref="AR4" si="65">IF(AI4=Q4,0,IF(AI4="CXĐ",50,100))</f>
        <v>0</v>
      </c>
      <c r="AS4" s="113">
        <f t="shared" ref="AS4" si="66">IF((AQ4+AR4)&gt;150,150,(AQ4+AR4))</f>
        <v>0</v>
      </c>
      <c r="AT4" s="113" t="s">
        <v>522</v>
      </c>
      <c r="AU4" s="113" t="s">
        <v>264</v>
      </c>
      <c r="AV4" s="113" t="str">
        <f t="shared" ref="AV4" si="67">AT4&amp;" "&amp;"RhD"&amp;" "&amp;AU4</f>
        <v>O RhD Dương</v>
      </c>
      <c r="AW4" s="113" t="str">
        <f>$AW$68</f>
        <v>O RhD Dương</v>
      </c>
      <c r="AX4" s="113"/>
      <c r="AY4" s="113"/>
      <c r="AZ4" s="113" t="str">
        <f>$AZ$68</f>
        <v>100% (n=61)</v>
      </c>
      <c r="BA4" s="113"/>
      <c r="BB4" s="113"/>
      <c r="BC4" s="113">
        <f t="shared" ref="BC4" si="68">IF(AT4=R4,0,IF(AT4="CXĐ",50,100))</f>
        <v>0</v>
      </c>
      <c r="BD4" s="113">
        <f t="shared" ref="BD4" si="69">IF(AU4=S4,0,IF(AU4="CXĐ",50,100))</f>
        <v>0</v>
      </c>
      <c r="BE4" s="113">
        <f t="shared" ref="BE4" si="70">IF((BC4+BD4)&gt;150,150,(BC4+BD4))</f>
        <v>0</v>
      </c>
      <c r="BF4" s="113" t="s">
        <v>576</v>
      </c>
      <c r="BG4" s="113" t="s">
        <v>264</v>
      </c>
      <c r="BH4" s="113" t="str">
        <f t="shared" ref="BH4" si="71">BF4&amp;" "&amp;"RhD"&amp;" "&amp;BG4</f>
        <v>AB RhD Dương</v>
      </c>
      <c r="BI4" s="113" t="str">
        <f>$BI$68</f>
        <v>AB RhD Dương</v>
      </c>
      <c r="BJ4" s="113"/>
      <c r="BK4" s="113"/>
      <c r="BL4" s="113" t="str">
        <f>$BL$68</f>
        <v>100% (n=61)</v>
      </c>
      <c r="BM4" s="113"/>
      <c r="BN4" s="113"/>
      <c r="BO4" s="113">
        <f t="shared" ref="BO4" si="72">IF(BF4=T4,0,IF(BF4="CXĐ",50,100))</f>
        <v>0</v>
      </c>
      <c r="BP4" s="113">
        <f t="shared" ref="BP4" si="73">IF(BG4=U4,0,IF(BG4="CXĐ",50,100))</f>
        <v>0</v>
      </c>
      <c r="BQ4" s="113">
        <f t="shared" ref="BQ4" si="74">IF((BO4+BP4)&gt;150,150,(BO4+BP4))</f>
        <v>0</v>
      </c>
      <c r="BR4" s="113">
        <f t="shared" ref="BR4" si="75">AQ4+BC4+BO4</f>
        <v>0</v>
      </c>
      <c r="BS4" s="113" t="str">
        <f t="shared" ref="BS4" si="76">IF(BR4&lt;80, "Đạt",IF(BR4&lt;100, "Cảnh báo","Không Đạt"))</f>
        <v>Đạt</v>
      </c>
      <c r="BT4" s="113">
        <f t="shared" ref="BT4" si="77">AR4+BD4+BP4</f>
        <v>0</v>
      </c>
      <c r="BU4" s="113" t="str">
        <f t="shared" ref="BU4" si="78">IF(BT4&lt;80, "Đạt",IF(BT4&lt;100, "Cảnh báo","Không Đạt"))</f>
        <v>Đạt</v>
      </c>
      <c r="BV4" s="113">
        <f>Diem!M5</f>
        <v>0</v>
      </c>
      <c r="BW4" s="113" t="str">
        <f t="shared" ref="BW4" si="79">IF(BV4&lt;80, "Đạt",IF(BV4&lt;100, "Cảnh báo","Không Đạt"))</f>
        <v>Đạt</v>
      </c>
      <c r="BX4" s="113">
        <f>Diem!N5</f>
        <v>0</v>
      </c>
      <c r="BY4" s="113" t="str">
        <f t="shared" ref="BY4" si="80">IF(BX4&lt;80, "Đạt",IF(BX4&lt;100, "Cảnh báo","Không Đạt"))</f>
        <v>Đạt</v>
      </c>
      <c r="BZ4" s="113" t="s">
        <v>269</v>
      </c>
      <c r="CA4" s="113" t="str">
        <f>$CA$68</f>
        <v>KHH</v>
      </c>
      <c r="CB4" s="113" t="str">
        <f>$CB$67</f>
        <v>HH</v>
      </c>
      <c r="CC4" s="113" t="str">
        <f>$CD$68</f>
        <v>98.36% (n=60)</v>
      </c>
      <c r="CD4" s="113" t="str">
        <f>$CD$69</f>
        <v>1.64% (n=1)</v>
      </c>
      <c r="CE4" s="113" t="s">
        <v>269</v>
      </c>
      <c r="CF4" s="113" t="str">
        <f>$CF$68</f>
        <v>KHH</v>
      </c>
      <c r="CG4" s="113" t="str">
        <f>$CG$67</f>
        <v>HH</v>
      </c>
      <c r="CH4" s="113" t="str">
        <f>$CI$68</f>
        <v>98.36% (n=60)</v>
      </c>
      <c r="CI4" s="113" t="str">
        <f>$CI$69</f>
        <v>1.64% (n=1)</v>
      </c>
      <c r="CJ4" s="113" t="s">
        <v>174</v>
      </c>
      <c r="CK4" s="113" t="str">
        <f>$CK$68</f>
        <v>HH</v>
      </c>
      <c r="CL4" s="113" t="str">
        <f>$CK$69</f>
        <v>KHH</v>
      </c>
      <c r="CM4" s="113" t="str">
        <f>$CN$68</f>
        <v>96.72% (n=59)</v>
      </c>
      <c r="CN4" s="113" t="str">
        <f>$CN$69</f>
        <v>3.28% (n=2)</v>
      </c>
      <c r="CO4" s="113">
        <f t="shared" ref="CO4" si="81">IF((IF(AND(BZ4&lt;&gt;CA4,CA4="KHH"),100,IF(AND(BZ4&lt;&gt;CA4,CA4="HH"),40,0)))+(IF(AND(CE4&lt;&gt;CF4,CF4="KHH"),100,IF(AND(CE4&lt;&gt;CF4,CF4="HH"),40,0))+(IF(AND(CJ4&lt;&gt;CK4,CK4="KHH"),100,IF(AND(CJ4&lt;&gt;CK4,CK4="HH"),40,0))))&gt;150,150,(IF(AND(BZ4&lt;&gt;CA4,CA4="KHH"),100,IF(AND(BZ4&lt;&gt;CA4,CA4="HH"),40,0)))+(IF(AND(CE4&lt;&gt;CF4,CF4="KHH"),100,IF(AND(CE4&lt;&gt;CF4,CF4="HH"),40,0))+(IF(AND(CJ4&lt;&gt;CK4,CK4="KHH"),100,IF(AND(CJ4&lt;&gt;CK4,CK4="HH"),40,0)))))</f>
        <v>0</v>
      </c>
      <c r="CP4" s="113" t="s">
        <v>269</v>
      </c>
      <c r="CQ4" s="113" t="str">
        <f>$CQ$68</f>
        <v>KHH</v>
      </c>
      <c r="CR4" s="113" t="str">
        <f>$CR$67</f>
        <v>HH</v>
      </c>
      <c r="CS4" s="113" t="str">
        <f>$CT$68</f>
        <v>98.36% (n=60)</v>
      </c>
      <c r="CT4" s="113" t="str">
        <f>$CT$69</f>
        <v>1.64% (n=1)</v>
      </c>
      <c r="CU4" s="113" t="s">
        <v>269</v>
      </c>
      <c r="CV4" s="113" t="str">
        <f>$CV$68</f>
        <v>KHH</v>
      </c>
      <c r="CW4" s="113" t="str">
        <f>$CW$67</f>
        <v>HH</v>
      </c>
      <c r="CX4" s="113" t="str">
        <f>$CY$68</f>
        <v>98.36% (n=60)</v>
      </c>
      <c r="CY4" s="113" t="str">
        <f>$CY$69</f>
        <v>1.64% (n=1)</v>
      </c>
      <c r="CZ4" s="113" t="s">
        <v>174</v>
      </c>
      <c r="DA4" s="113" t="str">
        <f>$DA$68</f>
        <v>HH</v>
      </c>
      <c r="DB4" s="113" t="str">
        <f>$DB$67</f>
        <v>KHH</v>
      </c>
      <c r="DC4" s="113" t="str">
        <f>$DD$68</f>
        <v>96.72% (n=59)</v>
      </c>
      <c r="DD4" s="113" t="str">
        <f>$DD$69</f>
        <v>3.28% (n=2)</v>
      </c>
      <c r="DE4" s="113">
        <f t="shared" ref="DE4" si="82">IF((IF(AND(CP4&lt;&gt;CQ4,CQ4="KHH"),100,IF(AND(CP4&lt;&gt;CQ4,CQ4="HH"),40,0)))+(IF(AND(CU4&lt;&gt;CV4,CV4="KHH"),100,IF(AND(CU4&lt;&gt;CV4,CV4="HH"),40,0))+(IF(AND(CZ4&lt;&gt;DA4,DA4="KHH"),100,IF(AND(CZ4&lt;&gt;DA4,DA4="HH"),40,0))))&gt;150,150,(IF(AND(CP4&lt;&gt;CQ4,CQ4="KHH"),100,IF(AND(CP4&lt;&gt;CQ4,CQ4="HH"),40,0)))+(IF(AND(CU4&lt;&gt;CV4,CV4="KHH"),100,IF(AND(CU4&lt;&gt;CV4,CV4="HH"),40,0))+(IF(AND(CZ4&lt;&gt;DA4,DA4="KHH"),100,IF(AND(CZ4&lt;&gt;DA4,DA4="HH"),40,0)))))</f>
        <v>0</v>
      </c>
      <c r="DF4" s="113" t="s">
        <v>174</v>
      </c>
      <c r="DG4" s="113" t="str">
        <f>$DG$68</f>
        <v>HH</v>
      </c>
      <c r="DH4" s="113" t="str">
        <f>$DH$67</f>
        <v>KHH</v>
      </c>
      <c r="DI4" s="113" t="str">
        <f>$DJ$68</f>
        <v>98.36% (n=60)</v>
      </c>
      <c r="DJ4" s="113" t="str">
        <f>$DJ$69</f>
        <v>1.64% (n=1)</v>
      </c>
      <c r="DK4" s="113" t="s">
        <v>174</v>
      </c>
      <c r="DL4" s="113" t="str">
        <f>$DL$68</f>
        <v>HH</v>
      </c>
      <c r="DM4" s="113" t="str">
        <f>$DM$67</f>
        <v>KHH</v>
      </c>
      <c r="DN4" s="113" t="str">
        <f>$DO$68</f>
        <v>98.36% (n=60)</v>
      </c>
      <c r="DO4" s="113" t="str">
        <f>$DO$69</f>
        <v>1.64% (n=1)</v>
      </c>
      <c r="DP4" s="113" t="s">
        <v>174</v>
      </c>
      <c r="DQ4" s="113" t="str">
        <f>$DQ$67</f>
        <v>HH</v>
      </c>
      <c r="DR4" s="113" t="str">
        <f>$DR$67</f>
        <v>KHH</v>
      </c>
      <c r="DS4" s="113" t="str">
        <f>$DT$68</f>
        <v>93.44% (n=57)</v>
      </c>
      <c r="DT4" s="113" t="str">
        <f>$DT$69</f>
        <v>6.56% (n=4)</v>
      </c>
      <c r="DU4" s="113">
        <f t="shared" ref="DU4" si="83">IF((IF(AND(DF4&lt;&gt;DG4,DG4="KHH"),100,IF(AND(DF4&lt;&gt;DG4,DG4="HH"),40,0)))+(IF(AND(DK4&lt;&gt;DL4,DL4="KHH"),100,IF(AND(DK4&lt;&gt;DL4,DL4="HH"),40,0))+(IF(AND(DP4&lt;&gt;DQ4,DQ4="KHH"),100,IF(AND(DP4&lt;&gt;DQ4,DQ4="HH"),40,0))))&gt;150,150,(IF(AND(DF4&lt;&gt;DG4,DG4="KHH"),100,IF(AND(DF4&lt;&gt;DG4,DG4="HH"),40,0)))+(IF(AND(DK4&lt;&gt;DL4,DL4="KHH"),100,IF(AND(DK4&lt;&gt;DL4,DL4="HH"),40,0))+(IF(AND(DP4&lt;&gt;DQ4,DQ4="KHH"),100,IF(AND(DP4&lt;&gt;DQ4,DQ4="HH"),40,0)))))</f>
        <v>0</v>
      </c>
      <c r="DV4" s="113">
        <f t="shared" ref="DV4" si="84">IF((CO4+DE4+DU4)&gt;150,150,(CO4+DE4+DU4))</f>
        <v>0</v>
      </c>
      <c r="DW4" s="113" t="str">
        <f t="shared" ref="DW4" si="85">IF(DV4&lt;80, "Đạt",IF(DV4&lt;100, "Cảnh báo","Không Đạt"))</f>
        <v>Đạt</v>
      </c>
      <c r="DX4" s="113">
        <f>Diem!O5</f>
        <v>0</v>
      </c>
      <c r="DY4" s="113" t="s">
        <v>475</v>
      </c>
      <c r="DZ4" s="113" t="s">
        <v>270</v>
      </c>
      <c r="EA4" s="113" t="s">
        <v>270</v>
      </c>
      <c r="EB4" s="113" t="str">
        <f>$EB$68</f>
        <v>Âm tính</v>
      </c>
      <c r="EC4" s="113" t="str">
        <f>$EC$67</f>
        <v>Dương tính</v>
      </c>
      <c r="ED4" s="113" t="str">
        <f>$EE$68</f>
        <v>100% (n=30)</v>
      </c>
      <c r="EE4" s="113" t="str">
        <f>$EE$69</f>
        <v>0% (n=0)</v>
      </c>
      <c r="EF4" s="113" t="s">
        <v>270</v>
      </c>
      <c r="EG4" s="113" t="s">
        <v>270</v>
      </c>
      <c r="EH4" s="113" t="str">
        <f>$EH$68</f>
        <v>Âm tính</v>
      </c>
      <c r="EI4" s="113" t="str">
        <f>$EI$67</f>
        <v>Dương tính</v>
      </c>
      <c r="EJ4" s="113" t="str">
        <f>$EK$68</f>
        <v>100% (n=29)</v>
      </c>
      <c r="EK4" s="113" t="str">
        <f>$EK$69</f>
        <v>0% (n=0)</v>
      </c>
      <c r="EL4" s="113">
        <f t="shared" ref="EL4" si="86">(IF(AND(EA4&lt;&gt;DZ4,DZ4="Dương tính"),80,IF(AND(EA4&lt;&gt;DZ4,DZ4="Âm tính"),40,0)))+(IF(AND(EG4&lt;&gt;EF4,EF4="Dương tính"),80,IF(AND(EG4&lt;&gt;EF4,EF4="Âm tính"),40,0)))</f>
        <v>0</v>
      </c>
      <c r="EM4" s="113" t="s">
        <v>270</v>
      </c>
      <c r="EN4" s="113" t="s">
        <v>270</v>
      </c>
      <c r="EO4" s="113" t="str">
        <f>$EO$68</f>
        <v>Âm tính</v>
      </c>
      <c r="EP4" s="113" t="str">
        <f>$EO$69</f>
        <v>Dương tính</v>
      </c>
      <c r="EQ4" s="113" t="str">
        <f>$ER$68</f>
        <v>100% (n=30)</v>
      </c>
      <c r="ER4" s="113" t="str">
        <f>$ER$69</f>
        <v>0% (n=0)</v>
      </c>
      <c r="ES4" s="113" t="s">
        <v>270</v>
      </c>
      <c r="ET4" s="113" t="s">
        <v>270</v>
      </c>
      <c r="EU4" s="113" t="str">
        <f>$EU$68</f>
        <v>Âm tính</v>
      </c>
      <c r="EV4" s="113" t="str">
        <f>$EV$67</f>
        <v>Dương tính</v>
      </c>
      <c r="EW4" s="113" t="str">
        <f>$EX$68</f>
        <v>100% (n=29)</v>
      </c>
      <c r="EX4" s="113" t="str">
        <f>$EX$69</f>
        <v>0% (n=0)</v>
      </c>
      <c r="EY4" s="113">
        <f t="shared" si="57"/>
        <v>0</v>
      </c>
      <c r="EZ4" s="113" t="s">
        <v>270</v>
      </c>
      <c r="FA4" s="113" t="s">
        <v>270</v>
      </c>
      <c r="FB4" s="113" t="str">
        <f>$FB$68</f>
        <v>Âm tính</v>
      </c>
      <c r="FC4" s="113" t="str">
        <f>$FB$69</f>
        <v>Dương tính</v>
      </c>
      <c r="FD4" s="113" t="str">
        <f>$FE$68</f>
        <v>100% (n=30)</v>
      </c>
      <c r="FE4" s="113" t="str">
        <f>$FE$69</f>
        <v>0% (n=0)</v>
      </c>
      <c r="FF4" s="113" t="s">
        <v>270</v>
      </c>
      <c r="FG4" s="113" t="s">
        <v>270</v>
      </c>
      <c r="FH4" s="113" t="str">
        <f>$FH$68</f>
        <v>Âm tính</v>
      </c>
      <c r="FI4" s="113" t="str">
        <f>$FI$67</f>
        <v>Dương tính</v>
      </c>
      <c r="FJ4" s="113" t="str">
        <f>$FK$68</f>
        <v>100% (n=29)</v>
      </c>
      <c r="FK4" s="113" t="str">
        <f>$FK$69</f>
        <v>0% (n=0)</v>
      </c>
      <c r="FL4" s="113">
        <f t="shared" ref="FL4" si="87">(IF(AND(FA4&lt;&gt;EZ4,EZ4="Dương tính"),80,IF(AND(FA4&lt;&gt;EZ4,EZ4="Âm tính"),40,0)))+(IF(AND(FG4&lt;&gt;FF4,FF4="Dương tính"),80,IF(AND(FG4&lt;&gt;FF4,FF4="Âm tính"),40,0)))</f>
        <v>0</v>
      </c>
      <c r="FM4" s="113">
        <f t="shared" ref="FM4" si="88">IF((EL4+EY4+FL4)&gt;150,150,(EL4+EY4+FL4))</f>
        <v>0</v>
      </c>
      <c r="FN4" s="113" t="str">
        <f t="shared" ref="FN4" si="89">IF(FM4&lt;80, "Đạt",IF(FM4&lt;100, "Cảnh báo","Không Đạt"))</f>
        <v>Đạt</v>
      </c>
      <c r="FO4" s="113">
        <f>Diem!P5</f>
        <v>0</v>
      </c>
      <c r="FP4" s="113" t="str">
        <f t="shared" ref="FP4" si="90">IF(FO4&lt;80, "Đạt",IF(FO4&lt;100, "Cảnh báo","Không Đạt"))</f>
        <v>Đạt</v>
      </c>
      <c r="FQ4" s="113" t="s">
        <v>281</v>
      </c>
      <c r="FR4" s="113" t="s">
        <v>281</v>
      </c>
      <c r="FS4" s="113" t="str">
        <f>$FS$67</f>
        <v>Không có KTBT</v>
      </c>
      <c r="FT4" s="113" t="str">
        <f>$FT$67</f>
        <v>Có KTBT</v>
      </c>
      <c r="FU4" s="113" t="str">
        <f>$FV$68</f>
        <v>100% (n=21)</v>
      </c>
      <c r="FV4" s="113" t="str">
        <f>$FV$69</f>
        <v>0% (n=0)</v>
      </c>
      <c r="FW4" s="113">
        <f t="shared" si="26"/>
        <v>0</v>
      </c>
      <c r="FX4" s="113" t="s">
        <v>281</v>
      </c>
      <c r="FY4" s="113" t="s">
        <v>281</v>
      </c>
      <c r="FZ4" s="113" t="str">
        <f>$FZ$67</f>
        <v>Không có KTBT</v>
      </c>
      <c r="GA4" s="113" t="str">
        <f>$GA$67</f>
        <v>Có KTBT</v>
      </c>
      <c r="GB4" s="113" t="str">
        <f>$GC$68</f>
        <v>100% (n=21)</v>
      </c>
      <c r="GC4" s="113" t="str">
        <f>$GC$69</f>
        <v>0% (n=0)</v>
      </c>
      <c r="GD4" s="113">
        <f t="shared" si="27"/>
        <v>0</v>
      </c>
      <c r="GE4" s="113" t="s">
        <v>281</v>
      </c>
      <c r="GF4" s="113" t="s">
        <v>281</v>
      </c>
      <c r="GG4" s="113" t="str">
        <f>$GG$67</f>
        <v>Không có KTBT</v>
      </c>
      <c r="GH4" s="113" t="str">
        <f>$GH$67</f>
        <v>Có KTBT</v>
      </c>
      <c r="GI4" s="113" t="str">
        <f>$GJ$68</f>
        <v>100% (n=21)</v>
      </c>
      <c r="GJ4" s="113" t="str">
        <f>$GJ$69</f>
        <v>0% (n=0)</v>
      </c>
      <c r="GK4" s="113">
        <f t="shared" ref="GK4" si="91">IF((IF(AND(GF4&lt;&gt;GE4,GE4="Có KTBT"),80,IF(AND(GF4&lt;&gt;GE4,GE4="Không có KTBT"),40,0)))&gt;150,150,IF(AND(GF4&lt;&gt;GE4,GE4="Có KTBT"),80,IF(AND(GF4&lt;&gt;GE4,GE4="Không có KTBT"),40,0)))</f>
        <v>0</v>
      </c>
      <c r="GL4" s="113">
        <f t="shared" ref="GL4" si="92">IF((FW4+GD4+GK4)&gt;150,150,(FW4+GD4+GK4))</f>
        <v>0</v>
      </c>
      <c r="GM4" s="113" t="str">
        <f t="shared" ref="GM4" si="93">IF(GL4&lt;80, "Đạt",IF(GL4&lt;100, "Cảnh báo","Không Đạt"))</f>
        <v>Đạt</v>
      </c>
      <c r="GN4" s="113">
        <f>Diem!Q5</f>
        <v>0</v>
      </c>
      <c r="GO4" s="113" t="str">
        <f t="shared" ref="GO4" si="94">IF(GN4&lt;80, "Đạt",IF(GN4&lt;100, "Cảnh báo","Không Đạt"))</f>
        <v>Đạt</v>
      </c>
    </row>
    <row r="5" spans="1:197" s="115" customFormat="1" ht="23.25" customHeight="1">
      <c r="A5" s="111">
        <v>4</v>
      </c>
      <c r="B5" s="112" t="s">
        <v>20</v>
      </c>
      <c r="C5" s="112" t="s">
        <v>56</v>
      </c>
      <c r="D5" s="112" t="s">
        <v>72</v>
      </c>
      <c r="E5" s="112" t="str">
        <f t="shared" si="60"/>
        <v>TOÀN DIỆN</v>
      </c>
      <c r="F5" s="112" t="s">
        <v>11</v>
      </c>
      <c r="G5" s="111" t="s">
        <v>5</v>
      </c>
      <c r="H5" s="111" t="s">
        <v>375</v>
      </c>
      <c r="I5" s="111" t="s">
        <v>2</v>
      </c>
      <c r="J5" s="112" t="s">
        <v>308</v>
      </c>
      <c r="K5" s="112" t="s">
        <v>402</v>
      </c>
      <c r="L5" s="111" t="s">
        <v>2</v>
      </c>
      <c r="M5" s="113">
        <v>2306</v>
      </c>
      <c r="N5" s="113" t="s">
        <v>251</v>
      </c>
      <c r="O5" s="114">
        <v>45271</v>
      </c>
      <c r="P5" s="113" t="s">
        <v>522</v>
      </c>
      <c r="Q5" s="113" t="s">
        <v>264</v>
      </c>
      <c r="R5" s="113" t="s">
        <v>522</v>
      </c>
      <c r="S5" s="113" t="s">
        <v>264</v>
      </c>
      <c r="T5" s="113" t="s">
        <v>576</v>
      </c>
      <c r="U5" s="113" t="s">
        <v>264</v>
      </c>
      <c r="V5" s="113" t="s">
        <v>487</v>
      </c>
      <c r="W5" s="113" t="s">
        <v>487</v>
      </c>
      <c r="X5" s="113" t="s">
        <v>278</v>
      </c>
      <c r="Y5" s="113">
        <v>0</v>
      </c>
      <c r="Z5" s="113">
        <v>0</v>
      </c>
      <c r="AA5" s="113">
        <v>0</v>
      </c>
      <c r="AB5" s="113">
        <v>0</v>
      </c>
      <c r="AC5" s="113"/>
      <c r="AD5" s="113">
        <v>0</v>
      </c>
      <c r="AE5" s="113">
        <f t="shared" si="31"/>
        <v>0</v>
      </c>
      <c r="AF5" s="113">
        <f>Diem!L6</f>
        <v>0</v>
      </c>
      <c r="AG5" s="113" t="str">
        <f t="shared" ref="AG5:AG62" si="95">IF(AF5&lt;80, "Đạt",IF(AF5&lt;100, "Cảnh báo","Không Đạt"))</f>
        <v>Đạt</v>
      </c>
      <c r="AH5" s="113" t="s">
        <v>522</v>
      </c>
      <c r="AI5" s="113" t="s">
        <v>264</v>
      </c>
      <c r="AJ5" s="113" t="str">
        <f t="shared" si="32"/>
        <v>O RhD Dương</v>
      </c>
      <c r="AK5" s="113" t="str">
        <f>$AK$68</f>
        <v>O RhD Dương</v>
      </c>
      <c r="AL5" s="113"/>
      <c r="AM5" s="113"/>
      <c r="AN5" s="113" t="str">
        <f>$AN$68</f>
        <v>100% (n=61)</v>
      </c>
      <c r="AO5" s="113"/>
      <c r="AP5" s="113"/>
      <c r="AQ5" s="113">
        <f t="shared" si="33"/>
        <v>0</v>
      </c>
      <c r="AR5" s="113">
        <f t="shared" si="34"/>
        <v>0</v>
      </c>
      <c r="AS5" s="113">
        <f t="shared" si="35"/>
        <v>0</v>
      </c>
      <c r="AT5" s="113" t="s">
        <v>522</v>
      </c>
      <c r="AU5" s="113" t="s">
        <v>264</v>
      </c>
      <c r="AV5" s="113" t="str">
        <f t="shared" si="36"/>
        <v>O RhD Dương</v>
      </c>
      <c r="AW5" s="113" t="str">
        <f>$AW$68</f>
        <v>O RhD Dương</v>
      </c>
      <c r="AX5" s="113"/>
      <c r="AY5" s="113"/>
      <c r="AZ5" s="113" t="str">
        <f>$AZ$68</f>
        <v>100% (n=61)</v>
      </c>
      <c r="BA5" s="113"/>
      <c r="BB5" s="113"/>
      <c r="BC5" s="113">
        <f t="shared" si="37"/>
        <v>0</v>
      </c>
      <c r="BD5" s="113">
        <f t="shared" si="38"/>
        <v>0</v>
      </c>
      <c r="BE5" s="113">
        <f t="shared" si="39"/>
        <v>0</v>
      </c>
      <c r="BF5" s="113" t="s">
        <v>576</v>
      </c>
      <c r="BG5" s="113" t="s">
        <v>264</v>
      </c>
      <c r="BH5" s="113" t="str">
        <f t="shared" si="40"/>
        <v>AB RhD Dương</v>
      </c>
      <c r="BI5" s="113" t="str">
        <f>$BI$68</f>
        <v>AB RhD Dương</v>
      </c>
      <c r="BJ5" s="113"/>
      <c r="BK5" s="113"/>
      <c r="BL5" s="113" t="str">
        <f>$BL$68</f>
        <v>100% (n=61)</v>
      </c>
      <c r="BM5" s="113"/>
      <c r="BN5" s="113"/>
      <c r="BO5" s="113">
        <f t="shared" si="41"/>
        <v>0</v>
      </c>
      <c r="BP5" s="113">
        <f t="shared" si="42"/>
        <v>0</v>
      </c>
      <c r="BQ5" s="113">
        <f t="shared" si="43"/>
        <v>0</v>
      </c>
      <c r="BR5" s="113">
        <f t="shared" si="44"/>
        <v>0</v>
      </c>
      <c r="BS5" s="113" t="str">
        <f t="shared" si="45"/>
        <v>Đạt</v>
      </c>
      <c r="BT5" s="113">
        <f t="shared" si="46"/>
        <v>0</v>
      </c>
      <c r="BU5" s="113" t="str">
        <f t="shared" si="47"/>
        <v>Đạt</v>
      </c>
      <c r="BV5" s="113">
        <f>Diem!M6</f>
        <v>0</v>
      </c>
      <c r="BW5" s="113" t="str">
        <f t="shared" si="48"/>
        <v>Đạt</v>
      </c>
      <c r="BX5" s="113">
        <f>Diem!N6</f>
        <v>0</v>
      </c>
      <c r="BY5" s="113" t="str">
        <f t="shared" si="49"/>
        <v>Đạt</v>
      </c>
      <c r="BZ5" s="113" t="s">
        <v>269</v>
      </c>
      <c r="CA5" s="113" t="str">
        <f>$CA$68</f>
        <v>KHH</v>
      </c>
      <c r="CB5" s="113" t="str">
        <f>$CB$67</f>
        <v>HH</v>
      </c>
      <c r="CC5" s="113" t="str">
        <f>$CD$68</f>
        <v>98.36% (n=60)</v>
      </c>
      <c r="CD5" s="113" t="str">
        <f>$CD$69</f>
        <v>1.64% (n=1)</v>
      </c>
      <c r="CE5" s="113" t="s">
        <v>269</v>
      </c>
      <c r="CF5" s="113" t="str">
        <f>$CF$68</f>
        <v>KHH</v>
      </c>
      <c r="CG5" s="113" t="str">
        <f>$CG$67</f>
        <v>HH</v>
      </c>
      <c r="CH5" s="113" t="str">
        <f>$CI$68</f>
        <v>98.36% (n=60)</v>
      </c>
      <c r="CI5" s="113" t="str">
        <f>$CI$69</f>
        <v>1.64% (n=1)</v>
      </c>
      <c r="CJ5" s="113" t="s">
        <v>174</v>
      </c>
      <c r="CK5" s="113" t="str">
        <f>$CK$68</f>
        <v>HH</v>
      </c>
      <c r="CL5" s="113" t="str">
        <f>$CK$69</f>
        <v>KHH</v>
      </c>
      <c r="CM5" s="113" t="str">
        <f>$CN$68</f>
        <v>96.72% (n=59)</v>
      </c>
      <c r="CN5" s="113" t="str">
        <f>$CN$69</f>
        <v>3.28% (n=2)</v>
      </c>
      <c r="CO5" s="113">
        <f t="shared" si="50"/>
        <v>0</v>
      </c>
      <c r="CP5" s="113" t="s">
        <v>269</v>
      </c>
      <c r="CQ5" s="113" t="str">
        <f>$CQ$68</f>
        <v>KHH</v>
      </c>
      <c r="CR5" s="113" t="str">
        <f>$CR$67</f>
        <v>HH</v>
      </c>
      <c r="CS5" s="113" t="str">
        <f>$CT$68</f>
        <v>98.36% (n=60)</v>
      </c>
      <c r="CT5" s="113" t="str">
        <f>$CT$69</f>
        <v>1.64% (n=1)</v>
      </c>
      <c r="CU5" s="113" t="s">
        <v>269</v>
      </c>
      <c r="CV5" s="113" t="str">
        <f>$CV$68</f>
        <v>KHH</v>
      </c>
      <c r="CW5" s="113" t="str">
        <f>$CW$67</f>
        <v>HH</v>
      </c>
      <c r="CX5" s="113" t="str">
        <f>$CY$68</f>
        <v>98.36% (n=60)</v>
      </c>
      <c r="CY5" s="113" t="str">
        <f>$CY$69</f>
        <v>1.64% (n=1)</v>
      </c>
      <c r="CZ5" s="113" t="s">
        <v>174</v>
      </c>
      <c r="DA5" s="113" t="str">
        <f>$DA$68</f>
        <v>HH</v>
      </c>
      <c r="DB5" s="113" t="str">
        <f>$DB$67</f>
        <v>KHH</v>
      </c>
      <c r="DC5" s="113" t="str">
        <f>$DD$68</f>
        <v>96.72% (n=59)</v>
      </c>
      <c r="DD5" s="113" t="str">
        <f>$DD$69</f>
        <v>3.28% (n=2)</v>
      </c>
      <c r="DE5" s="113">
        <f t="shared" si="51"/>
        <v>0</v>
      </c>
      <c r="DF5" s="113" t="s">
        <v>174</v>
      </c>
      <c r="DG5" s="113" t="str">
        <f>$DG$68</f>
        <v>HH</v>
      </c>
      <c r="DH5" s="113" t="str">
        <f>$DH$67</f>
        <v>KHH</v>
      </c>
      <c r="DI5" s="113" t="str">
        <f>$DJ$68</f>
        <v>98.36% (n=60)</v>
      </c>
      <c r="DJ5" s="113" t="str">
        <f>$DJ$69</f>
        <v>1.64% (n=1)</v>
      </c>
      <c r="DK5" s="113" t="s">
        <v>174</v>
      </c>
      <c r="DL5" s="113" t="str">
        <f>$DL$68</f>
        <v>HH</v>
      </c>
      <c r="DM5" s="113" t="str">
        <f>$DM$67</f>
        <v>KHH</v>
      </c>
      <c r="DN5" s="113" t="str">
        <f>$DO$68</f>
        <v>98.36% (n=60)</v>
      </c>
      <c r="DO5" s="113" t="str">
        <f>$DO$69</f>
        <v>1.64% (n=1)</v>
      </c>
      <c r="DP5" s="113" t="s">
        <v>174</v>
      </c>
      <c r="DQ5" s="113" t="str">
        <f>$DQ$67</f>
        <v>HH</v>
      </c>
      <c r="DR5" s="113" t="str">
        <f>$DR$67</f>
        <v>KHH</v>
      </c>
      <c r="DS5" s="113" t="str">
        <f>$DT$68</f>
        <v>93.44% (n=57)</v>
      </c>
      <c r="DT5" s="113" t="str">
        <f>$DT$69</f>
        <v>6.56% (n=4)</v>
      </c>
      <c r="DU5" s="113">
        <f t="shared" si="52"/>
        <v>0</v>
      </c>
      <c r="DV5" s="113">
        <f t="shared" si="53"/>
        <v>0</v>
      </c>
      <c r="DW5" s="113" t="str">
        <f t="shared" si="54"/>
        <v>Đạt</v>
      </c>
      <c r="DX5" s="113">
        <f>Diem!O6</f>
        <v>0</v>
      </c>
      <c r="DY5" s="113" t="str">
        <f t="shared" si="55"/>
        <v>Đạt</v>
      </c>
      <c r="DZ5" s="113" t="s">
        <v>270</v>
      </c>
      <c r="EA5" s="113" t="s">
        <v>270</v>
      </c>
      <c r="EB5" s="113" t="str">
        <f>$EB$68</f>
        <v>Âm tính</v>
      </c>
      <c r="EC5" s="113" t="str">
        <f>$EC$67</f>
        <v>Dương tính</v>
      </c>
      <c r="ED5" s="113" t="str">
        <f>$EE$68</f>
        <v>100% (n=30)</v>
      </c>
      <c r="EE5" s="113" t="str">
        <f>$EE$69</f>
        <v>0% (n=0)</v>
      </c>
      <c r="EF5" s="113" t="s">
        <v>270</v>
      </c>
      <c r="EG5" s="113"/>
      <c r="EH5" s="113" t="str">
        <f>$EH$68</f>
        <v>Âm tính</v>
      </c>
      <c r="EI5" s="113" t="str">
        <f>$EI$67</f>
        <v>Dương tính</v>
      </c>
      <c r="EJ5" s="113" t="str">
        <f>$EK$68</f>
        <v>100% (n=29)</v>
      </c>
      <c r="EK5" s="113" t="str">
        <f>$EK$69</f>
        <v>0% (n=0)</v>
      </c>
      <c r="EL5" s="113"/>
      <c r="EM5" s="113" t="s">
        <v>270</v>
      </c>
      <c r="EN5" s="113" t="s">
        <v>270</v>
      </c>
      <c r="EO5" s="113" t="str">
        <f>$EO$68</f>
        <v>Âm tính</v>
      </c>
      <c r="EP5" s="113" t="str">
        <f>$EO$69</f>
        <v>Dương tính</v>
      </c>
      <c r="EQ5" s="113" t="str">
        <f>$ER$68</f>
        <v>100% (n=30)</v>
      </c>
      <c r="ER5" s="113" t="str">
        <f>$ER$69</f>
        <v>0% (n=0)</v>
      </c>
      <c r="ES5" s="113" t="s">
        <v>270</v>
      </c>
      <c r="ET5" s="113"/>
      <c r="EU5" s="113" t="str">
        <f>$EU$68</f>
        <v>Âm tính</v>
      </c>
      <c r="EV5" s="113" t="str">
        <f>$EV$67</f>
        <v>Dương tính</v>
      </c>
      <c r="EW5" s="113" t="str">
        <f>$EX$68</f>
        <v>100% (n=29)</v>
      </c>
      <c r="EX5" s="113" t="str">
        <f>$EX$69</f>
        <v>0% (n=0)</v>
      </c>
      <c r="EY5" s="113"/>
      <c r="EZ5" s="113" t="s">
        <v>270</v>
      </c>
      <c r="FA5" s="113" t="s">
        <v>270</v>
      </c>
      <c r="FB5" s="113" t="str">
        <f>$FB$68</f>
        <v>Âm tính</v>
      </c>
      <c r="FC5" s="113" t="str">
        <f>$FB$69</f>
        <v>Dương tính</v>
      </c>
      <c r="FD5" s="113" t="str">
        <f>$FE$68</f>
        <v>100% (n=30)</v>
      </c>
      <c r="FE5" s="113" t="str">
        <f>$FE$69</f>
        <v>0% (n=0)</v>
      </c>
      <c r="FF5" s="113" t="s">
        <v>270</v>
      </c>
      <c r="FG5" s="113"/>
      <c r="FH5" s="113" t="str">
        <f>$FH$68</f>
        <v>Âm tính</v>
      </c>
      <c r="FI5" s="113" t="str">
        <f>$FI$67</f>
        <v>Dương tính</v>
      </c>
      <c r="FJ5" s="113" t="str">
        <f>$FK$68</f>
        <v>100% (n=29)</v>
      </c>
      <c r="FK5" s="113" t="str">
        <f>$FK$69</f>
        <v>0% (n=0)</v>
      </c>
      <c r="FL5" s="113"/>
      <c r="FM5" s="113"/>
      <c r="FN5" s="113"/>
      <c r="FO5" s="113"/>
      <c r="FP5" s="113" t="str">
        <f t="shared" si="59"/>
        <v>Đạt</v>
      </c>
      <c r="FQ5" s="113" t="s">
        <v>281</v>
      </c>
      <c r="FR5" s="113"/>
      <c r="FS5" s="113" t="str">
        <f>$FS$67</f>
        <v>Không có KTBT</v>
      </c>
      <c r="FT5" s="113" t="str">
        <f>$FT$67</f>
        <v>Có KTBT</v>
      </c>
      <c r="FU5" s="113" t="str">
        <f>$FV$68</f>
        <v>100% (n=21)</v>
      </c>
      <c r="FV5" s="113" t="str">
        <f>$FV$69</f>
        <v>0% (n=0)</v>
      </c>
      <c r="FW5" s="113"/>
      <c r="FX5" s="113" t="s">
        <v>281</v>
      </c>
      <c r="FY5" s="113"/>
      <c r="FZ5" s="113" t="str">
        <f>$FZ$67</f>
        <v>Không có KTBT</v>
      </c>
      <c r="GA5" s="113" t="str">
        <f>$GA$67</f>
        <v>Có KTBT</v>
      </c>
      <c r="GB5" s="113" t="str">
        <f>$GC$68</f>
        <v>100% (n=21)</v>
      </c>
      <c r="GC5" s="113" t="str">
        <f>$GC$69</f>
        <v>0% (n=0)</v>
      </c>
      <c r="GD5" s="113"/>
      <c r="GE5" s="113" t="s">
        <v>281</v>
      </c>
      <c r="GF5" s="113"/>
      <c r="GG5" s="113" t="str">
        <f>$GG$67</f>
        <v>Không có KTBT</v>
      </c>
      <c r="GH5" s="113" t="str">
        <f>$GH$67</f>
        <v>Có KTBT</v>
      </c>
      <c r="GI5" s="113" t="str">
        <f>$GJ$68</f>
        <v>100% (n=21)</v>
      </c>
      <c r="GJ5" s="113" t="str">
        <f>$GJ$69</f>
        <v>0% (n=0)</v>
      </c>
      <c r="GK5" s="113"/>
      <c r="GL5" s="113"/>
      <c r="GM5" s="113"/>
      <c r="GN5" s="113"/>
      <c r="GO5" s="113"/>
    </row>
    <row r="6" spans="1:197" s="115" customFormat="1" ht="23.25" customHeight="1">
      <c r="A6" s="111">
        <v>5</v>
      </c>
      <c r="B6" s="112" t="s">
        <v>283</v>
      </c>
      <c r="C6" s="112" t="s">
        <v>488</v>
      </c>
      <c r="D6" s="112" t="s">
        <v>72</v>
      </c>
      <c r="E6" s="112" t="str">
        <f t="shared" si="60"/>
        <v>TOÀN DIỆN</v>
      </c>
      <c r="F6" s="112" t="s">
        <v>6</v>
      </c>
      <c r="G6" s="111" t="s">
        <v>51</v>
      </c>
      <c r="H6" s="111" t="s">
        <v>376</v>
      </c>
      <c r="I6" s="111" t="s">
        <v>36</v>
      </c>
      <c r="J6" s="112" t="s">
        <v>417</v>
      </c>
      <c r="K6" s="112"/>
      <c r="L6" s="111" t="s">
        <v>318</v>
      </c>
      <c r="M6" s="113">
        <v>2306</v>
      </c>
      <c r="N6" s="113" t="s">
        <v>251</v>
      </c>
      <c r="O6" s="114">
        <v>45271</v>
      </c>
      <c r="P6" s="113" t="s">
        <v>522</v>
      </c>
      <c r="Q6" s="113" t="s">
        <v>264</v>
      </c>
      <c r="R6" s="113" t="s">
        <v>522</v>
      </c>
      <c r="S6" s="113" t="s">
        <v>264</v>
      </c>
      <c r="T6" s="113" t="s">
        <v>576</v>
      </c>
      <c r="U6" s="113" t="s">
        <v>264</v>
      </c>
      <c r="V6" s="113" t="s">
        <v>487</v>
      </c>
      <c r="W6" s="113" t="s">
        <v>487</v>
      </c>
      <c r="X6" s="113" t="s">
        <v>278</v>
      </c>
      <c r="Y6" s="113">
        <v>0</v>
      </c>
      <c r="Z6" s="113">
        <v>0</v>
      </c>
      <c r="AA6" s="113">
        <v>0</v>
      </c>
      <c r="AB6" s="113">
        <v>0</v>
      </c>
      <c r="AC6" s="113">
        <v>0</v>
      </c>
      <c r="AD6" s="113">
        <v>0</v>
      </c>
      <c r="AE6" s="113">
        <f t="shared" si="31"/>
        <v>0</v>
      </c>
      <c r="AF6" s="113">
        <f>Diem!L7</f>
        <v>0</v>
      </c>
      <c r="AG6" s="113" t="str">
        <f t="shared" si="95"/>
        <v>Đạt</v>
      </c>
      <c r="AH6" s="113" t="s">
        <v>522</v>
      </c>
      <c r="AI6" s="113" t="s">
        <v>264</v>
      </c>
      <c r="AJ6" s="113" t="str">
        <f t="shared" si="32"/>
        <v>O RhD Dương</v>
      </c>
      <c r="AK6" s="113" t="str">
        <f>$AK$68</f>
        <v>O RhD Dương</v>
      </c>
      <c r="AL6" s="113"/>
      <c r="AM6" s="113"/>
      <c r="AN6" s="113" t="str">
        <f>$AN$68</f>
        <v>100% (n=61)</v>
      </c>
      <c r="AO6" s="113"/>
      <c r="AP6" s="113"/>
      <c r="AQ6" s="113">
        <f t="shared" si="33"/>
        <v>0</v>
      </c>
      <c r="AR6" s="113">
        <f t="shared" si="34"/>
        <v>0</v>
      </c>
      <c r="AS6" s="113">
        <f t="shared" si="35"/>
        <v>0</v>
      </c>
      <c r="AT6" s="113" t="s">
        <v>522</v>
      </c>
      <c r="AU6" s="113" t="s">
        <v>264</v>
      </c>
      <c r="AV6" s="113" t="str">
        <f>AT6&amp;" "&amp;"RhD"&amp;" "&amp;AU6</f>
        <v>O RhD Dương</v>
      </c>
      <c r="AW6" s="113" t="str">
        <f>$AW$68</f>
        <v>O RhD Dương</v>
      </c>
      <c r="AX6" s="113"/>
      <c r="AY6" s="113"/>
      <c r="AZ6" s="113" t="str">
        <f>$AZ$68</f>
        <v>100% (n=61)</v>
      </c>
      <c r="BA6" s="113"/>
      <c r="BB6" s="113"/>
      <c r="BC6" s="113">
        <f t="shared" si="37"/>
        <v>0</v>
      </c>
      <c r="BD6" s="113">
        <f t="shared" si="38"/>
        <v>0</v>
      </c>
      <c r="BE6" s="113">
        <f t="shared" si="39"/>
        <v>0</v>
      </c>
      <c r="BF6" s="113" t="s">
        <v>576</v>
      </c>
      <c r="BG6" s="113" t="s">
        <v>264</v>
      </c>
      <c r="BH6" s="113" t="str">
        <f t="shared" si="40"/>
        <v>AB RhD Dương</v>
      </c>
      <c r="BI6" s="113" t="str">
        <f>$BI$68</f>
        <v>AB RhD Dương</v>
      </c>
      <c r="BJ6" s="113"/>
      <c r="BK6" s="113"/>
      <c r="BL6" s="113" t="str">
        <f>$BL$68</f>
        <v>100% (n=61)</v>
      </c>
      <c r="BM6" s="113"/>
      <c r="BN6" s="113"/>
      <c r="BO6" s="113">
        <f t="shared" si="41"/>
        <v>0</v>
      </c>
      <c r="BP6" s="113">
        <f t="shared" si="42"/>
        <v>0</v>
      </c>
      <c r="BQ6" s="113">
        <f t="shared" si="43"/>
        <v>0</v>
      </c>
      <c r="BR6" s="113">
        <f t="shared" si="44"/>
        <v>0</v>
      </c>
      <c r="BS6" s="113" t="str">
        <f t="shared" si="45"/>
        <v>Đạt</v>
      </c>
      <c r="BT6" s="113">
        <f t="shared" si="46"/>
        <v>0</v>
      </c>
      <c r="BU6" s="113" t="str">
        <f t="shared" si="47"/>
        <v>Đạt</v>
      </c>
      <c r="BV6" s="113">
        <f>Diem!M7</f>
        <v>0</v>
      </c>
      <c r="BW6" s="113" t="str">
        <f t="shared" si="48"/>
        <v>Đạt</v>
      </c>
      <c r="BX6" s="113">
        <f>Diem!N7</f>
        <v>0</v>
      </c>
      <c r="BY6" s="113" t="str">
        <f t="shared" si="49"/>
        <v>Đạt</v>
      </c>
      <c r="BZ6" s="113" t="s">
        <v>269</v>
      </c>
      <c r="CA6" s="113" t="str">
        <f>$CA$68</f>
        <v>KHH</v>
      </c>
      <c r="CB6" s="113" t="str">
        <f>$CB$67</f>
        <v>HH</v>
      </c>
      <c r="CC6" s="113" t="str">
        <f>$CD$68</f>
        <v>98.36% (n=60)</v>
      </c>
      <c r="CD6" s="113" t="str">
        <f>$CD$69</f>
        <v>1.64% (n=1)</v>
      </c>
      <c r="CE6" s="113" t="s">
        <v>269</v>
      </c>
      <c r="CF6" s="113" t="str">
        <f>$CF$68</f>
        <v>KHH</v>
      </c>
      <c r="CG6" s="113" t="str">
        <f>$CG$67</f>
        <v>HH</v>
      </c>
      <c r="CH6" s="113" t="str">
        <f>$CI$68</f>
        <v>98.36% (n=60)</v>
      </c>
      <c r="CI6" s="113" t="str">
        <f>$CI$69</f>
        <v>1.64% (n=1)</v>
      </c>
      <c r="CJ6" s="113" t="s">
        <v>174</v>
      </c>
      <c r="CK6" s="113" t="str">
        <f>$CK$68</f>
        <v>HH</v>
      </c>
      <c r="CL6" s="113" t="str">
        <f>$CK$69</f>
        <v>KHH</v>
      </c>
      <c r="CM6" s="113" t="str">
        <f>$CN$68</f>
        <v>96.72% (n=59)</v>
      </c>
      <c r="CN6" s="113" t="str">
        <f>$CN$69</f>
        <v>3.28% (n=2)</v>
      </c>
      <c r="CO6" s="113">
        <f t="shared" si="50"/>
        <v>0</v>
      </c>
      <c r="CP6" s="113" t="s">
        <v>269</v>
      </c>
      <c r="CQ6" s="113" t="str">
        <f>$CQ$68</f>
        <v>KHH</v>
      </c>
      <c r="CR6" s="113" t="str">
        <f>$CR$67</f>
        <v>HH</v>
      </c>
      <c r="CS6" s="113" t="str">
        <f>$CT$68</f>
        <v>98.36% (n=60)</v>
      </c>
      <c r="CT6" s="113" t="str">
        <f>$CT$69</f>
        <v>1.64% (n=1)</v>
      </c>
      <c r="CU6" s="113" t="s">
        <v>269</v>
      </c>
      <c r="CV6" s="113" t="str">
        <f>$CV$68</f>
        <v>KHH</v>
      </c>
      <c r="CW6" s="113" t="str">
        <f>$CW$67</f>
        <v>HH</v>
      </c>
      <c r="CX6" s="113" t="str">
        <f>$CY$68</f>
        <v>98.36% (n=60)</v>
      </c>
      <c r="CY6" s="113" t="str">
        <f>$CY$69</f>
        <v>1.64% (n=1)</v>
      </c>
      <c r="CZ6" s="113" t="s">
        <v>174</v>
      </c>
      <c r="DA6" s="113" t="str">
        <f>$DA$68</f>
        <v>HH</v>
      </c>
      <c r="DB6" s="113" t="str">
        <f>$DB$67</f>
        <v>KHH</v>
      </c>
      <c r="DC6" s="113" t="str">
        <f>$DD$68</f>
        <v>96.72% (n=59)</v>
      </c>
      <c r="DD6" s="113" t="str">
        <f>$DD$69</f>
        <v>3.28% (n=2)</v>
      </c>
      <c r="DE6" s="113">
        <f t="shared" si="51"/>
        <v>0</v>
      </c>
      <c r="DF6" s="113" t="s">
        <v>174</v>
      </c>
      <c r="DG6" s="113" t="str">
        <f>$DG$68</f>
        <v>HH</v>
      </c>
      <c r="DH6" s="113" t="str">
        <f>$DH$67</f>
        <v>KHH</v>
      </c>
      <c r="DI6" s="113" t="str">
        <f>$DJ$68</f>
        <v>98.36% (n=60)</v>
      </c>
      <c r="DJ6" s="113" t="str">
        <f>$DJ$69</f>
        <v>1.64% (n=1)</v>
      </c>
      <c r="DK6" s="113" t="s">
        <v>174</v>
      </c>
      <c r="DL6" s="113" t="str">
        <f>$DL$68</f>
        <v>HH</v>
      </c>
      <c r="DM6" s="113" t="str">
        <f>$DM$67</f>
        <v>KHH</v>
      </c>
      <c r="DN6" s="113" t="str">
        <f>$DO$68</f>
        <v>98.36% (n=60)</v>
      </c>
      <c r="DO6" s="113" t="str">
        <f>$DO$69</f>
        <v>1.64% (n=1)</v>
      </c>
      <c r="DP6" s="113" t="s">
        <v>174</v>
      </c>
      <c r="DQ6" s="113" t="str">
        <f>$DQ$67</f>
        <v>HH</v>
      </c>
      <c r="DR6" s="113" t="str">
        <f>$DR$67</f>
        <v>KHH</v>
      </c>
      <c r="DS6" s="113" t="str">
        <f>$DT$68</f>
        <v>93.44% (n=57)</v>
      </c>
      <c r="DT6" s="113" t="str">
        <f>$DT$69</f>
        <v>6.56% (n=4)</v>
      </c>
      <c r="DU6" s="113">
        <f t="shared" si="52"/>
        <v>0</v>
      </c>
      <c r="DV6" s="113">
        <f t="shared" si="53"/>
        <v>0</v>
      </c>
      <c r="DW6" s="113" t="str">
        <f t="shared" si="54"/>
        <v>Đạt</v>
      </c>
      <c r="DX6" s="113">
        <f>Diem!O7</f>
        <v>0</v>
      </c>
      <c r="DY6" s="113" t="str">
        <f t="shared" si="55"/>
        <v>Đạt</v>
      </c>
      <c r="DZ6" s="113" t="s">
        <v>270</v>
      </c>
      <c r="EA6" s="113" t="s">
        <v>270</v>
      </c>
      <c r="EB6" s="113" t="str">
        <f>$EB$68</f>
        <v>Âm tính</v>
      </c>
      <c r="EC6" s="113" t="str">
        <f>$EC$67</f>
        <v>Dương tính</v>
      </c>
      <c r="ED6" s="113" t="str">
        <f>$EE$68</f>
        <v>100% (n=30)</v>
      </c>
      <c r="EE6" s="113" t="str">
        <f>$EE$69</f>
        <v>0% (n=0)</v>
      </c>
      <c r="EF6" s="113" t="s">
        <v>270</v>
      </c>
      <c r="EG6" s="113" t="s">
        <v>270</v>
      </c>
      <c r="EH6" s="113" t="str">
        <f>$EH$68</f>
        <v>Âm tính</v>
      </c>
      <c r="EI6" s="113" t="str">
        <f>$EI$67</f>
        <v>Dương tính</v>
      </c>
      <c r="EJ6" s="113" t="str">
        <f>$EK$68</f>
        <v>100% (n=29)</v>
      </c>
      <c r="EK6" s="113" t="str">
        <f>$EK$69</f>
        <v>0% (n=0)</v>
      </c>
      <c r="EL6" s="113">
        <f t="shared" si="56"/>
        <v>0</v>
      </c>
      <c r="EM6" s="113" t="s">
        <v>270</v>
      </c>
      <c r="EN6" s="113" t="s">
        <v>270</v>
      </c>
      <c r="EO6" s="113" t="str">
        <f>$EO$68</f>
        <v>Âm tính</v>
      </c>
      <c r="EP6" s="113" t="str">
        <f>$EO$69</f>
        <v>Dương tính</v>
      </c>
      <c r="EQ6" s="113" t="str">
        <f>$ER$68</f>
        <v>100% (n=30)</v>
      </c>
      <c r="ER6" s="113" t="str">
        <f>$ER$69</f>
        <v>0% (n=0)</v>
      </c>
      <c r="ES6" s="113" t="s">
        <v>270</v>
      </c>
      <c r="ET6" s="113" t="s">
        <v>270</v>
      </c>
      <c r="EU6" s="113" t="str">
        <f>$EU$68</f>
        <v>Âm tính</v>
      </c>
      <c r="EV6" s="113" t="str">
        <f>$EV$67</f>
        <v>Dương tính</v>
      </c>
      <c r="EW6" s="113" t="str">
        <f>$EX$68</f>
        <v>100% (n=29)</v>
      </c>
      <c r="EX6" s="113" t="str">
        <f>$EX$69</f>
        <v>0% (n=0)</v>
      </c>
      <c r="EY6" s="113">
        <f>(IF(AND(EN6&lt;&gt;EM6,EM6="Âm tính"),80,IF(AND(EN6&lt;&gt;EM6,EM6="Âm tính"),40,0)))+(IF(AND(ET6&lt;&gt;ES6,ES6="Dương tính"),80,IF(AND(ET6&lt;&gt;ES6,ES6="Âm tính"),40,0)))</f>
        <v>0</v>
      </c>
      <c r="EZ6" s="113" t="s">
        <v>270</v>
      </c>
      <c r="FA6" s="113" t="s">
        <v>270</v>
      </c>
      <c r="FB6" s="113" t="str">
        <f>$FB$68</f>
        <v>Âm tính</v>
      </c>
      <c r="FC6" s="113" t="str">
        <f>$FB$69</f>
        <v>Dương tính</v>
      </c>
      <c r="FD6" s="113" t="str">
        <f>$FE$68</f>
        <v>100% (n=30)</v>
      </c>
      <c r="FE6" s="113" t="str">
        <f>$FE$69</f>
        <v>0% (n=0)</v>
      </c>
      <c r="FF6" s="113" t="s">
        <v>270</v>
      </c>
      <c r="FG6" s="113" t="s">
        <v>270</v>
      </c>
      <c r="FH6" s="113" t="str">
        <f>$FH$68</f>
        <v>Âm tính</v>
      </c>
      <c r="FI6" s="113" t="str">
        <f>$FI$67</f>
        <v>Dương tính</v>
      </c>
      <c r="FJ6" s="113" t="str">
        <f>$FK$68</f>
        <v>100% (n=29)</v>
      </c>
      <c r="FK6" s="113" t="str">
        <f>$FK$69</f>
        <v>0% (n=0)</v>
      </c>
      <c r="FL6" s="113">
        <f t="shared" ref="FL6:FL23" si="96">(IF(AND(FA6&lt;&gt;EZ6,EZ6="Dương tính"),80,IF(AND(FA6&lt;&gt;EZ6,EZ6="Âm tính"),40,0)))+(IF(AND(FG6&lt;&gt;FF6,FF6="Dương tính"),80,IF(AND(FG6&lt;&gt;FF6,FF6="Âm tính"),40,0)))</f>
        <v>0</v>
      </c>
      <c r="FM6" s="113">
        <f t="shared" ref="FM6:FM23" si="97">IF((EL6+EY6+FL6)&gt;150,150,(EL6+EY6+FL6))</f>
        <v>0</v>
      </c>
      <c r="FN6" s="113" t="str">
        <f t="shared" si="58"/>
        <v>Đạt</v>
      </c>
      <c r="FO6" s="113">
        <f>Diem!P7</f>
        <v>0</v>
      </c>
      <c r="FP6" s="113" t="str">
        <f t="shared" si="59"/>
        <v>Đạt</v>
      </c>
      <c r="FQ6" s="113" t="s">
        <v>281</v>
      </c>
      <c r="FR6" s="113" t="s">
        <v>281</v>
      </c>
      <c r="FS6" s="113" t="str">
        <f>$FS$67</f>
        <v>Không có KTBT</v>
      </c>
      <c r="FT6" s="113" t="str">
        <f>$FT$67</f>
        <v>Có KTBT</v>
      </c>
      <c r="FU6" s="113" t="str">
        <f>$FV$68</f>
        <v>100% (n=21)</v>
      </c>
      <c r="FV6" s="113" t="str">
        <f>$FV$69</f>
        <v>0% (n=0)</v>
      </c>
      <c r="FW6" s="113">
        <f>IF((IF(AND(FR6&lt;&gt;FQ5,FQ5="Có KTBT"),80,IF(AND(FR6&lt;&gt;FQ5,FQ5="Không có KTBT"),40,0)))&gt;150,150,IF(AND(FR6&lt;&gt;FQ5,FQ5="Có KTBT"),80,IF(AND(FR6&lt;&gt;FQ5,FQ5="Không có KTBT"),40,0)))</f>
        <v>0</v>
      </c>
      <c r="FX6" s="113" t="s">
        <v>281</v>
      </c>
      <c r="FY6" s="113" t="s">
        <v>281</v>
      </c>
      <c r="FZ6" s="113" t="str">
        <f>$FZ$67</f>
        <v>Không có KTBT</v>
      </c>
      <c r="GA6" s="113" t="str">
        <f>$GA$67</f>
        <v>Có KTBT</v>
      </c>
      <c r="GB6" s="113" t="str">
        <f>$GC$68</f>
        <v>100% (n=21)</v>
      </c>
      <c r="GC6" s="113" t="str">
        <f>$GC$69</f>
        <v>0% (n=0)</v>
      </c>
      <c r="GD6" s="113">
        <f t="shared" ref="GD6:GD22" si="98">IF((IF(AND(FY6&lt;&gt;FX6,FX6="Có KTBT"),80,IF(AND(FY6&lt;&gt;FX6,FX6="Không có KTBT"),40,0)))&gt;150,150,IF(AND(FY6&lt;&gt;FX6,FX6="Có KTBT"),80,IF(AND(FY6&lt;&gt;FX6,FX6="Không có KTBT"),40,0)))</f>
        <v>0</v>
      </c>
      <c r="GE6" s="113" t="s">
        <v>281</v>
      </c>
      <c r="GF6" s="113" t="s">
        <v>281</v>
      </c>
      <c r="GG6" s="113" t="str">
        <f>$GG$67</f>
        <v>Không có KTBT</v>
      </c>
      <c r="GH6" s="113" t="str">
        <f>$GH$67</f>
        <v>Có KTBT</v>
      </c>
      <c r="GI6" s="113" t="str">
        <f>$GJ$68</f>
        <v>100% (n=21)</v>
      </c>
      <c r="GJ6" s="113" t="str">
        <f>$GJ$69</f>
        <v>0% (n=0)</v>
      </c>
      <c r="GK6" s="113">
        <f t="shared" ref="GK6:GK22" si="99">IF((IF(AND(GF6&lt;&gt;GE6,GE6="Có KTBT"),80,IF(AND(GF6&lt;&gt;GE6,GE6="Không có KTBT"),40,0)))&gt;150,150,IF(AND(GF6&lt;&gt;GE6,GE6="Có KTBT"),80,IF(AND(GF6&lt;&gt;GE6,GE6="Không có KTBT"),40,0)))</f>
        <v>0</v>
      </c>
      <c r="GL6" s="113">
        <f t="shared" si="29"/>
        <v>0</v>
      </c>
      <c r="GM6" s="113" t="str">
        <f t="shared" ref="GM6:GM22" si="100">IF(GL6&lt;80, "Đạt",IF(GL6&lt;100, "Cảnh báo","Không Đạt"))</f>
        <v>Đạt</v>
      </c>
      <c r="GN6" s="113">
        <f>Diem!Q7</f>
        <v>0</v>
      </c>
      <c r="GO6" s="113" t="str">
        <f t="shared" ref="GO6:GO22" si="101">IF(GN6&lt;80, "Đạt",IF(GN6&lt;100, "Cảnh báo","Không Đạt"))</f>
        <v>Đạt</v>
      </c>
    </row>
    <row r="7" spans="1:197" s="115" customFormat="1" ht="23.25" customHeight="1">
      <c r="A7" s="111">
        <v>6</v>
      </c>
      <c r="B7" s="112" t="s">
        <v>283</v>
      </c>
      <c r="C7" s="112" t="s">
        <v>489</v>
      </c>
      <c r="D7" s="112" t="s">
        <v>72</v>
      </c>
      <c r="E7" s="112" t="str">
        <f t="shared" ref="E7" si="102">IF(D7="QE1019","TOÀN DIỆN","CƠ BẢN")</f>
        <v>TOÀN DIỆN</v>
      </c>
      <c r="F7" s="112" t="s">
        <v>6</v>
      </c>
      <c r="G7" s="111" t="s">
        <v>51</v>
      </c>
      <c r="H7" s="111" t="s">
        <v>376</v>
      </c>
      <c r="I7" s="111" t="s">
        <v>36</v>
      </c>
      <c r="J7" s="112" t="s">
        <v>417</v>
      </c>
      <c r="K7" s="112"/>
      <c r="L7" s="111" t="s">
        <v>318</v>
      </c>
      <c r="M7" s="113">
        <v>2306</v>
      </c>
      <c r="N7" s="113" t="s">
        <v>251</v>
      </c>
      <c r="O7" s="114">
        <v>45271</v>
      </c>
      <c r="P7" s="113" t="s">
        <v>522</v>
      </c>
      <c r="Q7" s="113" t="s">
        <v>264</v>
      </c>
      <c r="R7" s="113" t="s">
        <v>522</v>
      </c>
      <c r="S7" s="113" t="s">
        <v>264</v>
      </c>
      <c r="T7" s="113" t="s">
        <v>576</v>
      </c>
      <c r="U7" s="113" t="s">
        <v>264</v>
      </c>
      <c r="V7" s="113" t="s">
        <v>487</v>
      </c>
      <c r="W7" s="113" t="s">
        <v>487</v>
      </c>
      <c r="X7" s="113" t="s">
        <v>278</v>
      </c>
      <c r="Y7" s="113">
        <v>0</v>
      </c>
      <c r="Z7" s="113">
        <v>0</v>
      </c>
      <c r="AA7" s="113">
        <v>0</v>
      </c>
      <c r="AB7" s="113">
        <v>0</v>
      </c>
      <c r="AC7" s="113">
        <v>0</v>
      </c>
      <c r="AD7" s="113">
        <v>0</v>
      </c>
      <c r="AE7" s="113">
        <f t="shared" ref="AE7" si="103">IF(AD7=1,50,0)</f>
        <v>0</v>
      </c>
      <c r="AF7" s="113">
        <f>Diem!L9</f>
        <v>0</v>
      </c>
      <c r="AG7" s="113" t="str">
        <f t="shared" ref="AG7" si="104">IF(AF7&lt;80, "Đạt",IF(AF7&lt;100, "Cảnh báo","Không Đạt"))</f>
        <v>Đạt</v>
      </c>
      <c r="AH7" s="113" t="s">
        <v>522</v>
      </c>
      <c r="AI7" s="113" t="s">
        <v>264</v>
      </c>
      <c r="AJ7" s="113" t="str">
        <f t="shared" ref="AJ7" si="105">AH7&amp;" "&amp;"RhD"&amp;" "&amp;AI7</f>
        <v>O RhD Dương</v>
      </c>
      <c r="AK7" s="113" t="str">
        <f>$AK$68</f>
        <v>O RhD Dương</v>
      </c>
      <c r="AL7" s="113"/>
      <c r="AM7" s="113"/>
      <c r="AN7" s="113" t="str">
        <f>$AN$68</f>
        <v>100% (n=61)</v>
      </c>
      <c r="AO7" s="113"/>
      <c r="AP7" s="113"/>
      <c r="AQ7" s="113">
        <f t="shared" ref="AQ7" si="106">IF(AH7=P7,0,IF(AH7="CXĐ",50,100))</f>
        <v>0</v>
      </c>
      <c r="AR7" s="113">
        <f t="shared" ref="AR7" si="107">IF(AI7=Q7,0,IF(AI7="CXĐ",50,100))</f>
        <v>0</v>
      </c>
      <c r="AS7" s="113">
        <f t="shared" ref="AS7" si="108">IF((AQ7+AR7)&gt;150,150,(AQ7+AR7))</f>
        <v>0</v>
      </c>
      <c r="AT7" s="113" t="s">
        <v>522</v>
      </c>
      <c r="AU7" s="113" t="s">
        <v>264</v>
      </c>
      <c r="AV7" s="113" t="str">
        <f>AT7&amp;" "&amp;"RhD"&amp;" "&amp;AU7</f>
        <v>O RhD Dương</v>
      </c>
      <c r="AW7" s="113" t="str">
        <f>$AW$68</f>
        <v>O RhD Dương</v>
      </c>
      <c r="AX7" s="113"/>
      <c r="AY7" s="113"/>
      <c r="AZ7" s="113" t="str">
        <f>$AZ$68</f>
        <v>100% (n=61)</v>
      </c>
      <c r="BA7" s="113"/>
      <c r="BB7" s="113"/>
      <c r="BC7" s="113">
        <f t="shared" ref="BC7" si="109">IF(AT7=R7,0,IF(AT7="CXĐ",50,100))</f>
        <v>0</v>
      </c>
      <c r="BD7" s="113">
        <f t="shared" ref="BD7" si="110">IF(AU7=S7,0,IF(AU7="CXĐ",50,100))</f>
        <v>0</v>
      </c>
      <c r="BE7" s="113">
        <f t="shared" ref="BE7" si="111">IF((BC7+BD7)&gt;150,150,(BC7+BD7))</f>
        <v>0</v>
      </c>
      <c r="BF7" s="113" t="s">
        <v>576</v>
      </c>
      <c r="BG7" s="113" t="s">
        <v>264</v>
      </c>
      <c r="BH7" s="113" t="str">
        <f t="shared" ref="BH7" si="112">BF7&amp;" "&amp;"RhD"&amp;" "&amp;BG7</f>
        <v>AB RhD Dương</v>
      </c>
      <c r="BI7" s="113" t="str">
        <f>$BI$68</f>
        <v>AB RhD Dương</v>
      </c>
      <c r="BJ7" s="113"/>
      <c r="BK7" s="113"/>
      <c r="BL7" s="113" t="str">
        <f>$BL$68</f>
        <v>100% (n=61)</v>
      </c>
      <c r="BM7" s="113"/>
      <c r="BN7" s="113"/>
      <c r="BO7" s="113">
        <f t="shared" ref="BO7" si="113">IF(BF7=T7,0,IF(BF7="CXĐ",50,100))</f>
        <v>0</v>
      </c>
      <c r="BP7" s="113">
        <f t="shared" ref="BP7" si="114">IF(BG7=U7,0,IF(BG7="CXĐ",50,100))</f>
        <v>0</v>
      </c>
      <c r="BQ7" s="113">
        <f t="shared" ref="BQ7" si="115">IF((BO7+BP7)&gt;150,150,(BO7+BP7))</f>
        <v>0</v>
      </c>
      <c r="BR7" s="113">
        <f t="shared" ref="BR7" si="116">AQ7+BC7+BO7</f>
        <v>0</v>
      </c>
      <c r="BS7" s="113" t="str">
        <f t="shared" ref="BS7" si="117">IF(BR7&lt;80, "Đạt",IF(BR7&lt;100, "Cảnh báo","Không Đạt"))</f>
        <v>Đạt</v>
      </c>
      <c r="BT7" s="113">
        <f t="shared" ref="BT7" si="118">AR7+BD7+BP7</f>
        <v>0</v>
      </c>
      <c r="BU7" s="113" t="str">
        <f t="shared" ref="BU7" si="119">IF(BT7&lt;80, "Đạt",IF(BT7&lt;100, "Cảnh báo","Không Đạt"))</f>
        <v>Đạt</v>
      </c>
      <c r="BV7" s="113">
        <f>Diem!M8</f>
        <v>0</v>
      </c>
      <c r="BW7" s="113" t="str">
        <f t="shared" ref="BW7" si="120">IF(BV7&lt;80, "Đạt",IF(BV7&lt;100, "Cảnh báo","Không Đạt"))</f>
        <v>Đạt</v>
      </c>
      <c r="BX7" s="113">
        <f>Diem!N8</f>
        <v>0</v>
      </c>
      <c r="BY7" s="113" t="str">
        <f t="shared" ref="BY7" si="121">IF(BX7&lt;80, "Đạt",IF(BX7&lt;100, "Cảnh báo","Không Đạt"))</f>
        <v>Đạt</v>
      </c>
      <c r="BZ7" s="113" t="s">
        <v>269</v>
      </c>
      <c r="CA7" s="113" t="str">
        <f>$CA$68</f>
        <v>KHH</v>
      </c>
      <c r="CB7" s="113" t="str">
        <f>$CB$67</f>
        <v>HH</v>
      </c>
      <c r="CC7" s="113" t="str">
        <f>$CD$68</f>
        <v>98.36% (n=60)</v>
      </c>
      <c r="CD7" s="113" t="str">
        <f>$CD$69</f>
        <v>1.64% (n=1)</v>
      </c>
      <c r="CE7" s="113" t="s">
        <v>269</v>
      </c>
      <c r="CF7" s="113" t="str">
        <f>$CF$68</f>
        <v>KHH</v>
      </c>
      <c r="CG7" s="113" t="str">
        <f>$CG$67</f>
        <v>HH</v>
      </c>
      <c r="CH7" s="113" t="str">
        <f>$CI$68</f>
        <v>98.36% (n=60)</v>
      </c>
      <c r="CI7" s="113" t="str">
        <f>$CI$69</f>
        <v>1.64% (n=1)</v>
      </c>
      <c r="CJ7" s="113" t="s">
        <v>174</v>
      </c>
      <c r="CK7" s="113" t="str">
        <f>$CK$68</f>
        <v>HH</v>
      </c>
      <c r="CL7" s="113" t="str">
        <f>$CK$69</f>
        <v>KHH</v>
      </c>
      <c r="CM7" s="113" t="str">
        <f>$CN$68</f>
        <v>96.72% (n=59)</v>
      </c>
      <c r="CN7" s="113" t="str">
        <f>$CN$69</f>
        <v>3.28% (n=2)</v>
      </c>
      <c r="CO7" s="113">
        <f t="shared" ref="CO7" si="122">IF((IF(AND(BZ7&lt;&gt;CA7,CA7="KHH"),100,IF(AND(BZ7&lt;&gt;CA7,CA7="HH"),40,0)))+(IF(AND(CE7&lt;&gt;CF7,CF7="KHH"),100,IF(AND(CE7&lt;&gt;CF7,CF7="HH"),40,0))+(IF(AND(CJ7&lt;&gt;CK7,CK7="KHH"),100,IF(AND(CJ7&lt;&gt;CK7,CK7="HH"),40,0))))&gt;150,150,(IF(AND(BZ7&lt;&gt;CA7,CA7="KHH"),100,IF(AND(BZ7&lt;&gt;CA7,CA7="HH"),40,0)))+(IF(AND(CE7&lt;&gt;CF7,CF7="KHH"),100,IF(AND(CE7&lt;&gt;CF7,CF7="HH"),40,0))+(IF(AND(CJ7&lt;&gt;CK7,CK7="KHH"),100,IF(AND(CJ7&lt;&gt;CK7,CK7="HH"),40,0)))))</f>
        <v>0</v>
      </c>
      <c r="CP7" s="113" t="s">
        <v>269</v>
      </c>
      <c r="CQ7" s="113" t="str">
        <f>$CQ$68</f>
        <v>KHH</v>
      </c>
      <c r="CR7" s="113" t="str">
        <f>$CR$67</f>
        <v>HH</v>
      </c>
      <c r="CS7" s="113" t="str">
        <f>$CT$68</f>
        <v>98.36% (n=60)</v>
      </c>
      <c r="CT7" s="113" t="str">
        <f>$CT$69</f>
        <v>1.64% (n=1)</v>
      </c>
      <c r="CU7" s="113" t="s">
        <v>269</v>
      </c>
      <c r="CV7" s="113" t="str">
        <f>$CV$68</f>
        <v>KHH</v>
      </c>
      <c r="CW7" s="113" t="str">
        <f>$CW$67</f>
        <v>HH</v>
      </c>
      <c r="CX7" s="113" t="str">
        <f>$CY$68</f>
        <v>98.36% (n=60)</v>
      </c>
      <c r="CY7" s="113" t="str">
        <f>$CY$69</f>
        <v>1.64% (n=1)</v>
      </c>
      <c r="CZ7" s="113" t="s">
        <v>174</v>
      </c>
      <c r="DA7" s="113" t="str">
        <f>$DA$68</f>
        <v>HH</v>
      </c>
      <c r="DB7" s="113" t="str">
        <f>$DB$67</f>
        <v>KHH</v>
      </c>
      <c r="DC7" s="113" t="str">
        <f>$DD$68</f>
        <v>96.72% (n=59)</v>
      </c>
      <c r="DD7" s="113" t="str">
        <f>$DD$69</f>
        <v>3.28% (n=2)</v>
      </c>
      <c r="DE7" s="113">
        <f t="shared" ref="DE7" si="123">IF((IF(AND(CP7&lt;&gt;CQ7,CQ7="KHH"),100,IF(AND(CP7&lt;&gt;CQ7,CQ7="HH"),40,0)))+(IF(AND(CU7&lt;&gt;CV7,CV7="KHH"),100,IF(AND(CU7&lt;&gt;CV7,CV7="HH"),40,0))+(IF(AND(CZ7&lt;&gt;DA7,DA7="KHH"),100,IF(AND(CZ7&lt;&gt;DA7,DA7="HH"),40,0))))&gt;150,150,(IF(AND(CP7&lt;&gt;CQ7,CQ7="KHH"),100,IF(AND(CP7&lt;&gt;CQ7,CQ7="HH"),40,0)))+(IF(AND(CU7&lt;&gt;CV7,CV7="KHH"),100,IF(AND(CU7&lt;&gt;CV7,CV7="HH"),40,0))+(IF(AND(CZ7&lt;&gt;DA7,DA7="KHH"),100,IF(AND(CZ7&lt;&gt;DA7,DA7="HH"),40,0)))))</f>
        <v>0</v>
      </c>
      <c r="DF7" s="113" t="s">
        <v>174</v>
      </c>
      <c r="DG7" s="113" t="str">
        <f>$DG$68</f>
        <v>HH</v>
      </c>
      <c r="DH7" s="113" t="str">
        <f>$DH$67</f>
        <v>KHH</v>
      </c>
      <c r="DI7" s="113" t="str">
        <f>$DJ$68</f>
        <v>98.36% (n=60)</v>
      </c>
      <c r="DJ7" s="113" t="str">
        <f>$DJ$69</f>
        <v>1.64% (n=1)</v>
      </c>
      <c r="DK7" s="113" t="s">
        <v>174</v>
      </c>
      <c r="DL7" s="113" t="str">
        <f>$DL$68</f>
        <v>HH</v>
      </c>
      <c r="DM7" s="113" t="str">
        <f>$DM$67</f>
        <v>KHH</v>
      </c>
      <c r="DN7" s="113" t="str">
        <f>$DO$68</f>
        <v>98.36% (n=60)</v>
      </c>
      <c r="DO7" s="113" t="str">
        <f>$DO$69</f>
        <v>1.64% (n=1)</v>
      </c>
      <c r="DP7" s="113" t="s">
        <v>174</v>
      </c>
      <c r="DQ7" s="113" t="str">
        <f>$DQ$67</f>
        <v>HH</v>
      </c>
      <c r="DR7" s="113" t="str">
        <f>$DR$67</f>
        <v>KHH</v>
      </c>
      <c r="DS7" s="113" t="str">
        <f>$DT$68</f>
        <v>93.44% (n=57)</v>
      </c>
      <c r="DT7" s="113" t="str">
        <f>$DT$69</f>
        <v>6.56% (n=4)</v>
      </c>
      <c r="DU7" s="113">
        <f t="shared" ref="DU7" si="124">IF((IF(AND(DF7&lt;&gt;DG7,DG7="KHH"),100,IF(AND(DF7&lt;&gt;DG7,DG7="HH"),40,0)))+(IF(AND(DK7&lt;&gt;DL7,DL7="KHH"),100,IF(AND(DK7&lt;&gt;DL7,DL7="HH"),40,0))+(IF(AND(DP7&lt;&gt;DQ7,DQ7="KHH"),100,IF(AND(DP7&lt;&gt;DQ7,DQ7="HH"),40,0))))&gt;150,150,(IF(AND(DF7&lt;&gt;DG7,DG7="KHH"),100,IF(AND(DF7&lt;&gt;DG7,DG7="HH"),40,0)))+(IF(AND(DK7&lt;&gt;DL7,DL7="KHH"),100,IF(AND(DK7&lt;&gt;DL7,DL7="HH"),40,0))+(IF(AND(DP7&lt;&gt;DQ7,DQ7="KHH"),100,IF(AND(DP7&lt;&gt;DQ7,DQ7="HH"),40,0)))))</f>
        <v>0</v>
      </c>
      <c r="DV7" s="113">
        <f t="shared" ref="DV7" si="125">IF((CO7+DE7+DU7)&gt;150,150,(CO7+DE7+DU7))</f>
        <v>0</v>
      </c>
      <c r="DW7" s="113" t="str">
        <f t="shared" ref="DW7" si="126">IF(DV7&lt;80, "Đạt",IF(DV7&lt;100, "Cảnh báo","Không Đạt"))</f>
        <v>Đạt</v>
      </c>
      <c r="DX7" s="113">
        <f>Diem!O8</f>
        <v>0</v>
      </c>
      <c r="DY7" s="113" t="str">
        <f t="shared" ref="DY7" si="127">IF(DX7&lt;80, "Đạt",IF(DX7&lt;100, "Cảnh báo","Không Đạt"))</f>
        <v>Đạt</v>
      </c>
      <c r="DZ7" s="113" t="s">
        <v>270</v>
      </c>
      <c r="EA7" s="113" t="s">
        <v>270</v>
      </c>
      <c r="EB7" s="113" t="str">
        <f>$EB$68</f>
        <v>Âm tính</v>
      </c>
      <c r="EC7" s="113" t="str">
        <f>$EC$67</f>
        <v>Dương tính</v>
      </c>
      <c r="ED7" s="113" t="str">
        <f>$EE$68</f>
        <v>100% (n=30)</v>
      </c>
      <c r="EE7" s="113" t="str">
        <f>$EE$69</f>
        <v>0% (n=0)</v>
      </c>
      <c r="EF7" s="113" t="s">
        <v>270</v>
      </c>
      <c r="EG7" s="113" t="s">
        <v>270</v>
      </c>
      <c r="EH7" s="113" t="str">
        <f>$EH$68</f>
        <v>Âm tính</v>
      </c>
      <c r="EI7" s="113" t="str">
        <f>$EI$67</f>
        <v>Dương tính</v>
      </c>
      <c r="EJ7" s="113" t="str">
        <f>$EK$68</f>
        <v>100% (n=29)</v>
      </c>
      <c r="EK7" s="113" t="str">
        <f>$EK$69</f>
        <v>0% (n=0)</v>
      </c>
      <c r="EL7" s="113">
        <f t="shared" ref="EL7" si="128">(IF(AND(EA7&lt;&gt;DZ7,DZ7="Dương tính"),80,IF(AND(EA7&lt;&gt;DZ7,DZ7="Âm tính"),40,0)))+(IF(AND(EG7&lt;&gt;EF7,EF7="Dương tính"),80,IF(AND(EG7&lt;&gt;EF7,EF7="Âm tính"),40,0)))</f>
        <v>0</v>
      </c>
      <c r="EM7" s="113" t="s">
        <v>270</v>
      </c>
      <c r="EN7" s="113" t="s">
        <v>270</v>
      </c>
      <c r="EO7" s="113" t="str">
        <f>$EO$68</f>
        <v>Âm tính</v>
      </c>
      <c r="EP7" s="113" t="str">
        <f>$EO$69</f>
        <v>Dương tính</v>
      </c>
      <c r="EQ7" s="113" t="str">
        <f>$ER$68</f>
        <v>100% (n=30)</v>
      </c>
      <c r="ER7" s="113" t="str">
        <f>$ER$69</f>
        <v>0% (n=0)</v>
      </c>
      <c r="ES7" s="113" t="s">
        <v>270</v>
      </c>
      <c r="ET7" s="113" t="s">
        <v>270</v>
      </c>
      <c r="EU7" s="113" t="str">
        <f>$EU$68</f>
        <v>Âm tính</v>
      </c>
      <c r="EV7" s="113" t="str">
        <f>$EV$67</f>
        <v>Dương tính</v>
      </c>
      <c r="EW7" s="113" t="str">
        <f>$EX$68</f>
        <v>100% (n=29)</v>
      </c>
      <c r="EX7" s="113" t="str">
        <f>$EX$69</f>
        <v>0% (n=0)</v>
      </c>
      <c r="EY7" s="113">
        <f t="shared" ref="EY7:EY8" si="129">(IF(AND(EN7&lt;&gt;EM7,EM7="Âm tính"),80,IF(AND(EN7&lt;&gt;EM7,EM7="Âm tính"),40,0)))+(IF(AND(ET7&lt;&gt;ES7,ES7="Dương tính"),80,IF(AND(ET7&lt;&gt;ES7,ES7="Âm tính"),40,0)))</f>
        <v>0</v>
      </c>
      <c r="EZ7" s="113" t="s">
        <v>270</v>
      </c>
      <c r="FA7" s="113" t="s">
        <v>270</v>
      </c>
      <c r="FB7" s="113" t="str">
        <f>$FB$68</f>
        <v>Âm tính</v>
      </c>
      <c r="FC7" s="113" t="str">
        <f>$FB$69</f>
        <v>Dương tính</v>
      </c>
      <c r="FD7" s="113" t="str">
        <f>$FE$68</f>
        <v>100% (n=30)</v>
      </c>
      <c r="FE7" s="113" t="str">
        <f>$FE$69</f>
        <v>0% (n=0)</v>
      </c>
      <c r="FF7" s="113" t="s">
        <v>270</v>
      </c>
      <c r="FG7" s="113" t="s">
        <v>270</v>
      </c>
      <c r="FH7" s="113" t="str">
        <f>$FH$68</f>
        <v>Âm tính</v>
      </c>
      <c r="FI7" s="113" t="str">
        <f>$FI$67</f>
        <v>Dương tính</v>
      </c>
      <c r="FJ7" s="113" t="str">
        <f>$FK$68</f>
        <v>100% (n=29)</v>
      </c>
      <c r="FK7" s="113" t="str">
        <f>$FK$69</f>
        <v>0% (n=0)</v>
      </c>
      <c r="FL7" s="113">
        <f t="shared" ref="FL7" si="130">(IF(AND(FA7&lt;&gt;EZ7,EZ7="Dương tính"),80,IF(AND(FA7&lt;&gt;EZ7,EZ7="Âm tính"),40,0)))+(IF(AND(FG7&lt;&gt;FF7,FF7="Dương tính"),80,IF(AND(FG7&lt;&gt;FF7,FF7="Âm tính"),40,0)))</f>
        <v>0</v>
      </c>
      <c r="FM7" s="113">
        <f t="shared" ref="FM7" si="131">IF((EL7+EY7+FL7)&gt;150,150,(EL7+EY7+FL7))</f>
        <v>0</v>
      </c>
      <c r="FN7" s="113" t="str">
        <f t="shared" ref="FN7" si="132">IF(FM7&lt;80, "Đạt",IF(FM7&lt;100, "Cảnh báo","Không Đạt"))</f>
        <v>Đạt</v>
      </c>
      <c r="FO7" s="113">
        <f>Diem!P9</f>
        <v>0</v>
      </c>
      <c r="FP7" s="113" t="str">
        <f t="shared" ref="FP7" si="133">IF(FO7&lt;80, "Đạt",IF(FO7&lt;100, "Cảnh báo","Không Đạt"))</f>
        <v>Đạt</v>
      </c>
      <c r="FQ7" s="113" t="s">
        <v>281</v>
      </c>
      <c r="FR7" s="113" t="s">
        <v>281</v>
      </c>
      <c r="FS7" s="113" t="str">
        <f>$FS$67</f>
        <v>Không có KTBT</v>
      </c>
      <c r="FT7" s="113" t="str">
        <f>$FT$67</f>
        <v>Có KTBT</v>
      </c>
      <c r="FU7" s="113" t="str">
        <f>$FV$68</f>
        <v>100% (n=21)</v>
      </c>
      <c r="FV7" s="113" t="str">
        <f>$FV$69</f>
        <v>0% (n=0)</v>
      </c>
      <c r="FW7" s="113">
        <f>IF((IF(AND(FR7&lt;&gt;FQ6,FQ6="Có KTBT"),80,IF(AND(FR7&lt;&gt;FQ6,FQ6="Không có KTBT"),40,0)))&gt;150,150,IF(AND(FR7&lt;&gt;FQ6,FQ6="Có KTBT"),80,IF(AND(FR7&lt;&gt;FQ6,FQ6="Không có KTBT"),40,0)))</f>
        <v>0</v>
      </c>
      <c r="FX7" s="113" t="s">
        <v>281</v>
      </c>
      <c r="FY7" s="113" t="s">
        <v>281</v>
      </c>
      <c r="FZ7" s="113" t="str">
        <f>$FZ$67</f>
        <v>Không có KTBT</v>
      </c>
      <c r="GA7" s="113" t="str">
        <f>$GA$67</f>
        <v>Có KTBT</v>
      </c>
      <c r="GB7" s="113" t="str">
        <f>$GC$68</f>
        <v>100% (n=21)</v>
      </c>
      <c r="GC7" s="113" t="str">
        <f>$GC$69</f>
        <v>0% (n=0)</v>
      </c>
      <c r="GD7" s="113">
        <f t="shared" ref="GD7" si="134">IF((IF(AND(FY7&lt;&gt;FX7,FX7="Có KTBT"),80,IF(AND(FY7&lt;&gt;FX7,FX7="Không có KTBT"),40,0)))&gt;150,150,IF(AND(FY7&lt;&gt;FX7,FX7="Có KTBT"),80,IF(AND(FY7&lt;&gt;FX7,FX7="Không có KTBT"),40,0)))</f>
        <v>0</v>
      </c>
      <c r="GE7" s="113" t="s">
        <v>281</v>
      </c>
      <c r="GF7" s="113" t="s">
        <v>281</v>
      </c>
      <c r="GG7" s="113" t="str">
        <f>$GG$67</f>
        <v>Không có KTBT</v>
      </c>
      <c r="GH7" s="113" t="str">
        <f>$GH$67</f>
        <v>Có KTBT</v>
      </c>
      <c r="GI7" s="113" t="str">
        <f>$GJ$68</f>
        <v>100% (n=21)</v>
      </c>
      <c r="GJ7" s="113" t="str">
        <f>$GJ$69</f>
        <v>0% (n=0)</v>
      </c>
      <c r="GK7" s="113">
        <f t="shared" ref="GK7" si="135">IF((IF(AND(GF7&lt;&gt;GE7,GE7="Có KTBT"),80,IF(AND(GF7&lt;&gt;GE7,GE7="Không có KTBT"),40,0)))&gt;150,150,IF(AND(GF7&lt;&gt;GE7,GE7="Có KTBT"),80,IF(AND(GF7&lt;&gt;GE7,GE7="Không có KTBT"),40,0)))</f>
        <v>0</v>
      </c>
      <c r="GL7" s="113">
        <f t="shared" ref="GL7" si="136">IF((FW7+GD7+GK7)&gt;150,150,(FW7+GD7+GK7))</f>
        <v>0</v>
      </c>
      <c r="GM7" s="113" t="str">
        <f t="shared" ref="GM7" si="137">IF(GL7&lt;80, "Đạt",IF(GL7&lt;100, "Cảnh báo","Không Đạt"))</f>
        <v>Đạt</v>
      </c>
      <c r="GN7" s="113">
        <f>Diem!Q9</f>
        <v>0</v>
      </c>
      <c r="GO7" s="113" t="str">
        <f t="shared" ref="GO7" si="138">IF(GN7&lt;80, "Đạt",IF(GN7&lt;100, "Cảnh báo","Không Đạt"))</f>
        <v>Đạt</v>
      </c>
    </row>
    <row r="8" spans="1:197" s="115" customFormat="1" ht="23.25" customHeight="1">
      <c r="A8" s="111">
        <v>7</v>
      </c>
      <c r="B8" s="112" t="s">
        <v>284</v>
      </c>
      <c r="C8" s="112" t="s">
        <v>57</v>
      </c>
      <c r="D8" s="112" t="s">
        <v>72</v>
      </c>
      <c r="E8" s="112" t="str">
        <f t="shared" si="60"/>
        <v>TOÀN DIỆN</v>
      </c>
      <c r="F8" s="112" t="s">
        <v>13</v>
      </c>
      <c r="G8" s="111" t="s">
        <v>371</v>
      </c>
      <c r="H8" s="111" t="s">
        <v>377</v>
      </c>
      <c r="I8" s="111" t="s">
        <v>319</v>
      </c>
      <c r="J8" s="112" t="s">
        <v>309</v>
      </c>
      <c r="K8" s="112"/>
      <c r="L8" s="111" t="s">
        <v>4</v>
      </c>
      <c r="M8" s="113">
        <v>2306</v>
      </c>
      <c r="N8" s="113" t="s">
        <v>251</v>
      </c>
      <c r="O8" s="114">
        <v>45271</v>
      </c>
      <c r="P8" s="113" t="s">
        <v>522</v>
      </c>
      <c r="Q8" s="113" t="s">
        <v>264</v>
      </c>
      <c r="R8" s="113" t="s">
        <v>522</v>
      </c>
      <c r="S8" s="113" t="s">
        <v>264</v>
      </c>
      <c r="T8" s="113" t="s">
        <v>576</v>
      </c>
      <c r="U8" s="113" t="s">
        <v>264</v>
      </c>
      <c r="V8" s="113" t="s">
        <v>487</v>
      </c>
      <c r="W8" s="113" t="s">
        <v>487</v>
      </c>
      <c r="X8" s="113" t="s">
        <v>278</v>
      </c>
      <c r="Y8" s="113">
        <v>0</v>
      </c>
      <c r="Z8" s="113">
        <v>0</v>
      </c>
      <c r="AA8" s="113">
        <v>0</v>
      </c>
      <c r="AB8" s="113">
        <v>0</v>
      </c>
      <c r="AC8" s="113">
        <v>0</v>
      </c>
      <c r="AD8" s="113">
        <v>0</v>
      </c>
      <c r="AE8" s="113">
        <f t="shared" si="31"/>
        <v>0</v>
      </c>
      <c r="AF8" s="113">
        <f>Diem!L9</f>
        <v>0</v>
      </c>
      <c r="AG8" s="113" t="str">
        <f t="shared" si="95"/>
        <v>Đạt</v>
      </c>
      <c r="AH8" s="113" t="s">
        <v>522</v>
      </c>
      <c r="AI8" s="113" t="s">
        <v>264</v>
      </c>
      <c r="AJ8" s="113" t="str">
        <f t="shared" si="32"/>
        <v>O RhD Dương</v>
      </c>
      <c r="AK8" s="113" t="str">
        <f>$AK$68</f>
        <v>O RhD Dương</v>
      </c>
      <c r="AL8" s="113"/>
      <c r="AM8" s="113"/>
      <c r="AN8" s="113" t="str">
        <f>$AN$68</f>
        <v>100% (n=61)</v>
      </c>
      <c r="AO8" s="113"/>
      <c r="AP8" s="113"/>
      <c r="AQ8" s="113">
        <f t="shared" si="33"/>
        <v>0</v>
      </c>
      <c r="AR8" s="113">
        <f t="shared" si="34"/>
        <v>0</v>
      </c>
      <c r="AS8" s="113">
        <f t="shared" si="35"/>
        <v>0</v>
      </c>
      <c r="AT8" s="113" t="s">
        <v>522</v>
      </c>
      <c r="AU8" s="113" t="s">
        <v>264</v>
      </c>
      <c r="AV8" s="113" t="str">
        <f t="shared" si="36"/>
        <v>O RhD Dương</v>
      </c>
      <c r="AW8" s="113" t="str">
        <f>$AW$68</f>
        <v>O RhD Dương</v>
      </c>
      <c r="AX8" s="113"/>
      <c r="AY8" s="113"/>
      <c r="AZ8" s="113" t="str">
        <f>$AZ$68</f>
        <v>100% (n=61)</v>
      </c>
      <c r="BA8" s="113"/>
      <c r="BB8" s="113"/>
      <c r="BC8" s="113">
        <f t="shared" si="37"/>
        <v>0</v>
      </c>
      <c r="BD8" s="113">
        <f t="shared" si="38"/>
        <v>0</v>
      </c>
      <c r="BE8" s="113">
        <f t="shared" si="39"/>
        <v>0</v>
      </c>
      <c r="BF8" s="113" t="s">
        <v>576</v>
      </c>
      <c r="BG8" s="113" t="s">
        <v>264</v>
      </c>
      <c r="BH8" s="113" t="str">
        <f t="shared" si="40"/>
        <v>AB RhD Dương</v>
      </c>
      <c r="BI8" s="113" t="str">
        <f>$BI$68</f>
        <v>AB RhD Dương</v>
      </c>
      <c r="BJ8" s="113"/>
      <c r="BK8" s="113"/>
      <c r="BL8" s="113" t="str">
        <f>$BL$68</f>
        <v>100% (n=61)</v>
      </c>
      <c r="BM8" s="113"/>
      <c r="BN8" s="113"/>
      <c r="BO8" s="113">
        <f t="shared" si="41"/>
        <v>0</v>
      </c>
      <c r="BP8" s="113">
        <f t="shared" si="42"/>
        <v>0</v>
      </c>
      <c r="BQ8" s="113">
        <f t="shared" si="43"/>
        <v>0</v>
      </c>
      <c r="BR8" s="113">
        <f t="shared" si="44"/>
        <v>0</v>
      </c>
      <c r="BS8" s="113" t="str">
        <f t="shared" si="45"/>
        <v>Đạt</v>
      </c>
      <c r="BT8" s="113">
        <f t="shared" si="46"/>
        <v>0</v>
      </c>
      <c r="BU8" s="113" t="str">
        <f t="shared" si="47"/>
        <v>Đạt</v>
      </c>
      <c r="BV8" s="113">
        <f>Diem!M9</f>
        <v>0</v>
      </c>
      <c r="BW8" s="113" t="str">
        <f t="shared" si="48"/>
        <v>Đạt</v>
      </c>
      <c r="BX8" s="113">
        <f>Diem!N9</f>
        <v>0</v>
      </c>
      <c r="BY8" s="113" t="str">
        <f t="shared" si="49"/>
        <v>Đạt</v>
      </c>
      <c r="BZ8" s="113" t="s">
        <v>269</v>
      </c>
      <c r="CA8" s="113" t="str">
        <f>$CA$68</f>
        <v>KHH</v>
      </c>
      <c r="CB8" s="113" t="str">
        <f>$CB$67</f>
        <v>HH</v>
      </c>
      <c r="CC8" s="113" t="str">
        <f>$CD$68</f>
        <v>98.36% (n=60)</v>
      </c>
      <c r="CD8" s="113" t="str">
        <f>$CD$69</f>
        <v>1.64% (n=1)</v>
      </c>
      <c r="CE8" s="113" t="s">
        <v>269</v>
      </c>
      <c r="CF8" s="113" t="str">
        <f>$CF$68</f>
        <v>KHH</v>
      </c>
      <c r="CG8" s="113" t="str">
        <f>$CG$67</f>
        <v>HH</v>
      </c>
      <c r="CH8" s="113" t="str">
        <f>$CI$68</f>
        <v>98.36% (n=60)</v>
      </c>
      <c r="CI8" s="113" t="str">
        <f>$CI$69</f>
        <v>1.64% (n=1)</v>
      </c>
      <c r="CJ8" s="113" t="s">
        <v>174</v>
      </c>
      <c r="CK8" s="113" t="str">
        <f>$CK$68</f>
        <v>HH</v>
      </c>
      <c r="CL8" s="113" t="str">
        <f>$CK$69</f>
        <v>KHH</v>
      </c>
      <c r="CM8" s="113" t="str">
        <f>$CN$68</f>
        <v>96.72% (n=59)</v>
      </c>
      <c r="CN8" s="113" t="str">
        <f>$CN$69</f>
        <v>3.28% (n=2)</v>
      </c>
      <c r="CO8" s="113">
        <f t="shared" si="50"/>
        <v>0</v>
      </c>
      <c r="CP8" s="113" t="s">
        <v>269</v>
      </c>
      <c r="CQ8" s="113" t="str">
        <f>$CQ$68</f>
        <v>KHH</v>
      </c>
      <c r="CR8" s="113" t="str">
        <f>$CR$67</f>
        <v>HH</v>
      </c>
      <c r="CS8" s="113" t="str">
        <f>$CT$68</f>
        <v>98.36% (n=60)</v>
      </c>
      <c r="CT8" s="113" t="str">
        <f>$CT$69</f>
        <v>1.64% (n=1)</v>
      </c>
      <c r="CU8" s="113" t="s">
        <v>269</v>
      </c>
      <c r="CV8" s="113" t="str">
        <f>$CV$68</f>
        <v>KHH</v>
      </c>
      <c r="CW8" s="113" t="str">
        <f>$CW$67</f>
        <v>HH</v>
      </c>
      <c r="CX8" s="113" t="str">
        <f>$CY$68</f>
        <v>98.36% (n=60)</v>
      </c>
      <c r="CY8" s="113" t="str">
        <f>$CY$69</f>
        <v>1.64% (n=1)</v>
      </c>
      <c r="CZ8" s="113" t="s">
        <v>174</v>
      </c>
      <c r="DA8" s="113" t="str">
        <f>$DA$68</f>
        <v>HH</v>
      </c>
      <c r="DB8" s="113" t="str">
        <f>$DB$67</f>
        <v>KHH</v>
      </c>
      <c r="DC8" s="113" t="str">
        <f>$DD$68</f>
        <v>96.72% (n=59)</v>
      </c>
      <c r="DD8" s="113" t="str">
        <f>$DD$69</f>
        <v>3.28% (n=2)</v>
      </c>
      <c r="DE8" s="113">
        <f t="shared" si="51"/>
        <v>0</v>
      </c>
      <c r="DF8" s="113" t="s">
        <v>174</v>
      </c>
      <c r="DG8" s="113" t="str">
        <f>$DG$68</f>
        <v>HH</v>
      </c>
      <c r="DH8" s="113" t="str">
        <f>$DH$67</f>
        <v>KHH</v>
      </c>
      <c r="DI8" s="113" t="str">
        <f>$DJ$68</f>
        <v>98.36% (n=60)</v>
      </c>
      <c r="DJ8" s="113" t="str">
        <f>$DJ$69</f>
        <v>1.64% (n=1)</v>
      </c>
      <c r="DK8" s="113" t="s">
        <v>174</v>
      </c>
      <c r="DL8" s="113" t="str">
        <f>$DL$68</f>
        <v>HH</v>
      </c>
      <c r="DM8" s="113" t="str">
        <f>$DM$67</f>
        <v>KHH</v>
      </c>
      <c r="DN8" s="113" t="str">
        <f>$DO$68</f>
        <v>98.36% (n=60)</v>
      </c>
      <c r="DO8" s="113" t="str">
        <f>$DO$69</f>
        <v>1.64% (n=1)</v>
      </c>
      <c r="DP8" s="113" t="s">
        <v>174</v>
      </c>
      <c r="DQ8" s="113" t="str">
        <f>$DQ$67</f>
        <v>HH</v>
      </c>
      <c r="DR8" s="113" t="str">
        <f>$DR$67</f>
        <v>KHH</v>
      </c>
      <c r="DS8" s="113" t="str">
        <f>$DT$68</f>
        <v>93.44% (n=57)</v>
      </c>
      <c r="DT8" s="113" t="str">
        <f>$DT$69</f>
        <v>6.56% (n=4)</v>
      </c>
      <c r="DU8" s="113">
        <f t="shared" si="52"/>
        <v>0</v>
      </c>
      <c r="DV8" s="113">
        <f t="shared" si="53"/>
        <v>0</v>
      </c>
      <c r="DW8" s="113" t="str">
        <f t="shared" si="54"/>
        <v>Đạt</v>
      </c>
      <c r="DX8" s="113">
        <f>Diem!O9</f>
        <v>0</v>
      </c>
      <c r="DY8" s="113" t="str">
        <f t="shared" si="55"/>
        <v>Đạt</v>
      </c>
      <c r="DZ8" s="113" t="s">
        <v>270</v>
      </c>
      <c r="EA8" s="113" t="s">
        <v>270</v>
      </c>
      <c r="EB8" s="113" t="str">
        <f>$EB$68</f>
        <v>Âm tính</v>
      </c>
      <c r="EC8" s="113" t="str">
        <f>$EC$67</f>
        <v>Dương tính</v>
      </c>
      <c r="ED8" s="113" t="str">
        <f>$EE$68</f>
        <v>100% (n=30)</v>
      </c>
      <c r="EE8" s="113" t="str">
        <f>$EE$69</f>
        <v>0% (n=0)</v>
      </c>
      <c r="EF8" s="113" t="s">
        <v>270</v>
      </c>
      <c r="EG8" s="113" t="s">
        <v>270</v>
      </c>
      <c r="EH8" s="113" t="str">
        <f>$EH$68</f>
        <v>Âm tính</v>
      </c>
      <c r="EI8" s="113" t="str">
        <f>$EI$67</f>
        <v>Dương tính</v>
      </c>
      <c r="EJ8" s="113" t="str">
        <f>$EK$68</f>
        <v>100% (n=29)</v>
      </c>
      <c r="EK8" s="113" t="str">
        <f>$EK$69</f>
        <v>0% (n=0)</v>
      </c>
      <c r="EL8" s="113">
        <f t="shared" si="56"/>
        <v>0</v>
      </c>
      <c r="EM8" s="113" t="s">
        <v>270</v>
      </c>
      <c r="EN8" s="113" t="s">
        <v>270</v>
      </c>
      <c r="EO8" s="113" t="str">
        <f>$EO$68</f>
        <v>Âm tính</v>
      </c>
      <c r="EP8" s="113" t="str">
        <f>$EO$69</f>
        <v>Dương tính</v>
      </c>
      <c r="EQ8" s="113" t="str">
        <f>$ER$68</f>
        <v>100% (n=30)</v>
      </c>
      <c r="ER8" s="113" t="str">
        <f>$ER$69</f>
        <v>0% (n=0)</v>
      </c>
      <c r="ES8" s="113" t="s">
        <v>270</v>
      </c>
      <c r="ET8" s="113" t="s">
        <v>270</v>
      </c>
      <c r="EU8" s="113" t="str">
        <f>$EU$68</f>
        <v>Âm tính</v>
      </c>
      <c r="EV8" s="113" t="str">
        <f>$EV$67</f>
        <v>Dương tính</v>
      </c>
      <c r="EW8" s="113" t="str">
        <f>$EX$68</f>
        <v>100% (n=29)</v>
      </c>
      <c r="EX8" s="113" t="str">
        <f>$EX$69</f>
        <v>0% (n=0)</v>
      </c>
      <c r="EY8" s="113">
        <f t="shared" si="129"/>
        <v>0</v>
      </c>
      <c r="EZ8" s="113" t="s">
        <v>270</v>
      </c>
      <c r="FA8" s="113" t="s">
        <v>270</v>
      </c>
      <c r="FB8" s="113" t="str">
        <f>$FB$68</f>
        <v>Âm tính</v>
      </c>
      <c r="FC8" s="113" t="str">
        <f>$FB$69</f>
        <v>Dương tính</v>
      </c>
      <c r="FD8" s="113" t="str">
        <f>$FE$68</f>
        <v>100% (n=30)</v>
      </c>
      <c r="FE8" s="113" t="str">
        <f>$FE$69</f>
        <v>0% (n=0)</v>
      </c>
      <c r="FF8" s="113" t="s">
        <v>270</v>
      </c>
      <c r="FG8" s="113" t="s">
        <v>270</v>
      </c>
      <c r="FH8" s="113" t="str">
        <f>$FH$68</f>
        <v>Âm tính</v>
      </c>
      <c r="FI8" s="113" t="str">
        <f>$FI$67</f>
        <v>Dương tính</v>
      </c>
      <c r="FJ8" s="113" t="str">
        <f>$FK$68</f>
        <v>100% (n=29)</v>
      </c>
      <c r="FK8" s="113" t="str">
        <f>$FK$69</f>
        <v>0% (n=0)</v>
      </c>
      <c r="FL8" s="113">
        <f t="shared" si="96"/>
        <v>0</v>
      </c>
      <c r="FM8" s="113">
        <f t="shared" si="97"/>
        <v>0</v>
      </c>
      <c r="FN8" s="113" t="str">
        <f t="shared" si="58"/>
        <v>Đạt</v>
      </c>
      <c r="FO8" s="113">
        <f>Diem!P9</f>
        <v>0</v>
      </c>
      <c r="FP8" s="113" t="str">
        <f t="shared" si="59"/>
        <v>Đạt</v>
      </c>
      <c r="FQ8" s="113" t="s">
        <v>281</v>
      </c>
      <c r="FR8" s="113" t="s">
        <v>281</v>
      </c>
      <c r="FS8" s="113" t="str">
        <f>$FS$67</f>
        <v>Không có KTBT</v>
      </c>
      <c r="FT8" s="113" t="str">
        <f>$FT$67</f>
        <v>Có KTBT</v>
      </c>
      <c r="FU8" s="113" t="str">
        <f>$FV$68</f>
        <v>100% (n=21)</v>
      </c>
      <c r="FV8" s="113" t="str">
        <f>$FV$69</f>
        <v>0% (n=0)</v>
      </c>
      <c r="FW8" s="113">
        <f t="shared" ref="FW8:FW22" si="139">IF((IF(AND(FR8&lt;&gt;FQ8,FQ8="Có KTBT"),80,IF(AND(FR8&lt;&gt;FQ8,FQ8="Không có KTBT"),40,0)))&gt;150,150,IF(AND(FR8&lt;&gt;FQ8,FQ8="Có KTBT"),80,IF(AND(FR8&lt;&gt;FQ8,FQ8="Không có KTBT"),40,0)))</f>
        <v>0</v>
      </c>
      <c r="FX8" s="113" t="s">
        <v>281</v>
      </c>
      <c r="FY8" s="113" t="s">
        <v>281</v>
      </c>
      <c r="FZ8" s="113" t="str">
        <f>$FZ$67</f>
        <v>Không có KTBT</v>
      </c>
      <c r="GA8" s="113" t="str">
        <f>$GA$67</f>
        <v>Có KTBT</v>
      </c>
      <c r="GB8" s="113" t="str">
        <f>$GC$68</f>
        <v>100% (n=21)</v>
      </c>
      <c r="GC8" s="113" t="str">
        <f>$GC$69</f>
        <v>0% (n=0)</v>
      </c>
      <c r="GD8" s="113">
        <f t="shared" si="98"/>
        <v>0</v>
      </c>
      <c r="GE8" s="113" t="s">
        <v>281</v>
      </c>
      <c r="GF8" s="113" t="s">
        <v>281</v>
      </c>
      <c r="GG8" s="113" t="str">
        <f>$GG$67</f>
        <v>Không có KTBT</v>
      </c>
      <c r="GH8" s="113" t="str">
        <f>$GH$67</f>
        <v>Có KTBT</v>
      </c>
      <c r="GI8" s="113" t="str">
        <f>$GJ$68</f>
        <v>100% (n=21)</v>
      </c>
      <c r="GJ8" s="113" t="str">
        <f>$GJ$69</f>
        <v>0% (n=0)</v>
      </c>
      <c r="GK8" s="113">
        <f t="shared" si="99"/>
        <v>0</v>
      </c>
      <c r="GL8" s="113">
        <f t="shared" ref="GL8:GL22" si="140">IF((FW8+GD8+GK8)&gt;150,150,(FW8+GD8+GK8))</f>
        <v>0</v>
      </c>
      <c r="GM8" s="113" t="str">
        <f t="shared" si="100"/>
        <v>Đạt</v>
      </c>
      <c r="GN8" s="113">
        <f>Diem!Q9</f>
        <v>0</v>
      </c>
      <c r="GO8" s="113" t="str">
        <f t="shared" si="101"/>
        <v>Đạt</v>
      </c>
    </row>
    <row r="9" spans="1:197" s="115" customFormat="1" ht="23.25" customHeight="1">
      <c r="A9" s="111">
        <v>8</v>
      </c>
      <c r="B9" s="112" t="s">
        <v>285</v>
      </c>
      <c r="C9" s="112" t="s">
        <v>58</v>
      </c>
      <c r="D9" s="112" t="s">
        <v>72</v>
      </c>
      <c r="E9" s="112" t="str">
        <f t="shared" si="60"/>
        <v>TOÀN DIỆN</v>
      </c>
      <c r="F9" s="112" t="s">
        <v>305</v>
      </c>
      <c r="G9" s="111" t="s">
        <v>5</v>
      </c>
      <c r="H9" s="111" t="s">
        <v>378</v>
      </c>
      <c r="I9" s="111" t="s">
        <v>86</v>
      </c>
      <c r="J9" s="112" t="s">
        <v>424</v>
      </c>
      <c r="K9" s="112"/>
      <c r="L9" s="111" t="s">
        <v>320</v>
      </c>
      <c r="M9" s="113">
        <v>2306</v>
      </c>
      <c r="N9" s="113" t="s">
        <v>251</v>
      </c>
      <c r="O9" s="114">
        <v>45271</v>
      </c>
      <c r="P9" s="113" t="s">
        <v>522</v>
      </c>
      <c r="Q9" s="113" t="s">
        <v>264</v>
      </c>
      <c r="R9" s="113" t="s">
        <v>522</v>
      </c>
      <c r="S9" s="113" t="s">
        <v>264</v>
      </c>
      <c r="T9" s="113" t="s">
        <v>576</v>
      </c>
      <c r="U9" s="113" t="s">
        <v>264</v>
      </c>
      <c r="V9" s="113" t="s">
        <v>487</v>
      </c>
      <c r="W9" s="113" t="s">
        <v>487</v>
      </c>
      <c r="X9" s="113" t="s">
        <v>278</v>
      </c>
      <c r="Y9" s="113">
        <v>0</v>
      </c>
      <c r="Z9" s="113">
        <v>0</v>
      </c>
      <c r="AA9" s="113">
        <v>0</v>
      </c>
      <c r="AB9" s="113">
        <v>0</v>
      </c>
      <c r="AC9" s="113"/>
      <c r="AD9" s="113">
        <v>0</v>
      </c>
      <c r="AE9" s="113">
        <f t="shared" si="31"/>
        <v>0</v>
      </c>
      <c r="AF9" s="113">
        <f>Diem!L10</f>
        <v>0</v>
      </c>
      <c r="AG9" s="113" t="str">
        <f t="shared" si="95"/>
        <v>Đạt</v>
      </c>
      <c r="AH9" s="113" t="s">
        <v>522</v>
      </c>
      <c r="AI9" s="113" t="s">
        <v>264</v>
      </c>
      <c r="AJ9" s="113" t="str">
        <f t="shared" si="32"/>
        <v>O RhD Dương</v>
      </c>
      <c r="AK9" s="113" t="str">
        <f>$AK$68</f>
        <v>O RhD Dương</v>
      </c>
      <c r="AL9" s="113"/>
      <c r="AM9" s="113"/>
      <c r="AN9" s="113" t="str">
        <f>$AN$68</f>
        <v>100% (n=61)</v>
      </c>
      <c r="AO9" s="113"/>
      <c r="AP9" s="113"/>
      <c r="AQ9" s="113">
        <f t="shared" si="33"/>
        <v>0</v>
      </c>
      <c r="AR9" s="113">
        <f t="shared" si="34"/>
        <v>0</v>
      </c>
      <c r="AS9" s="113">
        <f t="shared" si="35"/>
        <v>0</v>
      </c>
      <c r="AT9" s="113" t="s">
        <v>522</v>
      </c>
      <c r="AU9" s="113" t="s">
        <v>264</v>
      </c>
      <c r="AV9" s="113" t="str">
        <f t="shared" si="36"/>
        <v>O RhD Dương</v>
      </c>
      <c r="AW9" s="113" t="str">
        <f>$AW$68</f>
        <v>O RhD Dương</v>
      </c>
      <c r="AX9" s="113"/>
      <c r="AY9" s="113"/>
      <c r="AZ9" s="113" t="str">
        <f>$AZ$68</f>
        <v>100% (n=61)</v>
      </c>
      <c r="BA9" s="113"/>
      <c r="BB9" s="113"/>
      <c r="BC9" s="113">
        <f t="shared" si="37"/>
        <v>0</v>
      </c>
      <c r="BD9" s="113">
        <f t="shared" si="38"/>
        <v>0</v>
      </c>
      <c r="BE9" s="113">
        <f t="shared" si="39"/>
        <v>0</v>
      </c>
      <c r="BF9" s="113" t="s">
        <v>576</v>
      </c>
      <c r="BG9" s="113" t="s">
        <v>264</v>
      </c>
      <c r="BH9" s="113" t="str">
        <f t="shared" si="40"/>
        <v>AB RhD Dương</v>
      </c>
      <c r="BI9" s="113" t="str">
        <f>$BI$68</f>
        <v>AB RhD Dương</v>
      </c>
      <c r="BJ9" s="113"/>
      <c r="BK9" s="113"/>
      <c r="BL9" s="113" t="str">
        <f>$BL$68</f>
        <v>100% (n=61)</v>
      </c>
      <c r="BM9" s="113"/>
      <c r="BN9" s="113"/>
      <c r="BO9" s="113">
        <f t="shared" si="41"/>
        <v>0</v>
      </c>
      <c r="BP9" s="113">
        <f t="shared" si="42"/>
        <v>0</v>
      </c>
      <c r="BQ9" s="113">
        <f t="shared" si="43"/>
        <v>0</v>
      </c>
      <c r="BR9" s="113">
        <f t="shared" si="44"/>
        <v>0</v>
      </c>
      <c r="BS9" s="113" t="str">
        <f t="shared" si="45"/>
        <v>Đạt</v>
      </c>
      <c r="BT9" s="113">
        <f t="shared" si="46"/>
        <v>0</v>
      </c>
      <c r="BU9" s="113" t="str">
        <f t="shared" si="47"/>
        <v>Đạt</v>
      </c>
      <c r="BV9" s="113">
        <f>Diem!M10</f>
        <v>0</v>
      </c>
      <c r="BW9" s="113" t="str">
        <f t="shared" si="48"/>
        <v>Đạt</v>
      </c>
      <c r="BX9" s="113">
        <f>Diem!N10</f>
        <v>0</v>
      </c>
      <c r="BY9" s="113" t="str">
        <f t="shared" si="49"/>
        <v>Đạt</v>
      </c>
      <c r="BZ9" s="113" t="s">
        <v>269</v>
      </c>
      <c r="CA9" s="113" t="str">
        <f>$CA$68</f>
        <v>KHH</v>
      </c>
      <c r="CB9" s="113" t="str">
        <f>$CB$67</f>
        <v>HH</v>
      </c>
      <c r="CC9" s="113" t="str">
        <f>$CD$68</f>
        <v>98.36% (n=60)</v>
      </c>
      <c r="CD9" s="113" t="str">
        <f>$CD$69</f>
        <v>1.64% (n=1)</v>
      </c>
      <c r="CE9" s="113" t="s">
        <v>269</v>
      </c>
      <c r="CF9" s="113" t="str">
        <f>$CF$68</f>
        <v>KHH</v>
      </c>
      <c r="CG9" s="113" t="str">
        <f>$CG$67</f>
        <v>HH</v>
      </c>
      <c r="CH9" s="113" t="str">
        <f>$CI$68</f>
        <v>98.36% (n=60)</v>
      </c>
      <c r="CI9" s="113" t="str">
        <f>$CI$69</f>
        <v>1.64% (n=1)</v>
      </c>
      <c r="CJ9" s="113" t="s">
        <v>174</v>
      </c>
      <c r="CK9" s="113" t="str">
        <f>$CK$68</f>
        <v>HH</v>
      </c>
      <c r="CL9" s="113" t="str">
        <f>$CK$69</f>
        <v>KHH</v>
      </c>
      <c r="CM9" s="113" t="str">
        <f>$CN$68</f>
        <v>96.72% (n=59)</v>
      </c>
      <c r="CN9" s="113" t="str">
        <f>$CN$69</f>
        <v>3.28% (n=2)</v>
      </c>
      <c r="CO9" s="113">
        <f t="shared" si="50"/>
        <v>0</v>
      </c>
      <c r="CP9" s="113" t="s">
        <v>269</v>
      </c>
      <c r="CQ9" s="113" t="str">
        <f>$CQ$68</f>
        <v>KHH</v>
      </c>
      <c r="CR9" s="113" t="str">
        <f>$CR$67</f>
        <v>HH</v>
      </c>
      <c r="CS9" s="113" t="str">
        <f>$CT$68</f>
        <v>98.36% (n=60)</v>
      </c>
      <c r="CT9" s="113" t="str">
        <f>$CT$69</f>
        <v>1.64% (n=1)</v>
      </c>
      <c r="CU9" s="113" t="s">
        <v>269</v>
      </c>
      <c r="CV9" s="113" t="str">
        <f>$CV$68</f>
        <v>KHH</v>
      </c>
      <c r="CW9" s="113" t="str">
        <f>$CW$67</f>
        <v>HH</v>
      </c>
      <c r="CX9" s="113" t="str">
        <f>$CY$68</f>
        <v>98.36% (n=60)</v>
      </c>
      <c r="CY9" s="113" t="str">
        <f>$CY$69</f>
        <v>1.64% (n=1)</v>
      </c>
      <c r="CZ9" s="113" t="s">
        <v>174</v>
      </c>
      <c r="DA9" s="113" t="str">
        <f>$DA$68</f>
        <v>HH</v>
      </c>
      <c r="DB9" s="113" t="str">
        <f>$DB$67</f>
        <v>KHH</v>
      </c>
      <c r="DC9" s="113" t="str">
        <f>$DD$68</f>
        <v>96.72% (n=59)</v>
      </c>
      <c r="DD9" s="113" t="str">
        <f>$DD$69</f>
        <v>3.28% (n=2)</v>
      </c>
      <c r="DE9" s="113">
        <f t="shared" si="51"/>
        <v>0</v>
      </c>
      <c r="DF9" s="113" t="s">
        <v>174</v>
      </c>
      <c r="DG9" s="113" t="str">
        <f>$DG$68</f>
        <v>HH</v>
      </c>
      <c r="DH9" s="113" t="str">
        <f>$DH$67</f>
        <v>KHH</v>
      </c>
      <c r="DI9" s="113" t="str">
        <f>$DJ$68</f>
        <v>98.36% (n=60)</v>
      </c>
      <c r="DJ9" s="113" t="str">
        <f>$DJ$69</f>
        <v>1.64% (n=1)</v>
      </c>
      <c r="DK9" s="113" t="s">
        <v>174</v>
      </c>
      <c r="DL9" s="113" t="str">
        <f>$DL$68</f>
        <v>HH</v>
      </c>
      <c r="DM9" s="113" t="str">
        <f>$DM$67</f>
        <v>KHH</v>
      </c>
      <c r="DN9" s="113" t="str">
        <f>$DO$68</f>
        <v>98.36% (n=60)</v>
      </c>
      <c r="DO9" s="113" t="str">
        <f>$DO$69</f>
        <v>1.64% (n=1)</v>
      </c>
      <c r="DP9" s="113" t="s">
        <v>174</v>
      </c>
      <c r="DQ9" s="113" t="str">
        <f>$DQ$67</f>
        <v>HH</v>
      </c>
      <c r="DR9" s="113" t="str">
        <f>$DR$67</f>
        <v>KHH</v>
      </c>
      <c r="DS9" s="113" t="str">
        <f>$DT$68</f>
        <v>93.44% (n=57)</v>
      </c>
      <c r="DT9" s="113" t="str">
        <f>$DT$69</f>
        <v>6.56% (n=4)</v>
      </c>
      <c r="DU9" s="113">
        <f t="shared" si="52"/>
        <v>0</v>
      </c>
      <c r="DV9" s="113">
        <f t="shared" si="53"/>
        <v>0</v>
      </c>
      <c r="DW9" s="113" t="str">
        <f t="shared" si="54"/>
        <v>Đạt</v>
      </c>
      <c r="DX9" s="113">
        <f>Diem!O10</f>
        <v>0</v>
      </c>
      <c r="DY9" s="113" t="str">
        <f t="shared" si="55"/>
        <v>Đạt</v>
      </c>
      <c r="DZ9" s="113" t="s">
        <v>270</v>
      </c>
      <c r="EA9" s="113" t="s">
        <v>270</v>
      </c>
      <c r="EB9" s="113" t="str">
        <f>$EB$68</f>
        <v>Âm tính</v>
      </c>
      <c r="EC9" s="113" t="str">
        <f>$EC$67</f>
        <v>Dương tính</v>
      </c>
      <c r="ED9" s="113" t="str">
        <f>$EE$68</f>
        <v>100% (n=30)</v>
      </c>
      <c r="EE9" s="113" t="str">
        <f>$EE$69</f>
        <v>0% (n=0)</v>
      </c>
      <c r="EF9" s="113" t="s">
        <v>270</v>
      </c>
      <c r="EG9" s="113" t="s">
        <v>270</v>
      </c>
      <c r="EH9" s="113" t="str">
        <f>$EH$68</f>
        <v>Âm tính</v>
      </c>
      <c r="EI9" s="113" t="str">
        <f>$EI$67</f>
        <v>Dương tính</v>
      </c>
      <c r="EJ9" s="113" t="str">
        <f>$EK$68</f>
        <v>100% (n=29)</v>
      </c>
      <c r="EK9" s="113" t="str">
        <f>$EK$69</f>
        <v>0% (n=0)</v>
      </c>
      <c r="EL9" s="113">
        <f t="shared" si="56"/>
        <v>0</v>
      </c>
      <c r="EM9" s="113" t="s">
        <v>270</v>
      </c>
      <c r="EN9" s="113" t="s">
        <v>270</v>
      </c>
      <c r="EO9" s="113" t="str">
        <f>$EO$68</f>
        <v>Âm tính</v>
      </c>
      <c r="EP9" s="113" t="str">
        <f>$EO$69</f>
        <v>Dương tính</v>
      </c>
      <c r="EQ9" s="113" t="str">
        <f>$ER$68</f>
        <v>100% (n=30)</v>
      </c>
      <c r="ER9" s="113" t="str">
        <f>$ER$69</f>
        <v>0% (n=0)</v>
      </c>
      <c r="ES9" s="113" t="s">
        <v>270</v>
      </c>
      <c r="ET9" s="113" t="s">
        <v>270</v>
      </c>
      <c r="EU9" s="113" t="str">
        <f>$EU$68</f>
        <v>Âm tính</v>
      </c>
      <c r="EV9" s="113" t="str">
        <f>$EV$67</f>
        <v>Dương tính</v>
      </c>
      <c r="EW9" s="113" t="str">
        <f>$EX$68</f>
        <v>100% (n=29)</v>
      </c>
      <c r="EX9" s="113" t="str">
        <f>$EX$69</f>
        <v>0% (n=0)</v>
      </c>
      <c r="EY9" s="113">
        <f>(IF(AND(EN9&lt;&gt;EM9,EM9="Âm tính"),80,IF(AND(EN9&lt;&gt;EM9,EM9="Âm tính"),40,0)))+(IF(AND(ET9&lt;&gt;ES9,ES9="Dương tính"),80,IF(AND(ET9&lt;&gt;ES9,ES9="Âm tính"),40,0)))</f>
        <v>0</v>
      </c>
      <c r="EZ9" s="113" t="s">
        <v>270</v>
      </c>
      <c r="FA9" s="113" t="s">
        <v>270</v>
      </c>
      <c r="FB9" s="113" t="str">
        <f>$FB$68</f>
        <v>Âm tính</v>
      </c>
      <c r="FC9" s="113" t="str">
        <f>$FB$69</f>
        <v>Dương tính</v>
      </c>
      <c r="FD9" s="113" t="str">
        <f>$FE$68</f>
        <v>100% (n=30)</v>
      </c>
      <c r="FE9" s="113" t="str">
        <f>$FE$69</f>
        <v>0% (n=0)</v>
      </c>
      <c r="FF9" s="113" t="s">
        <v>270</v>
      </c>
      <c r="FG9" s="113" t="s">
        <v>270</v>
      </c>
      <c r="FH9" s="113" t="str">
        <f>$FH$68</f>
        <v>Âm tính</v>
      </c>
      <c r="FI9" s="113" t="str">
        <f>$FI$67</f>
        <v>Dương tính</v>
      </c>
      <c r="FJ9" s="113" t="str">
        <f>$FK$68</f>
        <v>100% (n=29)</v>
      </c>
      <c r="FK9" s="113" t="str">
        <f>$FK$69</f>
        <v>0% (n=0)</v>
      </c>
      <c r="FL9" s="113">
        <f t="shared" ref="FL9" si="141">(IF(AND(FA9&lt;&gt;EZ9,EZ9="Dương tính"),80,IF(AND(FA9&lt;&gt;EZ9,EZ9="Âm tính"),40,0)))+(IF(AND(FG9&lt;&gt;FF9,FF9="Dương tính"),80,IF(AND(FG9&lt;&gt;FF9,FF9="Âm tính"),40,0)))</f>
        <v>0</v>
      </c>
      <c r="FM9" s="113">
        <f t="shared" ref="FM9" si="142">IF((EL9+EY9+FL9)&gt;150,150,(EL9+EY9+FL9))</f>
        <v>0</v>
      </c>
      <c r="FN9" s="113" t="str">
        <f t="shared" ref="FN9" si="143">IF(FM9&lt;80, "Đạt",IF(FM9&lt;100, "Cảnh báo","Không Đạt"))</f>
        <v>Đạt</v>
      </c>
      <c r="FO9" s="113">
        <f>Diem!P10</f>
        <v>0</v>
      </c>
      <c r="FP9" s="113" t="str">
        <f t="shared" ref="FP9" si="144">IF(FO9&lt;80, "Đạt",IF(FO9&lt;100, "Cảnh báo","Không Đạt"))</f>
        <v>Đạt</v>
      </c>
      <c r="FQ9" s="113" t="s">
        <v>281</v>
      </c>
      <c r="FR9" s="113"/>
      <c r="FS9" s="113" t="str">
        <f>$FS$67</f>
        <v>Không có KTBT</v>
      </c>
      <c r="FT9" s="113" t="str">
        <f>$FT$67</f>
        <v>Có KTBT</v>
      </c>
      <c r="FU9" s="113" t="str">
        <f>$FV$68</f>
        <v>100% (n=21)</v>
      </c>
      <c r="FV9" s="113" t="str">
        <f>$FV$69</f>
        <v>0% (n=0)</v>
      </c>
      <c r="FW9" s="113"/>
      <c r="FX9" s="113" t="s">
        <v>281</v>
      </c>
      <c r="FY9" s="113"/>
      <c r="FZ9" s="113" t="str">
        <f>$FZ$67</f>
        <v>Không có KTBT</v>
      </c>
      <c r="GA9" s="113" t="str">
        <f>$GA$67</f>
        <v>Có KTBT</v>
      </c>
      <c r="GB9" s="113" t="str">
        <f>$GC$68</f>
        <v>100% (n=21)</v>
      </c>
      <c r="GC9" s="113" t="str">
        <f>$GC$69</f>
        <v>0% (n=0)</v>
      </c>
      <c r="GD9" s="113"/>
      <c r="GE9" s="113" t="s">
        <v>281</v>
      </c>
      <c r="GF9" s="113"/>
      <c r="GG9" s="113" t="str">
        <f>$GG$67</f>
        <v>Không có KTBT</v>
      </c>
      <c r="GH9" s="113" t="str">
        <f>$GH$67</f>
        <v>Có KTBT</v>
      </c>
      <c r="GI9" s="113" t="str">
        <f>$GJ$68</f>
        <v>100% (n=21)</v>
      </c>
      <c r="GJ9" s="113" t="str">
        <f>$GJ$69</f>
        <v>0% (n=0)</v>
      </c>
      <c r="GK9" s="113"/>
      <c r="GL9" s="113"/>
      <c r="GM9" s="113"/>
      <c r="GN9" s="113"/>
      <c r="GO9" s="113"/>
    </row>
    <row r="10" spans="1:197" s="115" customFormat="1" ht="23.25" customHeight="1">
      <c r="A10" s="111">
        <v>9</v>
      </c>
      <c r="B10" s="112" t="s">
        <v>21</v>
      </c>
      <c r="C10" s="112" t="s">
        <v>59</v>
      </c>
      <c r="D10" s="112" t="s">
        <v>72</v>
      </c>
      <c r="E10" s="112" t="str">
        <f t="shared" si="60"/>
        <v>TOÀN DIỆN</v>
      </c>
      <c r="F10" s="112" t="s">
        <v>321</v>
      </c>
      <c r="G10" s="111" t="s">
        <v>322</v>
      </c>
      <c r="H10" s="111" t="s">
        <v>379</v>
      </c>
      <c r="I10" s="111" t="s">
        <v>294</v>
      </c>
      <c r="J10" s="112" t="s">
        <v>323</v>
      </c>
      <c r="K10" s="112"/>
      <c r="L10" s="111" t="s">
        <v>294</v>
      </c>
      <c r="M10" s="113">
        <v>2306</v>
      </c>
      <c r="N10" s="113" t="s">
        <v>251</v>
      </c>
      <c r="O10" s="114">
        <v>45271</v>
      </c>
      <c r="P10" s="113" t="s">
        <v>522</v>
      </c>
      <c r="Q10" s="113" t="s">
        <v>264</v>
      </c>
      <c r="R10" s="113" t="s">
        <v>522</v>
      </c>
      <c r="S10" s="113" t="s">
        <v>264</v>
      </c>
      <c r="T10" s="113" t="s">
        <v>576</v>
      </c>
      <c r="U10" s="113" t="s">
        <v>264</v>
      </c>
      <c r="V10" s="113" t="s">
        <v>487</v>
      </c>
      <c r="W10" s="113" t="s">
        <v>487</v>
      </c>
      <c r="X10" s="113" t="s">
        <v>278</v>
      </c>
      <c r="Y10" s="113">
        <v>0</v>
      </c>
      <c r="Z10" s="113">
        <v>0</v>
      </c>
      <c r="AA10" s="113">
        <v>0</v>
      </c>
      <c r="AB10" s="113">
        <v>0</v>
      </c>
      <c r="AC10" s="113">
        <v>0</v>
      </c>
      <c r="AD10" s="113">
        <v>0</v>
      </c>
      <c r="AE10" s="113">
        <f t="shared" si="31"/>
        <v>0</v>
      </c>
      <c r="AF10" s="113">
        <f>Diem!L11</f>
        <v>0</v>
      </c>
      <c r="AG10" s="113" t="str">
        <f t="shared" si="95"/>
        <v>Đạt</v>
      </c>
      <c r="AH10" s="113" t="s">
        <v>522</v>
      </c>
      <c r="AI10" s="113" t="s">
        <v>264</v>
      </c>
      <c r="AJ10" s="113" t="str">
        <f t="shared" si="32"/>
        <v>O RhD Dương</v>
      </c>
      <c r="AK10" s="113" t="str">
        <f>$AK$68</f>
        <v>O RhD Dương</v>
      </c>
      <c r="AL10" s="113"/>
      <c r="AM10" s="113"/>
      <c r="AN10" s="113" t="str">
        <f>$AN$68</f>
        <v>100% (n=61)</v>
      </c>
      <c r="AO10" s="113"/>
      <c r="AP10" s="113"/>
      <c r="AQ10" s="113">
        <f t="shared" si="33"/>
        <v>0</v>
      </c>
      <c r="AR10" s="113">
        <f t="shared" si="34"/>
        <v>0</v>
      </c>
      <c r="AS10" s="113">
        <f t="shared" si="35"/>
        <v>0</v>
      </c>
      <c r="AT10" s="113" t="s">
        <v>522</v>
      </c>
      <c r="AU10" s="113" t="s">
        <v>264</v>
      </c>
      <c r="AV10" s="113" t="str">
        <f t="shared" si="36"/>
        <v>O RhD Dương</v>
      </c>
      <c r="AW10" s="113" t="str">
        <f>$AW$68</f>
        <v>O RhD Dương</v>
      </c>
      <c r="AX10" s="113"/>
      <c r="AY10" s="113"/>
      <c r="AZ10" s="113" t="str">
        <f>$AZ$68</f>
        <v>100% (n=61)</v>
      </c>
      <c r="BA10" s="113"/>
      <c r="BB10" s="113"/>
      <c r="BC10" s="113">
        <f t="shared" si="37"/>
        <v>0</v>
      </c>
      <c r="BD10" s="113">
        <f t="shared" si="38"/>
        <v>0</v>
      </c>
      <c r="BE10" s="113">
        <f t="shared" si="39"/>
        <v>0</v>
      </c>
      <c r="BF10" s="113" t="s">
        <v>576</v>
      </c>
      <c r="BG10" s="113" t="s">
        <v>264</v>
      </c>
      <c r="BH10" s="113" t="str">
        <f t="shared" si="40"/>
        <v>AB RhD Dương</v>
      </c>
      <c r="BI10" s="113" t="str">
        <f>$BI$68</f>
        <v>AB RhD Dương</v>
      </c>
      <c r="BJ10" s="113"/>
      <c r="BK10" s="113"/>
      <c r="BL10" s="113" t="str">
        <f>$BL$68</f>
        <v>100% (n=61)</v>
      </c>
      <c r="BM10" s="113"/>
      <c r="BN10" s="113"/>
      <c r="BO10" s="113">
        <f t="shared" si="41"/>
        <v>0</v>
      </c>
      <c r="BP10" s="113">
        <f t="shared" si="42"/>
        <v>0</v>
      </c>
      <c r="BQ10" s="113">
        <f t="shared" si="43"/>
        <v>0</v>
      </c>
      <c r="BR10" s="113">
        <f t="shared" si="44"/>
        <v>0</v>
      </c>
      <c r="BS10" s="113" t="str">
        <f t="shared" si="45"/>
        <v>Đạt</v>
      </c>
      <c r="BT10" s="113">
        <f t="shared" si="46"/>
        <v>0</v>
      </c>
      <c r="BU10" s="113" t="str">
        <f t="shared" si="47"/>
        <v>Đạt</v>
      </c>
      <c r="BV10" s="113">
        <f>Diem!M11</f>
        <v>0</v>
      </c>
      <c r="BW10" s="113" t="str">
        <f>IF(BV10&lt;80, "Đạt",IF(BV10&lt;100, "Cảnh báo","Không Đạt"))</f>
        <v>Đạt</v>
      </c>
      <c r="BX10" s="113">
        <f>Diem!N11</f>
        <v>0</v>
      </c>
      <c r="BY10" s="113" t="str">
        <f t="shared" si="49"/>
        <v>Đạt</v>
      </c>
      <c r="BZ10" s="113" t="s">
        <v>269</v>
      </c>
      <c r="CA10" s="113" t="str">
        <f>$CA$68</f>
        <v>KHH</v>
      </c>
      <c r="CB10" s="113" t="str">
        <f>$CB$67</f>
        <v>HH</v>
      </c>
      <c r="CC10" s="113" t="str">
        <f>$CD$68</f>
        <v>98.36% (n=60)</v>
      </c>
      <c r="CD10" s="113" t="str">
        <f>$CD$69</f>
        <v>1.64% (n=1)</v>
      </c>
      <c r="CE10" s="113" t="s">
        <v>269</v>
      </c>
      <c r="CF10" s="113" t="str">
        <f>$CF$68</f>
        <v>KHH</v>
      </c>
      <c r="CG10" s="113" t="str">
        <f>$CG$67</f>
        <v>HH</v>
      </c>
      <c r="CH10" s="113" t="str">
        <f>$CI$68</f>
        <v>98.36% (n=60)</v>
      </c>
      <c r="CI10" s="113" t="str">
        <f>$CI$69</f>
        <v>1.64% (n=1)</v>
      </c>
      <c r="CJ10" s="113" t="s">
        <v>174</v>
      </c>
      <c r="CK10" s="113" t="str">
        <f>$CK$68</f>
        <v>HH</v>
      </c>
      <c r="CL10" s="113" t="str">
        <f>$CK$69</f>
        <v>KHH</v>
      </c>
      <c r="CM10" s="113" t="str">
        <f>$CN$68</f>
        <v>96.72% (n=59)</v>
      </c>
      <c r="CN10" s="113" t="str">
        <f>$CN$69</f>
        <v>3.28% (n=2)</v>
      </c>
      <c r="CO10" s="113">
        <f t="shared" si="50"/>
        <v>0</v>
      </c>
      <c r="CP10" s="113" t="s">
        <v>269</v>
      </c>
      <c r="CQ10" s="113" t="str">
        <f>$CQ$68</f>
        <v>KHH</v>
      </c>
      <c r="CR10" s="113" t="str">
        <f>$CR$67</f>
        <v>HH</v>
      </c>
      <c r="CS10" s="113" t="str">
        <f>$CT$68</f>
        <v>98.36% (n=60)</v>
      </c>
      <c r="CT10" s="113" t="str">
        <f>$CT$69</f>
        <v>1.64% (n=1)</v>
      </c>
      <c r="CU10" s="113" t="s">
        <v>269</v>
      </c>
      <c r="CV10" s="113" t="str">
        <f>$CV$68</f>
        <v>KHH</v>
      </c>
      <c r="CW10" s="113" t="str">
        <f>$CW$67</f>
        <v>HH</v>
      </c>
      <c r="CX10" s="113" t="str">
        <f>$CY$68</f>
        <v>98.36% (n=60)</v>
      </c>
      <c r="CY10" s="113" t="str">
        <f>$CY$69</f>
        <v>1.64% (n=1)</v>
      </c>
      <c r="CZ10" s="113" t="s">
        <v>174</v>
      </c>
      <c r="DA10" s="113" t="str">
        <f>$DA$68</f>
        <v>HH</v>
      </c>
      <c r="DB10" s="113" t="str">
        <f>$DB$67</f>
        <v>KHH</v>
      </c>
      <c r="DC10" s="113" t="str">
        <f>$DD$68</f>
        <v>96.72% (n=59)</v>
      </c>
      <c r="DD10" s="113" t="str">
        <f>$DD$69</f>
        <v>3.28% (n=2)</v>
      </c>
      <c r="DE10" s="113">
        <f t="shared" si="51"/>
        <v>0</v>
      </c>
      <c r="DF10" s="113" t="s">
        <v>174</v>
      </c>
      <c r="DG10" s="113" t="str">
        <f>$DG$68</f>
        <v>HH</v>
      </c>
      <c r="DH10" s="113" t="str">
        <f>$DH$67</f>
        <v>KHH</v>
      </c>
      <c r="DI10" s="113" t="str">
        <f>$DJ$68</f>
        <v>98.36% (n=60)</v>
      </c>
      <c r="DJ10" s="113" t="str">
        <f>$DJ$69</f>
        <v>1.64% (n=1)</v>
      </c>
      <c r="DK10" s="113" t="s">
        <v>174</v>
      </c>
      <c r="DL10" s="113" t="str">
        <f>$DL$68</f>
        <v>HH</v>
      </c>
      <c r="DM10" s="113" t="str">
        <f>$DM$67</f>
        <v>KHH</v>
      </c>
      <c r="DN10" s="113" t="str">
        <f>$DO$68</f>
        <v>98.36% (n=60)</v>
      </c>
      <c r="DO10" s="113" t="str">
        <f>$DO$69</f>
        <v>1.64% (n=1)</v>
      </c>
      <c r="DP10" s="113" t="s">
        <v>174</v>
      </c>
      <c r="DQ10" s="113" t="str">
        <f>$DQ$67</f>
        <v>HH</v>
      </c>
      <c r="DR10" s="113" t="str">
        <f>$DR$67</f>
        <v>KHH</v>
      </c>
      <c r="DS10" s="113" t="str">
        <f>$DT$68</f>
        <v>93.44% (n=57)</v>
      </c>
      <c r="DT10" s="113" t="str">
        <f>$DT$69</f>
        <v>6.56% (n=4)</v>
      </c>
      <c r="DU10" s="113">
        <f t="shared" si="52"/>
        <v>0</v>
      </c>
      <c r="DV10" s="113">
        <f t="shared" si="53"/>
        <v>0</v>
      </c>
      <c r="DW10" s="113" t="str">
        <f t="shared" si="54"/>
        <v>Đạt</v>
      </c>
      <c r="DX10" s="113">
        <f>Diem!O11</f>
        <v>0</v>
      </c>
      <c r="DY10" s="113" t="str">
        <f t="shared" si="55"/>
        <v>Đạt</v>
      </c>
      <c r="DZ10" s="113" t="s">
        <v>270</v>
      </c>
      <c r="EA10" s="113" t="s">
        <v>270</v>
      </c>
      <c r="EB10" s="113" t="str">
        <f>$EB$68</f>
        <v>Âm tính</v>
      </c>
      <c r="EC10" s="113" t="str">
        <f>$EC$67</f>
        <v>Dương tính</v>
      </c>
      <c r="ED10" s="113" t="str">
        <f>$EE$68</f>
        <v>100% (n=30)</v>
      </c>
      <c r="EE10" s="113" t="str">
        <f>$EE$69</f>
        <v>0% (n=0)</v>
      </c>
      <c r="EF10" s="113" t="s">
        <v>270</v>
      </c>
      <c r="EG10" s="113" t="s">
        <v>270</v>
      </c>
      <c r="EH10" s="113" t="str">
        <f>$EH$68</f>
        <v>Âm tính</v>
      </c>
      <c r="EI10" s="113" t="str">
        <f>$EI$67</f>
        <v>Dương tính</v>
      </c>
      <c r="EJ10" s="113" t="str">
        <f>$EK$68</f>
        <v>100% (n=29)</v>
      </c>
      <c r="EK10" s="113" t="str">
        <f>$EK$69</f>
        <v>0% (n=0)</v>
      </c>
      <c r="EL10" s="113">
        <f t="shared" si="56"/>
        <v>0</v>
      </c>
      <c r="EM10" s="113" t="s">
        <v>270</v>
      </c>
      <c r="EN10" s="113" t="s">
        <v>270</v>
      </c>
      <c r="EO10" s="113" t="str">
        <f>$EO$68</f>
        <v>Âm tính</v>
      </c>
      <c r="EP10" s="113" t="str">
        <f>$EO$69</f>
        <v>Dương tính</v>
      </c>
      <c r="EQ10" s="113" t="str">
        <f>$ER$68</f>
        <v>100% (n=30)</v>
      </c>
      <c r="ER10" s="113" t="str">
        <f>$ER$69</f>
        <v>0% (n=0)</v>
      </c>
      <c r="ES10" s="113" t="s">
        <v>270</v>
      </c>
      <c r="ET10" s="113" t="s">
        <v>270</v>
      </c>
      <c r="EU10" s="113" t="str">
        <f>$EU$68</f>
        <v>Âm tính</v>
      </c>
      <c r="EV10" s="113" t="str">
        <f>$EV$67</f>
        <v>Dương tính</v>
      </c>
      <c r="EW10" s="113" t="str">
        <f>$EX$68</f>
        <v>100% (n=29)</v>
      </c>
      <c r="EX10" s="113" t="str">
        <f>$EX$69</f>
        <v>0% (n=0)</v>
      </c>
      <c r="EY10" s="113">
        <f>(IF(AND(EN10&lt;&gt;EM10,EM10="Âm tính"),80,IF(AND(EN10&lt;&gt;EM10,EM10="Âm tính"),40,0)))+(IF(AND(ET10&lt;&gt;ES10,ES10="Dương tính"),80,IF(AND(ET10&lt;&gt;ES10,ES10="Âm tính"),40,0)))</f>
        <v>0</v>
      </c>
      <c r="EZ10" s="113" t="s">
        <v>270</v>
      </c>
      <c r="FA10" s="113" t="s">
        <v>270</v>
      </c>
      <c r="FB10" s="113" t="str">
        <f>$FB$68</f>
        <v>Âm tính</v>
      </c>
      <c r="FC10" s="113" t="str">
        <f>$FB$69</f>
        <v>Dương tính</v>
      </c>
      <c r="FD10" s="113" t="str">
        <f>$FE$68</f>
        <v>100% (n=30)</v>
      </c>
      <c r="FE10" s="113" t="str">
        <f>$FE$69</f>
        <v>0% (n=0)</v>
      </c>
      <c r="FF10" s="113" t="s">
        <v>270</v>
      </c>
      <c r="FG10" s="113" t="s">
        <v>270</v>
      </c>
      <c r="FH10" s="113" t="str">
        <f>$FH$68</f>
        <v>Âm tính</v>
      </c>
      <c r="FI10" s="113" t="str">
        <f>$FI$67</f>
        <v>Dương tính</v>
      </c>
      <c r="FJ10" s="113" t="str">
        <f>$FK$68</f>
        <v>100% (n=29)</v>
      </c>
      <c r="FK10" s="113" t="str">
        <f>$FK$69</f>
        <v>0% (n=0)</v>
      </c>
      <c r="FL10" s="113">
        <f t="shared" si="96"/>
        <v>0</v>
      </c>
      <c r="FM10" s="113">
        <f t="shared" si="97"/>
        <v>0</v>
      </c>
      <c r="FN10" s="113" t="str">
        <f t="shared" si="58"/>
        <v>Đạt</v>
      </c>
      <c r="FO10" s="113">
        <f>Diem!P11</f>
        <v>150</v>
      </c>
      <c r="FP10" s="113" t="str">
        <f t="shared" si="59"/>
        <v>Không Đạt</v>
      </c>
      <c r="FQ10" s="113" t="s">
        <v>281</v>
      </c>
      <c r="FR10" s="113" t="s">
        <v>281</v>
      </c>
      <c r="FS10" s="113" t="str">
        <f>$FS$67</f>
        <v>Không có KTBT</v>
      </c>
      <c r="FT10" s="113" t="str">
        <f>$FT$67</f>
        <v>Có KTBT</v>
      </c>
      <c r="FU10" s="113" t="str">
        <f>$FV$68</f>
        <v>100% (n=21)</v>
      </c>
      <c r="FV10" s="113" t="str">
        <f>$FV$69</f>
        <v>0% (n=0)</v>
      </c>
      <c r="FW10" s="113">
        <f t="shared" si="139"/>
        <v>0</v>
      </c>
      <c r="FX10" s="113" t="s">
        <v>281</v>
      </c>
      <c r="FY10" s="113" t="s">
        <v>281</v>
      </c>
      <c r="FZ10" s="113" t="str">
        <f>$FZ$67</f>
        <v>Không có KTBT</v>
      </c>
      <c r="GA10" s="113" t="str">
        <f>$GA$67</f>
        <v>Có KTBT</v>
      </c>
      <c r="GB10" s="113" t="str">
        <f>$GC$68</f>
        <v>100% (n=21)</v>
      </c>
      <c r="GC10" s="113" t="str">
        <f>$GC$69</f>
        <v>0% (n=0)</v>
      </c>
      <c r="GD10" s="113">
        <f t="shared" si="98"/>
        <v>0</v>
      </c>
      <c r="GE10" s="113" t="s">
        <v>281</v>
      </c>
      <c r="GF10" s="113" t="s">
        <v>281</v>
      </c>
      <c r="GG10" s="113" t="str">
        <f>$GG$67</f>
        <v>Không có KTBT</v>
      </c>
      <c r="GH10" s="113" t="str">
        <f>$GH$67</f>
        <v>Có KTBT</v>
      </c>
      <c r="GI10" s="113" t="str">
        <f>$GJ$68</f>
        <v>100% (n=21)</v>
      </c>
      <c r="GJ10" s="113" t="str">
        <f>$GJ$69</f>
        <v>0% (n=0)</v>
      </c>
      <c r="GK10" s="113">
        <f t="shared" ref="GK10" si="145">IF((IF(AND(GF10&lt;&gt;GE10,GE10="Có KTBT"),80,IF(AND(GF10&lt;&gt;GE10,GE10="Không có KTBT"),40,0)))&gt;150,150,IF(AND(GF10&lt;&gt;GE10,GE10="Có KTBT"),80,IF(AND(GF10&lt;&gt;GE10,GE10="Không có KTBT"),40,0)))</f>
        <v>0</v>
      </c>
      <c r="GL10" s="113">
        <f>IF((FW10+GD10+GK10)&gt;150,150,(FW10+GD10+GK10))</f>
        <v>0</v>
      </c>
      <c r="GM10" s="113" t="str">
        <f t="shared" ref="GM10" si="146">IF(GL10&lt;80, "Đạt",IF(GL10&lt;100, "Cảnh báo","Không Đạt"))</f>
        <v>Đạt</v>
      </c>
      <c r="GN10" s="113" t="e">
        <f>Diem!Q11</f>
        <v>#N/A</v>
      </c>
      <c r="GO10" s="113" t="e">
        <f t="shared" ref="GO10" si="147">IF(GN10&lt;80, "Đạt",IF(GN10&lt;100, "Cảnh báo","Không Đạt"))</f>
        <v>#N/A</v>
      </c>
    </row>
    <row r="11" spans="1:197" s="115" customFormat="1" ht="23.25" customHeight="1">
      <c r="A11" s="111">
        <v>10</v>
      </c>
      <c r="B11" s="112" t="s">
        <v>48</v>
      </c>
      <c r="C11" s="112" t="s">
        <v>300</v>
      </c>
      <c r="D11" s="112" t="s">
        <v>72</v>
      </c>
      <c r="E11" s="112" t="str">
        <f t="shared" si="60"/>
        <v>TOÀN DIỆN</v>
      </c>
      <c r="F11" s="112" t="s">
        <v>8</v>
      </c>
      <c r="G11" s="111" t="s">
        <v>7</v>
      </c>
      <c r="H11" s="111" t="s">
        <v>380</v>
      </c>
      <c r="I11" s="111" t="s">
        <v>324</v>
      </c>
      <c r="J11" s="112" t="s">
        <v>416</v>
      </c>
      <c r="K11" s="112" t="s">
        <v>403</v>
      </c>
      <c r="L11" s="111" t="s">
        <v>324</v>
      </c>
      <c r="M11" s="113">
        <v>2306</v>
      </c>
      <c r="N11" s="113" t="s">
        <v>251</v>
      </c>
      <c r="O11" s="114">
        <v>45271</v>
      </c>
      <c r="P11" s="113" t="s">
        <v>522</v>
      </c>
      <c r="Q11" s="113" t="s">
        <v>264</v>
      </c>
      <c r="R11" s="113" t="s">
        <v>522</v>
      </c>
      <c r="S11" s="113" t="s">
        <v>264</v>
      </c>
      <c r="T11" s="113" t="s">
        <v>576</v>
      </c>
      <c r="U11" s="113" t="s">
        <v>264</v>
      </c>
      <c r="V11" s="113" t="s">
        <v>487</v>
      </c>
      <c r="W11" s="113" t="s">
        <v>487</v>
      </c>
      <c r="X11" s="113" t="s">
        <v>278</v>
      </c>
      <c r="Y11" s="113">
        <v>0</v>
      </c>
      <c r="Z11" s="113">
        <v>0</v>
      </c>
      <c r="AA11" s="113">
        <v>0</v>
      </c>
      <c r="AB11" s="113">
        <v>0</v>
      </c>
      <c r="AC11" s="113">
        <v>0</v>
      </c>
      <c r="AD11" s="113">
        <v>0</v>
      </c>
      <c r="AE11" s="113">
        <f t="shared" si="31"/>
        <v>0</v>
      </c>
      <c r="AF11" s="113">
        <f>Diem!L12</f>
        <v>0</v>
      </c>
      <c r="AG11" s="113" t="str">
        <f t="shared" si="95"/>
        <v>Đạt</v>
      </c>
      <c r="AH11" s="113" t="s">
        <v>522</v>
      </c>
      <c r="AI11" s="113" t="s">
        <v>264</v>
      </c>
      <c r="AJ11" s="113" t="str">
        <f t="shared" si="32"/>
        <v>O RhD Dương</v>
      </c>
      <c r="AK11" s="113" t="str">
        <f>$AK$68</f>
        <v>O RhD Dương</v>
      </c>
      <c r="AL11" s="113"/>
      <c r="AM11" s="113"/>
      <c r="AN11" s="113" t="str">
        <f>$AN$68</f>
        <v>100% (n=61)</v>
      </c>
      <c r="AO11" s="113"/>
      <c r="AP11" s="113"/>
      <c r="AQ11" s="113">
        <f t="shared" si="33"/>
        <v>0</v>
      </c>
      <c r="AR11" s="113">
        <f t="shared" si="34"/>
        <v>0</v>
      </c>
      <c r="AS11" s="113">
        <f t="shared" si="35"/>
        <v>0</v>
      </c>
      <c r="AT11" s="113" t="s">
        <v>522</v>
      </c>
      <c r="AU11" s="113" t="s">
        <v>264</v>
      </c>
      <c r="AV11" s="113" t="str">
        <f t="shared" si="36"/>
        <v>O RhD Dương</v>
      </c>
      <c r="AW11" s="113" t="str">
        <f>$AW$68</f>
        <v>O RhD Dương</v>
      </c>
      <c r="AX11" s="113"/>
      <c r="AY11" s="113"/>
      <c r="AZ11" s="113" t="str">
        <f>$AZ$68</f>
        <v>100% (n=61)</v>
      </c>
      <c r="BA11" s="113"/>
      <c r="BB11" s="113"/>
      <c r="BC11" s="113">
        <f t="shared" si="37"/>
        <v>0</v>
      </c>
      <c r="BD11" s="113">
        <f t="shared" si="38"/>
        <v>0</v>
      </c>
      <c r="BE11" s="113">
        <f t="shared" si="39"/>
        <v>0</v>
      </c>
      <c r="BF11" s="113" t="s">
        <v>576</v>
      </c>
      <c r="BG11" s="113" t="s">
        <v>264</v>
      </c>
      <c r="BH11" s="113" t="str">
        <f t="shared" si="40"/>
        <v>AB RhD Dương</v>
      </c>
      <c r="BI11" s="113" t="str">
        <f>$BI$68</f>
        <v>AB RhD Dương</v>
      </c>
      <c r="BJ11" s="113"/>
      <c r="BK11" s="113"/>
      <c r="BL11" s="113" t="str">
        <f>$BL$68</f>
        <v>100% (n=61)</v>
      </c>
      <c r="BM11" s="113"/>
      <c r="BN11" s="113"/>
      <c r="BO11" s="113">
        <f t="shared" si="41"/>
        <v>0</v>
      </c>
      <c r="BP11" s="113">
        <f t="shared" si="42"/>
        <v>0</v>
      </c>
      <c r="BQ11" s="113">
        <f t="shared" si="43"/>
        <v>0</v>
      </c>
      <c r="BR11" s="113">
        <f t="shared" si="44"/>
        <v>0</v>
      </c>
      <c r="BS11" s="113" t="str">
        <f t="shared" si="45"/>
        <v>Đạt</v>
      </c>
      <c r="BT11" s="113">
        <f t="shared" si="46"/>
        <v>0</v>
      </c>
      <c r="BU11" s="113" t="str">
        <f t="shared" si="47"/>
        <v>Đạt</v>
      </c>
      <c r="BV11" s="113">
        <f>Diem!M12</f>
        <v>0</v>
      </c>
      <c r="BW11" s="113" t="str">
        <f t="shared" si="48"/>
        <v>Đạt</v>
      </c>
      <c r="BX11" s="113">
        <f>Diem!N12</f>
        <v>0</v>
      </c>
      <c r="BY11" s="113" t="str">
        <f t="shared" si="49"/>
        <v>Đạt</v>
      </c>
      <c r="BZ11" s="113" t="s">
        <v>269</v>
      </c>
      <c r="CA11" s="113" t="str">
        <f>$CA$68</f>
        <v>KHH</v>
      </c>
      <c r="CB11" s="113" t="str">
        <f>$CB$67</f>
        <v>HH</v>
      </c>
      <c r="CC11" s="113" t="str">
        <f>$CD$68</f>
        <v>98.36% (n=60)</v>
      </c>
      <c r="CD11" s="113" t="str">
        <f>$CD$69</f>
        <v>1.64% (n=1)</v>
      </c>
      <c r="CE11" s="113" t="s">
        <v>269</v>
      </c>
      <c r="CF11" s="113" t="str">
        <f>$CF$68</f>
        <v>KHH</v>
      </c>
      <c r="CG11" s="113" t="str">
        <f>$CG$67</f>
        <v>HH</v>
      </c>
      <c r="CH11" s="113" t="str">
        <f>$CI$68</f>
        <v>98.36% (n=60)</v>
      </c>
      <c r="CI11" s="113" t="str">
        <f>$CI$69</f>
        <v>1.64% (n=1)</v>
      </c>
      <c r="CJ11" s="113" t="s">
        <v>174</v>
      </c>
      <c r="CK11" s="113" t="str">
        <f>$CK$68</f>
        <v>HH</v>
      </c>
      <c r="CL11" s="113" t="str">
        <f>$CK$69</f>
        <v>KHH</v>
      </c>
      <c r="CM11" s="113" t="str">
        <f>$CN$68</f>
        <v>96.72% (n=59)</v>
      </c>
      <c r="CN11" s="113" t="str">
        <f>$CN$69</f>
        <v>3.28% (n=2)</v>
      </c>
      <c r="CO11" s="113">
        <f t="shared" si="50"/>
        <v>0</v>
      </c>
      <c r="CP11" s="113" t="s">
        <v>269</v>
      </c>
      <c r="CQ11" s="113" t="str">
        <f>$CQ$68</f>
        <v>KHH</v>
      </c>
      <c r="CR11" s="113" t="str">
        <f>$CR$67</f>
        <v>HH</v>
      </c>
      <c r="CS11" s="113" t="str">
        <f>$CT$68</f>
        <v>98.36% (n=60)</v>
      </c>
      <c r="CT11" s="113" t="str">
        <f>$CT$69</f>
        <v>1.64% (n=1)</v>
      </c>
      <c r="CU11" s="113" t="s">
        <v>269</v>
      </c>
      <c r="CV11" s="113" t="str">
        <f>$CV$68</f>
        <v>KHH</v>
      </c>
      <c r="CW11" s="113" t="str">
        <f>$CW$67</f>
        <v>HH</v>
      </c>
      <c r="CX11" s="113" t="str">
        <f>$CY$68</f>
        <v>98.36% (n=60)</v>
      </c>
      <c r="CY11" s="113" t="str">
        <f>$CY$69</f>
        <v>1.64% (n=1)</v>
      </c>
      <c r="CZ11" s="113" t="s">
        <v>174</v>
      </c>
      <c r="DA11" s="113" t="str">
        <f>$DA$68</f>
        <v>HH</v>
      </c>
      <c r="DB11" s="113" t="str">
        <f>$DB$67</f>
        <v>KHH</v>
      </c>
      <c r="DC11" s="113" t="str">
        <f>$DD$68</f>
        <v>96.72% (n=59)</v>
      </c>
      <c r="DD11" s="113" t="str">
        <f>$DD$69</f>
        <v>3.28% (n=2)</v>
      </c>
      <c r="DE11" s="113">
        <f t="shared" si="51"/>
        <v>0</v>
      </c>
      <c r="DF11" s="113" t="s">
        <v>174</v>
      </c>
      <c r="DG11" s="113" t="str">
        <f>$DG$68</f>
        <v>HH</v>
      </c>
      <c r="DH11" s="113" t="str">
        <f>$DH$67</f>
        <v>KHH</v>
      </c>
      <c r="DI11" s="113" t="str">
        <f>$DJ$68</f>
        <v>98.36% (n=60)</v>
      </c>
      <c r="DJ11" s="113" t="str">
        <f>$DJ$69</f>
        <v>1.64% (n=1)</v>
      </c>
      <c r="DK11" s="113" t="s">
        <v>174</v>
      </c>
      <c r="DL11" s="113" t="str">
        <f>$DL$68</f>
        <v>HH</v>
      </c>
      <c r="DM11" s="113" t="str">
        <f>$DM$67</f>
        <v>KHH</v>
      </c>
      <c r="DN11" s="113" t="str">
        <f>$DO$68</f>
        <v>98.36% (n=60)</v>
      </c>
      <c r="DO11" s="113" t="str">
        <f>$DO$69</f>
        <v>1.64% (n=1)</v>
      </c>
      <c r="DP11" s="113" t="s">
        <v>174</v>
      </c>
      <c r="DQ11" s="113" t="str">
        <f>$DQ$67</f>
        <v>HH</v>
      </c>
      <c r="DR11" s="113" t="str">
        <f>$DR$67</f>
        <v>KHH</v>
      </c>
      <c r="DS11" s="113" t="str">
        <f>$DT$68</f>
        <v>93.44% (n=57)</v>
      </c>
      <c r="DT11" s="113" t="str">
        <f>$DT$69</f>
        <v>6.56% (n=4)</v>
      </c>
      <c r="DU11" s="113">
        <f t="shared" si="52"/>
        <v>0</v>
      </c>
      <c r="DV11" s="113">
        <f t="shared" si="53"/>
        <v>0</v>
      </c>
      <c r="DW11" s="113" t="str">
        <f t="shared" si="54"/>
        <v>Đạt</v>
      </c>
      <c r="DX11" s="113">
        <f>Diem!O12</f>
        <v>0</v>
      </c>
      <c r="DY11" s="113" t="str">
        <f t="shared" si="55"/>
        <v>Đạt</v>
      </c>
      <c r="DZ11" s="113" t="s">
        <v>270</v>
      </c>
      <c r="EA11" s="113" t="s">
        <v>270</v>
      </c>
      <c r="EB11" s="113" t="str">
        <f>$EB$68</f>
        <v>Âm tính</v>
      </c>
      <c r="EC11" s="113" t="str">
        <f>$EC$67</f>
        <v>Dương tính</v>
      </c>
      <c r="ED11" s="113" t="str">
        <f>$EE$68</f>
        <v>100% (n=30)</v>
      </c>
      <c r="EE11" s="113" t="str">
        <f>$EE$69</f>
        <v>0% (n=0)</v>
      </c>
      <c r="EF11" s="113" t="s">
        <v>270</v>
      </c>
      <c r="EG11" s="113" t="s">
        <v>270</v>
      </c>
      <c r="EH11" s="113" t="str">
        <f>$EH$68</f>
        <v>Âm tính</v>
      </c>
      <c r="EI11" s="113" t="str">
        <f>$EI$67</f>
        <v>Dương tính</v>
      </c>
      <c r="EJ11" s="113" t="str">
        <f>$EK$68</f>
        <v>100% (n=29)</v>
      </c>
      <c r="EK11" s="113" t="str">
        <f>$EK$69</f>
        <v>0% (n=0)</v>
      </c>
      <c r="EL11" s="113">
        <f t="shared" si="56"/>
        <v>0</v>
      </c>
      <c r="EM11" s="113" t="s">
        <v>270</v>
      </c>
      <c r="EN11" s="113" t="s">
        <v>270</v>
      </c>
      <c r="EO11" s="113" t="str">
        <f>$EO$68</f>
        <v>Âm tính</v>
      </c>
      <c r="EP11" s="113" t="str">
        <f>$EO$69</f>
        <v>Dương tính</v>
      </c>
      <c r="EQ11" s="113" t="str">
        <f>$ER$68</f>
        <v>100% (n=30)</v>
      </c>
      <c r="ER11" s="113" t="str">
        <f>$ER$69</f>
        <v>0% (n=0)</v>
      </c>
      <c r="ES11" s="113" t="s">
        <v>270</v>
      </c>
      <c r="ET11" s="113" t="s">
        <v>270</v>
      </c>
      <c r="EU11" s="113" t="str">
        <f>$EU$68</f>
        <v>Âm tính</v>
      </c>
      <c r="EV11" s="113" t="str">
        <f>$EV$67</f>
        <v>Dương tính</v>
      </c>
      <c r="EW11" s="113" t="str">
        <f>$EX$68</f>
        <v>100% (n=29)</v>
      </c>
      <c r="EX11" s="113" t="str">
        <f>$EX$69</f>
        <v>0% (n=0)</v>
      </c>
      <c r="EY11" s="113">
        <f t="shared" ref="EY11:EY19" si="148">(IF(AND(EN11&lt;&gt;EM11,EM11="Âm tính"),80,IF(AND(EN11&lt;&gt;EM11,EM11="Âm tính"),40,0)))+(IF(AND(ET11&lt;&gt;ES11,ES11="Dương tính"),80,IF(AND(ET11&lt;&gt;ES11,ES11="Âm tính"),40,0)))</f>
        <v>0</v>
      </c>
      <c r="EZ11" s="113" t="s">
        <v>270</v>
      </c>
      <c r="FA11" s="113" t="s">
        <v>270</v>
      </c>
      <c r="FB11" s="113" t="str">
        <f>$FB$68</f>
        <v>Âm tính</v>
      </c>
      <c r="FC11" s="113" t="str">
        <f>$FB$69</f>
        <v>Dương tính</v>
      </c>
      <c r="FD11" s="113" t="str">
        <f>$FE$68</f>
        <v>100% (n=30)</v>
      </c>
      <c r="FE11" s="113" t="str">
        <f>$FE$69</f>
        <v>0% (n=0)</v>
      </c>
      <c r="FF11" s="113" t="s">
        <v>270</v>
      </c>
      <c r="FG11" s="113" t="s">
        <v>270</v>
      </c>
      <c r="FH11" s="113" t="str">
        <f>$FH$68</f>
        <v>Âm tính</v>
      </c>
      <c r="FI11" s="113" t="str">
        <f>$FI$67</f>
        <v>Dương tính</v>
      </c>
      <c r="FJ11" s="113" t="str">
        <f>$FK$68</f>
        <v>100% (n=29)</v>
      </c>
      <c r="FK11" s="113" t="str">
        <f>$FK$69</f>
        <v>0% (n=0)</v>
      </c>
      <c r="FL11" s="113">
        <f>(IF(AND(FA11&lt;&gt;EZ11,EZ11="Dương tính"),80,IF(AND(FA11&lt;&gt;EZ11,EZ11="Âm tính"),40,0)))+(IF(AND(FG11&lt;&gt;FF11,FF11="Dương tính"),80,IF(AND(FG11&lt;&gt;FF11,FF11="Âm tính"),40,0)))</f>
        <v>0</v>
      </c>
      <c r="FM11" s="113">
        <f t="shared" si="97"/>
        <v>0</v>
      </c>
      <c r="FN11" s="113" t="str">
        <f t="shared" si="58"/>
        <v>Đạt</v>
      </c>
      <c r="FO11" s="113">
        <f>Diem!P12</f>
        <v>80</v>
      </c>
      <c r="FP11" s="113" t="str">
        <f t="shared" si="59"/>
        <v>Cảnh báo</v>
      </c>
      <c r="FQ11" s="113" t="s">
        <v>281</v>
      </c>
      <c r="FR11" s="113" t="s">
        <v>281</v>
      </c>
      <c r="FS11" s="113" t="str">
        <f>$FS$67</f>
        <v>Không có KTBT</v>
      </c>
      <c r="FT11" s="113" t="str">
        <f>$FT$67</f>
        <v>Có KTBT</v>
      </c>
      <c r="FU11" s="113" t="str">
        <f>$FV$68</f>
        <v>100% (n=21)</v>
      </c>
      <c r="FV11" s="113" t="str">
        <f>$FV$69</f>
        <v>0% (n=0)</v>
      </c>
      <c r="FW11" s="113">
        <f t="shared" si="139"/>
        <v>0</v>
      </c>
      <c r="FX11" s="113" t="s">
        <v>281</v>
      </c>
      <c r="FY11" s="113" t="s">
        <v>281</v>
      </c>
      <c r="FZ11" s="113" t="str">
        <f>$FZ$67</f>
        <v>Không có KTBT</v>
      </c>
      <c r="GA11" s="113" t="str">
        <f>$GA$67</f>
        <v>Có KTBT</v>
      </c>
      <c r="GB11" s="113" t="str">
        <f>$GC$68</f>
        <v>100% (n=21)</v>
      </c>
      <c r="GC11" s="113" t="str">
        <f>$GC$69</f>
        <v>0% (n=0)</v>
      </c>
      <c r="GD11" s="113">
        <f t="shared" si="98"/>
        <v>0</v>
      </c>
      <c r="GE11" s="113" t="s">
        <v>281</v>
      </c>
      <c r="GF11" s="113" t="s">
        <v>281</v>
      </c>
      <c r="GG11" s="113" t="str">
        <f>$GG$67</f>
        <v>Không có KTBT</v>
      </c>
      <c r="GH11" s="113" t="str">
        <f>$GH$67</f>
        <v>Có KTBT</v>
      </c>
      <c r="GI11" s="113" t="str">
        <f>$GJ$68</f>
        <v>100% (n=21)</v>
      </c>
      <c r="GJ11" s="113" t="str">
        <f>$GJ$69</f>
        <v>0% (n=0)</v>
      </c>
      <c r="GK11" s="113">
        <f t="shared" si="99"/>
        <v>0</v>
      </c>
      <c r="GL11" s="113">
        <f t="shared" si="140"/>
        <v>0</v>
      </c>
      <c r="GM11" s="113" t="str">
        <f t="shared" si="100"/>
        <v>Đạt</v>
      </c>
      <c r="GN11" s="113">
        <f>Diem!Q12</f>
        <v>80</v>
      </c>
      <c r="GO11" s="113" t="str">
        <f t="shared" si="101"/>
        <v>Cảnh báo</v>
      </c>
    </row>
    <row r="12" spans="1:197" s="115" customFormat="1" ht="23.25" customHeight="1">
      <c r="A12" s="111">
        <v>11</v>
      </c>
      <c r="B12" s="112" t="s">
        <v>48</v>
      </c>
      <c r="C12" s="112" t="s">
        <v>425</v>
      </c>
      <c r="D12" s="112" t="s">
        <v>72</v>
      </c>
      <c r="E12" s="112" t="str">
        <f t="shared" si="60"/>
        <v>TOÀN DIỆN</v>
      </c>
      <c r="F12" s="112" t="s">
        <v>8</v>
      </c>
      <c r="G12" s="111" t="s">
        <v>7</v>
      </c>
      <c r="H12" s="111" t="s">
        <v>380</v>
      </c>
      <c r="I12" s="111" t="s">
        <v>324</v>
      </c>
      <c r="J12" s="112" t="s">
        <v>416</v>
      </c>
      <c r="K12" s="112" t="s">
        <v>403</v>
      </c>
      <c r="L12" s="111" t="s">
        <v>324</v>
      </c>
      <c r="M12" s="113">
        <v>2306</v>
      </c>
      <c r="N12" s="113" t="s">
        <v>251</v>
      </c>
      <c r="O12" s="114">
        <v>45271</v>
      </c>
      <c r="P12" s="113" t="s">
        <v>522</v>
      </c>
      <c r="Q12" s="113" t="s">
        <v>264</v>
      </c>
      <c r="R12" s="113" t="s">
        <v>522</v>
      </c>
      <c r="S12" s="113" t="s">
        <v>264</v>
      </c>
      <c r="T12" s="113" t="s">
        <v>576</v>
      </c>
      <c r="U12" s="113" t="s">
        <v>264</v>
      </c>
      <c r="V12" s="113" t="s">
        <v>487</v>
      </c>
      <c r="W12" s="113" t="s">
        <v>487</v>
      </c>
      <c r="X12" s="113" t="s">
        <v>278</v>
      </c>
      <c r="Y12" s="113">
        <v>0</v>
      </c>
      <c r="Z12" s="113">
        <v>0</v>
      </c>
      <c r="AA12" s="113">
        <v>0</v>
      </c>
      <c r="AB12" s="113">
        <v>0</v>
      </c>
      <c r="AC12" s="113">
        <v>0</v>
      </c>
      <c r="AD12" s="113">
        <v>0</v>
      </c>
      <c r="AE12" s="113">
        <f t="shared" si="31"/>
        <v>0</v>
      </c>
      <c r="AF12" s="113">
        <f>Diem!L13</f>
        <v>0</v>
      </c>
      <c r="AG12" s="113" t="str">
        <f t="shared" si="95"/>
        <v>Đạt</v>
      </c>
      <c r="AH12" s="113" t="s">
        <v>522</v>
      </c>
      <c r="AI12" s="113" t="s">
        <v>264</v>
      </c>
      <c r="AJ12" s="113" t="str">
        <f t="shared" si="32"/>
        <v>O RhD Dương</v>
      </c>
      <c r="AK12" s="113" t="str">
        <f>$AK$68</f>
        <v>O RhD Dương</v>
      </c>
      <c r="AL12" s="113"/>
      <c r="AM12" s="113"/>
      <c r="AN12" s="113" t="str">
        <f>$AN$68</f>
        <v>100% (n=61)</v>
      </c>
      <c r="AO12" s="113"/>
      <c r="AP12" s="113"/>
      <c r="AQ12" s="113">
        <f t="shared" si="33"/>
        <v>0</v>
      </c>
      <c r="AR12" s="113">
        <f t="shared" si="34"/>
        <v>0</v>
      </c>
      <c r="AS12" s="113">
        <f t="shared" si="35"/>
        <v>0</v>
      </c>
      <c r="AT12" s="113" t="s">
        <v>522</v>
      </c>
      <c r="AU12" s="113" t="s">
        <v>264</v>
      </c>
      <c r="AV12" s="113" t="str">
        <f t="shared" si="36"/>
        <v>O RhD Dương</v>
      </c>
      <c r="AW12" s="113" t="str">
        <f>$AW$68</f>
        <v>O RhD Dương</v>
      </c>
      <c r="AX12" s="113"/>
      <c r="AY12" s="113"/>
      <c r="AZ12" s="113" t="str">
        <f>$AZ$68</f>
        <v>100% (n=61)</v>
      </c>
      <c r="BA12" s="113"/>
      <c r="BB12" s="113"/>
      <c r="BC12" s="113">
        <f t="shared" si="37"/>
        <v>0</v>
      </c>
      <c r="BD12" s="113">
        <f t="shared" si="38"/>
        <v>0</v>
      </c>
      <c r="BE12" s="113">
        <f t="shared" si="39"/>
        <v>0</v>
      </c>
      <c r="BF12" s="113" t="s">
        <v>576</v>
      </c>
      <c r="BG12" s="113" t="s">
        <v>264</v>
      </c>
      <c r="BH12" s="113" t="str">
        <f t="shared" si="40"/>
        <v>AB RhD Dương</v>
      </c>
      <c r="BI12" s="113" t="str">
        <f>$BI$68</f>
        <v>AB RhD Dương</v>
      </c>
      <c r="BJ12" s="113"/>
      <c r="BK12" s="113"/>
      <c r="BL12" s="113" t="str">
        <f>$BL$68</f>
        <v>100% (n=61)</v>
      </c>
      <c r="BM12" s="113"/>
      <c r="BN12" s="113"/>
      <c r="BO12" s="113">
        <f t="shared" si="41"/>
        <v>0</v>
      </c>
      <c r="BP12" s="113">
        <f t="shared" si="42"/>
        <v>0</v>
      </c>
      <c r="BQ12" s="113">
        <f t="shared" si="43"/>
        <v>0</v>
      </c>
      <c r="BR12" s="113">
        <f t="shared" si="44"/>
        <v>0</v>
      </c>
      <c r="BS12" s="113" t="str">
        <f t="shared" si="45"/>
        <v>Đạt</v>
      </c>
      <c r="BT12" s="113">
        <f t="shared" si="46"/>
        <v>0</v>
      </c>
      <c r="BU12" s="113" t="str">
        <f t="shared" si="47"/>
        <v>Đạt</v>
      </c>
      <c r="BV12" s="113">
        <f>Diem!M13</f>
        <v>0</v>
      </c>
      <c r="BW12" s="113" t="str">
        <f t="shared" si="48"/>
        <v>Đạt</v>
      </c>
      <c r="BX12" s="113">
        <f>Diem!N13</f>
        <v>0</v>
      </c>
      <c r="BY12" s="113" t="str">
        <f t="shared" si="49"/>
        <v>Đạt</v>
      </c>
      <c r="BZ12" s="113" t="s">
        <v>269</v>
      </c>
      <c r="CA12" s="113" t="str">
        <f>$CA$68</f>
        <v>KHH</v>
      </c>
      <c r="CB12" s="113" t="str">
        <f>$CB$67</f>
        <v>HH</v>
      </c>
      <c r="CC12" s="113" t="str">
        <f>$CD$68</f>
        <v>98.36% (n=60)</v>
      </c>
      <c r="CD12" s="113" t="str">
        <f>$CD$69</f>
        <v>1.64% (n=1)</v>
      </c>
      <c r="CE12" s="113" t="s">
        <v>269</v>
      </c>
      <c r="CF12" s="113" t="str">
        <f>$CF$68</f>
        <v>KHH</v>
      </c>
      <c r="CG12" s="113" t="str">
        <f>$CG$67</f>
        <v>HH</v>
      </c>
      <c r="CH12" s="113" t="str">
        <f>$CI$68</f>
        <v>98.36% (n=60)</v>
      </c>
      <c r="CI12" s="113" t="str">
        <f>$CI$69</f>
        <v>1.64% (n=1)</v>
      </c>
      <c r="CJ12" s="113" t="s">
        <v>174</v>
      </c>
      <c r="CK12" s="113" t="str">
        <f>$CK$68</f>
        <v>HH</v>
      </c>
      <c r="CL12" s="113" t="str">
        <f>$CK$69</f>
        <v>KHH</v>
      </c>
      <c r="CM12" s="113" t="str">
        <f>$CN$68</f>
        <v>96.72% (n=59)</v>
      </c>
      <c r="CN12" s="113" t="str">
        <f>$CN$69</f>
        <v>3.28% (n=2)</v>
      </c>
      <c r="CO12" s="113">
        <f t="shared" si="50"/>
        <v>0</v>
      </c>
      <c r="CP12" s="113" t="s">
        <v>269</v>
      </c>
      <c r="CQ12" s="113" t="str">
        <f>$CQ$68</f>
        <v>KHH</v>
      </c>
      <c r="CR12" s="113" t="str">
        <f>$CR$67</f>
        <v>HH</v>
      </c>
      <c r="CS12" s="113" t="str">
        <f>$CT$68</f>
        <v>98.36% (n=60)</v>
      </c>
      <c r="CT12" s="113" t="str">
        <f>$CT$69</f>
        <v>1.64% (n=1)</v>
      </c>
      <c r="CU12" s="113" t="s">
        <v>269</v>
      </c>
      <c r="CV12" s="113" t="str">
        <f>$CV$68</f>
        <v>KHH</v>
      </c>
      <c r="CW12" s="113" t="str">
        <f>$CW$67</f>
        <v>HH</v>
      </c>
      <c r="CX12" s="113" t="str">
        <f>$CY$68</f>
        <v>98.36% (n=60)</v>
      </c>
      <c r="CY12" s="113" t="str">
        <f>$CY$69</f>
        <v>1.64% (n=1)</v>
      </c>
      <c r="CZ12" s="113" t="s">
        <v>174</v>
      </c>
      <c r="DA12" s="113" t="str">
        <f>$DA$68</f>
        <v>HH</v>
      </c>
      <c r="DB12" s="113" t="str">
        <f>$DB$67</f>
        <v>KHH</v>
      </c>
      <c r="DC12" s="113" t="str">
        <f>$DD$68</f>
        <v>96.72% (n=59)</v>
      </c>
      <c r="DD12" s="113" t="str">
        <f>$DD$69</f>
        <v>3.28% (n=2)</v>
      </c>
      <c r="DE12" s="113">
        <f t="shared" si="51"/>
        <v>0</v>
      </c>
      <c r="DF12" s="113" t="s">
        <v>174</v>
      </c>
      <c r="DG12" s="113" t="str">
        <f>$DG$68</f>
        <v>HH</v>
      </c>
      <c r="DH12" s="113" t="str">
        <f>$DH$67</f>
        <v>KHH</v>
      </c>
      <c r="DI12" s="113" t="str">
        <f>$DJ$68</f>
        <v>98.36% (n=60)</v>
      </c>
      <c r="DJ12" s="113" t="str">
        <f>$DJ$69</f>
        <v>1.64% (n=1)</v>
      </c>
      <c r="DK12" s="113" t="s">
        <v>174</v>
      </c>
      <c r="DL12" s="113" t="str">
        <f>$DL$68</f>
        <v>HH</v>
      </c>
      <c r="DM12" s="113" t="str">
        <f>$DM$67</f>
        <v>KHH</v>
      </c>
      <c r="DN12" s="113" t="str">
        <f>$DO$68</f>
        <v>98.36% (n=60)</v>
      </c>
      <c r="DO12" s="113" t="str">
        <f>$DO$69</f>
        <v>1.64% (n=1)</v>
      </c>
      <c r="DP12" s="113" t="s">
        <v>174</v>
      </c>
      <c r="DQ12" s="113" t="str">
        <f>$DQ$67</f>
        <v>HH</v>
      </c>
      <c r="DR12" s="113" t="str">
        <f>$DR$67</f>
        <v>KHH</v>
      </c>
      <c r="DS12" s="113" t="str">
        <f>$DT$68</f>
        <v>93.44% (n=57)</v>
      </c>
      <c r="DT12" s="113" t="str">
        <f>$DT$69</f>
        <v>6.56% (n=4)</v>
      </c>
      <c r="DU12" s="113">
        <f t="shared" si="52"/>
        <v>0</v>
      </c>
      <c r="DV12" s="113">
        <f t="shared" si="53"/>
        <v>0</v>
      </c>
      <c r="DW12" s="113" t="str">
        <f t="shared" si="54"/>
        <v>Đạt</v>
      </c>
      <c r="DX12" s="113">
        <f>Diem!O13</f>
        <v>0</v>
      </c>
      <c r="DY12" s="113" t="str">
        <f t="shared" si="55"/>
        <v>Đạt</v>
      </c>
      <c r="DZ12" s="113" t="s">
        <v>270</v>
      </c>
      <c r="EA12" s="113" t="s">
        <v>270</v>
      </c>
      <c r="EB12" s="113" t="str">
        <f>$EB$68</f>
        <v>Âm tính</v>
      </c>
      <c r="EC12" s="113" t="str">
        <f>$EC$67</f>
        <v>Dương tính</v>
      </c>
      <c r="ED12" s="113" t="str">
        <f>$EE$68</f>
        <v>100% (n=30)</v>
      </c>
      <c r="EE12" s="113" t="str">
        <f>$EE$69</f>
        <v>0% (n=0)</v>
      </c>
      <c r="EF12" s="113" t="s">
        <v>270</v>
      </c>
      <c r="EG12" s="113" t="s">
        <v>270</v>
      </c>
      <c r="EH12" s="113" t="str">
        <f>$EH$68</f>
        <v>Âm tính</v>
      </c>
      <c r="EI12" s="113" t="str">
        <f>$EI$67</f>
        <v>Dương tính</v>
      </c>
      <c r="EJ12" s="113" t="str">
        <f>$EK$68</f>
        <v>100% (n=29)</v>
      </c>
      <c r="EK12" s="113" t="str">
        <f>$EK$69</f>
        <v>0% (n=0)</v>
      </c>
      <c r="EL12" s="113">
        <f t="shared" si="56"/>
        <v>0</v>
      </c>
      <c r="EM12" s="113" t="s">
        <v>270</v>
      </c>
      <c r="EN12" s="113" t="s">
        <v>270</v>
      </c>
      <c r="EO12" s="113" t="str">
        <f>$EO$68</f>
        <v>Âm tính</v>
      </c>
      <c r="EP12" s="113" t="str">
        <f>$EO$69</f>
        <v>Dương tính</v>
      </c>
      <c r="EQ12" s="113" t="str">
        <f>$ER$68</f>
        <v>100% (n=30)</v>
      </c>
      <c r="ER12" s="113" t="str">
        <f>$ER$69</f>
        <v>0% (n=0)</v>
      </c>
      <c r="ES12" s="113" t="s">
        <v>270</v>
      </c>
      <c r="ET12" s="113" t="s">
        <v>270</v>
      </c>
      <c r="EU12" s="113" t="str">
        <f>$EU$68</f>
        <v>Âm tính</v>
      </c>
      <c r="EV12" s="113" t="str">
        <f>$EV$67</f>
        <v>Dương tính</v>
      </c>
      <c r="EW12" s="113" t="str">
        <f>$EX$68</f>
        <v>100% (n=29)</v>
      </c>
      <c r="EX12" s="113" t="str">
        <f>$EX$69</f>
        <v>0% (n=0)</v>
      </c>
      <c r="EY12" s="113">
        <f t="shared" si="148"/>
        <v>0</v>
      </c>
      <c r="EZ12" s="113" t="s">
        <v>270</v>
      </c>
      <c r="FA12" s="113" t="s">
        <v>270</v>
      </c>
      <c r="FB12" s="113" t="str">
        <f>$FB$68</f>
        <v>Âm tính</v>
      </c>
      <c r="FC12" s="113" t="str">
        <f>$FB$69</f>
        <v>Dương tính</v>
      </c>
      <c r="FD12" s="113" t="str">
        <f>$FE$68</f>
        <v>100% (n=30)</v>
      </c>
      <c r="FE12" s="113" t="str">
        <f>$FE$69</f>
        <v>0% (n=0)</v>
      </c>
      <c r="FF12" s="113" t="s">
        <v>270</v>
      </c>
      <c r="FG12" s="113" t="s">
        <v>270</v>
      </c>
      <c r="FH12" s="113" t="str">
        <f>$FH$68</f>
        <v>Âm tính</v>
      </c>
      <c r="FI12" s="113" t="str">
        <f>$FI$67</f>
        <v>Dương tính</v>
      </c>
      <c r="FJ12" s="113" t="str">
        <f>$FK$68</f>
        <v>100% (n=29)</v>
      </c>
      <c r="FK12" s="113" t="str">
        <f>$FK$69</f>
        <v>0% (n=0)</v>
      </c>
      <c r="FL12" s="113">
        <f t="shared" si="96"/>
        <v>0</v>
      </c>
      <c r="FM12" s="113">
        <f t="shared" si="97"/>
        <v>0</v>
      </c>
      <c r="FN12" s="113" t="str">
        <f t="shared" si="58"/>
        <v>Đạt</v>
      </c>
      <c r="FO12" s="113">
        <f>Diem!P13</f>
        <v>80</v>
      </c>
      <c r="FP12" s="113" t="str">
        <f t="shared" si="59"/>
        <v>Cảnh báo</v>
      </c>
      <c r="FQ12" s="113" t="s">
        <v>281</v>
      </c>
      <c r="FR12" s="113" t="s">
        <v>281</v>
      </c>
      <c r="FS12" s="113" t="str">
        <f>$FS$67</f>
        <v>Không có KTBT</v>
      </c>
      <c r="FT12" s="113" t="str">
        <f>$FT$67</f>
        <v>Có KTBT</v>
      </c>
      <c r="FU12" s="113" t="str">
        <f>$FV$68</f>
        <v>100% (n=21)</v>
      </c>
      <c r="FV12" s="113" t="str">
        <f>$FV$69</f>
        <v>0% (n=0)</v>
      </c>
      <c r="FW12" s="113">
        <f t="shared" si="139"/>
        <v>0</v>
      </c>
      <c r="FX12" s="113" t="s">
        <v>281</v>
      </c>
      <c r="FY12" s="113" t="s">
        <v>281</v>
      </c>
      <c r="FZ12" s="113" t="str">
        <f>$FZ$67</f>
        <v>Không có KTBT</v>
      </c>
      <c r="GA12" s="113" t="str">
        <f>$GA$67</f>
        <v>Có KTBT</v>
      </c>
      <c r="GB12" s="113" t="str">
        <f>$GC$68</f>
        <v>100% (n=21)</v>
      </c>
      <c r="GC12" s="113" t="str">
        <f>$GC$69</f>
        <v>0% (n=0)</v>
      </c>
      <c r="GD12" s="113">
        <f t="shared" si="98"/>
        <v>0</v>
      </c>
      <c r="GE12" s="113" t="s">
        <v>281</v>
      </c>
      <c r="GF12" s="113" t="s">
        <v>281</v>
      </c>
      <c r="GG12" s="113" t="str">
        <f>$GG$67</f>
        <v>Không có KTBT</v>
      </c>
      <c r="GH12" s="113" t="str">
        <f>$GH$67</f>
        <v>Có KTBT</v>
      </c>
      <c r="GI12" s="113" t="str">
        <f>$GJ$68</f>
        <v>100% (n=21)</v>
      </c>
      <c r="GJ12" s="113" t="str">
        <f>$GJ$69</f>
        <v>0% (n=0)</v>
      </c>
      <c r="GK12" s="113">
        <f t="shared" si="99"/>
        <v>0</v>
      </c>
      <c r="GL12" s="113">
        <f t="shared" si="140"/>
        <v>0</v>
      </c>
      <c r="GM12" s="113" t="str">
        <f t="shared" si="100"/>
        <v>Đạt</v>
      </c>
      <c r="GN12" s="113">
        <f>Diem!Q13</f>
        <v>80</v>
      </c>
      <c r="GO12" s="113" t="str">
        <f t="shared" si="101"/>
        <v>Cảnh báo</v>
      </c>
    </row>
    <row r="13" spans="1:197" s="115" customFormat="1" ht="23.25" customHeight="1">
      <c r="A13" s="111">
        <v>12</v>
      </c>
      <c r="B13" s="112" t="s">
        <v>70</v>
      </c>
      <c r="C13" s="112" t="s">
        <v>60</v>
      </c>
      <c r="D13" s="112" t="s">
        <v>72</v>
      </c>
      <c r="E13" s="112" t="str">
        <f t="shared" si="60"/>
        <v>TOÀN DIỆN</v>
      </c>
      <c r="F13" s="112" t="s">
        <v>9</v>
      </c>
      <c r="G13" s="111" t="s">
        <v>7</v>
      </c>
      <c r="H13" s="111" t="s">
        <v>381</v>
      </c>
      <c r="I13" s="111" t="s">
        <v>14</v>
      </c>
      <c r="J13" s="112" t="s">
        <v>423</v>
      </c>
      <c r="K13" s="112"/>
      <c r="L13" s="111" t="s">
        <v>14</v>
      </c>
      <c r="M13" s="113">
        <v>2306</v>
      </c>
      <c r="N13" s="113" t="s">
        <v>251</v>
      </c>
      <c r="O13" s="114">
        <v>45271</v>
      </c>
      <c r="P13" s="113" t="s">
        <v>522</v>
      </c>
      <c r="Q13" s="113" t="s">
        <v>264</v>
      </c>
      <c r="R13" s="113" t="s">
        <v>522</v>
      </c>
      <c r="S13" s="113" t="s">
        <v>264</v>
      </c>
      <c r="T13" s="113" t="s">
        <v>576</v>
      </c>
      <c r="U13" s="113" t="s">
        <v>264</v>
      </c>
      <c r="V13" s="113" t="s">
        <v>487</v>
      </c>
      <c r="W13" s="113" t="s">
        <v>487</v>
      </c>
      <c r="X13" s="113" t="s">
        <v>278</v>
      </c>
      <c r="Y13" s="113">
        <v>0</v>
      </c>
      <c r="Z13" s="113">
        <v>0</v>
      </c>
      <c r="AA13" s="113">
        <v>0</v>
      </c>
      <c r="AB13" s="113">
        <v>0</v>
      </c>
      <c r="AC13" s="113"/>
      <c r="AD13" s="113">
        <v>0</v>
      </c>
      <c r="AE13" s="113">
        <f t="shared" si="31"/>
        <v>0</v>
      </c>
      <c r="AF13" s="113">
        <f>Diem!L14</f>
        <v>0</v>
      </c>
      <c r="AG13" s="113" t="str">
        <f t="shared" si="95"/>
        <v>Đạt</v>
      </c>
      <c r="AH13" s="113" t="s">
        <v>522</v>
      </c>
      <c r="AI13" s="113" t="s">
        <v>264</v>
      </c>
      <c r="AJ13" s="113" t="str">
        <f t="shared" si="32"/>
        <v>O RhD Dương</v>
      </c>
      <c r="AK13" s="113" t="str">
        <f>$AK$68</f>
        <v>O RhD Dương</v>
      </c>
      <c r="AL13" s="113"/>
      <c r="AM13" s="113"/>
      <c r="AN13" s="113" t="str">
        <f>$AN$68</f>
        <v>100% (n=61)</v>
      </c>
      <c r="AO13" s="113"/>
      <c r="AP13" s="113"/>
      <c r="AQ13" s="113">
        <f t="shared" si="33"/>
        <v>0</v>
      </c>
      <c r="AR13" s="113">
        <f t="shared" si="34"/>
        <v>0</v>
      </c>
      <c r="AS13" s="113">
        <f t="shared" si="35"/>
        <v>0</v>
      </c>
      <c r="AT13" s="113" t="s">
        <v>522</v>
      </c>
      <c r="AU13" s="113" t="s">
        <v>264</v>
      </c>
      <c r="AV13" s="113" t="str">
        <f t="shared" si="36"/>
        <v>O RhD Dương</v>
      </c>
      <c r="AW13" s="113" t="str">
        <f>$AW$68</f>
        <v>O RhD Dương</v>
      </c>
      <c r="AX13" s="113"/>
      <c r="AY13" s="113"/>
      <c r="AZ13" s="113" t="str">
        <f>$AZ$68</f>
        <v>100% (n=61)</v>
      </c>
      <c r="BA13" s="113"/>
      <c r="BB13" s="113"/>
      <c r="BC13" s="113">
        <f t="shared" si="37"/>
        <v>0</v>
      </c>
      <c r="BD13" s="113">
        <f t="shared" si="38"/>
        <v>0</v>
      </c>
      <c r="BE13" s="113">
        <f t="shared" si="39"/>
        <v>0</v>
      </c>
      <c r="BF13" s="113" t="s">
        <v>576</v>
      </c>
      <c r="BG13" s="113" t="s">
        <v>264</v>
      </c>
      <c r="BH13" s="113" t="str">
        <f t="shared" si="40"/>
        <v>AB RhD Dương</v>
      </c>
      <c r="BI13" s="113" t="str">
        <f>$BI$68</f>
        <v>AB RhD Dương</v>
      </c>
      <c r="BJ13" s="113"/>
      <c r="BK13" s="113"/>
      <c r="BL13" s="113" t="str">
        <f>$BL$68</f>
        <v>100% (n=61)</v>
      </c>
      <c r="BM13" s="113"/>
      <c r="BN13" s="113"/>
      <c r="BO13" s="113">
        <f t="shared" si="41"/>
        <v>0</v>
      </c>
      <c r="BP13" s="113">
        <f t="shared" si="42"/>
        <v>0</v>
      </c>
      <c r="BQ13" s="113">
        <f t="shared" si="43"/>
        <v>0</v>
      </c>
      <c r="BR13" s="113">
        <f t="shared" si="44"/>
        <v>0</v>
      </c>
      <c r="BS13" s="113" t="str">
        <f t="shared" si="45"/>
        <v>Đạt</v>
      </c>
      <c r="BT13" s="113">
        <f t="shared" si="46"/>
        <v>0</v>
      </c>
      <c r="BU13" s="113" t="str">
        <f t="shared" si="47"/>
        <v>Đạt</v>
      </c>
      <c r="BV13" s="113">
        <f>Diem!M14</f>
        <v>0</v>
      </c>
      <c r="BW13" s="113" t="str">
        <f t="shared" si="48"/>
        <v>Đạt</v>
      </c>
      <c r="BX13" s="113">
        <f>Diem!N14</f>
        <v>0</v>
      </c>
      <c r="BY13" s="113" t="str">
        <f t="shared" si="49"/>
        <v>Đạt</v>
      </c>
      <c r="BZ13" s="113" t="s">
        <v>269</v>
      </c>
      <c r="CA13" s="113" t="str">
        <f>$CA$68</f>
        <v>KHH</v>
      </c>
      <c r="CB13" s="113" t="str">
        <f>$CB$67</f>
        <v>HH</v>
      </c>
      <c r="CC13" s="113" t="str">
        <f>$CD$68</f>
        <v>98.36% (n=60)</v>
      </c>
      <c r="CD13" s="113" t="str">
        <f>$CD$69</f>
        <v>1.64% (n=1)</v>
      </c>
      <c r="CE13" s="113" t="s">
        <v>269</v>
      </c>
      <c r="CF13" s="113" t="str">
        <f>$CF$68</f>
        <v>KHH</v>
      </c>
      <c r="CG13" s="113" t="str">
        <f>$CG$67</f>
        <v>HH</v>
      </c>
      <c r="CH13" s="113" t="str">
        <f>$CI$68</f>
        <v>98.36% (n=60)</v>
      </c>
      <c r="CI13" s="113" t="str">
        <f>$CI$69</f>
        <v>1.64% (n=1)</v>
      </c>
      <c r="CJ13" s="113" t="s">
        <v>174</v>
      </c>
      <c r="CK13" s="113" t="str">
        <f>$CK$68</f>
        <v>HH</v>
      </c>
      <c r="CL13" s="113" t="str">
        <f>$CK$69</f>
        <v>KHH</v>
      </c>
      <c r="CM13" s="113" t="str">
        <f>$CN$68</f>
        <v>96.72% (n=59)</v>
      </c>
      <c r="CN13" s="113" t="str">
        <f>$CN$69</f>
        <v>3.28% (n=2)</v>
      </c>
      <c r="CO13" s="113">
        <f t="shared" si="50"/>
        <v>0</v>
      </c>
      <c r="CP13" s="113" t="s">
        <v>269</v>
      </c>
      <c r="CQ13" s="113" t="str">
        <f>$CQ$68</f>
        <v>KHH</v>
      </c>
      <c r="CR13" s="113" t="str">
        <f>$CR$67</f>
        <v>HH</v>
      </c>
      <c r="CS13" s="113" t="str">
        <f>$CT$68</f>
        <v>98.36% (n=60)</v>
      </c>
      <c r="CT13" s="113" t="str">
        <f>$CT$69</f>
        <v>1.64% (n=1)</v>
      </c>
      <c r="CU13" s="113" t="s">
        <v>269</v>
      </c>
      <c r="CV13" s="113" t="str">
        <f>$CV$68</f>
        <v>KHH</v>
      </c>
      <c r="CW13" s="113" t="str">
        <f>$CW$67</f>
        <v>HH</v>
      </c>
      <c r="CX13" s="113" t="str">
        <f>$CY$68</f>
        <v>98.36% (n=60)</v>
      </c>
      <c r="CY13" s="113" t="str">
        <f>$CY$69</f>
        <v>1.64% (n=1)</v>
      </c>
      <c r="CZ13" s="113" t="s">
        <v>174</v>
      </c>
      <c r="DA13" s="113" t="str">
        <f>$DA$68</f>
        <v>HH</v>
      </c>
      <c r="DB13" s="113" t="str">
        <f>$DB$67</f>
        <v>KHH</v>
      </c>
      <c r="DC13" s="113" t="str">
        <f>$DD$68</f>
        <v>96.72% (n=59)</v>
      </c>
      <c r="DD13" s="113" t="str">
        <f>$DD$69</f>
        <v>3.28% (n=2)</v>
      </c>
      <c r="DE13" s="113">
        <f t="shared" si="51"/>
        <v>0</v>
      </c>
      <c r="DF13" s="113" t="s">
        <v>174</v>
      </c>
      <c r="DG13" s="113" t="str">
        <f>$DG$68</f>
        <v>HH</v>
      </c>
      <c r="DH13" s="113" t="str">
        <f>$DH$67</f>
        <v>KHH</v>
      </c>
      <c r="DI13" s="113" t="str">
        <f>$DJ$68</f>
        <v>98.36% (n=60)</v>
      </c>
      <c r="DJ13" s="113" t="str">
        <f>$DJ$69</f>
        <v>1.64% (n=1)</v>
      </c>
      <c r="DK13" s="113" t="s">
        <v>174</v>
      </c>
      <c r="DL13" s="113" t="str">
        <f>$DL$68</f>
        <v>HH</v>
      </c>
      <c r="DM13" s="113" t="str">
        <f>$DM$67</f>
        <v>KHH</v>
      </c>
      <c r="DN13" s="113" t="str">
        <f>$DO$68</f>
        <v>98.36% (n=60)</v>
      </c>
      <c r="DO13" s="113" t="str">
        <f>$DO$69</f>
        <v>1.64% (n=1)</v>
      </c>
      <c r="DP13" s="113" t="s">
        <v>174</v>
      </c>
      <c r="DQ13" s="113" t="str">
        <f>$DQ$67</f>
        <v>HH</v>
      </c>
      <c r="DR13" s="113" t="str">
        <f>$DR$67</f>
        <v>KHH</v>
      </c>
      <c r="DS13" s="113" t="str">
        <f>$DT$68</f>
        <v>93.44% (n=57)</v>
      </c>
      <c r="DT13" s="113" t="str">
        <f>$DT$69</f>
        <v>6.56% (n=4)</v>
      </c>
      <c r="DU13" s="113">
        <f t="shared" si="52"/>
        <v>0</v>
      </c>
      <c r="DV13" s="113">
        <f t="shared" si="53"/>
        <v>0</v>
      </c>
      <c r="DW13" s="113" t="str">
        <f t="shared" si="54"/>
        <v>Đạt</v>
      </c>
      <c r="DX13" s="113">
        <f>Diem!O14</f>
        <v>0</v>
      </c>
      <c r="DY13" s="113" t="str">
        <f t="shared" si="55"/>
        <v>Đạt</v>
      </c>
      <c r="DZ13" s="113" t="s">
        <v>270</v>
      </c>
      <c r="EA13" s="113" t="s">
        <v>270</v>
      </c>
      <c r="EB13" s="113" t="str">
        <f>$EB$68</f>
        <v>Âm tính</v>
      </c>
      <c r="EC13" s="113" t="str">
        <f>$EC$67</f>
        <v>Dương tính</v>
      </c>
      <c r="ED13" s="113" t="str">
        <f>$EE$68</f>
        <v>100% (n=30)</v>
      </c>
      <c r="EE13" s="113" t="str">
        <f>$EE$69</f>
        <v>0% (n=0)</v>
      </c>
      <c r="EF13" s="113" t="s">
        <v>270</v>
      </c>
      <c r="EG13" s="113" t="s">
        <v>270</v>
      </c>
      <c r="EH13" s="113" t="str">
        <f>$EH$68</f>
        <v>Âm tính</v>
      </c>
      <c r="EI13" s="113" t="str">
        <f>$EI$67</f>
        <v>Dương tính</v>
      </c>
      <c r="EJ13" s="113" t="str">
        <f>$EK$68</f>
        <v>100% (n=29)</v>
      </c>
      <c r="EK13" s="113" t="str">
        <f>$EK$69</f>
        <v>0% (n=0)</v>
      </c>
      <c r="EL13" s="113">
        <f t="shared" si="56"/>
        <v>0</v>
      </c>
      <c r="EM13" s="113" t="s">
        <v>270</v>
      </c>
      <c r="EN13" s="113" t="s">
        <v>270</v>
      </c>
      <c r="EO13" s="113" t="str">
        <f>$EO$68</f>
        <v>Âm tính</v>
      </c>
      <c r="EP13" s="113" t="str">
        <f>$EO$69</f>
        <v>Dương tính</v>
      </c>
      <c r="EQ13" s="113" t="str">
        <f>$ER$68</f>
        <v>100% (n=30)</v>
      </c>
      <c r="ER13" s="113" t="str">
        <f>$ER$69</f>
        <v>0% (n=0)</v>
      </c>
      <c r="ES13" s="113" t="s">
        <v>270</v>
      </c>
      <c r="ET13" s="113" t="s">
        <v>270</v>
      </c>
      <c r="EU13" s="113" t="str">
        <f>$EU$68</f>
        <v>Âm tính</v>
      </c>
      <c r="EV13" s="113" t="str">
        <f>$EV$67</f>
        <v>Dương tính</v>
      </c>
      <c r="EW13" s="113" t="str">
        <f>$EX$68</f>
        <v>100% (n=29)</v>
      </c>
      <c r="EX13" s="113" t="str">
        <f>$EX$69</f>
        <v>0% (n=0)</v>
      </c>
      <c r="EY13" s="113">
        <f t="shared" si="148"/>
        <v>0</v>
      </c>
      <c r="EZ13" s="113" t="s">
        <v>270</v>
      </c>
      <c r="FA13" s="113" t="s">
        <v>270</v>
      </c>
      <c r="FB13" s="113" t="str">
        <f>$FB$68</f>
        <v>Âm tính</v>
      </c>
      <c r="FC13" s="113" t="str">
        <f>$FB$69</f>
        <v>Dương tính</v>
      </c>
      <c r="FD13" s="113" t="str">
        <f>$FE$68</f>
        <v>100% (n=30)</v>
      </c>
      <c r="FE13" s="113" t="str">
        <f>$FE$69</f>
        <v>0% (n=0)</v>
      </c>
      <c r="FF13" s="113" t="s">
        <v>270</v>
      </c>
      <c r="FG13" s="113" t="s">
        <v>270</v>
      </c>
      <c r="FH13" s="113" t="str">
        <f>$FH$68</f>
        <v>Âm tính</v>
      </c>
      <c r="FI13" s="113" t="str">
        <f>$FI$67</f>
        <v>Dương tính</v>
      </c>
      <c r="FJ13" s="113" t="str">
        <f>$FK$68</f>
        <v>100% (n=29)</v>
      </c>
      <c r="FK13" s="113" t="str">
        <f>$FK$69</f>
        <v>0% (n=0)</v>
      </c>
      <c r="FL13" s="113">
        <f t="shared" si="96"/>
        <v>0</v>
      </c>
      <c r="FM13" s="113">
        <f t="shared" si="97"/>
        <v>0</v>
      </c>
      <c r="FN13" s="113" t="str">
        <f t="shared" si="58"/>
        <v>Đạt</v>
      </c>
      <c r="FO13" s="113">
        <f>Diem!P14</f>
        <v>120</v>
      </c>
      <c r="FP13" s="113" t="str">
        <f t="shared" si="59"/>
        <v>Không Đạt</v>
      </c>
      <c r="FQ13" s="113" t="s">
        <v>281</v>
      </c>
      <c r="FR13" s="113"/>
      <c r="FS13" s="113" t="str">
        <f>$FS$67</f>
        <v>Không có KTBT</v>
      </c>
      <c r="FT13" s="113" t="str">
        <f>$FT$67</f>
        <v>Có KTBT</v>
      </c>
      <c r="FU13" s="113" t="str">
        <f>$FV$68</f>
        <v>100% (n=21)</v>
      </c>
      <c r="FV13" s="113" t="str">
        <f>$FV$69</f>
        <v>0% (n=0)</v>
      </c>
      <c r="FW13" s="113"/>
      <c r="FX13" s="113" t="s">
        <v>281</v>
      </c>
      <c r="FY13" s="113"/>
      <c r="FZ13" s="113" t="str">
        <f>$FZ$67</f>
        <v>Không có KTBT</v>
      </c>
      <c r="GA13" s="113" t="str">
        <f>$GA$67</f>
        <v>Có KTBT</v>
      </c>
      <c r="GB13" s="113" t="str">
        <f>$GC$68</f>
        <v>100% (n=21)</v>
      </c>
      <c r="GC13" s="113" t="str">
        <f>$GC$69</f>
        <v>0% (n=0)</v>
      </c>
      <c r="GD13" s="113"/>
      <c r="GE13" s="113" t="s">
        <v>281</v>
      </c>
      <c r="GF13" s="113"/>
      <c r="GG13" s="113" t="str">
        <f>$GG$67</f>
        <v>Không có KTBT</v>
      </c>
      <c r="GH13" s="113" t="str">
        <f>$GH$67</f>
        <v>Có KTBT</v>
      </c>
      <c r="GI13" s="113" t="str">
        <f>$GJ$68</f>
        <v>100% (n=21)</v>
      </c>
      <c r="GJ13" s="113" t="str">
        <f>$GJ$69</f>
        <v>0% (n=0)</v>
      </c>
      <c r="GK13" s="113"/>
      <c r="GL13" s="113"/>
      <c r="GM13" s="113"/>
      <c r="GN13" s="113"/>
      <c r="GO13" s="113"/>
    </row>
    <row r="14" spans="1:197" s="115" customFormat="1" ht="23.25" customHeight="1">
      <c r="A14" s="111">
        <v>13</v>
      </c>
      <c r="B14" s="112" t="s">
        <v>22</v>
      </c>
      <c r="C14" s="112" t="s">
        <v>61</v>
      </c>
      <c r="D14" s="112" t="s">
        <v>72</v>
      </c>
      <c r="E14" s="112" t="str">
        <f t="shared" si="60"/>
        <v>TOÀN DIỆN</v>
      </c>
      <c r="F14" s="112" t="s">
        <v>16</v>
      </c>
      <c r="G14" s="111" t="s">
        <v>5</v>
      </c>
      <c r="H14" s="111" t="s">
        <v>404</v>
      </c>
      <c r="I14" s="111" t="s">
        <v>37</v>
      </c>
      <c r="J14" s="112" t="s">
        <v>422</v>
      </c>
      <c r="K14" s="112" t="s">
        <v>405</v>
      </c>
      <c r="L14" s="111" t="s">
        <v>37</v>
      </c>
      <c r="M14" s="113">
        <v>2306</v>
      </c>
      <c r="N14" s="113" t="s">
        <v>251</v>
      </c>
      <c r="O14" s="114">
        <v>45271</v>
      </c>
      <c r="P14" s="113" t="s">
        <v>522</v>
      </c>
      <c r="Q14" s="113" t="s">
        <v>264</v>
      </c>
      <c r="R14" s="113" t="s">
        <v>522</v>
      </c>
      <c r="S14" s="113" t="s">
        <v>264</v>
      </c>
      <c r="T14" s="113" t="s">
        <v>576</v>
      </c>
      <c r="U14" s="113" t="s">
        <v>264</v>
      </c>
      <c r="V14" s="113" t="s">
        <v>487</v>
      </c>
      <c r="W14" s="113" t="s">
        <v>487</v>
      </c>
      <c r="X14" s="113" t="s">
        <v>278</v>
      </c>
      <c r="Y14" s="113">
        <v>0</v>
      </c>
      <c r="Z14" s="113">
        <v>0</v>
      </c>
      <c r="AA14" s="113">
        <v>0</v>
      </c>
      <c r="AB14" s="113">
        <v>0</v>
      </c>
      <c r="AC14" s="113">
        <v>0</v>
      </c>
      <c r="AD14" s="113">
        <v>0</v>
      </c>
      <c r="AE14" s="113">
        <f t="shared" si="31"/>
        <v>0</v>
      </c>
      <c r="AF14" s="113">
        <f>Diem!L15</f>
        <v>0</v>
      </c>
      <c r="AG14" s="113" t="str">
        <f t="shared" si="95"/>
        <v>Đạt</v>
      </c>
      <c r="AH14" s="113" t="s">
        <v>522</v>
      </c>
      <c r="AI14" s="113" t="s">
        <v>264</v>
      </c>
      <c r="AJ14" s="113" t="str">
        <f t="shared" si="32"/>
        <v>O RhD Dương</v>
      </c>
      <c r="AK14" s="113" t="str">
        <f>$AK$68</f>
        <v>O RhD Dương</v>
      </c>
      <c r="AL14" s="113"/>
      <c r="AM14" s="113"/>
      <c r="AN14" s="113" t="str">
        <f>$AN$68</f>
        <v>100% (n=61)</v>
      </c>
      <c r="AO14" s="113"/>
      <c r="AP14" s="113"/>
      <c r="AQ14" s="113">
        <f t="shared" si="33"/>
        <v>0</v>
      </c>
      <c r="AR14" s="113">
        <f t="shared" si="34"/>
        <v>0</v>
      </c>
      <c r="AS14" s="113">
        <f t="shared" si="35"/>
        <v>0</v>
      </c>
      <c r="AT14" s="113" t="s">
        <v>522</v>
      </c>
      <c r="AU14" s="113" t="s">
        <v>264</v>
      </c>
      <c r="AV14" s="113" t="str">
        <f t="shared" si="36"/>
        <v>O RhD Dương</v>
      </c>
      <c r="AW14" s="113" t="str">
        <f>$AW$68</f>
        <v>O RhD Dương</v>
      </c>
      <c r="AX14" s="113"/>
      <c r="AY14" s="113"/>
      <c r="AZ14" s="113" t="str">
        <f>$AZ$68</f>
        <v>100% (n=61)</v>
      </c>
      <c r="BA14" s="113"/>
      <c r="BB14" s="113"/>
      <c r="BC14" s="113">
        <f t="shared" si="37"/>
        <v>0</v>
      </c>
      <c r="BD14" s="113">
        <f t="shared" si="38"/>
        <v>0</v>
      </c>
      <c r="BE14" s="113">
        <f t="shared" si="39"/>
        <v>0</v>
      </c>
      <c r="BF14" s="113" t="s">
        <v>576</v>
      </c>
      <c r="BG14" s="113" t="s">
        <v>264</v>
      </c>
      <c r="BH14" s="113" t="str">
        <f t="shared" si="40"/>
        <v>AB RhD Dương</v>
      </c>
      <c r="BI14" s="113" t="str">
        <f>$BI$68</f>
        <v>AB RhD Dương</v>
      </c>
      <c r="BJ14" s="113"/>
      <c r="BK14" s="113"/>
      <c r="BL14" s="113" t="str">
        <f>$BL$68</f>
        <v>100% (n=61)</v>
      </c>
      <c r="BM14" s="113"/>
      <c r="BN14" s="113"/>
      <c r="BO14" s="113">
        <f t="shared" si="41"/>
        <v>0</v>
      </c>
      <c r="BP14" s="113">
        <f t="shared" si="42"/>
        <v>0</v>
      </c>
      <c r="BQ14" s="113">
        <f t="shared" si="43"/>
        <v>0</v>
      </c>
      <c r="BR14" s="113">
        <f t="shared" si="44"/>
        <v>0</v>
      </c>
      <c r="BS14" s="113" t="str">
        <f t="shared" si="45"/>
        <v>Đạt</v>
      </c>
      <c r="BT14" s="113">
        <f t="shared" si="46"/>
        <v>0</v>
      </c>
      <c r="BU14" s="113" t="str">
        <f t="shared" si="47"/>
        <v>Đạt</v>
      </c>
      <c r="BV14" s="113">
        <f>Diem!M15</f>
        <v>0</v>
      </c>
      <c r="BW14" s="113" t="str">
        <f t="shared" si="48"/>
        <v>Đạt</v>
      </c>
      <c r="BX14" s="113">
        <f>Diem!N15</f>
        <v>0</v>
      </c>
      <c r="BY14" s="113" t="str">
        <f t="shared" si="49"/>
        <v>Đạt</v>
      </c>
      <c r="BZ14" s="113" t="s">
        <v>269</v>
      </c>
      <c r="CA14" s="113" t="str">
        <f>$CA$68</f>
        <v>KHH</v>
      </c>
      <c r="CB14" s="113" t="str">
        <f>$CB$67</f>
        <v>HH</v>
      </c>
      <c r="CC14" s="113" t="str">
        <f>$CD$68</f>
        <v>98.36% (n=60)</v>
      </c>
      <c r="CD14" s="113" t="str">
        <f>$CD$69</f>
        <v>1.64% (n=1)</v>
      </c>
      <c r="CE14" s="113" t="s">
        <v>269</v>
      </c>
      <c r="CF14" s="113" t="str">
        <f>$CF$68</f>
        <v>KHH</v>
      </c>
      <c r="CG14" s="113" t="str">
        <f>$CG$67</f>
        <v>HH</v>
      </c>
      <c r="CH14" s="113" t="str">
        <f>$CI$68</f>
        <v>98.36% (n=60)</v>
      </c>
      <c r="CI14" s="113" t="str">
        <f>$CI$69</f>
        <v>1.64% (n=1)</v>
      </c>
      <c r="CJ14" s="113" t="s">
        <v>174</v>
      </c>
      <c r="CK14" s="113" t="str">
        <f>$CK$68</f>
        <v>HH</v>
      </c>
      <c r="CL14" s="113" t="str">
        <f>$CK$69</f>
        <v>KHH</v>
      </c>
      <c r="CM14" s="113" t="str">
        <f>$CN$68</f>
        <v>96.72% (n=59)</v>
      </c>
      <c r="CN14" s="113" t="str">
        <f>$CN$69</f>
        <v>3.28% (n=2)</v>
      </c>
      <c r="CO14" s="113">
        <f t="shared" si="50"/>
        <v>0</v>
      </c>
      <c r="CP14" s="113" t="s">
        <v>269</v>
      </c>
      <c r="CQ14" s="113" t="str">
        <f>$CQ$68</f>
        <v>KHH</v>
      </c>
      <c r="CR14" s="113" t="str">
        <f>$CR$67</f>
        <v>HH</v>
      </c>
      <c r="CS14" s="113" t="str">
        <f>$CT$68</f>
        <v>98.36% (n=60)</v>
      </c>
      <c r="CT14" s="113" t="str">
        <f>$CT$69</f>
        <v>1.64% (n=1)</v>
      </c>
      <c r="CU14" s="113" t="s">
        <v>269</v>
      </c>
      <c r="CV14" s="113" t="str">
        <f>$CV$68</f>
        <v>KHH</v>
      </c>
      <c r="CW14" s="113" t="str">
        <f>$CW$67</f>
        <v>HH</v>
      </c>
      <c r="CX14" s="113" t="str">
        <f>$CY$68</f>
        <v>98.36% (n=60)</v>
      </c>
      <c r="CY14" s="113" t="str">
        <f>$CY$69</f>
        <v>1.64% (n=1)</v>
      </c>
      <c r="CZ14" s="113" t="s">
        <v>174</v>
      </c>
      <c r="DA14" s="113" t="str">
        <f>$DA$68</f>
        <v>HH</v>
      </c>
      <c r="DB14" s="113" t="str">
        <f>$DB$67</f>
        <v>KHH</v>
      </c>
      <c r="DC14" s="113" t="str">
        <f>$DD$68</f>
        <v>96.72% (n=59)</v>
      </c>
      <c r="DD14" s="113" t="str">
        <f>$DD$69</f>
        <v>3.28% (n=2)</v>
      </c>
      <c r="DE14" s="113">
        <f t="shared" si="51"/>
        <v>0</v>
      </c>
      <c r="DF14" s="113" t="s">
        <v>174</v>
      </c>
      <c r="DG14" s="113" t="str">
        <f>$DG$68</f>
        <v>HH</v>
      </c>
      <c r="DH14" s="113" t="str">
        <f>$DH$67</f>
        <v>KHH</v>
      </c>
      <c r="DI14" s="113" t="str">
        <f>$DJ$68</f>
        <v>98.36% (n=60)</v>
      </c>
      <c r="DJ14" s="113" t="str">
        <f>$DJ$69</f>
        <v>1.64% (n=1)</v>
      </c>
      <c r="DK14" s="113" t="s">
        <v>174</v>
      </c>
      <c r="DL14" s="113" t="str">
        <f>$DL$68</f>
        <v>HH</v>
      </c>
      <c r="DM14" s="113" t="str">
        <f>$DM$67</f>
        <v>KHH</v>
      </c>
      <c r="DN14" s="113" t="str">
        <f>$DO$68</f>
        <v>98.36% (n=60)</v>
      </c>
      <c r="DO14" s="113" t="str">
        <f>$DO$69</f>
        <v>1.64% (n=1)</v>
      </c>
      <c r="DP14" s="113" t="s">
        <v>174</v>
      </c>
      <c r="DQ14" s="113" t="str">
        <f>$DQ$67</f>
        <v>HH</v>
      </c>
      <c r="DR14" s="113" t="str">
        <f>$DR$67</f>
        <v>KHH</v>
      </c>
      <c r="DS14" s="113" t="str">
        <f>$DT$68</f>
        <v>93.44% (n=57)</v>
      </c>
      <c r="DT14" s="113" t="str">
        <f>$DT$69</f>
        <v>6.56% (n=4)</v>
      </c>
      <c r="DU14" s="113">
        <f t="shared" si="52"/>
        <v>0</v>
      </c>
      <c r="DV14" s="113">
        <f t="shared" si="53"/>
        <v>0</v>
      </c>
      <c r="DW14" s="113" t="str">
        <f t="shared" si="54"/>
        <v>Đạt</v>
      </c>
      <c r="DX14" s="113">
        <f>Diem!O15</f>
        <v>0</v>
      </c>
      <c r="DY14" s="113" t="str">
        <f t="shared" si="55"/>
        <v>Đạt</v>
      </c>
      <c r="DZ14" s="113" t="s">
        <v>270</v>
      </c>
      <c r="EA14" s="113" t="s">
        <v>270</v>
      </c>
      <c r="EB14" s="113" t="str">
        <f>$EB$68</f>
        <v>Âm tính</v>
      </c>
      <c r="EC14" s="113" t="str">
        <f>$EC$67</f>
        <v>Dương tính</v>
      </c>
      <c r="ED14" s="113" t="str">
        <f>$EE$68</f>
        <v>100% (n=30)</v>
      </c>
      <c r="EE14" s="113" t="str">
        <f>$EE$69</f>
        <v>0% (n=0)</v>
      </c>
      <c r="EF14" s="113" t="s">
        <v>270</v>
      </c>
      <c r="EG14" s="113" t="s">
        <v>270</v>
      </c>
      <c r="EH14" s="113" t="str">
        <f>$EH$68</f>
        <v>Âm tính</v>
      </c>
      <c r="EI14" s="113" t="str">
        <f>$EI$67</f>
        <v>Dương tính</v>
      </c>
      <c r="EJ14" s="113" t="str">
        <f>$EK$68</f>
        <v>100% (n=29)</v>
      </c>
      <c r="EK14" s="113" t="str">
        <f>$EK$69</f>
        <v>0% (n=0)</v>
      </c>
      <c r="EL14" s="113">
        <f t="shared" si="56"/>
        <v>0</v>
      </c>
      <c r="EM14" s="113" t="s">
        <v>270</v>
      </c>
      <c r="EN14" s="113" t="s">
        <v>270</v>
      </c>
      <c r="EO14" s="113" t="str">
        <f>$EO$68</f>
        <v>Âm tính</v>
      </c>
      <c r="EP14" s="113" t="str">
        <f>$EO$69</f>
        <v>Dương tính</v>
      </c>
      <c r="EQ14" s="113" t="str">
        <f>$ER$68</f>
        <v>100% (n=30)</v>
      </c>
      <c r="ER14" s="113" t="str">
        <f>$ER$69</f>
        <v>0% (n=0)</v>
      </c>
      <c r="ES14" s="113" t="s">
        <v>270</v>
      </c>
      <c r="ET14" s="113" t="s">
        <v>270</v>
      </c>
      <c r="EU14" s="113" t="str">
        <f>$EU$68</f>
        <v>Âm tính</v>
      </c>
      <c r="EV14" s="113" t="str">
        <f>$EV$67</f>
        <v>Dương tính</v>
      </c>
      <c r="EW14" s="113" t="str">
        <f>$EX$68</f>
        <v>100% (n=29)</v>
      </c>
      <c r="EX14" s="113" t="str">
        <f>$EX$69</f>
        <v>0% (n=0)</v>
      </c>
      <c r="EY14" s="113">
        <f t="shared" si="148"/>
        <v>0</v>
      </c>
      <c r="EZ14" s="113" t="s">
        <v>270</v>
      </c>
      <c r="FA14" s="113" t="s">
        <v>270</v>
      </c>
      <c r="FB14" s="113" t="str">
        <f>$FB$68</f>
        <v>Âm tính</v>
      </c>
      <c r="FC14" s="113" t="str">
        <f>$FB$69</f>
        <v>Dương tính</v>
      </c>
      <c r="FD14" s="113" t="str">
        <f>$FE$68</f>
        <v>100% (n=30)</v>
      </c>
      <c r="FE14" s="113" t="str">
        <f>$FE$69</f>
        <v>0% (n=0)</v>
      </c>
      <c r="FF14" s="113" t="s">
        <v>270</v>
      </c>
      <c r="FG14" s="113" t="s">
        <v>270</v>
      </c>
      <c r="FH14" s="113" t="str">
        <f>$FH$68</f>
        <v>Âm tính</v>
      </c>
      <c r="FI14" s="113" t="str">
        <f>$FI$67</f>
        <v>Dương tính</v>
      </c>
      <c r="FJ14" s="113" t="str">
        <f>$FK$68</f>
        <v>100% (n=29)</v>
      </c>
      <c r="FK14" s="113" t="str">
        <f>$FK$69</f>
        <v>0% (n=0)</v>
      </c>
      <c r="FL14" s="113">
        <f t="shared" si="96"/>
        <v>0</v>
      </c>
      <c r="FM14" s="113">
        <f t="shared" si="97"/>
        <v>0</v>
      </c>
      <c r="FN14" s="113" t="str">
        <f t="shared" si="58"/>
        <v>Đạt</v>
      </c>
      <c r="FO14" s="113">
        <f>Diem!P15</f>
        <v>80</v>
      </c>
      <c r="FP14" s="113" t="str">
        <f t="shared" si="59"/>
        <v>Cảnh báo</v>
      </c>
      <c r="FQ14" s="113" t="s">
        <v>281</v>
      </c>
      <c r="FR14" s="113" t="s">
        <v>281</v>
      </c>
      <c r="FS14" s="113" t="str">
        <f>$FS$67</f>
        <v>Không có KTBT</v>
      </c>
      <c r="FT14" s="113" t="str">
        <f>$FT$67</f>
        <v>Có KTBT</v>
      </c>
      <c r="FU14" s="113" t="str">
        <f>$FV$68</f>
        <v>100% (n=21)</v>
      </c>
      <c r="FV14" s="113" t="str">
        <f>$FV$69</f>
        <v>0% (n=0)</v>
      </c>
      <c r="FW14" s="113">
        <f t="shared" si="139"/>
        <v>0</v>
      </c>
      <c r="FX14" s="113" t="s">
        <v>281</v>
      </c>
      <c r="FY14" s="113" t="s">
        <v>281</v>
      </c>
      <c r="FZ14" s="113" t="str">
        <f>$FZ$67</f>
        <v>Không có KTBT</v>
      </c>
      <c r="GA14" s="113" t="str">
        <f>$GA$67</f>
        <v>Có KTBT</v>
      </c>
      <c r="GB14" s="113" t="str">
        <f>$GC$68</f>
        <v>100% (n=21)</v>
      </c>
      <c r="GC14" s="113" t="str">
        <f>$GC$69</f>
        <v>0% (n=0)</v>
      </c>
      <c r="GD14" s="113">
        <f t="shared" si="98"/>
        <v>0</v>
      </c>
      <c r="GE14" s="113" t="s">
        <v>281</v>
      </c>
      <c r="GF14" s="113" t="s">
        <v>281</v>
      </c>
      <c r="GG14" s="113" t="str">
        <f>$GG$67</f>
        <v>Không có KTBT</v>
      </c>
      <c r="GH14" s="113" t="str">
        <f>$GH$67</f>
        <v>Có KTBT</v>
      </c>
      <c r="GI14" s="113" t="str">
        <f>$GJ$68</f>
        <v>100% (n=21)</v>
      </c>
      <c r="GJ14" s="113" t="str">
        <f>$GJ$69</f>
        <v>0% (n=0)</v>
      </c>
      <c r="GK14" s="113">
        <f t="shared" si="99"/>
        <v>0</v>
      </c>
      <c r="GL14" s="113">
        <f t="shared" si="140"/>
        <v>0</v>
      </c>
      <c r="GM14" s="113" t="str">
        <f t="shared" si="100"/>
        <v>Đạt</v>
      </c>
      <c r="GN14" s="113">
        <f>Diem!Q15</f>
        <v>80</v>
      </c>
      <c r="GO14" s="113" t="str">
        <f t="shared" si="101"/>
        <v>Cảnh báo</v>
      </c>
    </row>
    <row r="15" spans="1:197" s="115" customFormat="1" ht="23.25" customHeight="1">
      <c r="A15" s="111">
        <v>14</v>
      </c>
      <c r="B15" s="112" t="s">
        <v>50</v>
      </c>
      <c r="C15" s="112" t="s">
        <v>62</v>
      </c>
      <c r="D15" s="112" t="s">
        <v>72</v>
      </c>
      <c r="E15" s="112" t="str">
        <f t="shared" si="60"/>
        <v>TOÀN DIỆN</v>
      </c>
      <c r="F15" s="112" t="s">
        <v>25</v>
      </c>
      <c r="G15" s="111" t="s">
        <v>7</v>
      </c>
      <c r="H15" s="111" t="s">
        <v>382</v>
      </c>
      <c r="I15" s="111" t="s">
        <v>15</v>
      </c>
      <c r="J15" s="112" t="s">
        <v>303</v>
      </c>
      <c r="K15" s="112" t="s">
        <v>407</v>
      </c>
      <c r="L15" s="111" t="s">
        <v>15</v>
      </c>
      <c r="M15" s="113">
        <v>2306</v>
      </c>
      <c r="N15" s="113" t="s">
        <v>251</v>
      </c>
      <c r="O15" s="114">
        <v>45271</v>
      </c>
      <c r="P15" s="113" t="s">
        <v>522</v>
      </c>
      <c r="Q15" s="113" t="s">
        <v>264</v>
      </c>
      <c r="R15" s="113" t="s">
        <v>522</v>
      </c>
      <c r="S15" s="113" t="s">
        <v>264</v>
      </c>
      <c r="T15" s="113" t="s">
        <v>576</v>
      </c>
      <c r="U15" s="113" t="s">
        <v>264</v>
      </c>
      <c r="V15" s="113" t="s">
        <v>487</v>
      </c>
      <c r="W15" s="113" t="s">
        <v>487</v>
      </c>
      <c r="X15" s="113" t="s">
        <v>278</v>
      </c>
      <c r="Y15" s="113">
        <v>0</v>
      </c>
      <c r="Z15" s="113">
        <v>0</v>
      </c>
      <c r="AA15" s="113">
        <v>0</v>
      </c>
      <c r="AB15" s="113">
        <v>0</v>
      </c>
      <c r="AC15" s="113">
        <v>0</v>
      </c>
      <c r="AD15" s="113">
        <v>0</v>
      </c>
      <c r="AE15" s="113">
        <f t="shared" si="31"/>
        <v>0</v>
      </c>
      <c r="AF15" s="113">
        <f>Diem!L16</f>
        <v>0</v>
      </c>
      <c r="AG15" s="113" t="str">
        <f t="shared" si="95"/>
        <v>Đạt</v>
      </c>
      <c r="AH15" s="113" t="s">
        <v>522</v>
      </c>
      <c r="AI15" s="113" t="s">
        <v>264</v>
      </c>
      <c r="AJ15" s="113" t="str">
        <f>AH15&amp;" "&amp;"RhD"&amp;" "&amp;AI15</f>
        <v>O RhD Dương</v>
      </c>
      <c r="AK15" s="113" t="str">
        <f>$AK$68</f>
        <v>O RhD Dương</v>
      </c>
      <c r="AL15" s="113"/>
      <c r="AM15" s="113"/>
      <c r="AN15" s="113" t="str">
        <f>$AN$68</f>
        <v>100% (n=61)</v>
      </c>
      <c r="AO15" s="113"/>
      <c r="AP15" s="113"/>
      <c r="AQ15" s="113">
        <f t="shared" si="33"/>
        <v>0</v>
      </c>
      <c r="AR15" s="113">
        <f t="shared" si="34"/>
        <v>0</v>
      </c>
      <c r="AS15" s="113">
        <f t="shared" si="35"/>
        <v>0</v>
      </c>
      <c r="AT15" s="113" t="s">
        <v>522</v>
      </c>
      <c r="AU15" s="113" t="s">
        <v>264</v>
      </c>
      <c r="AV15" s="113" t="str">
        <f t="shared" si="36"/>
        <v>O RhD Dương</v>
      </c>
      <c r="AW15" s="113" t="str">
        <f>$AW$68</f>
        <v>O RhD Dương</v>
      </c>
      <c r="AX15" s="113"/>
      <c r="AY15" s="113"/>
      <c r="AZ15" s="113" t="str">
        <f>$AZ$68</f>
        <v>100% (n=61)</v>
      </c>
      <c r="BA15" s="113"/>
      <c r="BB15" s="113"/>
      <c r="BC15" s="113">
        <f t="shared" si="37"/>
        <v>0</v>
      </c>
      <c r="BD15" s="113">
        <f t="shared" si="38"/>
        <v>0</v>
      </c>
      <c r="BE15" s="113">
        <f t="shared" si="39"/>
        <v>0</v>
      </c>
      <c r="BF15" s="113" t="s">
        <v>576</v>
      </c>
      <c r="BG15" s="113" t="s">
        <v>264</v>
      </c>
      <c r="BH15" s="113" t="str">
        <f t="shared" si="40"/>
        <v>AB RhD Dương</v>
      </c>
      <c r="BI15" s="113" t="str">
        <f>$BI$68</f>
        <v>AB RhD Dương</v>
      </c>
      <c r="BJ15" s="113"/>
      <c r="BK15" s="113"/>
      <c r="BL15" s="113" t="str">
        <f>$BL$68</f>
        <v>100% (n=61)</v>
      </c>
      <c r="BM15" s="113"/>
      <c r="BN15" s="113"/>
      <c r="BO15" s="113">
        <f t="shared" si="41"/>
        <v>0</v>
      </c>
      <c r="BP15" s="113">
        <f t="shared" si="42"/>
        <v>0</v>
      </c>
      <c r="BQ15" s="113">
        <f t="shared" si="43"/>
        <v>0</v>
      </c>
      <c r="BR15" s="113">
        <f t="shared" si="44"/>
        <v>0</v>
      </c>
      <c r="BS15" s="113" t="str">
        <f t="shared" si="45"/>
        <v>Đạt</v>
      </c>
      <c r="BT15" s="113">
        <f t="shared" si="46"/>
        <v>0</v>
      </c>
      <c r="BU15" s="113" t="str">
        <f t="shared" si="47"/>
        <v>Đạt</v>
      </c>
      <c r="BV15" s="113">
        <f>Diem!M16</f>
        <v>0</v>
      </c>
      <c r="BW15" s="113" t="str">
        <f t="shared" si="48"/>
        <v>Đạt</v>
      </c>
      <c r="BX15" s="113">
        <f>Diem!N16</f>
        <v>0</v>
      </c>
      <c r="BY15" s="113" t="str">
        <f t="shared" si="49"/>
        <v>Đạt</v>
      </c>
      <c r="BZ15" s="113" t="s">
        <v>269</v>
      </c>
      <c r="CA15" s="113" t="str">
        <f>$CA$68</f>
        <v>KHH</v>
      </c>
      <c r="CB15" s="113" t="str">
        <f>$CB$67</f>
        <v>HH</v>
      </c>
      <c r="CC15" s="113" t="str">
        <f>$CD$68</f>
        <v>98.36% (n=60)</v>
      </c>
      <c r="CD15" s="113" t="str">
        <f>$CD$69</f>
        <v>1.64% (n=1)</v>
      </c>
      <c r="CE15" s="113" t="s">
        <v>269</v>
      </c>
      <c r="CF15" s="113" t="str">
        <f>$CF$68</f>
        <v>KHH</v>
      </c>
      <c r="CG15" s="113" t="str">
        <f>$CG$67</f>
        <v>HH</v>
      </c>
      <c r="CH15" s="113" t="str">
        <f>$CI$68</f>
        <v>98.36% (n=60)</v>
      </c>
      <c r="CI15" s="113" t="str">
        <f>$CI$69</f>
        <v>1.64% (n=1)</v>
      </c>
      <c r="CJ15" s="113" t="s">
        <v>174</v>
      </c>
      <c r="CK15" s="113" t="str">
        <f>$CK$68</f>
        <v>HH</v>
      </c>
      <c r="CL15" s="113" t="str">
        <f>$CK$69</f>
        <v>KHH</v>
      </c>
      <c r="CM15" s="113" t="str">
        <f>$CN$68</f>
        <v>96.72% (n=59)</v>
      </c>
      <c r="CN15" s="113" t="str">
        <f>$CN$69</f>
        <v>3.28% (n=2)</v>
      </c>
      <c r="CO15" s="113">
        <f t="shared" si="50"/>
        <v>0</v>
      </c>
      <c r="CP15" s="113" t="s">
        <v>269</v>
      </c>
      <c r="CQ15" s="113" t="str">
        <f>$CQ$68</f>
        <v>KHH</v>
      </c>
      <c r="CR15" s="113" t="str">
        <f>$CR$67</f>
        <v>HH</v>
      </c>
      <c r="CS15" s="113" t="str">
        <f>$CT$68</f>
        <v>98.36% (n=60)</v>
      </c>
      <c r="CT15" s="113" t="str">
        <f>$CT$69</f>
        <v>1.64% (n=1)</v>
      </c>
      <c r="CU15" s="113" t="s">
        <v>269</v>
      </c>
      <c r="CV15" s="113" t="str">
        <f>$CV$68</f>
        <v>KHH</v>
      </c>
      <c r="CW15" s="113" t="str">
        <f>$CW$67</f>
        <v>HH</v>
      </c>
      <c r="CX15" s="113" t="str">
        <f>$CY$68</f>
        <v>98.36% (n=60)</v>
      </c>
      <c r="CY15" s="113" t="str">
        <f>$CY$69</f>
        <v>1.64% (n=1)</v>
      </c>
      <c r="CZ15" s="113" t="s">
        <v>174</v>
      </c>
      <c r="DA15" s="113" t="str">
        <f>$DA$68</f>
        <v>HH</v>
      </c>
      <c r="DB15" s="113" t="str">
        <f>$DB$67</f>
        <v>KHH</v>
      </c>
      <c r="DC15" s="113" t="str">
        <f>$DD$68</f>
        <v>96.72% (n=59)</v>
      </c>
      <c r="DD15" s="113" t="str">
        <f>$DD$69</f>
        <v>3.28% (n=2)</v>
      </c>
      <c r="DE15" s="113">
        <f t="shared" si="51"/>
        <v>0</v>
      </c>
      <c r="DF15" s="113" t="s">
        <v>174</v>
      </c>
      <c r="DG15" s="113" t="str">
        <f>$DG$68</f>
        <v>HH</v>
      </c>
      <c r="DH15" s="113" t="str">
        <f>$DH$67</f>
        <v>KHH</v>
      </c>
      <c r="DI15" s="113" t="str">
        <f>$DJ$68</f>
        <v>98.36% (n=60)</v>
      </c>
      <c r="DJ15" s="113" t="str">
        <f>$DJ$69</f>
        <v>1.64% (n=1)</v>
      </c>
      <c r="DK15" s="113" t="s">
        <v>174</v>
      </c>
      <c r="DL15" s="113" t="str">
        <f>$DL$68</f>
        <v>HH</v>
      </c>
      <c r="DM15" s="113" t="str">
        <f>$DM$67</f>
        <v>KHH</v>
      </c>
      <c r="DN15" s="113" t="str">
        <f>$DO$68</f>
        <v>98.36% (n=60)</v>
      </c>
      <c r="DO15" s="113" t="str">
        <f>$DO$69</f>
        <v>1.64% (n=1)</v>
      </c>
      <c r="DP15" s="113" t="s">
        <v>174</v>
      </c>
      <c r="DQ15" s="113" t="str">
        <f>$DQ$67</f>
        <v>HH</v>
      </c>
      <c r="DR15" s="113" t="str">
        <f>$DR$67</f>
        <v>KHH</v>
      </c>
      <c r="DS15" s="113" t="str">
        <f>$DT$68</f>
        <v>93.44% (n=57)</v>
      </c>
      <c r="DT15" s="113" t="str">
        <f>$DT$69</f>
        <v>6.56% (n=4)</v>
      </c>
      <c r="DU15" s="113">
        <f t="shared" si="52"/>
        <v>0</v>
      </c>
      <c r="DV15" s="113">
        <f t="shared" si="53"/>
        <v>0</v>
      </c>
      <c r="DW15" s="113" t="str">
        <f t="shared" si="54"/>
        <v>Đạt</v>
      </c>
      <c r="DX15" s="113">
        <f>Diem!O16</f>
        <v>0</v>
      </c>
      <c r="DY15" s="113" t="str">
        <f t="shared" si="55"/>
        <v>Đạt</v>
      </c>
      <c r="DZ15" s="113" t="s">
        <v>270</v>
      </c>
      <c r="EA15" s="113" t="s">
        <v>270</v>
      </c>
      <c r="EB15" s="113" t="str">
        <f>$EB$68</f>
        <v>Âm tính</v>
      </c>
      <c r="EC15" s="113" t="str">
        <f>$EC$67</f>
        <v>Dương tính</v>
      </c>
      <c r="ED15" s="113" t="str">
        <f>$EE$68</f>
        <v>100% (n=30)</v>
      </c>
      <c r="EE15" s="113" t="str">
        <f>$EE$69</f>
        <v>0% (n=0)</v>
      </c>
      <c r="EF15" s="113" t="s">
        <v>270</v>
      </c>
      <c r="EG15" s="113" t="s">
        <v>270</v>
      </c>
      <c r="EH15" s="113" t="str">
        <f>$EH$68</f>
        <v>Âm tính</v>
      </c>
      <c r="EI15" s="113" t="str">
        <f>$EI$67</f>
        <v>Dương tính</v>
      </c>
      <c r="EJ15" s="113" t="str">
        <f>$EK$68</f>
        <v>100% (n=29)</v>
      </c>
      <c r="EK15" s="113" t="str">
        <f>$EK$69</f>
        <v>0% (n=0)</v>
      </c>
      <c r="EL15" s="113">
        <f t="shared" si="56"/>
        <v>0</v>
      </c>
      <c r="EM15" s="113" t="s">
        <v>270</v>
      </c>
      <c r="EN15" s="113" t="s">
        <v>270</v>
      </c>
      <c r="EO15" s="113" t="str">
        <f>$EO$68</f>
        <v>Âm tính</v>
      </c>
      <c r="EP15" s="113" t="str">
        <f>$EO$69</f>
        <v>Dương tính</v>
      </c>
      <c r="EQ15" s="113" t="str">
        <f>$ER$68</f>
        <v>100% (n=30)</v>
      </c>
      <c r="ER15" s="113" t="str">
        <f>$ER$69</f>
        <v>0% (n=0)</v>
      </c>
      <c r="ES15" s="113" t="s">
        <v>270</v>
      </c>
      <c r="ET15" s="113" t="s">
        <v>270</v>
      </c>
      <c r="EU15" s="113" t="str">
        <f>$EU$68</f>
        <v>Âm tính</v>
      </c>
      <c r="EV15" s="113" t="str">
        <f>$EV$67</f>
        <v>Dương tính</v>
      </c>
      <c r="EW15" s="113" t="str">
        <f>$EX$68</f>
        <v>100% (n=29)</v>
      </c>
      <c r="EX15" s="113" t="str">
        <f>$EX$69</f>
        <v>0% (n=0)</v>
      </c>
      <c r="EY15" s="113">
        <f t="shared" si="148"/>
        <v>0</v>
      </c>
      <c r="EZ15" s="113" t="s">
        <v>270</v>
      </c>
      <c r="FA15" s="113" t="s">
        <v>270</v>
      </c>
      <c r="FB15" s="113" t="str">
        <f>$FB$68</f>
        <v>Âm tính</v>
      </c>
      <c r="FC15" s="113" t="str">
        <f>$FB$69</f>
        <v>Dương tính</v>
      </c>
      <c r="FD15" s="113" t="str">
        <f>$FE$68</f>
        <v>100% (n=30)</v>
      </c>
      <c r="FE15" s="113" t="str">
        <f>$FE$69</f>
        <v>0% (n=0)</v>
      </c>
      <c r="FF15" s="113" t="s">
        <v>270</v>
      </c>
      <c r="FG15" s="113" t="s">
        <v>270</v>
      </c>
      <c r="FH15" s="113" t="str">
        <f>$FH$68</f>
        <v>Âm tính</v>
      </c>
      <c r="FI15" s="113" t="str">
        <f>$FI$67</f>
        <v>Dương tính</v>
      </c>
      <c r="FJ15" s="113" t="str">
        <f>$FK$68</f>
        <v>100% (n=29)</v>
      </c>
      <c r="FK15" s="113" t="str">
        <f>$FK$69</f>
        <v>0% (n=0)</v>
      </c>
      <c r="FL15" s="113">
        <f t="shared" si="96"/>
        <v>0</v>
      </c>
      <c r="FM15" s="113">
        <f t="shared" si="97"/>
        <v>0</v>
      </c>
      <c r="FN15" s="113" t="str">
        <f t="shared" si="58"/>
        <v>Đạt</v>
      </c>
      <c r="FO15" s="113">
        <f>Diem!P16</f>
        <v>80</v>
      </c>
      <c r="FP15" s="113" t="str">
        <f t="shared" si="59"/>
        <v>Cảnh báo</v>
      </c>
      <c r="FQ15" s="113" t="s">
        <v>281</v>
      </c>
      <c r="FR15" s="113" t="s">
        <v>281</v>
      </c>
      <c r="FS15" s="113" t="str">
        <f>$FS$67</f>
        <v>Không có KTBT</v>
      </c>
      <c r="FT15" s="113" t="str">
        <f>$FT$67</f>
        <v>Có KTBT</v>
      </c>
      <c r="FU15" s="113" t="str">
        <f>$FV$68</f>
        <v>100% (n=21)</v>
      </c>
      <c r="FV15" s="113" t="str">
        <f>$FV$69</f>
        <v>0% (n=0)</v>
      </c>
      <c r="FW15" s="113">
        <f t="shared" si="139"/>
        <v>0</v>
      </c>
      <c r="FX15" s="113" t="s">
        <v>281</v>
      </c>
      <c r="FY15" s="113" t="s">
        <v>281</v>
      </c>
      <c r="FZ15" s="113" t="str">
        <f>$FZ$67</f>
        <v>Không có KTBT</v>
      </c>
      <c r="GA15" s="113" t="str">
        <f>$GA$67</f>
        <v>Có KTBT</v>
      </c>
      <c r="GB15" s="113" t="str">
        <f>$GC$68</f>
        <v>100% (n=21)</v>
      </c>
      <c r="GC15" s="113" t="str">
        <f>$GC$69</f>
        <v>0% (n=0)</v>
      </c>
      <c r="GD15" s="113">
        <f t="shared" si="98"/>
        <v>0</v>
      </c>
      <c r="GE15" s="113" t="s">
        <v>281</v>
      </c>
      <c r="GF15" s="113" t="s">
        <v>281</v>
      </c>
      <c r="GG15" s="113" t="str">
        <f>$GG$67</f>
        <v>Không có KTBT</v>
      </c>
      <c r="GH15" s="113" t="str">
        <f>$GH$67</f>
        <v>Có KTBT</v>
      </c>
      <c r="GI15" s="113" t="str">
        <f>$GJ$68</f>
        <v>100% (n=21)</v>
      </c>
      <c r="GJ15" s="113" t="str">
        <f>$GJ$69</f>
        <v>0% (n=0)</v>
      </c>
      <c r="GK15" s="113">
        <f t="shared" si="99"/>
        <v>0</v>
      </c>
      <c r="GL15" s="113">
        <f t="shared" si="140"/>
        <v>0</v>
      </c>
      <c r="GM15" s="113" t="str">
        <f t="shared" si="100"/>
        <v>Đạt</v>
      </c>
      <c r="GN15" s="113">
        <f>Diem!Q16</f>
        <v>0</v>
      </c>
      <c r="GO15" s="113" t="str">
        <f t="shared" si="101"/>
        <v>Đạt</v>
      </c>
    </row>
    <row r="16" spans="1:197" s="115" customFormat="1" ht="23.25" customHeight="1">
      <c r="A16" s="111">
        <v>15</v>
      </c>
      <c r="B16" s="112" t="s">
        <v>286</v>
      </c>
      <c r="C16" s="112" t="s">
        <v>63</v>
      </c>
      <c r="D16" s="112" t="s">
        <v>72</v>
      </c>
      <c r="E16" s="112" t="str">
        <f t="shared" si="60"/>
        <v>TOÀN DIỆN</v>
      </c>
      <c r="F16" s="112" t="s">
        <v>12</v>
      </c>
      <c r="G16" s="111" t="s">
        <v>51</v>
      </c>
      <c r="H16" s="111" t="s">
        <v>383</v>
      </c>
      <c r="I16" s="111" t="s">
        <v>3</v>
      </c>
      <c r="J16" s="112" t="s">
        <v>325</v>
      </c>
      <c r="K16" s="112" t="s">
        <v>411</v>
      </c>
      <c r="L16" s="111" t="s">
        <v>3</v>
      </c>
      <c r="M16" s="113">
        <v>2306</v>
      </c>
      <c r="N16" s="113" t="s">
        <v>251</v>
      </c>
      <c r="O16" s="114">
        <v>45271</v>
      </c>
      <c r="P16" s="113" t="s">
        <v>522</v>
      </c>
      <c r="Q16" s="113" t="s">
        <v>264</v>
      </c>
      <c r="R16" s="113" t="s">
        <v>522</v>
      </c>
      <c r="S16" s="113" t="s">
        <v>264</v>
      </c>
      <c r="T16" s="113" t="s">
        <v>576</v>
      </c>
      <c r="U16" s="113" t="s">
        <v>264</v>
      </c>
      <c r="V16" s="113" t="s">
        <v>487</v>
      </c>
      <c r="W16" s="113" t="s">
        <v>487</v>
      </c>
      <c r="X16" s="113" t="s">
        <v>278</v>
      </c>
      <c r="Y16" s="113">
        <v>0</v>
      </c>
      <c r="Z16" s="113">
        <v>0</v>
      </c>
      <c r="AA16" s="113">
        <v>0</v>
      </c>
      <c r="AB16" s="113">
        <v>0</v>
      </c>
      <c r="AC16" s="113">
        <v>0</v>
      </c>
      <c r="AD16" s="113">
        <v>0</v>
      </c>
      <c r="AE16" s="113">
        <f t="shared" si="31"/>
        <v>0</v>
      </c>
      <c r="AF16" s="113">
        <f>Diem!L17</f>
        <v>0</v>
      </c>
      <c r="AG16" s="113" t="str">
        <f t="shared" si="95"/>
        <v>Đạt</v>
      </c>
      <c r="AH16" s="113" t="s">
        <v>522</v>
      </c>
      <c r="AI16" s="113" t="s">
        <v>264</v>
      </c>
      <c r="AJ16" s="113" t="str">
        <f t="shared" si="32"/>
        <v>O RhD Dương</v>
      </c>
      <c r="AK16" s="113" t="str">
        <f>$AK$68</f>
        <v>O RhD Dương</v>
      </c>
      <c r="AL16" s="113"/>
      <c r="AM16" s="113"/>
      <c r="AN16" s="113" t="str">
        <f>$AN$68</f>
        <v>100% (n=61)</v>
      </c>
      <c r="AO16" s="113"/>
      <c r="AP16" s="113"/>
      <c r="AQ16" s="113">
        <f t="shared" si="33"/>
        <v>0</v>
      </c>
      <c r="AR16" s="113">
        <f t="shared" si="34"/>
        <v>0</v>
      </c>
      <c r="AS16" s="113">
        <f t="shared" si="35"/>
        <v>0</v>
      </c>
      <c r="AT16" s="113" t="s">
        <v>522</v>
      </c>
      <c r="AU16" s="113" t="s">
        <v>264</v>
      </c>
      <c r="AV16" s="113" t="str">
        <f t="shared" si="36"/>
        <v>O RhD Dương</v>
      </c>
      <c r="AW16" s="113" t="str">
        <f>$AW$68</f>
        <v>O RhD Dương</v>
      </c>
      <c r="AX16" s="113"/>
      <c r="AY16" s="113"/>
      <c r="AZ16" s="113" t="str">
        <f>$AZ$68</f>
        <v>100% (n=61)</v>
      </c>
      <c r="BA16" s="113"/>
      <c r="BB16" s="113"/>
      <c r="BC16" s="113">
        <f t="shared" si="37"/>
        <v>0</v>
      </c>
      <c r="BD16" s="113">
        <f t="shared" si="38"/>
        <v>0</v>
      </c>
      <c r="BE16" s="113">
        <f t="shared" si="39"/>
        <v>0</v>
      </c>
      <c r="BF16" s="113" t="s">
        <v>576</v>
      </c>
      <c r="BG16" s="113" t="s">
        <v>264</v>
      </c>
      <c r="BH16" s="113" t="str">
        <f t="shared" si="40"/>
        <v>AB RhD Dương</v>
      </c>
      <c r="BI16" s="113" t="str">
        <f>$BI$68</f>
        <v>AB RhD Dương</v>
      </c>
      <c r="BJ16" s="113"/>
      <c r="BK16" s="113"/>
      <c r="BL16" s="113" t="str">
        <f>$BL$68</f>
        <v>100% (n=61)</v>
      </c>
      <c r="BM16" s="113"/>
      <c r="BN16" s="113"/>
      <c r="BO16" s="113">
        <f t="shared" si="41"/>
        <v>0</v>
      </c>
      <c r="BP16" s="113">
        <f t="shared" si="42"/>
        <v>0</v>
      </c>
      <c r="BQ16" s="113">
        <f t="shared" si="43"/>
        <v>0</v>
      </c>
      <c r="BR16" s="113">
        <f t="shared" si="44"/>
        <v>0</v>
      </c>
      <c r="BS16" s="113" t="str">
        <f t="shared" si="45"/>
        <v>Đạt</v>
      </c>
      <c r="BT16" s="113">
        <f t="shared" si="46"/>
        <v>0</v>
      </c>
      <c r="BU16" s="113" t="str">
        <f t="shared" si="47"/>
        <v>Đạt</v>
      </c>
      <c r="BV16" s="113">
        <f>Diem!M17</f>
        <v>0</v>
      </c>
      <c r="BW16" s="113" t="str">
        <f t="shared" si="48"/>
        <v>Đạt</v>
      </c>
      <c r="BX16" s="113">
        <f>Diem!N17</f>
        <v>0</v>
      </c>
      <c r="BY16" s="113" t="str">
        <f t="shared" si="49"/>
        <v>Đạt</v>
      </c>
      <c r="BZ16" s="113" t="s">
        <v>269</v>
      </c>
      <c r="CA16" s="113" t="str">
        <f>$CA$68</f>
        <v>KHH</v>
      </c>
      <c r="CB16" s="113" t="str">
        <f>$CB$67</f>
        <v>HH</v>
      </c>
      <c r="CC16" s="113" t="str">
        <f>$CD$68</f>
        <v>98.36% (n=60)</v>
      </c>
      <c r="CD16" s="113" t="str">
        <f>$CD$69</f>
        <v>1.64% (n=1)</v>
      </c>
      <c r="CE16" s="113" t="s">
        <v>269</v>
      </c>
      <c r="CF16" s="113" t="str">
        <f>$CF$68</f>
        <v>KHH</v>
      </c>
      <c r="CG16" s="113" t="str">
        <f>$CG$67</f>
        <v>HH</v>
      </c>
      <c r="CH16" s="113" t="str">
        <f>$CI$68</f>
        <v>98.36% (n=60)</v>
      </c>
      <c r="CI16" s="113" t="str">
        <f>$CI$69</f>
        <v>1.64% (n=1)</v>
      </c>
      <c r="CJ16" s="113" t="s">
        <v>174</v>
      </c>
      <c r="CK16" s="113" t="str">
        <f>$CK$68</f>
        <v>HH</v>
      </c>
      <c r="CL16" s="113" t="str">
        <f>$CK$69</f>
        <v>KHH</v>
      </c>
      <c r="CM16" s="113" t="str">
        <f>$CN$68</f>
        <v>96.72% (n=59)</v>
      </c>
      <c r="CN16" s="113" t="str">
        <f>$CN$69</f>
        <v>3.28% (n=2)</v>
      </c>
      <c r="CO16" s="113">
        <f t="shared" si="50"/>
        <v>0</v>
      </c>
      <c r="CP16" s="113" t="s">
        <v>269</v>
      </c>
      <c r="CQ16" s="113" t="str">
        <f>$CQ$68</f>
        <v>KHH</v>
      </c>
      <c r="CR16" s="113" t="str">
        <f>$CR$67</f>
        <v>HH</v>
      </c>
      <c r="CS16" s="113" t="str">
        <f>$CT$68</f>
        <v>98.36% (n=60)</v>
      </c>
      <c r="CT16" s="113" t="str">
        <f>$CT$69</f>
        <v>1.64% (n=1)</v>
      </c>
      <c r="CU16" s="113" t="s">
        <v>269</v>
      </c>
      <c r="CV16" s="113" t="str">
        <f>$CV$68</f>
        <v>KHH</v>
      </c>
      <c r="CW16" s="113" t="str">
        <f>$CW$67</f>
        <v>HH</v>
      </c>
      <c r="CX16" s="113" t="str">
        <f>$CY$68</f>
        <v>98.36% (n=60)</v>
      </c>
      <c r="CY16" s="113" t="str">
        <f>$CY$69</f>
        <v>1.64% (n=1)</v>
      </c>
      <c r="CZ16" s="113" t="s">
        <v>174</v>
      </c>
      <c r="DA16" s="113" t="str">
        <f>$DA$68</f>
        <v>HH</v>
      </c>
      <c r="DB16" s="113" t="str">
        <f>$DB$67</f>
        <v>KHH</v>
      </c>
      <c r="DC16" s="113" t="str">
        <f>$DD$68</f>
        <v>96.72% (n=59)</v>
      </c>
      <c r="DD16" s="113" t="str">
        <f>$DD$69</f>
        <v>3.28% (n=2)</v>
      </c>
      <c r="DE16" s="113">
        <f t="shared" si="51"/>
        <v>0</v>
      </c>
      <c r="DF16" s="113" t="s">
        <v>174</v>
      </c>
      <c r="DG16" s="113" t="str">
        <f>$DG$68</f>
        <v>HH</v>
      </c>
      <c r="DH16" s="113" t="str">
        <f>$DH$67</f>
        <v>KHH</v>
      </c>
      <c r="DI16" s="113" t="str">
        <f>$DJ$68</f>
        <v>98.36% (n=60)</v>
      </c>
      <c r="DJ16" s="113" t="str">
        <f>$DJ$69</f>
        <v>1.64% (n=1)</v>
      </c>
      <c r="DK16" s="113" t="s">
        <v>174</v>
      </c>
      <c r="DL16" s="113" t="str">
        <f>$DL$68</f>
        <v>HH</v>
      </c>
      <c r="DM16" s="113" t="str">
        <f>$DM$67</f>
        <v>KHH</v>
      </c>
      <c r="DN16" s="113" t="str">
        <f>$DO$68</f>
        <v>98.36% (n=60)</v>
      </c>
      <c r="DO16" s="113" t="str">
        <f>$DO$69</f>
        <v>1.64% (n=1)</v>
      </c>
      <c r="DP16" s="113" t="s">
        <v>174</v>
      </c>
      <c r="DQ16" s="113" t="str">
        <f>$DQ$67</f>
        <v>HH</v>
      </c>
      <c r="DR16" s="113" t="str">
        <f>$DR$67</f>
        <v>KHH</v>
      </c>
      <c r="DS16" s="113" t="str">
        <f>$DT$68</f>
        <v>93.44% (n=57)</v>
      </c>
      <c r="DT16" s="113" t="str">
        <f>$DT$69</f>
        <v>6.56% (n=4)</v>
      </c>
      <c r="DU16" s="113">
        <f t="shared" si="52"/>
        <v>0</v>
      </c>
      <c r="DV16" s="113">
        <f t="shared" si="53"/>
        <v>0</v>
      </c>
      <c r="DW16" s="113" t="str">
        <f t="shared" si="54"/>
        <v>Đạt</v>
      </c>
      <c r="DX16" s="113">
        <f>Diem!O17</f>
        <v>0</v>
      </c>
      <c r="DY16" s="113" t="str">
        <f t="shared" si="55"/>
        <v>Đạt</v>
      </c>
      <c r="DZ16" s="113" t="s">
        <v>270</v>
      </c>
      <c r="EA16" s="113" t="s">
        <v>270</v>
      </c>
      <c r="EB16" s="113" t="str">
        <f>$EB$68</f>
        <v>Âm tính</v>
      </c>
      <c r="EC16" s="113" t="str">
        <f>$EC$67</f>
        <v>Dương tính</v>
      </c>
      <c r="ED16" s="113" t="str">
        <f>$EE$68</f>
        <v>100% (n=30)</v>
      </c>
      <c r="EE16" s="113" t="str">
        <f>$EE$69</f>
        <v>0% (n=0)</v>
      </c>
      <c r="EF16" s="113" t="s">
        <v>270</v>
      </c>
      <c r="EG16" s="113" t="s">
        <v>270</v>
      </c>
      <c r="EH16" s="113" t="str">
        <f>$EH$68</f>
        <v>Âm tính</v>
      </c>
      <c r="EI16" s="113" t="str">
        <f>$EI$67</f>
        <v>Dương tính</v>
      </c>
      <c r="EJ16" s="113" t="str">
        <f>$EK$68</f>
        <v>100% (n=29)</v>
      </c>
      <c r="EK16" s="113" t="str">
        <f>$EK$69</f>
        <v>0% (n=0)</v>
      </c>
      <c r="EL16" s="113">
        <f t="shared" si="56"/>
        <v>0</v>
      </c>
      <c r="EM16" s="113" t="s">
        <v>270</v>
      </c>
      <c r="EN16" s="113" t="s">
        <v>270</v>
      </c>
      <c r="EO16" s="113" t="str">
        <f>$EO$68</f>
        <v>Âm tính</v>
      </c>
      <c r="EP16" s="113" t="str">
        <f>$EO$69</f>
        <v>Dương tính</v>
      </c>
      <c r="EQ16" s="113" t="str">
        <f>$ER$68</f>
        <v>100% (n=30)</v>
      </c>
      <c r="ER16" s="113" t="str">
        <f>$ER$69</f>
        <v>0% (n=0)</v>
      </c>
      <c r="ES16" s="113" t="s">
        <v>270</v>
      </c>
      <c r="ET16" s="113" t="s">
        <v>270</v>
      </c>
      <c r="EU16" s="113" t="str">
        <f>$EU$68</f>
        <v>Âm tính</v>
      </c>
      <c r="EV16" s="113" t="str">
        <f>$EV$67</f>
        <v>Dương tính</v>
      </c>
      <c r="EW16" s="113" t="str">
        <f>$EX$68</f>
        <v>100% (n=29)</v>
      </c>
      <c r="EX16" s="113" t="str">
        <f>$EX$69</f>
        <v>0% (n=0)</v>
      </c>
      <c r="EY16" s="113">
        <f t="shared" si="148"/>
        <v>0</v>
      </c>
      <c r="EZ16" s="113" t="s">
        <v>270</v>
      </c>
      <c r="FA16" s="113" t="s">
        <v>270</v>
      </c>
      <c r="FB16" s="113" t="str">
        <f>$FB$68</f>
        <v>Âm tính</v>
      </c>
      <c r="FC16" s="113" t="str">
        <f>$FB$69</f>
        <v>Dương tính</v>
      </c>
      <c r="FD16" s="113" t="str">
        <f>$FE$68</f>
        <v>100% (n=30)</v>
      </c>
      <c r="FE16" s="113" t="str">
        <f>$FE$69</f>
        <v>0% (n=0)</v>
      </c>
      <c r="FF16" s="113" t="s">
        <v>270</v>
      </c>
      <c r="FG16" s="113" t="s">
        <v>270</v>
      </c>
      <c r="FH16" s="113" t="str">
        <f>$FH$68</f>
        <v>Âm tính</v>
      </c>
      <c r="FI16" s="113" t="str">
        <f>$FI$67</f>
        <v>Dương tính</v>
      </c>
      <c r="FJ16" s="113" t="str">
        <f>$FK$68</f>
        <v>100% (n=29)</v>
      </c>
      <c r="FK16" s="113" t="str">
        <f>$FK$69</f>
        <v>0% (n=0)</v>
      </c>
      <c r="FL16" s="113">
        <f t="shared" si="96"/>
        <v>0</v>
      </c>
      <c r="FM16" s="113">
        <f t="shared" si="97"/>
        <v>0</v>
      </c>
      <c r="FN16" s="113" t="str">
        <f t="shared" si="58"/>
        <v>Đạt</v>
      </c>
      <c r="FO16" s="113">
        <f>Diem!P17</f>
        <v>120</v>
      </c>
      <c r="FP16" s="113" t="str">
        <f t="shared" si="59"/>
        <v>Không Đạt</v>
      </c>
      <c r="FQ16" s="113" t="s">
        <v>281</v>
      </c>
      <c r="FR16" s="113" t="s">
        <v>281</v>
      </c>
      <c r="FS16" s="113" t="str">
        <f>$FS$67</f>
        <v>Không có KTBT</v>
      </c>
      <c r="FT16" s="113" t="str">
        <f>$FT$67</f>
        <v>Có KTBT</v>
      </c>
      <c r="FU16" s="113" t="str">
        <f>$FV$68</f>
        <v>100% (n=21)</v>
      </c>
      <c r="FV16" s="113" t="str">
        <f>$FV$69</f>
        <v>0% (n=0)</v>
      </c>
      <c r="FW16" s="113">
        <f t="shared" si="139"/>
        <v>0</v>
      </c>
      <c r="FX16" s="113" t="s">
        <v>281</v>
      </c>
      <c r="FY16" s="113" t="s">
        <v>281</v>
      </c>
      <c r="FZ16" s="113" t="str">
        <f>$FZ$67</f>
        <v>Không có KTBT</v>
      </c>
      <c r="GA16" s="113" t="str">
        <f>$GA$67</f>
        <v>Có KTBT</v>
      </c>
      <c r="GB16" s="113" t="str">
        <f>$GC$68</f>
        <v>100% (n=21)</v>
      </c>
      <c r="GC16" s="113" t="str">
        <f>$GC$69</f>
        <v>0% (n=0)</v>
      </c>
      <c r="GD16" s="113">
        <f t="shared" si="98"/>
        <v>0</v>
      </c>
      <c r="GE16" s="113" t="s">
        <v>281</v>
      </c>
      <c r="GF16" s="113" t="s">
        <v>281</v>
      </c>
      <c r="GG16" s="113" t="str">
        <f>$GG$67</f>
        <v>Không có KTBT</v>
      </c>
      <c r="GH16" s="113" t="str">
        <f>$GH$67</f>
        <v>Có KTBT</v>
      </c>
      <c r="GI16" s="113" t="str">
        <f>$GJ$68</f>
        <v>100% (n=21)</v>
      </c>
      <c r="GJ16" s="113" t="str">
        <f>$GJ$69</f>
        <v>0% (n=0)</v>
      </c>
      <c r="GK16" s="113">
        <f t="shared" si="99"/>
        <v>0</v>
      </c>
      <c r="GL16" s="113">
        <f t="shared" si="140"/>
        <v>0</v>
      </c>
      <c r="GM16" s="113" t="str">
        <f t="shared" si="100"/>
        <v>Đạt</v>
      </c>
      <c r="GN16" s="113">
        <f>Diem!Q17</f>
        <v>120</v>
      </c>
      <c r="GO16" s="113" t="str">
        <f t="shared" si="101"/>
        <v>Không Đạt</v>
      </c>
    </row>
    <row r="17" spans="1:197" s="116" customFormat="1" ht="23.25" customHeight="1">
      <c r="A17" s="111">
        <v>16</v>
      </c>
      <c r="B17" s="112" t="s">
        <v>287</v>
      </c>
      <c r="C17" s="112" t="s">
        <v>64</v>
      </c>
      <c r="D17" s="112" t="s">
        <v>72</v>
      </c>
      <c r="E17" s="112" t="str">
        <f t="shared" si="60"/>
        <v>TOÀN DIỆN</v>
      </c>
      <c r="F17" s="112" t="s">
        <v>26</v>
      </c>
      <c r="G17" s="111" t="s">
        <v>5</v>
      </c>
      <c r="H17" s="111" t="s">
        <v>384</v>
      </c>
      <c r="I17" s="111" t="s">
        <v>326</v>
      </c>
      <c r="J17" s="112" t="s">
        <v>310</v>
      </c>
      <c r="K17" s="112"/>
      <c r="L17" s="111" t="s">
        <v>293</v>
      </c>
      <c r="M17" s="113">
        <v>2306</v>
      </c>
      <c r="N17" s="113" t="s">
        <v>251</v>
      </c>
      <c r="O17" s="114">
        <v>45271</v>
      </c>
      <c r="P17" s="113" t="s">
        <v>522</v>
      </c>
      <c r="Q17" s="113" t="s">
        <v>264</v>
      </c>
      <c r="R17" s="113" t="s">
        <v>522</v>
      </c>
      <c r="S17" s="113" t="s">
        <v>264</v>
      </c>
      <c r="T17" s="113" t="s">
        <v>576</v>
      </c>
      <c r="U17" s="113" t="s">
        <v>264</v>
      </c>
      <c r="V17" s="113" t="s">
        <v>487</v>
      </c>
      <c r="W17" s="113" t="s">
        <v>487</v>
      </c>
      <c r="X17" s="113" t="s">
        <v>278</v>
      </c>
      <c r="Y17" s="113">
        <v>0</v>
      </c>
      <c r="Z17" s="113">
        <v>0</v>
      </c>
      <c r="AA17" s="113">
        <v>0</v>
      </c>
      <c r="AB17" s="113">
        <v>0</v>
      </c>
      <c r="AC17" s="113">
        <v>0</v>
      </c>
      <c r="AD17" s="113">
        <v>0</v>
      </c>
      <c r="AE17" s="113">
        <f t="shared" si="31"/>
        <v>0</v>
      </c>
      <c r="AF17" s="113">
        <f>Diem!L18</f>
        <v>0</v>
      </c>
      <c r="AG17" s="113" t="str">
        <f t="shared" si="95"/>
        <v>Đạt</v>
      </c>
      <c r="AH17" s="113" t="s">
        <v>522</v>
      </c>
      <c r="AI17" s="113" t="s">
        <v>264</v>
      </c>
      <c r="AJ17" s="113" t="str">
        <f t="shared" si="32"/>
        <v>O RhD Dương</v>
      </c>
      <c r="AK17" s="113" t="str">
        <f>$AK$68</f>
        <v>O RhD Dương</v>
      </c>
      <c r="AL17" s="113"/>
      <c r="AM17" s="113"/>
      <c r="AN17" s="113" t="str">
        <f>$AN$68</f>
        <v>100% (n=61)</v>
      </c>
      <c r="AO17" s="113"/>
      <c r="AP17" s="113"/>
      <c r="AQ17" s="113">
        <f t="shared" si="33"/>
        <v>0</v>
      </c>
      <c r="AR17" s="113">
        <f t="shared" si="34"/>
        <v>0</v>
      </c>
      <c r="AS17" s="113">
        <f t="shared" si="35"/>
        <v>0</v>
      </c>
      <c r="AT17" s="113" t="s">
        <v>522</v>
      </c>
      <c r="AU17" s="113" t="s">
        <v>264</v>
      </c>
      <c r="AV17" s="113" t="str">
        <f t="shared" si="36"/>
        <v>O RhD Dương</v>
      </c>
      <c r="AW17" s="113" t="str">
        <f>$AW$68</f>
        <v>O RhD Dương</v>
      </c>
      <c r="AX17" s="113"/>
      <c r="AY17" s="113"/>
      <c r="AZ17" s="113" t="str">
        <f>$AZ$68</f>
        <v>100% (n=61)</v>
      </c>
      <c r="BA17" s="113"/>
      <c r="BB17" s="113"/>
      <c r="BC17" s="113">
        <f t="shared" si="37"/>
        <v>0</v>
      </c>
      <c r="BD17" s="113">
        <f t="shared" si="38"/>
        <v>0</v>
      </c>
      <c r="BE17" s="113">
        <f t="shared" si="39"/>
        <v>0</v>
      </c>
      <c r="BF17" s="113" t="s">
        <v>576</v>
      </c>
      <c r="BG17" s="113" t="s">
        <v>264</v>
      </c>
      <c r="BH17" s="113" t="str">
        <f t="shared" si="40"/>
        <v>AB RhD Dương</v>
      </c>
      <c r="BI17" s="113" t="str">
        <f>$BI$68</f>
        <v>AB RhD Dương</v>
      </c>
      <c r="BJ17" s="113"/>
      <c r="BK17" s="113"/>
      <c r="BL17" s="113" t="str">
        <f>$BL$68</f>
        <v>100% (n=61)</v>
      </c>
      <c r="BM17" s="113"/>
      <c r="BN17" s="113"/>
      <c r="BO17" s="113">
        <f t="shared" si="41"/>
        <v>0</v>
      </c>
      <c r="BP17" s="113">
        <f t="shared" si="42"/>
        <v>0</v>
      </c>
      <c r="BQ17" s="113">
        <f t="shared" si="43"/>
        <v>0</v>
      </c>
      <c r="BR17" s="113">
        <f t="shared" si="44"/>
        <v>0</v>
      </c>
      <c r="BS17" s="113" t="str">
        <f t="shared" si="45"/>
        <v>Đạt</v>
      </c>
      <c r="BT17" s="113">
        <f t="shared" si="46"/>
        <v>0</v>
      </c>
      <c r="BU17" s="113" t="str">
        <f t="shared" si="47"/>
        <v>Đạt</v>
      </c>
      <c r="BV17" s="113">
        <f>Diem!M18</f>
        <v>0</v>
      </c>
      <c r="BW17" s="113" t="str">
        <f t="shared" si="48"/>
        <v>Đạt</v>
      </c>
      <c r="BX17" s="113">
        <f>Diem!N18</f>
        <v>0</v>
      </c>
      <c r="BY17" s="113" t="str">
        <f t="shared" si="49"/>
        <v>Đạt</v>
      </c>
      <c r="BZ17" s="113" t="s">
        <v>269</v>
      </c>
      <c r="CA17" s="113" t="str">
        <f>$CA$68</f>
        <v>KHH</v>
      </c>
      <c r="CB17" s="113" t="str">
        <f>$CB$67</f>
        <v>HH</v>
      </c>
      <c r="CC17" s="113" t="str">
        <f>$CD$68</f>
        <v>98.36% (n=60)</v>
      </c>
      <c r="CD17" s="113" t="str">
        <f>$CD$69</f>
        <v>1.64% (n=1)</v>
      </c>
      <c r="CE17" s="113" t="s">
        <v>269</v>
      </c>
      <c r="CF17" s="113" t="str">
        <f>$CF$68</f>
        <v>KHH</v>
      </c>
      <c r="CG17" s="113" t="str">
        <f>$CG$67</f>
        <v>HH</v>
      </c>
      <c r="CH17" s="113" t="str">
        <f>$CI$68</f>
        <v>98.36% (n=60)</v>
      </c>
      <c r="CI17" s="113" t="str">
        <f>$CI$69</f>
        <v>1.64% (n=1)</v>
      </c>
      <c r="CJ17" s="113" t="s">
        <v>174</v>
      </c>
      <c r="CK17" s="113" t="str">
        <f>$CK$68</f>
        <v>HH</v>
      </c>
      <c r="CL17" s="113" t="str">
        <f>$CK$69</f>
        <v>KHH</v>
      </c>
      <c r="CM17" s="113" t="str">
        <f>$CN$68</f>
        <v>96.72% (n=59)</v>
      </c>
      <c r="CN17" s="113" t="str">
        <f>$CN$69</f>
        <v>3.28% (n=2)</v>
      </c>
      <c r="CO17" s="113">
        <f t="shared" si="50"/>
        <v>0</v>
      </c>
      <c r="CP17" s="113" t="s">
        <v>269</v>
      </c>
      <c r="CQ17" s="113" t="str">
        <f>$CQ$68</f>
        <v>KHH</v>
      </c>
      <c r="CR17" s="113" t="str">
        <f>$CR$67</f>
        <v>HH</v>
      </c>
      <c r="CS17" s="113" t="str">
        <f>$CT$68</f>
        <v>98.36% (n=60)</v>
      </c>
      <c r="CT17" s="113" t="str">
        <f>$CT$69</f>
        <v>1.64% (n=1)</v>
      </c>
      <c r="CU17" s="113" t="s">
        <v>269</v>
      </c>
      <c r="CV17" s="113" t="str">
        <f>$CV$68</f>
        <v>KHH</v>
      </c>
      <c r="CW17" s="113" t="str">
        <f>$CW$67</f>
        <v>HH</v>
      </c>
      <c r="CX17" s="113" t="str">
        <f>$CY$68</f>
        <v>98.36% (n=60)</v>
      </c>
      <c r="CY17" s="113" t="str">
        <f>$CY$69</f>
        <v>1.64% (n=1)</v>
      </c>
      <c r="CZ17" s="113" t="s">
        <v>174</v>
      </c>
      <c r="DA17" s="113" t="str">
        <f>$DA$68</f>
        <v>HH</v>
      </c>
      <c r="DB17" s="113" t="str">
        <f>$DB$67</f>
        <v>KHH</v>
      </c>
      <c r="DC17" s="113" t="str">
        <f>$DD$68</f>
        <v>96.72% (n=59)</v>
      </c>
      <c r="DD17" s="113" t="str">
        <f>$DD$69</f>
        <v>3.28% (n=2)</v>
      </c>
      <c r="DE17" s="113">
        <f t="shared" si="51"/>
        <v>0</v>
      </c>
      <c r="DF17" s="113" t="s">
        <v>174</v>
      </c>
      <c r="DG17" s="113" t="str">
        <f>$DG$68</f>
        <v>HH</v>
      </c>
      <c r="DH17" s="113" t="str">
        <f>$DH$67</f>
        <v>KHH</v>
      </c>
      <c r="DI17" s="113" t="str">
        <f>$DJ$68</f>
        <v>98.36% (n=60)</v>
      </c>
      <c r="DJ17" s="113" t="str">
        <f>$DJ$69</f>
        <v>1.64% (n=1)</v>
      </c>
      <c r="DK17" s="113" t="s">
        <v>174</v>
      </c>
      <c r="DL17" s="113" t="str">
        <f>$DL$68</f>
        <v>HH</v>
      </c>
      <c r="DM17" s="113" t="str">
        <f>$DM$67</f>
        <v>KHH</v>
      </c>
      <c r="DN17" s="113" t="str">
        <f>$DO$68</f>
        <v>98.36% (n=60)</v>
      </c>
      <c r="DO17" s="113" t="str">
        <f>$DO$69</f>
        <v>1.64% (n=1)</v>
      </c>
      <c r="DP17" s="113" t="s">
        <v>174</v>
      </c>
      <c r="DQ17" s="113" t="str">
        <f>$DQ$67</f>
        <v>HH</v>
      </c>
      <c r="DR17" s="113" t="str">
        <f>$DR$67</f>
        <v>KHH</v>
      </c>
      <c r="DS17" s="113" t="str">
        <f>$DT$68</f>
        <v>93.44% (n=57)</v>
      </c>
      <c r="DT17" s="113" t="str">
        <f>$DT$69</f>
        <v>6.56% (n=4)</v>
      </c>
      <c r="DU17" s="113">
        <f t="shared" si="52"/>
        <v>0</v>
      </c>
      <c r="DV17" s="113">
        <f t="shared" si="53"/>
        <v>0</v>
      </c>
      <c r="DW17" s="113" t="str">
        <f t="shared" si="54"/>
        <v>Đạt</v>
      </c>
      <c r="DX17" s="113">
        <f>Diem!O18</f>
        <v>0</v>
      </c>
      <c r="DY17" s="113" t="str">
        <f t="shared" si="55"/>
        <v>Đạt</v>
      </c>
      <c r="DZ17" s="113" t="s">
        <v>270</v>
      </c>
      <c r="EA17" s="113" t="s">
        <v>270</v>
      </c>
      <c r="EB17" s="113" t="str">
        <f>$EB$68</f>
        <v>Âm tính</v>
      </c>
      <c r="EC17" s="113" t="str">
        <f>$EC$67</f>
        <v>Dương tính</v>
      </c>
      <c r="ED17" s="113" t="str">
        <f>$EE$68</f>
        <v>100% (n=30)</v>
      </c>
      <c r="EE17" s="113" t="str">
        <f>$EE$69</f>
        <v>0% (n=0)</v>
      </c>
      <c r="EF17" s="113" t="s">
        <v>270</v>
      </c>
      <c r="EG17" s="113" t="s">
        <v>270</v>
      </c>
      <c r="EH17" s="113" t="str">
        <f>$EH$68</f>
        <v>Âm tính</v>
      </c>
      <c r="EI17" s="113" t="str">
        <f>$EI$67</f>
        <v>Dương tính</v>
      </c>
      <c r="EJ17" s="113" t="str">
        <f>$EK$68</f>
        <v>100% (n=29)</v>
      </c>
      <c r="EK17" s="113" t="str">
        <f>$EK$69</f>
        <v>0% (n=0)</v>
      </c>
      <c r="EL17" s="113">
        <f t="shared" si="56"/>
        <v>0</v>
      </c>
      <c r="EM17" s="113" t="s">
        <v>270</v>
      </c>
      <c r="EN17" s="113" t="s">
        <v>270</v>
      </c>
      <c r="EO17" s="113" t="str">
        <f>$EO$68</f>
        <v>Âm tính</v>
      </c>
      <c r="EP17" s="113" t="str">
        <f>$EO$69</f>
        <v>Dương tính</v>
      </c>
      <c r="EQ17" s="113" t="str">
        <f>$ER$68</f>
        <v>100% (n=30)</v>
      </c>
      <c r="ER17" s="113" t="str">
        <f>$ER$69</f>
        <v>0% (n=0)</v>
      </c>
      <c r="ES17" s="113" t="s">
        <v>270</v>
      </c>
      <c r="ET17" s="113" t="s">
        <v>270</v>
      </c>
      <c r="EU17" s="113" t="str">
        <f>$EU$68</f>
        <v>Âm tính</v>
      </c>
      <c r="EV17" s="113" t="str">
        <f>$EV$67</f>
        <v>Dương tính</v>
      </c>
      <c r="EW17" s="113" t="str">
        <f>$EX$68</f>
        <v>100% (n=29)</v>
      </c>
      <c r="EX17" s="113" t="str">
        <f>$EX$69</f>
        <v>0% (n=0)</v>
      </c>
      <c r="EY17" s="113">
        <f t="shared" si="148"/>
        <v>0</v>
      </c>
      <c r="EZ17" s="113" t="s">
        <v>270</v>
      </c>
      <c r="FA17" s="113" t="s">
        <v>270</v>
      </c>
      <c r="FB17" s="113" t="str">
        <f>$FB$68</f>
        <v>Âm tính</v>
      </c>
      <c r="FC17" s="113" t="str">
        <f>$FB$69</f>
        <v>Dương tính</v>
      </c>
      <c r="FD17" s="113" t="str">
        <f>$FE$68</f>
        <v>100% (n=30)</v>
      </c>
      <c r="FE17" s="113" t="str">
        <f>$FE$69</f>
        <v>0% (n=0)</v>
      </c>
      <c r="FF17" s="113" t="s">
        <v>270</v>
      </c>
      <c r="FG17" s="113" t="s">
        <v>270</v>
      </c>
      <c r="FH17" s="113" t="str">
        <f>$FH$68</f>
        <v>Âm tính</v>
      </c>
      <c r="FI17" s="113" t="str">
        <f>$FI$67</f>
        <v>Dương tính</v>
      </c>
      <c r="FJ17" s="113" t="str">
        <f>$FK$68</f>
        <v>100% (n=29)</v>
      </c>
      <c r="FK17" s="113" t="str">
        <f>$FK$69</f>
        <v>0% (n=0)</v>
      </c>
      <c r="FL17" s="113">
        <f t="shared" si="96"/>
        <v>0</v>
      </c>
      <c r="FM17" s="113">
        <f t="shared" si="97"/>
        <v>0</v>
      </c>
      <c r="FN17" s="113" t="str">
        <f t="shared" si="58"/>
        <v>Đạt</v>
      </c>
      <c r="FO17" s="113">
        <f>Diem!P18</f>
        <v>80</v>
      </c>
      <c r="FP17" s="113" t="str">
        <f t="shared" si="59"/>
        <v>Cảnh báo</v>
      </c>
      <c r="FQ17" s="113" t="s">
        <v>281</v>
      </c>
      <c r="FR17" s="113" t="s">
        <v>281</v>
      </c>
      <c r="FS17" s="113" t="str">
        <f>$FS$67</f>
        <v>Không có KTBT</v>
      </c>
      <c r="FT17" s="113" t="str">
        <f>$FT$67</f>
        <v>Có KTBT</v>
      </c>
      <c r="FU17" s="113" t="str">
        <f>$FV$68</f>
        <v>100% (n=21)</v>
      </c>
      <c r="FV17" s="113" t="str">
        <f>$FV$69</f>
        <v>0% (n=0)</v>
      </c>
      <c r="FW17" s="113">
        <f t="shared" si="139"/>
        <v>0</v>
      </c>
      <c r="FX17" s="113" t="s">
        <v>281</v>
      </c>
      <c r="FY17" s="113" t="s">
        <v>281</v>
      </c>
      <c r="FZ17" s="113" t="str">
        <f>$FZ$67</f>
        <v>Không có KTBT</v>
      </c>
      <c r="GA17" s="113" t="str">
        <f>$GA$67</f>
        <v>Có KTBT</v>
      </c>
      <c r="GB17" s="113" t="str">
        <f>$GC$68</f>
        <v>100% (n=21)</v>
      </c>
      <c r="GC17" s="113" t="str">
        <f>$GC$69</f>
        <v>0% (n=0)</v>
      </c>
      <c r="GD17" s="113">
        <f t="shared" si="98"/>
        <v>0</v>
      </c>
      <c r="GE17" s="113" t="s">
        <v>281</v>
      </c>
      <c r="GF17" s="113" t="s">
        <v>281</v>
      </c>
      <c r="GG17" s="113" t="str">
        <f>$GG$67</f>
        <v>Không có KTBT</v>
      </c>
      <c r="GH17" s="113" t="str">
        <f>$GH$67</f>
        <v>Có KTBT</v>
      </c>
      <c r="GI17" s="113" t="str">
        <f>$GJ$68</f>
        <v>100% (n=21)</v>
      </c>
      <c r="GJ17" s="113" t="str">
        <f>$GJ$69</f>
        <v>0% (n=0)</v>
      </c>
      <c r="GK17" s="113">
        <f t="shared" si="99"/>
        <v>0</v>
      </c>
      <c r="GL17" s="113">
        <f t="shared" si="140"/>
        <v>0</v>
      </c>
      <c r="GM17" s="113" t="str">
        <f t="shared" si="100"/>
        <v>Đạt</v>
      </c>
      <c r="GN17" s="113">
        <f>Diem!Q18</f>
        <v>80</v>
      </c>
      <c r="GO17" s="113" t="str">
        <f t="shared" si="101"/>
        <v>Cảnh báo</v>
      </c>
    </row>
    <row r="18" spans="1:197" s="116" customFormat="1" ht="23.25" customHeight="1">
      <c r="A18" s="111">
        <v>17</v>
      </c>
      <c r="B18" s="112" t="s">
        <v>478</v>
      </c>
      <c r="C18" s="112" t="s">
        <v>477</v>
      </c>
      <c r="D18" s="112" t="s">
        <v>72</v>
      </c>
      <c r="E18" s="112" t="str">
        <f t="shared" si="60"/>
        <v>TOÀN DIỆN</v>
      </c>
      <c r="F18" s="112" t="s">
        <v>476</v>
      </c>
      <c r="G18" s="111"/>
      <c r="H18" s="111"/>
      <c r="I18" s="111"/>
      <c r="J18" s="112"/>
      <c r="K18" s="112"/>
      <c r="L18" s="111"/>
      <c r="M18" s="113">
        <v>2306</v>
      </c>
      <c r="N18" s="113" t="s">
        <v>251</v>
      </c>
      <c r="O18" s="114">
        <v>45271</v>
      </c>
      <c r="P18" s="113" t="s">
        <v>522</v>
      </c>
      <c r="Q18" s="113" t="s">
        <v>264</v>
      </c>
      <c r="R18" s="113" t="s">
        <v>522</v>
      </c>
      <c r="S18" s="113" t="s">
        <v>264</v>
      </c>
      <c r="T18" s="113" t="s">
        <v>576</v>
      </c>
      <c r="U18" s="113" t="s">
        <v>264</v>
      </c>
      <c r="V18" s="113" t="s">
        <v>487</v>
      </c>
      <c r="W18" s="113" t="s">
        <v>487</v>
      </c>
      <c r="X18" s="113" t="s">
        <v>278</v>
      </c>
      <c r="Y18" s="113">
        <v>0</v>
      </c>
      <c r="Z18" s="113">
        <v>0</v>
      </c>
      <c r="AA18" s="113">
        <v>0</v>
      </c>
      <c r="AB18" s="113">
        <v>0</v>
      </c>
      <c r="AC18" s="113">
        <v>0</v>
      </c>
      <c r="AD18" s="113">
        <v>0</v>
      </c>
      <c r="AE18" s="113">
        <f t="shared" ref="AE18" si="149">IF(AD18=1,50,0)</f>
        <v>0</v>
      </c>
      <c r="AF18" s="113">
        <f>Diem!L20</f>
        <v>0</v>
      </c>
      <c r="AG18" s="113" t="str">
        <f t="shared" ref="AG18" si="150">IF(AF18&lt;80, "Đạt",IF(AF18&lt;100, "Cảnh báo","Không Đạt"))</f>
        <v>Đạt</v>
      </c>
      <c r="AH18" s="113" t="s">
        <v>522</v>
      </c>
      <c r="AI18" s="113" t="s">
        <v>264</v>
      </c>
      <c r="AJ18" s="113" t="str">
        <f t="shared" ref="AJ18" si="151">AH18&amp;" "&amp;"RhD"&amp;" "&amp;AI18</f>
        <v>O RhD Dương</v>
      </c>
      <c r="AK18" s="113" t="str">
        <f>$AK$68</f>
        <v>O RhD Dương</v>
      </c>
      <c r="AL18" s="113"/>
      <c r="AM18" s="113"/>
      <c r="AN18" s="113" t="str">
        <f>$AN$68</f>
        <v>100% (n=61)</v>
      </c>
      <c r="AO18" s="113"/>
      <c r="AP18" s="113"/>
      <c r="AQ18" s="113">
        <f t="shared" ref="AQ18" si="152">IF(AH18=P18,0,IF(AH18="CXĐ",50,100))</f>
        <v>0</v>
      </c>
      <c r="AR18" s="113">
        <f t="shared" ref="AR18" si="153">IF(AI18=Q18,0,IF(AI18="CXĐ",50,100))</f>
        <v>0</v>
      </c>
      <c r="AS18" s="113">
        <f t="shared" ref="AS18" si="154">IF((AQ18+AR18)&gt;150,150,(AQ18+AR18))</f>
        <v>0</v>
      </c>
      <c r="AT18" s="113" t="s">
        <v>522</v>
      </c>
      <c r="AU18" s="113" t="s">
        <v>264</v>
      </c>
      <c r="AV18" s="113" t="str">
        <f t="shared" ref="AV18" si="155">AT18&amp;" "&amp;"RhD"&amp;" "&amp;AU18</f>
        <v>O RhD Dương</v>
      </c>
      <c r="AW18" s="113" t="str">
        <f>$AW$68</f>
        <v>O RhD Dương</v>
      </c>
      <c r="AX18" s="113"/>
      <c r="AY18" s="113"/>
      <c r="AZ18" s="113" t="str">
        <f>$AZ$68</f>
        <v>100% (n=61)</v>
      </c>
      <c r="BA18" s="113"/>
      <c r="BB18" s="113"/>
      <c r="BC18" s="113">
        <f t="shared" ref="BC18" si="156">IF(AT18=R18,0,IF(AT18="CXĐ",50,100))</f>
        <v>0</v>
      </c>
      <c r="BD18" s="113">
        <f t="shared" ref="BD18" si="157">IF(AU18=S18,0,IF(AU18="CXĐ",50,100))</f>
        <v>0</v>
      </c>
      <c r="BE18" s="113">
        <f t="shared" ref="BE18" si="158">IF((BC18+BD18)&gt;150,150,(BC18+BD18))</f>
        <v>0</v>
      </c>
      <c r="BF18" s="113" t="s">
        <v>576</v>
      </c>
      <c r="BG18" s="113" t="s">
        <v>264</v>
      </c>
      <c r="BH18" s="113" t="str">
        <f t="shared" ref="BH18" si="159">BF18&amp;" "&amp;"RhD"&amp;" "&amp;BG18</f>
        <v>AB RhD Dương</v>
      </c>
      <c r="BI18" s="113" t="str">
        <f>$BI$68</f>
        <v>AB RhD Dương</v>
      </c>
      <c r="BJ18" s="113"/>
      <c r="BK18" s="113"/>
      <c r="BL18" s="113" t="str">
        <f>$BL$68</f>
        <v>100% (n=61)</v>
      </c>
      <c r="BM18" s="113"/>
      <c r="BN18" s="113"/>
      <c r="BO18" s="113">
        <f t="shared" ref="BO18" si="160">IF(BF18=T18,0,IF(BF18="CXĐ",50,100))</f>
        <v>0</v>
      </c>
      <c r="BP18" s="113">
        <f t="shared" ref="BP18" si="161">IF(BG18=U18,0,IF(BG18="CXĐ",50,100))</f>
        <v>0</v>
      </c>
      <c r="BQ18" s="113">
        <f t="shared" ref="BQ18" si="162">IF((BO18+BP18)&gt;150,150,(BO18+BP18))</f>
        <v>0</v>
      </c>
      <c r="BR18" s="113">
        <f t="shared" ref="BR18" si="163">AQ18+BC18+BO18</f>
        <v>0</v>
      </c>
      <c r="BS18" s="113" t="str">
        <f t="shared" ref="BS18" si="164">IF(BR18&lt;80, "Đạt",IF(BR18&lt;100, "Cảnh báo","Không Đạt"))</f>
        <v>Đạt</v>
      </c>
      <c r="BT18" s="113">
        <f t="shared" ref="BT18" si="165">AR18+BD18+BP18</f>
        <v>0</v>
      </c>
      <c r="BU18" s="113" t="str">
        <f t="shared" ref="BU18" si="166">IF(BT18&lt;80, "Đạt",IF(BT18&lt;100, "Cảnh báo","Không Đạt"))</f>
        <v>Đạt</v>
      </c>
      <c r="BV18" s="113">
        <f>Diem!M19</f>
        <v>0</v>
      </c>
      <c r="BW18" s="113" t="str">
        <f t="shared" ref="BW18" si="167">IF(BV18&lt;80, "Đạt",IF(BV18&lt;100, "Cảnh báo","Không Đạt"))</f>
        <v>Đạt</v>
      </c>
      <c r="BX18" s="113">
        <f>Diem!N19</f>
        <v>0</v>
      </c>
      <c r="BY18" s="113" t="str">
        <f t="shared" ref="BY18" si="168">IF(BX18&lt;80, "Đạt",IF(BX18&lt;100, "Cảnh báo","Không Đạt"))</f>
        <v>Đạt</v>
      </c>
      <c r="BZ18" s="113" t="s">
        <v>269</v>
      </c>
      <c r="CA18" s="113" t="str">
        <f>$CA$68</f>
        <v>KHH</v>
      </c>
      <c r="CB18" s="113" t="str">
        <f>$CB$67</f>
        <v>HH</v>
      </c>
      <c r="CC18" s="113" t="str">
        <f>$CD$68</f>
        <v>98.36% (n=60)</v>
      </c>
      <c r="CD18" s="113" t="str">
        <f>$CD$69</f>
        <v>1.64% (n=1)</v>
      </c>
      <c r="CE18" s="113" t="s">
        <v>269</v>
      </c>
      <c r="CF18" s="113" t="str">
        <f>$CF$68</f>
        <v>KHH</v>
      </c>
      <c r="CG18" s="113" t="str">
        <f>$CG$67</f>
        <v>HH</v>
      </c>
      <c r="CH18" s="113" t="str">
        <f>$CI$68</f>
        <v>98.36% (n=60)</v>
      </c>
      <c r="CI18" s="113" t="str">
        <f>$CI$69</f>
        <v>1.64% (n=1)</v>
      </c>
      <c r="CJ18" s="113" t="s">
        <v>174</v>
      </c>
      <c r="CK18" s="113" t="str">
        <f>$CK$68</f>
        <v>HH</v>
      </c>
      <c r="CL18" s="113" t="str">
        <f>$CK$69</f>
        <v>KHH</v>
      </c>
      <c r="CM18" s="113" t="str">
        <f>$CN$68</f>
        <v>96.72% (n=59)</v>
      </c>
      <c r="CN18" s="113" t="str">
        <f>$CN$69</f>
        <v>3.28% (n=2)</v>
      </c>
      <c r="CO18" s="113">
        <f t="shared" ref="CO18" si="169">IF((IF(AND(BZ18&lt;&gt;CA18,CA18="KHH"),100,IF(AND(BZ18&lt;&gt;CA18,CA18="HH"),40,0)))+(IF(AND(CE18&lt;&gt;CF18,CF18="KHH"),100,IF(AND(CE18&lt;&gt;CF18,CF18="HH"),40,0))+(IF(AND(CJ18&lt;&gt;CK18,CK18="KHH"),100,IF(AND(CJ18&lt;&gt;CK18,CK18="HH"),40,0))))&gt;150,150,(IF(AND(BZ18&lt;&gt;CA18,CA18="KHH"),100,IF(AND(BZ18&lt;&gt;CA18,CA18="HH"),40,0)))+(IF(AND(CE18&lt;&gt;CF18,CF18="KHH"),100,IF(AND(CE18&lt;&gt;CF18,CF18="HH"),40,0))+(IF(AND(CJ18&lt;&gt;CK18,CK18="KHH"),100,IF(AND(CJ18&lt;&gt;CK18,CK18="HH"),40,0)))))</f>
        <v>0</v>
      </c>
      <c r="CP18" s="113" t="s">
        <v>269</v>
      </c>
      <c r="CQ18" s="113" t="str">
        <f>$CQ$68</f>
        <v>KHH</v>
      </c>
      <c r="CR18" s="113" t="str">
        <f>$CR$67</f>
        <v>HH</v>
      </c>
      <c r="CS18" s="113" t="str">
        <f>$CT$68</f>
        <v>98.36% (n=60)</v>
      </c>
      <c r="CT18" s="113" t="str">
        <f>$CT$69</f>
        <v>1.64% (n=1)</v>
      </c>
      <c r="CU18" s="113" t="s">
        <v>269</v>
      </c>
      <c r="CV18" s="113" t="str">
        <f>$CV$68</f>
        <v>KHH</v>
      </c>
      <c r="CW18" s="113" t="str">
        <f>$CW$67</f>
        <v>HH</v>
      </c>
      <c r="CX18" s="113" t="str">
        <f>$CY$68</f>
        <v>98.36% (n=60)</v>
      </c>
      <c r="CY18" s="113" t="str">
        <f>$CY$69</f>
        <v>1.64% (n=1)</v>
      </c>
      <c r="CZ18" s="113" t="s">
        <v>174</v>
      </c>
      <c r="DA18" s="113" t="str">
        <f>$DA$68</f>
        <v>HH</v>
      </c>
      <c r="DB18" s="113" t="str">
        <f>$DB$67</f>
        <v>KHH</v>
      </c>
      <c r="DC18" s="113" t="str">
        <f>$DD$68</f>
        <v>96.72% (n=59)</v>
      </c>
      <c r="DD18" s="113" t="str">
        <f>$DD$69</f>
        <v>3.28% (n=2)</v>
      </c>
      <c r="DE18" s="113">
        <f t="shared" ref="DE18" si="170">IF((IF(AND(CP18&lt;&gt;CQ18,CQ18="KHH"),100,IF(AND(CP18&lt;&gt;CQ18,CQ18="HH"),40,0)))+(IF(AND(CU18&lt;&gt;CV18,CV18="KHH"),100,IF(AND(CU18&lt;&gt;CV18,CV18="HH"),40,0))+(IF(AND(CZ18&lt;&gt;DA18,DA18="KHH"),100,IF(AND(CZ18&lt;&gt;DA18,DA18="HH"),40,0))))&gt;150,150,(IF(AND(CP18&lt;&gt;CQ18,CQ18="KHH"),100,IF(AND(CP18&lt;&gt;CQ18,CQ18="HH"),40,0)))+(IF(AND(CU18&lt;&gt;CV18,CV18="KHH"),100,IF(AND(CU18&lt;&gt;CV18,CV18="HH"),40,0))+(IF(AND(CZ18&lt;&gt;DA18,DA18="KHH"),100,IF(AND(CZ18&lt;&gt;DA18,DA18="HH"),40,0)))))</f>
        <v>0</v>
      </c>
      <c r="DF18" s="113" t="s">
        <v>174</v>
      </c>
      <c r="DG18" s="113" t="str">
        <f>$DG$68</f>
        <v>HH</v>
      </c>
      <c r="DH18" s="113" t="str">
        <f>$DH$67</f>
        <v>KHH</v>
      </c>
      <c r="DI18" s="113" t="str">
        <f>$DJ$68</f>
        <v>98.36% (n=60)</v>
      </c>
      <c r="DJ18" s="113" t="str">
        <f>$DJ$69</f>
        <v>1.64% (n=1)</v>
      </c>
      <c r="DK18" s="113" t="s">
        <v>174</v>
      </c>
      <c r="DL18" s="113" t="str">
        <f>$DL$68</f>
        <v>HH</v>
      </c>
      <c r="DM18" s="113" t="str">
        <f>$DM$67</f>
        <v>KHH</v>
      </c>
      <c r="DN18" s="113" t="str">
        <f>$DO$68</f>
        <v>98.36% (n=60)</v>
      </c>
      <c r="DO18" s="113" t="str">
        <f>$DO$69</f>
        <v>1.64% (n=1)</v>
      </c>
      <c r="DP18" s="113" t="s">
        <v>174</v>
      </c>
      <c r="DQ18" s="113" t="str">
        <f>$DQ$67</f>
        <v>HH</v>
      </c>
      <c r="DR18" s="113" t="str">
        <f>$DR$67</f>
        <v>KHH</v>
      </c>
      <c r="DS18" s="113" t="str">
        <f>$DT$68</f>
        <v>93.44% (n=57)</v>
      </c>
      <c r="DT18" s="113" t="str">
        <f>$DT$69</f>
        <v>6.56% (n=4)</v>
      </c>
      <c r="DU18" s="113">
        <f t="shared" ref="DU18" si="171">IF((IF(AND(DF18&lt;&gt;DG18,DG18="KHH"),100,IF(AND(DF18&lt;&gt;DG18,DG18="HH"),40,0)))+(IF(AND(DK18&lt;&gt;DL18,DL18="KHH"),100,IF(AND(DK18&lt;&gt;DL18,DL18="HH"),40,0))+(IF(AND(DP18&lt;&gt;DQ18,DQ18="KHH"),100,IF(AND(DP18&lt;&gt;DQ18,DQ18="HH"),40,0))))&gt;150,150,(IF(AND(DF18&lt;&gt;DG18,DG18="KHH"),100,IF(AND(DF18&lt;&gt;DG18,DG18="HH"),40,0)))+(IF(AND(DK18&lt;&gt;DL18,DL18="KHH"),100,IF(AND(DK18&lt;&gt;DL18,DL18="HH"),40,0))+(IF(AND(DP18&lt;&gt;DQ18,DQ18="KHH"),100,IF(AND(DP18&lt;&gt;DQ18,DQ18="HH"),40,0)))))</f>
        <v>0</v>
      </c>
      <c r="DV18" s="113">
        <f t="shared" ref="DV18" si="172">IF((CO18+DE18+DU18)&gt;150,150,(CO18+DE18+DU18))</f>
        <v>0</v>
      </c>
      <c r="DW18" s="113" t="str">
        <f t="shared" ref="DW18" si="173">IF(DV18&lt;80, "Đạt",IF(DV18&lt;100, "Cảnh báo","Không Đạt"))</f>
        <v>Đạt</v>
      </c>
      <c r="DX18" s="113">
        <f>Diem!O19</f>
        <v>0</v>
      </c>
      <c r="DY18" s="113" t="str">
        <f t="shared" ref="DY18" si="174">IF(DX18&lt;80, "Đạt",IF(DX18&lt;100, "Cảnh báo","Không Đạt"))</f>
        <v>Đạt</v>
      </c>
      <c r="DZ18" s="113" t="s">
        <v>270</v>
      </c>
      <c r="EA18" s="113" t="s">
        <v>270</v>
      </c>
      <c r="EB18" s="113" t="str">
        <f>$EB$68</f>
        <v>Âm tính</v>
      </c>
      <c r="EC18" s="113" t="str">
        <f>$EC$67</f>
        <v>Dương tính</v>
      </c>
      <c r="ED18" s="113" t="str">
        <f>$EE$68</f>
        <v>100% (n=30)</v>
      </c>
      <c r="EE18" s="113" t="str">
        <f>$EE$69</f>
        <v>0% (n=0)</v>
      </c>
      <c r="EF18" s="113" t="s">
        <v>270</v>
      </c>
      <c r="EG18" s="113" t="s">
        <v>270</v>
      </c>
      <c r="EH18" s="113" t="str">
        <f>$EH$68</f>
        <v>Âm tính</v>
      </c>
      <c r="EI18" s="113" t="str">
        <f>$EI$67</f>
        <v>Dương tính</v>
      </c>
      <c r="EJ18" s="113" t="str">
        <f>$EK$68</f>
        <v>100% (n=29)</v>
      </c>
      <c r="EK18" s="113" t="str">
        <f>$EK$69</f>
        <v>0% (n=0)</v>
      </c>
      <c r="EL18" s="113">
        <f t="shared" ref="EL18" si="175">(IF(AND(EA18&lt;&gt;DZ18,DZ18="Dương tính"),80,IF(AND(EA18&lt;&gt;DZ18,DZ18="Âm tính"),40,0)))+(IF(AND(EG18&lt;&gt;EF18,EF18="Dương tính"),80,IF(AND(EG18&lt;&gt;EF18,EF18="Âm tính"),40,0)))</f>
        <v>0</v>
      </c>
      <c r="EM18" s="113" t="s">
        <v>270</v>
      </c>
      <c r="EN18" s="113" t="s">
        <v>270</v>
      </c>
      <c r="EO18" s="113" t="str">
        <f>$EO$68</f>
        <v>Âm tính</v>
      </c>
      <c r="EP18" s="113" t="str">
        <f>$EO$69</f>
        <v>Dương tính</v>
      </c>
      <c r="EQ18" s="113" t="str">
        <f>$ER$68</f>
        <v>100% (n=30)</v>
      </c>
      <c r="ER18" s="113" t="str">
        <f>$ER$69</f>
        <v>0% (n=0)</v>
      </c>
      <c r="ES18" s="113" t="s">
        <v>270</v>
      </c>
      <c r="ET18" s="113" t="s">
        <v>270</v>
      </c>
      <c r="EU18" s="113" t="str">
        <f>$EU$68</f>
        <v>Âm tính</v>
      </c>
      <c r="EV18" s="113" t="str">
        <f>$EV$67</f>
        <v>Dương tính</v>
      </c>
      <c r="EW18" s="113" t="str">
        <f>$EX$68</f>
        <v>100% (n=29)</v>
      </c>
      <c r="EX18" s="113" t="str">
        <f>$EX$69</f>
        <v>0% (n=0)</v>
      </c>
      <c r="EY18" s="113">
        <f t="shared" si="148"/>
        <v>0</v>
      </c>
      <c r="EZ18" s="113" t="s">
        <v>270</v>
      </c>
      <c r="FA18" s="113" t="s">
        <v>270</v>
      </c>
      <c r="FB18" s="113" t="str">
        <f>$FB$68</f>
        <v>Âm tính</v>
      </c>
      <c r="FC18" s="113" t="str">
        <f>$FB$69</f>
        <v>Dương tính</v>
      </c>
      <c r="FD18" s="113" t="str">
        <f>$FE$68</f>
        <v>100% (n=30)</v>
      </c>
      <c r="FE18" s="113" t="str">
        <f>$FE$69</f>
        <v>0% (n=0)</v>
      </c>
      <c r="FF18" s="113" t="s">
        <v>270</v>
      </c>
      <c r="FG18" s="113" t="s">
        <v>270</v>
      </c>
      <c r="FH18" s="113" t="str">
        <f>$FH$68</f>
        <v>Âm tính</v>
      </c>
      <c r="FI18" s="113" t="str">
        <f>$FI$67</f>
        <v>Dương tính</v>
      </c>
      <c r="FJ18" s="113" t="str">
        <f>$FK$68</f>
        <v>100% (n=29)</v>
      </c>
      <c r="FK18" s="113" t="str">
        <f>$FK$69</f>
        <v>0% (n=0)</v>
      </c>
      <c r="FL18" s="113">
        <f>(IF(AND(FA18&lt;&gt;EZ18,EZ18="Dương tính"),80,IF(AND(FA18&lt;&gt;EZ18,EZ18="Âm tính"),40,0)))+(IF(AND(FG18&lt;&gt;FF18,FF18="Dương tính"),80,IF(AND(FG18&lt;&gt;FF18,FF18="Âm tính"),40,0)))</f>
        <v>0</v>
      </c>
      <c r="FM18" s="113">
        <f>IF((EL18+EY18+FL18)&gt;150,150,(EL18+EY18+FL18))</f>
        <v>0</v>
      </c>
      <c r="FN18" s="113" t="str">
        <f t="shared" ref="FN18" si="176">IF(FM18&lt;80, "Đạt",IF(FM18&lt;100, "Cảnh báo","Không Đạt"))</f>
        <v>Đạt</v>
      </c>
      <c r="FO18" s="113">
        <f>Diem!P19</f>
        <v>0</v>
      </c>
      <c r="FP18" s="113" t="str">
        <f t="shared" ref="FP18" si="177">IF(FO18&lt;80, "Đạt",IF(FO18&lt;100, "Cảnh báo","Không Đạt"))</f>
        <v>Đạt</v>
      </c>
      <c r="FQ18" s="113" t="s">
        <v>281</v>
      </c>
      <c r="FR18" s="113" t="s">
        <v>281</v>
      </c>
      <c r="FS18" s="113" t="str">
        <f>$FS$67</f>
        <v>Không có KTBT</v>
      </c>
      <c r="FT18" s="113" t="str">
        <f>$FT$67</f>
        <v>Có KTBT</v>
      </c>
      <c r="FU18" s="113" t="str">
        <f>$FV$68</f>
        <v>100% (n=21)</v>
      </c>
      <c r="FV18" s="113" t="str">
        <f>$FV$69</f>
        <v>0% (n=0)</v>
      </c>
      <c r="FW18" s="113">
        <f t="shared" si="139"/>
        <v>0</v>
      </c>
      <c r="FX18" s="113" t="s">
        <v>281</v>
      </c>
      <c r="FY18" s="113" t="s">
        <v>281</v>
      </c>
      <c r="FZ18" s="113" t="str">
        <f>$FZ$67</f>
        <v>Không có KTBT</v>
      </c>
      <c r="GA18" s="113" t="str">
        <f>$GA$67</f>
        <v>Có KTBT</v>
      </c>
      <c r="GB18" s="113" t="str">
        <f>$GC$68</f>
        <v>100% (n=21)</v>
      </c>
      <c r="GC18" s="113" t="str">
        <f>$GC$69</f>
        <v>0% (n=0)</v>
      </c>
      <c r="GD18" s="113">
        <f t="shared" si="98"/>
        <v>0</v>
      </c>
      <c r="GE18" s="113" t="s">
        <v>281</v>
      </c>
      <c r="GF18" s="113" t="s">
        <v>281</v>
      </c>
      <c r="GG18" s="113" t="str">
        <f>$GG$67</f>
        <v>Không có KTBT</v>
      </c>
      <c r="GH18" s="113" t="str">
        <f>$GH$67</f>
        <v>Có KTBT</v>
      </c>
      <c r="GI18" s="113" t="str">
        <f>$GJ$68</f>
        <v>100% (n=21)</v>
      </c>
      <c r="GJ18" s="113" t="str">
        <f>$GJ$69</f>
        <v>0% (n=0)</v>
      </c>
      <c r="GK18" s="113">
        <f t="shared" ref="GK18" si="178">IF((IF(AND(GF18&lt;&gt;GE18,GE18="Có KTBT"),80,IF(AND(GF18&lt;&gt;GE18,GE18="Không có KTBT"),40,0)))&gt;150,150,IF(AND(GF18&lt;&gt;GE18,GE18="Có KTBT"),80,IF(AND(GF18&lt;&gt;GE18,GE18="Không có KTBT"),40,0)))</f>
        <v>0</v>
      </c>
      <c r="GL18" s="113">
        <f t="shared" ref="GL18" si="179">IF((FW18+GD18+GK18)&gt;150,150,(FW18+GD18+GK18))</f>
        <v>0</v>
      </c>
      <c r="GM18" s="113" t="str">
        <f t="shared" ref="GM18" si="180">IF(GL18&lt;80, "Đạt",IF(GL18&lt;100, "Cảnh báo","Không Đạt"))</f>
        <v>Đạt</v>
      </c>
      <c r="GN18" s="113">
        <f>Diem!Q19</f>
        <v>0</v>
      </c>
      <c r="GO18" s="113" t="str">
        <f t="shared" ref="GO18" si="181">IF(GN18&lt;80, "Đạt",IF(GN18&lt;100, "Cảnh báo","Không Đạt"))</f>
        <v>Đạt</v>
      </c>
    </row>
    <row r="19" spans="1:197" s="116" customFormat="1" ht="23.25" customHeight="1">
      <c r="A19" s="111">
        <v>18</v>
      </c>
      <c r="B19" s="112" t="s">
        <v>19</v>
      </c>
      <c r="C19" s="112" t="s">
        <v>65</v>
      </c>
      <c r="D19" s="112" t="s">
        <v>72</v>
      </c>
      <c r="E19" s="112" t="str">
        <f t="shared" ref="E19" si="182">IF(D19="QE1019","TOÀN DIỆN","CƠ BẢN")</f>
        <v>TOÀN DIỆN</v>
      </c>
      <c r="F19" s="112" t="s">
        <v>473</v>
      </c>
      <c r="G19" s="111" t="s">
        <v>5</v>
      </c>
      <c r="H19" s="111" t="s">
        <v>474</v>
      </c>
      <c r="I19" s="111" t="s">
        <v>326</v>
      </c>
      <c r="J19" s="112" t="s">
        <v>310</v>
      </c>
      <c r="K19" s="112"/>
      <c r="L19" s="111" t="s">
        <v>293</v>
      </c>
      <c r="M19" s="113">
        <v>2306</v>
      </c>
      <c r="N19" s="113" t="s">
        <v>251</v>
      </c>
      <c r="O19" s="114">
        <v>45271</v>
      </c>
      <c r="P19" s="113" t="s">
        <v>522</v>
      </c>
      <c r="Q19" s="113" t="s">
        <v>264</v>
      </c>
      <c r="R19" s="113" t="s">
        <v>522</v>
      </c>
      <c r="S19" s="113" t="s">
        <v>264</v>
      </c>
      <c r="T19" s="113" t="s">
        <v>576</v>
      </c>
      <c r="U19" s="113" t="s">
        <v>264</v>
      </c>
      <c r="V19" s="113" t="s">
        <v>487</v>
      </c>
      <c r="W19" s="113" t="s">
        <v>487</v>
      </c>
      <c r="X19" s="113" t="s">
        <v>278</v>
      </c>
      <c r="Y19" s="113">
        <v>0</v>
      </c>
      <c r="Z19" s="113">
        <v>0</v>
      </c>
      <c r="AA19" s="113">
        <v>0</v>
      </c>
      <c r="AB19" s="113">
        <v>0</v>
      </c>
      <c r="AC19" s="113">
        <v>0</v>
      </c>
      <c r="AD19" s="113">
        <v>0</v>
      </c>
      <c r="AE19" s="113">
        <f t="shared" ref="AE19" si="183">IF(AD19=1,50,0)</f>
        <v>0</v>
      </c>
      <c r="AF19" s="113">
        <f>Diem!L20</f>
        <v>0</v>
      </c>
      <c r="AG19" s="113" t="str">
        <f t="shared" ref="AG19" si="184">IF(AF19&lt;80, "Đạt",IF(AF19&lt;100, "Cảnh báo","Không Đạt"))</f>
        <v>Đạt</v>
      </c>
      <c r="AH19" s="113" t="s">
        <v>522</v>
      </c>
      <c r="AI19" s="113" t="s">
        <v>264</v>
      </c>
      <c r="AJ19" s="113" t="str">
        <f t="shared" ref="AJ19" si="185">AH19&amp;" "&amp;"RhD"&amp;" "&amp;AI19</f>
        <v>O RhD Dương</v>
      </c>
      <c r="AK19" s="113" t="str">
        <f>$AK$68</f>
        <v>O RhD Dương</v>
      </c>
      <c r="AL19" s="113"/>
      <c r="AM19" s="113"/>
      <c r="AN19" s="113" t="str">
        <f>$AN$68</f>
        <v>100% (n=61)</v>
      </c>
      <c r="AO19" s="113"/>
      <c r="AP19" s="113"/>
      <c r="AQ19" s="113">
        <f t="shared" ref="AQ19" si="186">IF(AH19=P19,0,IF(AH19="CXĐ",50,100))</f>
        <v>0</v>
      </c>
      <c r="AR19" s="113">
        <f t="shared" ref="AR19" si="187">IF(AI19=Q19,0,IF(AI19="CXĐ",50,100))</f>
        <v>0</v>
      </c>
      <c r="AS19" s="113">
        <f t="shared" ref="AS19" si="188">IF((AQ19+AR19)&gt;150,150,(AQ19+AR19))</f>
        <v>0</v>
      </c>
      <c r="AT19" s="113" t="s">
        <v>522</v>
      </c>
      <c r="AU19" s="113" t="s">
        <v>264</v>
      </c>
      <c r="AV19" s="113" t="str">
        <f t="shared" ref="AV19" si="189">AT19&amp;" "&amp;"RhD"&amp;" "&amp;AU19</f>
        <v>O RhD Dương</v>
      </c>
      <c r="AW19" s="113" t="str">
        <f>$AW$68</f>
        <v>O RhD Dương</v>
      </c>
      <c r="AX19" s="113"/>
      <c r="AY19" s="113"/>
      <c r="AZ19" s="113" t="str">
        <f>$AZ$68</f>
        <v>100% (n=61)</v>
      </c>
      <c r="BA19" s="113"/>
      <c r="BB19" s="113"/>
      <c r="BC19" s="113">
        <f t="shared" ref="BC19" si="190">IF(AT19=R19,0,IF(AT19="CXĐ",50,100))</f>
        <v>0</v>
      </c>
      <c r="BD19" s="113">
        <f t="shared" ref="BD19" si="191">IF(AU19=S19,0,IF(AU19="CXĐ",50,100))</f>
        <v>0</v>
      </c>
      <c r="BE19" s="113">
        <f t="shared" ref="BE19" si="192">IF((BC19+BD19)&gt;150,150,(BC19+BD19))</f>
        <v>0</v>
      </c>
      <c r="BF19" s="113" t="s">
        <v>576</v>
      </c>
      <c r="BG19" s="113" t="s">
        <v>264</v>
      </c>
      <c r="BH19" s="113" t="str">
        <f t="shared" ref="BH19" si="193">BF19&amp;" "&amp;"RhD"&amp;" "&amp;BG19</f>
        <v>AB RhD Dương</v>
      </c>
      <c r="BI19" s="113" t="str">
        <f>$BI$68</f>
        <v>AB RhD Dương</v>
      </c>
      <c r="BJ19" s="113"/>
      <c r="BK19" s="113"/>
      <c r="BL19" s="113" t="str">
        <f>$BL$68</f>
        <v>100% (n=61)</v>
      </c>
      <c r="BM19" s="113"/>
      <c r="BN19" s="113"/>
      <c r="BO19" s="113">
        <f t="shared" ref="BO19" si="194">IF(BF19=T19,0,IF(BF19="CXĐ",50,100))</f>
        <v>0</v>
      </c>
      <c r="BP19" s="113">
        <f t="shared" ref="BP19" si="195">IF(BG19=U19,0,IF(BG19="CXĐ",50,100))</f>
        <v>0</v>
      </c>
      <c r="BQ19" s="113">
        <f t="shared" ref="BQ19" si="196">IF((BO19+BP19)&gt;150,150,(BO19+BP19))</f>
        <v>0</v>
      </c>
      <c r="BR19" s="113">
        <f t="shared" ref="BR19" si="197">AQ19+BC19+BO19</f>
        <v>0</v>
      </c>
      <c r="BS19" s="113" t="str">
        <f t="shared" ref="BS19" si="198">IF(BR19&lt;80, "Đạt",IF(BR19&lt;100, "Cảnh báo","Không Đạt"))</f>
        <v>Đạt</v>
      </c>
      <c r="BT19" s="113">
        <f t="shared" ref="BT19" si="199">AR19+BD19+BP19</f>
        <v>0</v>
      </c>
      <c r="BU19" s="113" t="str">
        <f t="shared" ref="BU19" si="200">IF(BT19&lt;80, "Đạt",IF(BT19&lt;100, "Cảnh báo","Không Đạt"))</f>
        <v>Đạt</v>
      </c>
      <c r="BV19" s="113">
        <f>Diem!M20</f>
        <v>0</v>
      </c>
      <c r="BW19" s="113" t="str">
        <f t="shared" ref="BW19" si="201">IF(BV19&lt;80, "Đạt",IF(BV19&lt;100, "Cảnh báo","Không Đạt"))</f>
        <v>Đạt</v>
      </c>
      <c r="BX19" s="113">
        <f>Diem!N20</f>
        <v>0</v>
      </c>
      <c r="BY19" s="113" t="str">
        <f t="shared" ref="BY19" si="202">IF(BX19&lt;80, "Đạt",IF(BX19&lt;100, "Cảnh báo","Không Đạt"))</f>
        <v>Đạt</v>
      </c>
      <c r="BZ19" s="113" t="s">
        <v>269</v>
      </c>
      <c r="CA19" s="113" t="str">
        <f>$CA$68</f>
        <v>KHH</v>
      </c>
      <c r="CB19" s="113" t="str">
        <f>$CB$67</f>
        <v>HH</v>
      </c>
      <c r="CC19" s="113" t="str">
        <f>$CD$68</f>
        <v>98.36% (n=60)</v>
      </c>
      <c r="CD19" s="113" t="str">
        <f>$CD$69</f>
        <v>1.64% (n=1)</v>
      </c>
      <c r="CE19" s="113" t="s">
        <v>269</v>
      </c>
      <c r="CF19" s="113" t="str">
        <f>$CF$68</f>
        <v>KHH</v>
      </c>
      <c r="CG19" s="113" t="str">
        <f>$CG$67</f>
        <v>HH</v>
      </c>
      <c r="CH19" s="113" t="str">
        <f>$CI$68</f>
        <v>98.36% (n=60)</v>
      </c>
      <c r="CI19" s="113" t="str">
        <f>$CI$69</f>
        <v>1.64% (n=1)</v>
      </c>
      <c r="CJ19" s="113" t="s">
        <v>174</v>
      </c>
      <c r="CK19" s="113" t="str">
        <f>$CK$68</f>
        <v>HH</v>
      </c>
      <c r="CL19" s="113" t="str">
        <f>$CK$69</f>
        <v>KHH</v>
      </c>
      <c r="CM19" s="113" t="str">
        <f>$CN$68</f>
        <v>96.72% (n=59)</v>
      </c>
      <c r="CN19" s="113" t="str">
        <f>$CN$69</f>
        <v>3.28% (n=2)</v>
      </c>
      <c r="CO19" s="113">
        <f t="shared" ref="CO19" si="203">IF((IF(AND(BZ19&lt;&gt;CA19,CA19="KHH"),100,IF(AND(BZ19&lt;&gt;CA19,CA19="HH"),40,0)))+(IF(AND(CE19&lt;&gt;CF19,CF19="KHH"),100,IF(AND(CE19&lt;&gt;CF19,CF19="HH"),40,0))+(IF(AND(CJ19&lt;&gt;CK19,CK19="KHH"),100,IF(AND(CJ19&lt;&gt;CK19,CK19="HH"),40,0))))&gt;150,150,(IF(AND(BZ19&lt;&gt;CA19,CA19="KHH"),100,IF(AND(BZ19&lt;&gt;CA19,CA19="HH"),40,0)))+(IF(AND(CE19&lt;&gt;CF19,CF19="KHH"),100,IF(AND(CE19&lt;&gt;CF19,CF19="HH"),40,0))+(IF(AND(CJ19&lt;&gt;CK19,CK19="KHH"),100,IF(AND(CJ19&lt;&gt;CK19,CK19="HH"),40,0)))))</f>
        <v>0</v>
      </c>
      <c r="CP19" s="113" t="s">
        <v>269</v>
      </c>
      <c r="CQ19" s="113" t="str">
        <f>$CQ$68</f>
        <v>KHH</v>
      </c>
      <c r="CR19" s="113" t="str">
        <f>$CR$67</f>
        <v>HH</v>
      </c>
      <c r="CS19" s="113" t="str">
        <f>$CT$68</f>
        <v>98.36% (n=60)</v>
      </c>
      <c r="CT19" s="113" t="str">
        <f>$CT$69</f>
        <v>1.64% (n=1)</v>
      </c>
      <c r="CU19" s="113" t="s">
        <v>269</v>
      </c>
      <c r="CV19" s="113" t="str">
        <f>$CV$68</f>
        <v>KHH</v>
      </c>
      <c r="CW19" s="113" t="str">
        <f>$CW$67</f>
        <v>HH</v>
      </c>
      <c r="CX19" s="113" t="str">
        <f>$CY$68</f>
        <v>98.36% (n=60)</v>
      </c>
      <c r="CY19" s="113" t="str">
        <f>$CY$69</f>
        <v>1.64% (n=1)</v>
      </c>
      <c r="CZ19" s="113" t="s">
        <v>174</v>
      </c>
      <c r="DA19" s="113" t="str">
        <f>$DA$68</f>
        <v>HH</v>
      </c>
      <c r="DB19" s="113" t="str">
        <f>$DB$67</f>
        <v>KHH</v>
      </c>
      <c r="DC19" s="113" t="str">
        <f>$DD$68</f>
        <v>96.72% (n=59)</v>
      </c>
      <c r="DD19" s="113" t="str">
        <f>$DD$69</f>
        <v>3.28% (n=2)</v>
      </c>
      <c r="DE19" s="113">
        <f t="shared" ref="DE19" si="204">IF((IF(AND(CP19&lt;&gt;CQ19,CQ19="KHH"),100,IF(AND(CP19&lt;&gt;CQ19,CQ19="HH"),40,0)))+(IF(AND(CU19&lt;&gt;CV19,CV19="KHH"),100,IF(AND(CU19&lt;&gt;CV19,CV19="HH"),40,0))+(IF(AND(CZ19&lt;&gt;DA19,DA19="KHH"),100,IF(AND(CZ19&lt;&gt;DA19,DA19="HH"),40,0))))&gt;150,150,(IF(AND(CP19&lt;&gt;CQ19,CQ19="KHH"),100,IF(AND(CP19&lt;&gt;CQ19,CQ19="HH"),40,0)))+(IF(AND(CU19&lt;&gt;CV19,CV19="KHH"),100,IF(AND(CU19&lt;&gt;CV19,CV19="HH"),40,0))+(IF(AND(CZ19&lt;&gt;DA19,DA19="KHH"),100,IF(AND(CZ19&lt;&gt;DA19,DA19="HH"),40,0)))))</f>
        <v>0</v>
      </c>
      <c r="DF19" s="113" t="s">
        <v>174</v>
      </c>
      <c r="DG19" s="113" t="str">
        <f>$DG$68</f>
        <v>HH</v>
      </c>
      <c r="DH19" s="113" t="str">
        <f>$DH$67</f>
        <v>KHH</v>
      </c>
      <c r="DI19" s="113" t="str">
        <f>$DJ$68</f>
        <v>98.36% (n=60)</v>
      </c>
      <c r="DJ19" s="113" t="str">
        <f>$DJ$69</f>
        <v>1.64% (n=1)</v>
      </c>
      <c r="DK19" s="113" t="s">
        <v>174</v>
      </c>
      <c r="DL19" s="113" t="str">
        <f>$DL$68</f>
        <v>HH</v>
      </c>
      <c r="DM19" s="113" t="str">
        <f>$DM$67</f>
        <v>KHH</v>
      </c>
      <c r="DN19" s="113" t="str">
        <f>$DO$68</f>
        <v>98.36% (n=60)</v>
      </c>
      <c r="DO19" s="113" t="str">
        <f>$DO$69</f>
        <v>1.64% (n=1)</v>
      </c>
      <c r="DP19" s="113" t="s">
        <v>174</v>
      </c>
      <c r="DQ19" s="113" t="str">
        <f>$DQ$67</f>
        <v>HH</v>
      </c>
      <c r="DR19" s="113" t="str">
        <f>$DR$67</f>
        <v>KHH</v>
      </c>
      <c r="DS19" s="113" t="str">
        <f>$DT$68</f>
        <v>93.44% (n=57)</v>
      </c>
      <c r="DT19" s="113" t="str">
        <f>$DT$69</f>
        <v>6.56% (n=4)</v>
      </c>
      <c r="DU19" s="113">
        <f>IF((IF(AND(DF19&lt;&gt;DG19,DG19="KHH"),100,IF(AND(DF19&lt;&gt;DG19,DG19="HH"),40,0)))+(IF(AND(DK19&lt;&gt;DL19,DL19="KHH"),100,IF(AND(DK19&lt;&gt;DL19,DL19="HH"),40,0))+(IF(AND(DP19&lt;&gt;DQ19,DQ19="KHH"),100,IF(AND(DP19&lt;&gt;DQ19,DQ19="HH"),40,0))))&gt;150,150,(IF(AND(DF19&lt;&gt;DG19,DG19="KHH"),100,IF(AND(DF19&lt;&gt;DG19,DG19="HH"),40,0)))+(IF(AND(DK19&lt;&gt;DL19,DL19="KHH"),100,IF(AND(DK19&lt;&gt;DL19,DL19="HH"),40,0))+(IF(AND(DP19&lt;&gt;DQ19,DQ19="KHH"),100,IF(AND(DP19&lt;&gt;DQ19,DQ19="HH"),40,0)))))</f>
        <v>0</v>
      </c>
      <c r="DV19" s="113">
        <f t="shared" ref="DV19" si="205">IF((CO19+DE19+DU19)&gt;150,150,(CO19+DE19+DU19))</f>
        <v>0</v>
      </c>
      <c r="DW19" s="113" t="str">
        <f t="shared" ref="DW19" si="206">IF(DV19&lt;80, "Đạt",IF(DV19&lt;100, "Cảnh báo","Không Đạt"))</f>
        <v>Đạt</v>
      </c>
      <c r="DX19" s="113">
        <f>Diem!O20</f>
        <v>0</v>
      </c>
      <c r="DY19" s="113" t="str">
        <f t="shared" ref="DY19" si="207">IF(DX19&lt;80, "Đạt",IF(DX19&lt;100, "Cảnh báo","Không Đạt"))</f>
        <v>Đạt</v>
      </c>
      <c r="DZ19" s="113" t="s">
        <v>270</v>
      </c>
      <c r="EA19" s="113" t="s">
        <v>270</v>
      </c>
      <c r="EB19" s="113" t="str">
        <f>$EB$68</f>
        <v>Âm tính</v>
      </c>
      <c r="EC19" s="113" t="str">
        <f>$EC$67</f>
        <v>Dương tính</v>
      </c>
      <c r="ED19" s="113" t="str">
        <f>$EE$68</f>
        <v>100% (n=30)</v>
      </c>
      <c r="EE19" s="113" t="str">
        <f>$EE$69</f>
        <v>0% (n=0)</v>
      </c>
      <c r="EF19" s="113" t="s">
        <v>270</v>
      </c>
      <c r="EG19" s="113" t="s">
        <v>270</v>
      </c>
      <c r="EH19" s="113" t="str">
        <f>$EH$68</f>
        <v>Âm tính</v>
      </c>
      <c r="EI19" s="113" t="str">
        <f>$EI$67</f>
        <v>Dương tính</v>
      </c>
      <c r="EJ19" s="113" t="str">
        <f>$EK$68</f>
        <v>100% (n=29)</v>
      </c>
      <c r="EK19" s="113" t="str">
        <f>$EK$69</f>
        <v>0% (n=0)</v>
      </c>
      <c r="EL19" s="113">
        <f t="shared" ref="EL19" si="208">(IF(AND(EA19&lt;&gt;DZ19,DZ19="Dương tính"),80,IF(AND(EA19&lt;&gt;DZ19,DZ19="Âm tính"),40,0)))+(IF(AND(EG19&lt;&gt;EF19,EF19="Dương tính"),80,IF(AND(EG19&lt;&gt;EF19,EF19="Âm tính"),40,0)))</f>
        <v>0</v>
      </c>
      <c r="EM19" s="113" t="s">
        <v>270</v>
      </c>
      <c r="EN19" s="113" t="s">
        <v>270</v>
      </c>
      <c r="EO19" s="113" t="str">
        <f>$EO$68</f>
        <v>Âm tính</v>
      </c>
      <c r="EP19" s="113" t="str">
        <f>$EO$69</f>
        <v>Dương tính</v>
      </c>
      <c r="EQ19" s="113" t="str">
        <f>$ER$68</f>
        <v>100% (n=30)</v>
      </c>
      <c r="ER19" s="113" t="str">
        <f>$ER$69</f>
        <v>0% (n=0)</v>
      </c>
      <c r="ES19" s="113" t="s">
        <v>270</v>
      </c>
      <c r="ET19" s="113" t="s">
        <v>270</v>
      </c>
      <c r="EU19" s="113" t="str">
        <f>$EU$68</f>
        <v>Âm tính</v>
      </c>
      <c r="EV19" s="113" t="str">
        <f>$EV$67</f>
        <v>Dương tính</v>
      </c>
      <c r="EW19" s="113" t="str">
        <f>$EX$68</f>
        <v>100% (n=29)</v>
      </c>
      <c r="EX19" s="113" t="str">
        <f>$EX$69</f>
        <v>0% (n=0)</v>
      </c>
      <c r="EY19" s="113">
        <f t="shared" si="148"/>
        <v>0</v>
      </c>
      <c r="EZ19" s="113" t="s">
        <v>270</v>
      </c>
      <c r="FA19" s="113" t="s">
        <v>270</v>
      </c>
      <c r="FB19" s="113" t="str">
        <f>$FB$68</f>
        <v>Âm tính</v>
      </c>
      <c r="FC19" s="113" t="str">
        <f>$FB$69</f>
        <v>Dương tính</v>
      </c>
      <c r="FD19" s="113" t="str">
        <f>$FE$68</f>
        <v>100% (n=30)</v>
      </c>
      <c r="FE19" s="113" t="str">
        <f>$FE$69</f>
        <v>0% (n=0)</v>
      </c>
      <c r="FF19" s="113" t="s">
        <v>270</v>
      </c>
      <c r="FG19" s="113" t="s">
        <v>270</v>
      </c>
      <c r="FH19" s="113" t="str">
        <f>$FH$68</f>
        <v>Âm tính</v>
      </c>
      <c r="FI19" s="113" t="str">
        <f>$FI$67</f>
        <v>Dương tính</v>
      </c>
      <c r="FJ19" s="113" t="str">
        <f>$FK$68</f>
        <v>100% (n=29)</v>
      </c>
      <c r="FK19" s="113" t="str">
        <f>$FK$69</f>
        <v>0% (n=0)</v>
      </c>
      <c r="FL19" s="113">
        <f t="shared" ref="FL19" si="209">(IF(AND(FA19&lt;&gt;EZ19,EZ19="Dương tính"),80,IF(AND(FA19&lt;&gt;EZ19,EZ19="Âm tính"),40,0)))+(IF(AND(FG19&lt;&gt;FF19,FF19="Dương tính"),80,IF(AND(FG19&lt;&gt;FF19,FF19="Âm tính"),40,0)))</f>
        <v>0</v>
      </c>
      <c r="FM19" s="113">
        <f t="shared" ref="FM19" si="210">IF((EL19+EY19+FL19)&gt;150,150,(EL19+EY19+FL19))</f>
        <v>0</v>
      </c>
      <c r="FN19" s="113" t="str">
        <f t="shared" ref="FN19" si="211">IF(FM19&lt;80, "Đạt",IF(FM19&lt;100, "Cảnh báo","Không Đạt"))</f>
        <v>Đạt</v>
      </c>
      <c r="FO19" s="113">
        <f>Diem!P20</f>
        <v>80</v>
      </c>
      <c r="FP19" s="113" t="str">
        <f t="shared" ref="FP19" si="212">IF(FO19&lt;80, "Đạt",IF(FO19&lt;100, "Cảnh báo","Không Đạt"))</f>
        <v>Cảnh báo</v>
      </c>
      <c r="FQ19" s="113" t="s">
        <v>281</v>
      </c>
      <c r="FR19" s="113" t="s">
        <v>281</v>
      </c>
      <c r="FS19" s="113" t="str">
        <f>$FS$67</f>
        <v>Không có KTBT</v>
      </c>
      <c r="FT19" s="113" t="str">
        <f>$FT$67</f>
        <v>Có KTBT</v>
      </c>
      <c r="FU19" s="113" t="str">
        <f>$FV$68</f>
        <v>100% (n=21)</v>
      </c>
      <c r="FV19" s="113" t="str">
        <f>$FV$69</f>
        <v>0% (n=0)</v>
      </c>
      <c r="FW19" s="113">
        <f t="shared" ref="FW19" si="213">IF((IF(AND(FR19&lt;&gt;FQ19,FQ19="Có KTBT"),80,IF(AND(FR19&lt;&gt;FQ19,FQ19="Không có KTBT"),40,0)))&gt;150,150,IF(AND(FR19&lt;&gt;FQ19,FQ19="Có KTBT"),80,IF(AND(FR19&lt;&gt;FQ19,FQ19="Không có KTBT"),40,0)))</f>
        <v>0</v>
      </c>
      <c r="FX19" s="113" t="s">
        <v>281</v>
      </c>
      <c r="FY19" s="113" t="s">
        <v>281</v>
      </c>
      <c r="FZ19" s="113" t="str">
        <f>$FZ$67</f>
        <v>Không có KTBT</v>
      </c>
      <c r="GA19" s="113" t="str">
        <f>$GA$67</f>
        <v>Có KTBT</v>
      </c>
      <c r="GB19" s="113" t="str">
        <f>$GC$68</f>
        <v>100% (n=21)</v>
      </c>
      <c r="GC19" s="113" t="str">
        <f>$GC$69</f>
        <v>0% (n=0)</v>
      </c>
      <c r="GD19" s="113">
        <f t="shared" ref="GD19" si="214">IF((IF(AND(FY19&lt;&gt;FX19,FX19="Có KTBT"),80,IF(AND(FY19&lt;&gt;FX19,FX19="Không có KTBT"),40,0)))&gt;150,150,IF(AND(FY19&lt;&gt;FX19,FX19="Có KTBT"),80,IF(AND(FY19&lt;&gt;FX19,FX19="Không có KTBT"),40,0)))</f>
        <v>0</v>
      </c>
      <c r="GE19" s="113" t="s">
        <v>281</v>
      </c>
      <c r="GF19" s="113" t="s">
        <v>281</v>
      </c>
      <c r="GG19" s="113" t="str">
        <f>$GG$67</f>
        <v>Không có KTBT</v>
      </c>
      <c r="GH19" s="113" t="str">
        <f>$GH$67</f>
        <v>Có KTBT</v>
      </c>
      <c r="GI19" s="113" t="str">
        <f>$GJ$68</f>
        <v>100% (n=21)</v>
      </c>
      <c r="GJ19" s="113" t="str">
        <f>$GJ$69</f>
        <v>0% (n=0)</v>
      </c>
      <c r="GK19" s="113">
        <f t="shared" si="99"/>
        <v>0</v>
      </c>
      <c r="GL19" s="113">
        <f t="shared" si="140"/>
        <v>0</v>
      </c>
      <c r="GM19" s="113" t="str">
        <f t="shared" ref="GM19" si="215">IF(GL19&lt;80, "Đạt",IF(GL19&lt;100, "Cảnh báo","Không Đạt"))</f>
        <v>Đạt</v>
      </c>
      <c r="GN19" s="113">
        <f>Diem!Q20</f>
        <v>80</v>
      </c>
      <c r="GO19" s="113" t="str">
        <f t="shared" ref="GO19" si="216">IF(GN19&lt;80, "Đạt",IF(GN19&lt;100, "Cảnh báo","Không Đạt"))</f>
        <v>Cảnh báo</v>
      </c>
    </row>
    <row r="20" spans="1:197" s="115" customFormat="1" ht="23.25" customHeight="1">
      <c r="A20" s="111">
        <v>19</v>
      </c>
      <c r="B20" s="112" t="s">
        <v>45</v>
      </c>
      <c r="C20" s="112" t="s">
        <v>66</v>
      </c>
      <c r="D20" s="112" t="s">
        <v>72</v>
      </c>
      <c r="E20" s="112" t="str">
        <f t="shared" si="60"/>
        <v>TOÀN DIỆN</v>
      </c>
      <c r="F20" s="112" t="s">
        <v>10</v>
      </c>
      <c r="G20" s="111" t="s">
        <v>7</v>
      </c>
      <c r="H20" s="111" t="s">
        <v>385</v>
      </c>
      <c r="I20" s="111" t="s">
        <v>327</v>
      </c>
      <c r="J20" s="112" t="s">
        <v>421</v>
      </c>
      <c r="K20" s="112"/>
      <c r="L20" s="111" t="s">
        <v>35</v>
      </c>
      <c r="M20" s="113">
        <v>2306</v>
      </c>
      <c r="N20" s="113" t="s">
        <v>251</v>
      </c>
      <c r="O20" s="114">
        <v>45271</v>
      </c>
      <c r="P20" s="113" t="s">
        <v>522</v>
      </c>
      <c r="Q20" s="113" t="s">
        <v>264</v>
      </c>
      <c r="R20" s="113" t="s">
        <v>522</v>
      </c>
      <c r="S20" s="113" t="s">
        <v>264</v>
      </c>
      <c r="T20" s="113" t="s">
        <v>576</v>
      </c>
      <c r="U20" s="113" t="s">
        <v>264</v>
      </c>
      <c r="V20" s="113" t="s">
        <v>487</v>
      </c>
      <c r="W20" s="113" t="s">
        <v>487</v>
      </c>
      <c r="X20" s="113" t="s">
        <v>278</v>
      </c>
      <c r="Y20" s="113">
        <v>0</v>
      </c>
      <c r="Z20" s="113">
        <v>0</v>
      </c>
      <c r="AA20" s="113">
        <v>0</v>
      </c>
      <c r="AB20" s="113"/>
      <c r="AC20" s="113"/>
      <c r="AD20" s="113">
        <v>0</v>
      </c>
      <c r="AE20" s="113">
        <f t="shared" si="31"/>
        <v>0</v>
      </c>
      <c r="AF20" s="113">
        <f>Diem!L21</f>
        <v>0</v>
      </c>
      <c r="AG20" s="113" t="str">
        <f t="shared" si="95"/>
        <v>Đạt</v>
      </c>
      <c r="AH20" s="113" t="s">
        <v>522</v>
      </c>
      <c r="AI20" s="113" t="s">
        <v>264</v>
      </c>
      <c r="AJ20" s="113" t="str">
        <f t="shared" si="32"/>
        <v>O RhD Dương</v>
      </c>
      <c r="AK20" s="113" t="str">
        <f>$AK$68</f>
        <v>O RhD Dương</v>
      </c>
      <c r="AL20" s="113"/>
      <c r="AM20" s="113"/>
      <c r="AN20" s="113" t="str">
        <f>$AN$68</f>
        <v>100% (n=61)</v>
      </c>
      <c r="AO20" s="113"/>
      <c r="AP20" s="113"/>
      <c r="AQ20" s="113">
        <f t="shared" si="33"/>
        <v>0</v>
      </c>
      <c r="AR20" s="113">
        <f t="shared" si="34"/>
        <v>0</v>
      </c>
      <c r="AS20" s="113">
        <f t="shared" si="35"/>
        <v>0</v>
      </c>
      <c r="AT20" s="113" t="s">
        <v>522</v>
      </c>
      <c r="AU20" s="113" t="s">
        <v>264</v>
      </c>
      <c r="AV20" s="113" t="str">
        <f t="shared" si="36"/>
        <v>O RhD Dương</v>
      </c>
      <c r="AW20" s="113" t="str">
        <f>$AW$68</f>
        <v>O RhD Dương</v>
      </c>
      <c r="AX20" s="113"/>
      <c r="AY20" s="113"/>
      <c r="AZ20" s="113" t="str">
        <f>$AZ$68</f>
        <v>100% (n=61)</v>
      </c>
      <c r="BA20" s="113"/>
      <c r="BB20" s="113"/>
      <c r="BC20" s="113">
        <f t="shared" si="37"/>
        <v>0</v>
      </c>
      <c r="BD20" s="113">
        <f t="shared" si="38"/>
        <v>0</v>
      </c>
      <c r="BE20" s="113">
        <f t="shared" si="39"/>
        <v>0</v>
      </c>
      <c r="BF20" s="113" t="s">
        <v>576</v>
      </c>
      <c r="BG20" s="113" t="s">
        <v>264</v>
      </c>
      <c r="BH20" s="113" t="str">
        <f t="shared" si="40"/>
        <v>AB RhD Dương</v>
      </c>
      <c r="BI20" s="113" t="str">
        <f>$BI$68</f>
        <v>AB RhD Dương</v>
      </c>
      <c r="BJ20" s="113"/>
      <c r="BK20" s="113"/>
      <c r="BL20" s="113" t="str">
        <f>$BL$68</f>
        <v>100% (n=61)</v>
      </c>
      <c r="BM20" s="113"/>
      <c r="BN20" s="113"/>
      <c r="BO20" s="113">
        <f t="shared" si="41"/>
        <v>0</v>
      </c>
      <c r="BP20" s="113">
        <f t="shared" si="42"/>
        <v>0</v>
      </c>
      <c r="BQ20" s="113">
        <f t="shared" si="43"/>
        <v>0</v>
      </c>
      <c r="BR20" s="113">
        <f t="shared" si="44"/>
        <v>0</v>
      </c>
      <c r="BS20" s="113" t="str">
        <f t="shared" si="45"/>
        <v>Đạt</v>
      </c>
      <c r="BT20" s="113">
        <f t="shared" si="46"/>
        <v>0</v>
      </c>
      <c r="BU20" s="113" t="str">
        <f t="shared" si="47"/>
        <v>Đạt</v>
      </c>
      <c r="BV20" s="113">
        <f>Diem!M21</f>
        <v>0</v>
      </c>
      <c r="BW20" s="113" t="str">
        <f t="shared" si="48"/>
        <v>Đạt</v>
      </c>
      <c r="BX20" s="113">
        <f>Diem!N21</f>
        <v>0</v>
      </c>
      <c r="BY20" s="113" t="str">
        <f t="shared" si="49"/>
        <v>Đạt</v>
      </c>
      <c r="BZ20" s="113" t="s">
        <v>269</v>
      </c>
      <c r="CA20" s="113" t="str">
        <f>$CA$68</f>
        <v>KHH</v>
      </c>
      <c r="CB20" s="113" t="str">
        <f>$CB$67</f>
        <v>HH</v>
      </c>
      <c r="CC20" s="113" t="str">
        <f>$CD$68</f>
        <v>98.36% (n=60)</v>
      </c>
      <c r="CD20" s="113" t="str">
        <f>$CD$69</f>
        <v>1.64% (n=1)</v>
      </c>
      <c r="CE20" s="113" t="s">
        <v>269</v>
      </c>
      <c r="CF20" s="113" t="str">
        <f>$CF$68</f>
        <v>KHH</v>
      </c>
      <c r="CG20" s="113" t="str">
        <f>$CG$67</f>
        <v>HH</v>
      </c>
      <c r="CH20" s="113" t="str">
        <f>$CI$68</f>
        <v>98.36% (n=60)</v>
      </c>
      <c r="CI20" s="113" t="str">
        <f>$CI$69</f>
        <v>1.64% (n=1)</v>
      </c>
      <c r="CJ20" s="113" t="s">
        <v>174</v>
      </c>
      <c r="CK20" s="113" t="str">
        <f>$CK$68</f>
        <v>HH</v>
      </c>
      <c r="CL20" s="113" t="str">
        <f>$CK$69</f>
        <v>KHH</v>
      </c>
      <c r="CM20" s="113" t="str">
        <f>$CN$68</f>
        <v>96.72% (n=59)</v>
      </c>
      <c r="CN20" s="113" t="str">
        <f>$CN$69</f>
        <v>3.28% (n=2)</v>
      </c>
      <c r="CO20" s="113">
        <f t="shared" si="50"/>
        <v>0</v>
      </c>
      <c r="CP20" s="113" t="s">
        <v>269</v>
      </c>
      <c r="CQ20" s="113" t="str">
        <f>$CQ$68</f>
        <v>KHH</v>
      </c>
      <c r="CR20" s="113" t="str">
        <f>$CR$67</f>
        <v>HH</v>
      </c>
      <c r="CS20" s="113" t="str">
        <f>$CT$68</f>
        <v>98.36% (n=60)</v>
      </c>
      <c r="CT20" s="113" t="str">
        <f>$CT$69</f>
        <v>1.64% (n=1)</v>
      </c>
      <c r="CU20" s="113" t="s">
        <v>269</v>
      </c>
      <c r="CV20" s="113" t="str">
        <f>$CV$68</f>
        <v>KHH</v>
      </c>
      <c r="CW20" s="113" t="str">
        <f>$CW$67</f>
        <v>HH</v>
      </c>
      <c r="CX20" s="113" t="str">
        <f>$CY$68</f>
        <v>98.36% (n=60)</v>
      </c>
      <c r="CY20" s="113" t="str">
        <f>$CY$69</f>
        <v>1.64% (n=1)</v>
      </c>
      <c r="CZ20" s="113" t="s">
        <v>174</v>
      </c>
      <c r="DA20" s="113" t="str">
        <f>$DA$68</f>
        <v>HH</v>
      </c>
      <c r="DB20" s="113" t="str">
        <f>$DB$67</f>
        <v>KHH</v>
      </c>
      <c r="DC20" s="113" t="str">
        <f>$DD$68</f>
        <v>96.72% (n=59)</v>
      </c>
      <c r="DD20" s="113" t="str">
        <f>$DD$69</f>
        <v>3.28% (n=2)</v>
      </c>
      <c r="DE20" s="113">
        <f t="shared" si="51"/>
        <v>0</v>
      </c>
      <c r="DF20" s="113" t="s">
        <v>174</v>
      </c>
      <c r="DG20" s="113" t="str">
        <f>$DG$68</f>
        <v>HH</v>
      </c>
      <c r="DH20" s="113" t="str">
        <f>$DH$67</f>
        <v>KHH</v>
      </c>
      <c r="DI20" s="113" t="str">
        <f>$DJ$68</f>
        <v>98.36% (n=60)</v>
      </c>
      <c r="DJ20" s="113" t="str">
        <f>$DJ$69</f>
        <v>1.64% (n=1)</v>
      </c>
      <c r="DK20" s="113" t="s">
        <v>174</v>
      </c>
      <c r="DL20" s="113" t="str">
        <f>$DL$68</f>
        <v>HH</v>
      </c>
      <c r="DM20" s="113" t="str">
        <f>$DM$67</f>
        <v>KHH</v>
      </c>
      <c r="DN20" s="113" t="str">
        <f>$DO$68</f>
        <v>98.36% (n=60)</v>
      </c>
      <c r="DO20" s="113" t="str">
        <f>$DO$69</f>
        <v>1.64% (n=1)</v>
      </c>
      <c r="DP20" s="113" t="s">
        <v>174</v>
      </c>
      <c r="DQ20" s="113" t="str">
        <f>$DQ$67</f>
        <v>HH</v>
      </c>
      <c r="DR20" s="113" t="str">
        <f>$DR$67</f>
        <v>KHH</v>
      </c>
      <c r="DS20" s="113" t="str">
        <f>$DT$68</f>
        <v>93.44% (n=57)</v>
      </c>
      <c r="DT20" s="113" t="str">
        <f>$DT$69</f>
        <v>6.56% (n=4)</v>
      </c>
      <c r="DU20" s="113">
        <f t="shared" si="52"/>
        <v>0</v>
      </c>
      <c r="DV20" s="113">
        <f t="shared" si="53"/>
        <v>0</v>
      </c>
      <c r="DW20" s="113" t="str">
        <f t="shared" si="54"/>
        <v>Đạt</v>
      </c>
      <c r="DX20" s="113">
        <f>Diem!O21</f>
        <v>0</v>
      </c>
      <c r="DY20" s="113" t="str">
        <f t="shared" si="55"/>
        <v>Đạt</v>
      </c>
      <c r="DZ20" s="113" t="s">
        <v>270</v>
      </c>
      <c r="EA20" s="113"/>
      <c r="EB20" s="113" t="str">
        <f>$EB$68</f>
        <v>Âm tính</v>
      </c>
      <c r="EC20" s="113" t="str">
        <f>$EC$67</f>
        <v>Dương tính</v>
      </c>
      <c r="ED20" s="113" t="str">
        <f>$EE$68</f>
        <v>100% (n=30)</v>
      </c>
      <c r="EE20" s="113" t="str">
        <f>$EE$69</f>
        <v>0% (n=0)</v>
      </c>
      <c r="EF20" s="113" t="s">
        <v>270</v>
      </c>
      <c r="EG20" s="113"/>
      <c r="EH20" s="113" t="str">
        <f>$EH$68</f>
        <v>Âm tính</v>
      </c>
      <c r="EI20" s="113" t="str">
        <f>$EI$67</f>
        <v>Dương tính</v>
      </c>
      <c r="EJ20" s="113" t="str">
        <f>$EK$68</f>
        <v>100% (n=29)</v>
      </c>
      <c r="EK20" s="113" t="str">
        <f>$EK$69</f>
        <v>0% (n=0)</v>
      </c>
      <c r="EL20" s="113"/>
      <c r="EM20" s="113" t="s">
        <v>270</v>
      </c>
      <c r="EN20" s="113"/>
      <c r="EO20" s="113" t="str">
        <f>$EO$68</f>
        <v>Âm tính</v>
      </c>
      <c r="EP20" s="113" t="str">
        <f>$EO$69</f>
        <v>Dương tính</v>
      </c>
      <c r="EQ20" s="113" t="str">
        <f>$ER$68</f>
        <v>100% (n=30)</v>
      </c>
      <c r="ER20" s="113" t="str">
        <f>$ER$69</f>
        <v>0% (n=0)</v>
      </c>
      <c r="ES20" s="113" t="s">
        <v>270</v>
      </c>
      <c r="ET20" s="113"/>
      <c r="EU20" s="113" t="str">
        <f>$EU$68</f>
        <v>Âm tính</v>
      </c>
      <c r="EV20" s="113" t="str">
        <f>$EV$67</f>
        <v>Dương tính</v>
      </c>
      <c r="EW20" s="113" t="str">
        <f>$EX$68</f>
        <v>100% (n=29)</v>
      </c>
      <c r="EX20" s="113" t="str">
        <f>$EX$69</f>
        <v>0% (n=0)</v>
      </c>
      <c r="EY20" s="113"/>
      <c r="EZ20" s="113" t="s">
        <v>270</v>
      </c>
      <c r="FA20" s="113"/>
      <c r="FB20" s="113" t="str">
        <f>$FB$68</f>
        <v>Âm tính</v>
      </c>
      <c r="FC20" s="113" t="str">
        <f>$FB$69</f>
        <v>Dương tính</v>
      </c>
      <c r="FD20" s="113" t="str">
        <f>$FE$68</f>
        <v>100% (n=30)</v>
      </c>
      <c r="FE20" s="113" t="str">
        <f>$FE$69</f>
        <v>0% (n=0)</v>
      </c>
      <c r="FF20" s="113" t="s">
        <v>270</v>
      </c>
      <c r="FG20" s="113"/>
      <c r="FH20" s="113" t="str">
        <f>$FH$68</f>
        <v>Âm tính</v>
      </c>
      <c r="FI20" s="113" t="str">
        <f>$FI$67</f>
        <v>Dương tính</v>
      </c>
      <c r="FJ20" s="113" t="str">
        <f>$FK$68</f>
        <v>100% (n=29)</v>
      </c>
      <c r="FK20" s="113" t="str">
        <f>$FK$69</f>
        <v>0% (n=0)</v>
      </c>
      <c r="FL20" s="113"/>
      <c r="FM20" s="113"/>
      <c r="FN20" s="113"/>
      <c r="FO20" s="113"/>
      <c r="FP20" s="113"/>
      <c r="FQ20" s="113" t="s">
        <v>281</v>
      </c>
      <c r="FR20" s="113"/>
      <c r="FS20" s="113" t="str">
        <f>$FS$67</f>
        <v>Không có KTBT</v>
      </c>
      <c r="FT20" s="113" t="str">
        <f>$FT$67</f>
        <v>Có KTBT</v>
      </c>
      <c r="FU20" s="113" t="str">
        <f>$FV$68</f>
        <v>100% (n=21)</v>
      </c>
      <c r="FV20" s="113" t="str">
        <f>$FV$69</f>
        <v>0% (n=0)</v>
      </c>
      <c r="FW20" s="113"/>
      <c r="FX20" s="113" t="s">
        <v>281</v>
      </c>
      <c r="FY20" s="113"/>
      <c r="FZ20" s="113" t="str">
        <f>$FZ$67</f>
        <v>Không có KTBT</v>
      </c>
      <c r="GA20" s="113" t="str">
        <f>$GA$67</f>
        <v>Có KTBT</v>
      </c>
      <c r="GB20" s="113" t="str">
        <f>$GC$68</f>
        <v>100% (n=21)</v>
      </c>
      <c r="GC20" s="113" t="str">
        <f>$GC$69</f>
        <v>0% (n=0)</v>
      </c>
      <c r="GD20" s="113"/>
      <c r="GE20" s="113" t="s">
        <v>281</v>
      </c>
      <c r="GF20" s="113"/>
      <c r="GG20" s="113" t="str">
        <f>$GG$67</f>
        <v>Không có KTBT</v>
      </c>
      <c r="GH20" s="113" t="str">
        <f>$GH$67</f>
        <v>Có KTBT</v>
      </c>
      <c r="GI20" s="113" t="str">
        <f>$GJ$68</f>
        <v>100% (n=21)</v>
      </c>
      <c r="GJ20" s="113" t="str">
        <f>$GJ$69</f>
        <v>0% (n=0)</v>
      </c>
      <c r="GK20" s="113"/>
      <c r="GL20" s="113"/>
      <c r="GM20" s="113"/>
      <c r="GN20" s="113"/>
      <c r="GO20" s="113"/>
    </row>
    <row r="21" spans="1:197" s="115" customFormat="1" ht="23.25" customHeight="1">
      <c r="A21" s="111">
        <v>20</v>
      </c>
      <c r="B21" s="112" t="s">
        <v>18</v>
      </c>
      <c r="C21" s="112" t="s">
        <v>67</v>
      </c>
      <c r="D21" s="112" t="s">
        <v>72</v>
      </c>
      <c r="E21" s="112" t="str">
        <f t="shared" si="60"/>
        <v>TOÀN DIỆN</v>
      </c>
      <c r="F21" s="112" t="s">
        <v>306</v>
      </c>
      <c r="G21" s="111" t="s">
        <v>5</v>
      </c>
      <c r="H21" s="112" t="s">
        <v>397</v>
      </c>
      <c r="I21" s="111" t="s">
        <v>409</v>
      </c>
      <c r="J21" s="112" t="s">
        <v>311</v>
      </c>
      <c r="K21" s="112" t="s">
        <v>408</v>
      </c>
      <c r="L21" s="111" t="s">
        <v>328</v>
      </c>
      <c r="M21" s="113">
        <v>2306</v>
      </c>
      <c r="N21" s="113" t="s">
        <v>251</v>
      </c>
      <c r="O21" s="114">
        <v>45271</v>
      </c>
      <c r="P21" s="113" t="s">
        <v>522</v>
      </c>
      <c r="Q21" s="113" t="s">
        <v>264</v>
      </c>
      <c r="R21" s="113" t="s">
        <v>522</v>
      </c>
      <c r="S21" s="113" t="s">
        <v>264</v>
      </c>
      <c r="T21" s="113" t="s">
        <v>576</v>
      </c>
      <c r="U21" s="113" t="s">
        <v>264</v>
      </c>
      <c r="V21" s="113" t="s">
        <v>487</v>
      </c>
      <c r="W21" s="113" t="s">
        <v>487</v>
      </c>
      <c r="X21" s="113" t="s">
        <v>278</v>
      </c>
      <c r="Y21" s="113">
        <v>0</v>
      </c>
      <c r="Z21" s="113">
        <v>0</v>
      </c>
      <c r="AA21" s="113">
        <v>0</v>
      </c>
      <c r="AB21" s="113">
        <v>0</v>
      </c>
      <c r="AC21" s="113">
        <v>0</v>
      </c>
      <c r="AD21" s="113">
        <v>0</v>
      </c>
      <c r="AE21" s="113">
        <f t="shared" si="31"/>
        <v>0</v>
      </c>
      <c r="AF21" s="113">
        <f>Diem!L22</f>
        <v>0</v>
      </c>
      <c r="AG21" s="113" t="str">
        <f t="shared" si="95"/>
        <v>Đạt</v>
      </c>
      <c r="AH21" s="113" t="s">
        <v>522</v>
      </c>
      <c r="AI21" s="113" t="s">
        <v>264</v>
      </c>
      <c r="AJ21" s="113" t="str">
        <f t="shared" si="32"/>
        <v>O RhD Dương</v>
      </c>
      <c r="AK21" s="113" t="str">
        <f>$AK$68</f>
        <v>O RhD Dương</v>
      </c>
      <c r="AL21" s="113"/>
      <c r="AM21" s="113"/>
      <c r="AN21" s="113" t="str">
        <f>$AN$68</f>
        <v>100% (n=61)</v>
      </c>
      <c r="AO21" s="113"/>
      <c r="AP21" s="113"/>
      <c r="AQ21" s="113">
        <f t="shared" si="33"/>
        <v>0</v>
      </c>
      <c r="AR21" s="113">
        <f t="shared" si="34"/>
        <v>0</v>
      </c>
      <c r="AS21" s="113">
        <f t="shared" si="35"/>
        <v>0</v>
      </c>
      <c r="AT21" s="113" t="s">
        <v>522</v>
      </c>
      <c r="AU21" s="113" t="s">
        <v>264</v>
      </c>
      <c r="AV21" s="113" t="str">
        <f t="shared" si="36"/>
        <v>O RhD Dương</v>
      </c>
      <c r="AW21" s="113" t="str">
        <f>$AW$68</f>
        <v>O RhD Dương</v>
      </c>
      <c r="AX21" s="113"/>
      <c r="AY21" s="113"/>
      <c r="AZ21" s="113" t="str">
        <f>$AZ$68</f>
        <v>100% (n=61)</v>
      </c>
      <c r="BA21" s="113"/>
      <c r="BB21" s="113"/>
      <c r="BC21" s="113">
        <f t="shared" si="37"/>
        <v>0</v>
      </c>
      <c r="BD21" s="113">
        <f t="shared" si="38"/>
        <v>0</v>
      </c>
      <c r="BE21" s="113">
        <f t="shared" si="39"/>
        <v>0</v>
      </c>
      <c r="BF21" s="113" t="s">
        <v>576</v>
      </c>
      <c r="BG21" s="113" t="s">
        <v>264</v>
      </c>
      <c r="BH21" s="113" t="str">
        <f t="shared" si="40"/>
        <v>AB RhD Dương</v>
      </c>
      <c r="BI21" s="113" t="str">
        <f>$BI$68</f>
        <v>AB RhD Dương</v>
      </c>
      <c r="BJ21" s="113"/>
      <c r="BK21" s="113"/>
      <c r="BL21" s="113" t="str">
        <f>$BL$68</f>
        <v>100% (n=61)</v>
      </c>
      <c r="BM21" s="113"/>
      <c r="BN21" s="113"/>
      <c r="BO21" s="113">
        <f t="shared" si="41"/>
        <v>0</v>
      </c>
      <c r="BP21" s="113">
        <f t="shared" si="42"/>
        <v>0</v>
      </c>
      <c r="BQ21" s="113">
        <f t="shared" si="43"/>
        <v>0</v>
      </c>
      <c r="BR21" s="113">
        <f t="shared" si="44"/>
        <v>0</v>
      </c>
      <c r="BS21" s="113" t="str">
        <f t="shared" si="45"/>
        <v>Đạt</v>
      </c>
      <c r="BT21" s="113">
        <f t="shared" si="46"/>
        <v>0</v>
      </c>
      <c r="BU21" s="113" t="str">
        <f t="shared" si="47"/>
        <v>Đạt</v>
      </c>
      <c r="BV21" s="113">
        <f>Diem!M22</f>
        <v>0</v>
      </c>
      <c r="BW21" s="113" t="str">
        <f t="shared" si="48"/>
        <v>Đạt</v>
      </c>
      <c r="BX21" s="113">
        <f>Diem!N22</f>
        <v>0</v>
      </c>
      <c r="BY21" s="113" t="str">
        <f t="shared" si="49"/>
        <v>Đạt</v>
      </c>
      <c r="BZ21" s="113" t="s">
        <v>269</v>
      </c>
      <c r="CA21" s="113" t="str">
        <f>$CA$68</f>
        <v>KHH</v>
      </c>
      <c r="CB21" s="113" t="str">
        <f>$CB$67</f>
        <v>HH</v>
      </c>
      <c r="CC21" s="113" t="str">
        <f>$CD$68</f>
        <v>98.36% (n=60)</v>
      </c>
      <c r="CD21" s="113" t="str">
        <f>$CD$69</f>
        <v>1.64% (n=1)</v>
      </c>
      <c r="CE21" s="113" t="s">
        <v>269</v>
      </c>
      <c r="CF21" s="113" t="str">
        <f>$CF$68</f>
        <v>KHH</v>
      </c>
      <c r="CG21" s="113" t="str">
        <f>$CG$67</f>
        <v>HH</v>
      </c>
      <c r="CH21" s="113" t="str">
        <f>$CI$68</f>
        <v>98.36% (n=60)</v>
      </c>
      <c r="CI21" s="113" t="str">
        <f>$CI$69</f>
        <v>1.64% (n=1)</v>
      </c>
      <c r="CJ21" s="113" t="s">
        <v>174</v>
      </c>
      <c r="CK21" s="113" t="str">
        <f>$CK$68</f>
        <v>HH</v>
      </c>
      <c r="CL21" s="113" t="str">
        <f>$CK$69</f>
        <v>KHH</v>
      </c>
      <c r="CM21" s="113" t="str">
        <f>$CN$68</f>
        <v>96.72% (n=59)</v>
      </c>
      <c r="CN21" s="113" t="str">
        <f>$CN$69</f>
        <v>3.28% (n=2)</v>
      </c>
      <c r="CO21" s="113">
        <f t="shared" si="50"/>
        <v>0</v>
      </c>
      <c r="CP21" s="113" t="s">
        <v>269</v>
      </c>
      <c r="CQ21" s="113" t="str">
        <f>$CQ$68</f>
        <v>KHH</v>
      </c>
      <c r="CR21" s="113" t="str">
        <f>$CR$67</f>
        <v>HH</v>
      </c>
      <c r="CS21" s="113" t="str">
        <f>$CT$68</f>
        <v>98.36% (n=60)</v>
      </c>
      <c r="CT21" s="113" t="str">
        <f>$CT$69</f>
        <v>1.64% (n=1)</v>
      </c>
      <c r="CU21" s="113" t="s">
        <v>269</v>
      </c>
      <c r="CV21" s="113" t="str">
        <f>$CV$68</f>
        <v>KHH</v>
      </c>
      <c r="CW21" s="113" t="str">
        <f>$CW$67</f>
        <v>HH</v>
      </c>
      <c r="CX21" s="113" t="str">
        <f>$CY$68</f>
        <v>98.36% (n=60)</v>
      </c>
      <c r="CY21" s="113" t="str">
        <f>$CY$69</f>
        <v>1.64% (n=1)</v>
      </c>
      <c r="CZ21" s="113" t="s">
        <v>174</v>
      </c>
      <c r="DA21" s="113" t="str">
        <f>$DA$68</f>
        <v>HH</v>
      </c>
      <c r="DB21" s="113" t="str">
        <f>$DB$67</f>
        <v>KHH</v>
      </c>
      <c r="DC21" s="113" t="str">
        <f>$DD$68</f>
        <v>96.72% (n=59)</v>
      </c>
      <c r="DD21" s="113" t="str">
        <f>$DD$69</f>
        <v>3.28% (n=2)</v>
      </c>
      <c r="DE21" s="113">
        <f t="shared" si="51"/>
        <v>0</v>
      </c>
      <c r="DF21" s="113" t="s">
        <v>174</v>
      </c>
      <c r="DG21" s="113" t="str">
        <f>$DG$68</f>
        <v>HH</v>
      </c>
      <c r="DH21" s="113" t="str">
        <f>$DH$67</f>
        <v>KHH</v>
      </c>
      <c r="DI21" s="113" t="str">
        <f>$DJ$68</f>
        <v>98.36% (n=60)</v>
      </c>
      <c r="DJ21" s="113" t="str">
        <f>$DJ$69</f>
        <v>1.64% (n=1)</v>
      </c>
      <c r="DK21" s="113" t="s">
        <v>174</v>
      </c>
      <c r="DL21" s="113" t="str">
        <f>$DL$68</f>
        <v>HH</v>
      </c>
      <c r="DM21" s="113" t="str">
        <f>$DM$67</f>
        <v>KHH</v>
      </c>
      <c r="DN21" s="113" t="str">
        <f>$DO$68</f>
        <v>98.36% (n=60)</v>
      </c>
      <c r="DO21" s="113" t="str">
        <f>$DO$69</f>
        <v>1.64% (n=1)</v>
      </c>
      <c r="DP21" s="113" t="s">
        <v>174</v>
      </c>
      <c r="DQ21" s="113" t="str">
        <f>$DQ$67</f>
        <v>HH</v>
      </c>
      <c r="DR21" s="113" t="str">
        <f>$DR$67</f>
        <v>KHH</v>
      </c>
      <c r="DS21" s="113" t="str">
        <f>$DT$68</f>
        <v>93.44% (n=57)</v>
      </c>
      <c r="DT21" s="113" t="str">
        <f>$DT$69</f>
        <v>6.56% (n=4)</v>
      </c>
      <c r="DU21" s="113">
        <f t="shared" si="52"/>
        <v>0</v>
      </c>
      <c r="DV21" s="113">
        <f t="shared" si="53"/>
        <v>0</v>
      </c>
      <c r="DW21" s="113" t="str">
        <f t="shared" si="54"/>
        <v>Đạt</v>
      </c>
      <c r="DX21" s="113">
        <f>Diem!O22</f>
        <v>0</v>
      </c>
      <c r="DY21" s="113" t="str">
        <f t="shared" si="55"/>
        <v>Đạt</v>
      </c>
      <c r="DZ21" s="113" t="s">
        <v>270</v>
      </c>
      <c r="EA21" s="113" t="s">
        <v>270</v>
      </c>
      <c r="EB21" s="113" t="str">
        <f>$EB$68</f>
        <v>Âm tính</v>
      </c>
      <c r="EC21" s="113" t="str">
        <f>$EC$67</f>
        <v>Dương tính</v>
      </c>
      <c r="ED21" s="113" t="str">
        <f>$EE$68</f>
        <v>100% (n=30)</v>
      </c>
      <c r="EE21" s="113" t="str">
        <f>$EE$69</f>
        <v>0% (n=0)</v>
      </c>
      <c r="EF21" s="113" t="s">
        <v>270</v>
      </c>
      <c r="EG21" s="113" t="s">
        <v>270</v>
      </c>
      <c r="EH21" s="113" t="str">
        <f>$EH$68</f>
        <v>Âm tính</v>
      </c>
      <c r="EI21" s="113" t="str">
        <f>$EI$67</f>
        <v>Dương tính</v>
      </c>
      <c r="EJ21" s="113" t="str">
        <f>$EK$68</f>
        <v>100% (n=29)</v>
      </c>
      <c r="EK21" s="113" t="str">
        <f>$EK$69</f>
        <v>0% (n=0)</v>
      </c>
      <c r="EL21" s="113">
        <f t="shared" si="56"/>
        <v>0</v>
      </c>
      <c r="EM21" s="113" t="s">
        <v>270</v>
      </c>
      <c r="EN21" s="113" t="s">
        <v>270</v>
      </c>
      <c r="EO21" s="113" t="str">
        <f>$EO$68</f>
        <v>Âm tính</v>
      </c>
      <c r="EP21" s="113" t="str">
        <f>$EO$69</f>
        <v>Dương tính</v>
      </c>
      <c r="EQ21" s="113" t="str">
        <f>$ER$68</f>
        <v>100% (n=30)</v>
      </c>
      <c r="ER21" s="113" t="str">
        <f>$ER$69</f>
        <v>0% (n=0)</v>
      </c>
      <c r="ES21" s="113" t="s">
        <v>270</v>
      </c>
      <c r="ET21" s="113" t="s">
        <v>270</v>
      </c>
      <c r="EU21" s="113" t="str">
        <f>$EU$68</f>
        <v>Âm tính</v>
      </c>
      <c r="EV21" s="113" t="str">
        <f>$EV$67</f>
        <v>Dương tính</v>
      </c>
      <c r="EW21" s="113" t="str">
        <f>$EX$68</f>
        <v>100% (n=29)</v>
      </c>
      <c r="EX21" s="113" t="str">
        <f>$EX$69</f>
        <v>0% (n=0)</v>
      </c>
      <c r="EY21" s="113">
        <f>(IF(AND(EN21&lt;&gt;EM21,EM21="Âm tính"),80,IF(AND(EN21&lt;&gt;EM21,EM21="Âm tính"),40,0)))+(IF(AND(ET21&lt;&gt;ES21,ES21="Dương tính"),80,IF(AND(ET21&lt;&gt;ES21,ES21="Âm tính"),40,0)))</f>
        <v>0</v>
      </c>
      <c r="EZ21" s="113" t="s">
        <v>270</v>
      </c>
      <c r="FA21" s="113" t="s">
        <v>270</v>
      </c>
      <c r="FB21" s="113" t="str">
        <f>$FB$68</f>
        <v>Âm tính</v>
      </c>
      <c r="FC21" s="113" t="str">
        <f>$FB$69</f>
        <v>Dương tính</v>
      </c>
      <c r="FD21" s="113" t="str">
        <f>$FE$68</f>
        <v>100% (n=30)</v>
      </c>
      <c r="FE21" s="113" t="str">
        <f>$FE$69</f>
        <v>0% (n=0)</v>
      </c>
      <c r="FF21" s="113" t="s">
        <v>270</v>
      </c>
      <c r="FG21" s="113" t="s">
        <v>270</v>
      </c>
      <c r="FH21" s="113" t="str">
        <f>$FH$68</f>
        <v>Âm tính</v>
      </c>
      <c r="FI21" s="113" t="str">
        <f>$FI$67</f>
        <v>Dương tính</v>
      </c>
      <c r="FJ21" s="113" t="str">
        <f>$FK$68</f>
        <v>100% (n=29)</v>
      </c>
      <c r="FK21" s="113" t="str">
        <f>$FK$69</f>
        <v>0% (n=0)</v>
      </c>
      <c r="FL21" s="113">
        <f t="shared" si="96"/>
        <v>0</v>
      </c>
      <c r="FM21" s="113">
        <f t="shared" si="97"/>
        <v>0</v>
      </c>
      <c r="FN21" s="113" t="str">
        <f t="shared" si="58"/>
        <v>Đạt</v>
      </c>
      <c r="FO21" s="113">
        <f>Diem!P22</f>
        <v>0</v>
      </c>
      <c r="FP21" s="113" t="str">
        <f t="shared" si="59"/>
        <v>Đạt</v>
      </c>
      <c r="FQ21" s="113" t="s">
        <v>281</v>
      </c>
      <c r="FR21" s="113" t="s">
        <v>281</v>
      </c>
      <c r="FS21" s="113" t="str">
        <f>$FS$67</f>
        <v>Không có KTBT</v>
      </c>
      <c r="FT21" s="113" t="str">
        <f>$FT$67</f>
        <v>Có KTBT</v>
      </c>
      <c r="FU21" s="113" t="str">
        <f>$FV$68</f>
        <v>100% (n=21)</v>
      </c>
      <c r="FV21" s="113" t="str">
        <f>$FV$69</f>
        <v>0% (n=0)</v>
      </c>
      <c r="FW21" s="113">
        <f t="shared" si="139"/>
        <v>0</v>
      </c>
      <c r="FX21" s="113" t="s">
        <v>281</v>
      </c>
      <c r="FY21" s="113" t="s">
        <v>281</v>
      </c>
      <c r="FZ21" s="113" t="str">
        <f>$FZ$67</f>
        <v>Không có KTBT</v>
      </c>
      <c r="GA21" s="113" t="str">
        <f>$GA$67</f>
        <v>Có KTBT</v>
      </c>
      <c r="GB21" s="113" t="str">
        <f>$GC$68</f>
        <v>100% (n=21)</v>
      </c>
      <c r="GC21" s="113" t="str">
        <f>$GC$69</f>
        <v>0% (n=0)</v>
      </c>
      <c r="GD21" s="113">
        <f t="shared" si="98"/>
        <v>0</v>
      </c>
      <c r="GE21" s="113" t="s">
        <v>281</v>
      </c>
      <c r="GF21" s="113" t="s">
        <v>281</v>
      </c>
      <c r="GG21" s="113" t="str">
        <f>$GG$67</f>
        <v>Không có KTBT</v>
      </c>
      <c r="GH21" s="113" t="str">
        <f>$GH$67</f>
        <v>Có KTBT</v>
      </c>
      <c r="GI21" s="113" t="str">
        <f>$GJ$68</f>
        <v>100% (n=21)</v>
      </c>
      <c r="GJ21" s="113" t="str">
        <f>$GJ$69</f>
        <v>0% (n=0)</v>
      </c>
      <c r="GK21" s="113">
        <f t="shared" si="99"/>
        <v>0</v>
      </c>
      <c r="GL21" s="113">
        <f t="shared" si="140"/>
        <v>0</v>
      </c>
      <c r="GM21" s="113" t="str">
        <f t="shared" si="100"/>
        <v>Đạt</v>
      </c>
      <c r="GN21" s="113">
        <f>Diem!Q22</f>
        <v>0</v>
      </c>
      <c r="GO21" s="113" t="str">
        <f t="shared" si="101"/>
        <v>Đạt</v>
      </c>
    </row>
    <row r="22" spans="1:197" s="115" customFormat="1" ht="23.25" customHeight="1">
      <c r="A22" s="111">
        <v>21</v>
      </c>
      <c r="B22" s="112" t="s">
        <v>28</v>
      </c>
      <c r="C22" s="112" t="s">
        <v>68</v>
      </c>
      <c r="D22" s="112" t="s">
        <v>72</v>
      </c>
      <c r="E22" s="112" t="str">
        <f t="shared" si="60"/>
        <v>TOÀN DIỆN</v>
      </c>
      <c r="F22" s="112" t="s">
        <v>329</v>
      </c>
      <c r="G22" s="111" t="s">
        <v>5</v>
      </c>
      <c r="H22" s="111" t="s">
        <v>386</v>
      </c>
      <c r="I22" s="111" t="s">
        <v>34</v>
      </c>
      <c r="J22" s="112" t="s">
        <v>312</v>
      </c>
      <c r="K22" s="112" t="s">
        <v>406</v>
      </c>
      <c r="L22" s="111" t="s">
        <v>34</v>
      </c>
      <c r="M22" s="113">
        <v>2306</v>
      </c>
      <c r="N22" s="113" t="s">
        <v>251</v>
      </c>
      <c r="O22" s="114">
        <v>45271</v>
      </c>
      <c r="P22" s="113" t="s">
        <v>522</v>
      </c>
      <c r="Q22" s="113" t="s">
        <v>264</v>
      </c>
      <c r="R22" s="113" t="s">
        <v>522</v>
      </c>
      <c r="S22" s="113" t="s">
        <v>264</v>
      </c>
      <c r="T22" s="113" t="s">
        <v>576</v>
      </c>
      <c r="U22" s="113" t="s">
        <v>264</v>
      </c>
      <c r="V22" s="113" t="s">
        <v>487</v>
      </c>
      <c r="W22" s="113" t="s">
        <v>487</v>
      </c>
      <c r="X22" s="113" t="s">
        <v>278</v>
      </c>
      <c r="Y22" s="113">
        <v>0</v>
      </c>
      <c r="Z22" s="113">
        <v>0</v>
      </c>
      <c r="AA22" s="113">
        <v>0</v>
      </c>
      <c r="AB22" s="113">
        <v>0</v>
      </c>
      <c r="AC22" s="113">
        <v>0</v>
      </c>
      <c r="AD22" s="113">
        <v>0</v>
      </c>
      <c r="AE22" s="113">
        <f t="shared" si="31"/>
        <v>0</v>
      </c>
      <c r="AF22" s="113">
        <f>Diem!L23</f>
        <v>0</v>
      </c>
      <c r="AG22" s="113" t="str">
        <f t="shared" si="95"/>
        <v>Đạt</v>
      </c>
      <c r="AH22" s="113" t="s">
        <v>522</v>
      </c>
      <c r="AI22" s="113" t="s">
        <v>264</v>
      </c>
      <c r="AJ22" s="113" t="str">
        <f t="shared" si="32"/>
        <v>O RhD Dương</v>
      </c>
      <c r="AK22" s="113" t="str">
        <f>$AK$68</f>
        <v>O RhD Dương</v>
      </c>
      <c r="AL22" s="113"/>
      <c r="AM22" s="113"/>
      <c r="AN22" s="113" t="str">
        <f>$AN$68</f>
        <v>100% (n=61)</v>
      </c>
      <c r="AO22" s="113"/>
      <c r="AP22" s="113"/>
      <c r="AQ22" s="113">
        <f t="shared" si="33"/>
        <v>0</v>
      </c>
      <c r="AR22" s="113">
        <f t="shared" si="34"/>
        <v>0</v>
      </c>
      <c r="AS22" s="113">
        <f t="shared" si="35"/>
        <v>0</v>
      </c>
      <c r="AT22" s="113" t="s">
        <v>522</v>
      </c>
      <c r="AU22" s="113" t="s">
        <v>264</v>
      </c>
      <c r="AV22" s="113" t="str">
        <f t="shared" si="36"/>
        <v>O RhD Dương</v>
      </c>
      <c r="AW22" s="113" t="str">
        <f>$AW$68</f>
        <v>O RhD Dương</v>
      </c>
      <c r="AX22" s="113"/>
      <c r="AY22" s="113"/>
      <c r="AZ22" s="113" t="str">
        <f>$AZ$68</f>
        <v>100% (n=61)</v>
      </c>
      <c r="BA22" s="113"/>
      <c r="BB22" s="113"/>
      <c r="BC22" s="113">
        <f t="shared" si="37"/>
        <v>0</v>
      </c>
      <c r="BD22" s="113">
        <f t="shared" si="38"/>
        <v>0</v>
      </c>
      <c r="BE22" s="113">
        <f t="shared" si="39"/>
        <v>0</v>
      </c>
      <c r="BF22" s="113" t="s">
        <v>576</v>
      </c>
      <c r="BG22" s="113" t="s">
        <v>264</v>
      </c>
      <c r="BH22" s="113" t="str">
        <f t="shared" si="40"/>
        <v>AB RhD Dương</v>
      </c>
      <c r="BI22" s="113" t="str">
        <f>$BI$68</f>
        <v>AB RhD Dương</v>
      </c>
      <c r="BJ22" s="113"/>
      <c r="BK22" s="113"/>
      <c r="BL22" s="113" t="str">
        <f>$BL$68</f>
        <v>100% (n=61)</v>
      </c>
      <c r="BM22" s="113"/>
      <c r="BN22" s="113"/>
      <c r="BO22" s="113">
        <f t="shared" si="41"/>
        <v>0</v>
      </c>
      <c r="BP22" s="113">
        <f t="shared" si="42"/>
        <v>0</v>
      </c>
      <c r="BQ22" s="113">
        <f t="shared" si="43"/>
        <v>0</v>
      </c>
      <c r="BR22" s="113">
        <f t="shared" si="44"/>
        <v>0</v>
      </c>
      <c r="BS22" s="113" t="str">
        <f t="shared" si="45"/>
        <v>Đạt</v>
      </c>
      <c r="BT22" s="113">
        <f t="shared" si="46"/>
        <v>0</v>
      </c>
      <c r="BU22" s="113" t="str">
        <f t="shared" si="47"/>
        <v>Đạt</v>
      </c>
      <c r="BV22" s="113">
        <f>Diem!M23</f>
        <v>0</v>
      </c>
      <c r="BW22" s="113" t="str">
        <f t="shared" si="48"/>
        <v>Đạt</v>
      </c>
      <c r="BX22" s="113">
        <f>Diem!N23</f>
        <v>0</v>
      </c>
      <c r="BY22" s="113" t="str">
        <f t="shared" si="49"/>
        <v>Đạt</v>
      </c>
      <c r="BZ22" s="113" t="s">
        <v>269</v>
      </c>
      <c r="CA22" s="113" t="str">
        <f>$CA$68</f>
        <v>KHH</v>
      </c>
      <c r="CB22" s="113" t="str">
        <f>$CB$67</f>
        <v>HH</v>
      </c>
      <c r="CC22" s="113" t="str">
        <f>$CD$68</f>
        <v>98.36% (n=60)</v>
      </c>
      <c r="CD22" s="113" t="str">
        <f>$CD$69</f>
        <v>1.64% (n=1)</v>
      </c>
      <c r="CE22" s="113" t="s">
        <v>269</v>
      </c>
      <c r="CF22" s="113" t="str">
        <f>$CF$68</f>
        <v>KHH</v>
      </c>
      <c r="CG22" s="113" t="str">
        <f>$CG$67</f>
        <v>HH</v>
      </c>
      <c r="CH22" s="113" t="str">
        <f>$CI$68</f>
        <v>98.36% (n=60)</v>
      </c>
      <c r="CI22" s="113" t="str">
        <f>$CI$69</f>
        <v>1.64% (n=1)</v>
      </c>
      <c r="CJ22" s="113" t="s">
        <v>174</v>
      </c>
      <c r="CK22" s="113" t="str">
        <f>$CK$68</f>
        <v>HH</v>
      </c>
      <c r="CL22" s="113" t="str">
        <f>$CK$69</f>
        <v>KHH</v>
      </c>
      <c r="CM22" s="113" t="str">
        <f>$CN$68</f>
        <v>96.72% (n=59)</v>
      </c>
      <c r="CN22" s="113" t="str">
        <f>$CN$69</f>
        <v>3.28% (n=2)</v>
      </c>
      <c r="CO22" s="113">
        <f t="shared" si="50"/>
        <v>0</v>
      </c>
      <c r="CP22" s="113" t="s">
        <v>269</v>
      </c>
      <c r="CQ22" s="113" t="str">
        <f>$CQ$68</f>
        <v>KHH</v>
      </c>
      <c r="CR22" s="113" t="str">
        <f>$CR$67</f>
        <v>HH</v>
      </c>
      <c r="CS22" s="113" t="str">
        <f>$CT$68</f>
        <v>98.36% (n=60)</v>
      </c>
      <c r="CT22" s="113" t="str">
        <f>$CT$69</f>
        <v>1.64% (n=1)</v>
      </c>
      <c r="CU22" s="113" t="s">
        <v>269</v>
      </c>
      <c r="CV22" s="113" t="str">
        <f>$CV$68</f>
        <v>KHH</v>
      </c>
      <c r="CW22" s="113" t="str">
        <f>$CW$67</f>
        <v>HH</v>
      </c>
      <c r="CX22" s="113" t="str">
        <f>$CY$68</f>
        <v>98.36% (n=60)</v>
      </c>
      <c r="CY22" s="113" t="str">
        <f>$CY$69</f>
        <v>1.64% (n=1)</v>
      </c>
      <c r="CZ22" s="113" t="s">
        <v>174</v>
      </c>
      <c r="DA22" s="113" t="str">
        <f>$DA$68</f>
        <v>HH</v>
      </c>
      <c r="DB22" s="113" t="str">
        <f>$DB$67</f>
        <v>KHH</v>
      </c>
      <c r="DC22" s="113" t="str">
        <f>$DD$68</f>
        <v>96.72% (n=59)</v>
      </c>
      <c r="DD22" s="113" t="str">
        <f>$DD$69</f>
        <v>3.28% (n=2)</v>
      </c>
      <c r="DE22" s="113">
        <f t="shared" si="51"/>
        <v>0</v>
      </c>
      <c r="DF22" s="113" t="s">
        <v>174</v>
      </c>
      <c r="DG22" s="113" t="str">
        <f>$DG$68</f>
        <v>HH</v>
      </c>
      <c r="DH22" s="113" t="str">
        <f>$DH$67</f>
        <v>KHH</v>
      </c>
      <c r="DI22" s="113" t="str">
        <f>$DJ$68</f>
        <v>98.36% (n=60)</v>
      </c>
      <c r="DJ22" s="113" t="str">
        <f>$DJ$69</f>
        <v>1.64% (n=1)</v>
      </c>
      <c r="DK22" s="113" t="s">
        <v>174</v>
      </c>
      <c r="DL22" s="113" t="str">
        <f>$DL$68</f>
        <v>HH</v>
      </c>
      <c r="DM22" s="113" t="str">
        <f>$DM$67</f>
        <v>KHH</v>
      </c>
      <c r="DN22" s="113" t="str">
        <f>$DO$68</f>
        <v>98.36% (n=60)</v>
      </c>
      <c r="DO22" s="113" t="str">
        <f>$DO$69</f>
        <v>1.64% (n=1)</v>
      </c>
      <c r="DP22" s="113" t="s">
        <v>174</v>
      </c>
      <c r="DQ22" s="113" t="str">
        <f>$DQ$67</f>
        <v>HH</v>
      </c>
      <c r="DR22" s="113" t="str">
        <f>$DR$67</f>
        <v>KHH</v>
      </c>
      <c r="DS22" s="113" t="str">
        <f>$DT$68</f>
        <v>93.44% (n=57)</v>
      </c>
      <c r="DT22" s="113" t="str">
        <f>$DT$69</f>
        <v>6.56% (n=4)</v>
      </c>
      <c r="DU22" s="113">
        <f t="shared" si="52"/>
        <v>0</v>
      </c>
      <c r="DV22" s="113">
        <f t="shared" si="53"/>
        <v>0</v>
      </c>
      <c r="DW22" s="113" t="str">
        <f t="shared" si="54"/>
        <v>Đạt</v>
      </c>
      <c r="DX22" s="113">
        <f>Diem!O23</f>
        <v>0</v>
      </c>
      <c r="DY22" s="113" t="str">
        <f t="shared" si="55"/>
        <v>Đạt</v>
      </c>
      <c r="DZ22" s="113" t="s">
        <v>270</v>
      </c>
      <c r="EA22" s="113" t="s">
        <v>270</v>
      </c>
      <c r="EB22" s="113" t="str">
        <f>$EB$68</f>
        <v>Âm tính</v>
      </c>
      <c r="EC22" s="113" t="str">
        <f>$EC$67</f>
        <v>Dương tính</v>
      </c>
      <c r="ED22" s="113" t="str">
        <f>$EE$68</f>
        <v>100% (n=30)</v>
      </c>
      <c r="EE22" s="113" t="str">
        <f>$EE$69</f>
        <v>0% (n=0)</v>
      </c>
      <c r="EF22" s="113" t="s">
        <v>270</v>
      </c>
      <c r="EG22" s="113" t="s">
        <v>270</v>
      </c>
      <c r="EH22" s="113" t="str">
        <f>$EH$68</f>
        <v>Âm tính</v>
      </c>
      <c r="EI22" s="113" t="str">
        <f>$EI$67</f>
        <v>Dương tính</v>
      </c>
      <c r="EJ22" s="113" t="str">
        <f>$EK$68</f>
        <v>100% (n=29)</v>
      </c>
      <c r="EK22" s="113" t="str">
        <f>$EK$69</f>
        <v>0% (n=0)</v>
      </c>
      <c r="EL22" s="113">
        <f t="shared" si="56"/>
        <v>0</v>
      </c>
      <c r="EM22" s="113" t="s">
        <v>270</v>
      </c>
      <c r="EN22" s="113" t="s">
        <v>270</v>
      </c>
      <c r="EO22" s="113" t="str">
        <f>$EO$68</f>
        <v>Âm tính</v>
      </c>
      <c r="EP22" s="113" t="str">
        <f>$EO$69</f>
        <v>Dương tính</v>
      </c>
      <c r="EQ22" s="113" t="str">
        <f>$ER$68</f>
        <v>100% (n=30)</v>
      </c>
      <c r="ER22" s="113" t="str">
        <f>$ER$69</f>
        <v>0% (n=0)</v>
      </c>
      <c r="ES22" s="113" t="s">
        <v>270</v>
      </c>
      <c r="ET22" s="113" t="s">
        <v>270</v>
      </c>
      <c r="EU22" s="113" t="str">
        <f>$EU$68</f>
        <v>Âm tính</v>
      </c>
      <c r="EV22" s="113" t="str">
        <f>$EV$67</f>
        <v>Dương tính</v>
      </c>
      <c r="EW22" s="113" t="str">
        <f>$EX$68</f>
        <v>100% (n=29)</v>
      </c>
      <c r="EX22" s="113" t="str">
        <f>$EX$69</f>
        <v>0% (n=0)</v>
      </c>
      <c r="EY22" s="113">
        <f t="shared" ref="EY22:EY26" si="217">(IF(AND(EN22&lt;&gt;EM22,EM22="Âm tính"),80,IF(AND(EN22&lt;&gt;EM22,EM22="Âm tính"),40,0)))+(IF(AND(ET22&lt;&gt;ES22,ES22="Dương tính"),80,IF(AND(ET22&lt;&gt;ES22,ES22="Âm tính"),40,0)))</f>
        <v>0</v>
      </c>
      <c r="EZ22" s="113" t="s">
        <v>270</v>
      </c>
      <c r="FA22" s="113" t="s">
        <v>270</v>
      </c>
      <c r="FB22" s="113" t="str">
        <f>$FB$68</f>
        <v>Âm tính</v>
      </c>
      <c r="FC22" s="113" t="str">
        <f>$FB$69</f>
        <v>Dương tính</v>
      </c>
      <c r="FD22" s="113" t="str">
        <f>$FE$68</f>
        <v>100% (n=30)</v>
      </c>
      <c r="FE22" s="113" t="str">
        <f>$FE$69</f>
        <v>0% (n=0)</v>
      </c>
      <c r="FF22" s="113" t="s">
        <v>270</v>
      </c>
      <c r="FG22" s="113" t="s">
        <v>270</v>
      </c>
      <c r="FH22" s="113" t="str">
        <f>$FH$68</f>
        <v>Âm tính</v>
      </c>
      <c r="FI22" s="113" t="str">
        <f>$FI$67</f>
        <v>Dương tính</v>
      </c>
      <c r="FJ22" s="113" t="str">
        <f>$FK$68</f>
        <v>100% (n=29)</v>
      </c>
      <c r="FK22" s="113" t="str">
        <f>$FK$69</f>
        <v>0% (n=0)</v>
      </c>
      <c r="FL22" s="113">
        <f t="shared" si="96"/>
        <v>0</v>
      </c>
      <c r="FM22" s="113">
        <f t="shared" si="97"/>
        <v>0</v>
      </c>
      <c r="FN22" s="113" t="str">
        <f t="shared" si="58"/>
        <v>Đạt</v>
      </c>
      <c r="FO22" s="113">
        <f>Diem!P23</f>
        <v>80</v>
      </c>
      <c r="FP22" s="113" t="str">
        <f t="shared" si="59"/>
        <v>Cảnh báo</v>
      </c>
      <c r="FQ22" s="113" t="s">
        <v>281</v>
      </c>
      <c r="FR22" s="113" t="s">
        <v>281</v>
      </c>
      <c r="FS22" s="113" t="str">
        <f>$FS$67</f>
        <v>Không có KTBT</v>
      </c>
      <c r="FT22" s="113" t="str">
        <f>$FT$67</f>
        <v>Có KTBT</v>
      </c>
      <c r="FU22" s="113" t="str">
        <f>$FV$68</f>
        <v>100% (n=21)</v>
      </c>
      <c r="FV22" s="113" t="str">
        <f>$FV$69</f>
        <v>0% (n=0)</v>
      </c>
      <c r="FW22" s="113">
        <f t="shared" si="139"/>
        <v>0</v>
      </c>
      <c r="FX22" s="113" t="s">
        <v>281</v>
      </c>
      <c r="FY22" s="113" t="s">
        <v>281</v>
      </c>
      <c r="FZ22" s="113" t="str">
        <f>$FZ$67</f>
        <v>Không có KTBT</v>
      </c>
      <c r="GA22" s="113" t="str">
        <f>$GA$67</f>
        <v>Có KTBT</v>
      </c>
      <c r="GB22" s="113" t="str">
        <f>$GC$68</f>
        <v>100% (n=21)</v>
      </c>
      <c r="GC22" s="113" t="str">
        <f>$GC$69</f>
        <v>0% (n=0)</v>
      </c>
      <c r="GD22" s="113">
        <f t="shared" si="98"/>
        <v>0</v>
      </c>
      <c r="GE22" s="113" t="s">
        <v>281</v>
      </c>
      <c r="GF22" s="113" t="s">
        <v>281</v>
      </c>
      <c r="GG22" s="113" t="str">
        <f>$GG$67</f>
        <v>Không có KTBT</v>
      </c>
      <c r="GH22" s="113" t="str">
        <f>$GH$67</f>
        <v>Có KTBT</v>
      </c>
      <c r="GI22" s="113" t="str">
        <f>$GJ$68</f>
        <v>100% (n=21)</v>
      </c>
      <c r="GJ22" s="113" t="str">
        <f>$GJ$69</f>
        <v>0% (n=0)</v>
      </c>
      <c r="GK22" s="113">
        <f t="shared" si="99"/>
        <v>0</v>
      </c>
      <c r="GL22" s="113">
        <f t="shared" si="140"/>
        <v>0</v>
      </c>
      <c r="GM22" s="113" t="str">
        <f t="shared" si="100"/>
        <v>Đạt</v>
      </c>
      <c r="GN22" s="113">
        <f>Diem!Q23</f>
        <v>80</v>
      </c>
      <c r="GO22" s="113" t="str">
        <f t="shared" si="101"/>
        <v>Cảnh báo</v>
      </c>
    </row>
    <row r="23" spans="1:197" s="115" customFormat="1" ht="23.25" customHeight="1">
      <c r="A23" s="111">
        <v>22</v>
      </c>
      <c r="B23" s="112" t="s">
        <v>330</v>
      </c>
      <c r="C23" s="112" t="s">
        <v>296</v>
      </c>
      <c r="D23" s="112" t="s">
        <v>72</v>
      </c>
      <c r="E23" s="112" t="str">
        <f t="shared" si="60"/>
        <v>TOÀN DIỆN</v>
      </c>
      <c r="F23" s="112" t="s">
        <v>331</v>
      </c>
      <c r="G23" s="111" t="s">
        <v>332</v>
      </c>
      <c r="H23" s="111"/>
      <c r="I23" s="111" t="s">
        <v>333</v>
      </c>
      <c r="J23" s="112" t="s">
        <v>334</v>
      </c>
      <c r="K23" s="112"/>
      <c r="L23" s="111"/>
      <c r="M23" s="113">
        <v>2306</v>
      </c>
      <c r="N23" s="113" t="s">
        <v>251</v>
      </c>
      <c r="O23" s="114">
        <v>45271</v>
      </c>
      <c r="P23" s="113" t="s">
        <v>522</v>
      </c>
      <c r="Q23" s="113" t="s">
        <v>264</v>
      </c>
      <c r="R23" s="113" t="s">
        <v>522</v>
      </c>
      <c r="S23" s="113" t="s">
        <v>264</v>
      </c>
      <c r="T23" s="113" t="s">
        <v>576</v>
      </c>
      <c r="U23" s="113" t="s">
        <v>264</v>
      </c>
      <c r="V23" s="113" t="s">
        <v>487</v>
      </c>
      <c r="W23" s="113" t="s">
        <v>487</v>
      </c>
      <c r="X23" s="113" t="s">
        <v>278</v>
      </c>
      <c r="Y23" s="113">
        <v>0</v>
      </c>
      <c r="Z23" s="113">
        <v>0</v>
      </c>
      <c r="AA23" s="113">
        <v>0</v>
      </c>
      <c r="AB23" s="113">
        <v>0</v>
      </c>
      <c r="AC23" s="113"/>
      <c r="AD23" s="113">
        <v>0</v>
      </c>
      <c r="AE23" s="113">
        <f t="shared" si="31"/>
        <v>0</v>
      </c>
      <c r="AF23" s="113">
        <f>Diem!L24</f>
        <v>0</v>
      </c>
      <c r="AG23" s="113" t="str">
        <f>IF(AF23&lt;80, "Đạt",IF(AF23&lt;100, "Cảnh báo","Không Đạt"))</f>
        <v>Đạt</v>
      </c>
      <c r="AH23" s="113" t="s">
        <v>522</v>
      </c>
      <c r="AI23" s="113" t="s">
        <v>264</v>
      </c>
      <c r="AJ23" s="113" t="str">
        <f t="shared" si="32"/>
        <v>O RhD Dương</v>
      </c>
      <c r="AK23" s="113" t="str">
        <f>$AK$68</f>
        <v>O RhD Dương</v>
      </c>
      <c r="AL23" s="113"/>
      <c r="AM23" s="113"/>
      <c r="AN23" s="113" t="str">
        <f>$AN$68</f>
        <v>100% (n=61)</v>
      </c>
      <c r="AO23" s="113"/>
      <c r="AP23" s="113"/>
      <c r="AQ23" s="113">
        <f t="shared" si="33"/>
        <v>0</v>
      </c>
      <c r="AR23" s="113">
        <f t="shared" si="34"/>
        <v>0</v>
      </c>
      <c r="AS23" s="113">
        <f t="shared" si="35"/>
        <v>0</v>
      </c>
      <c r="AT23" s="113" t="s">
        <v>522</v>
      </c>
      <c r="AU23" s="113" t="s">
        <v>264</v>
      </c>
      <c r="AV23" s="113" t="str">
        <f t="shared" si="36"/>
        <v>O RhD Dương</v>
      </c>
      <c r="AW23" s="113" t="str">
        <f>$AW$68</f>
        <v>O RhD Dương</v>
      </c>
      <c r="AX23" s="113"/>
      <c r="AY23" s="113"/>
      <c r="AZ23" s="113" t="str">
        <f>$AZ$68</f>
        <v>100% (n=61)</v>
      </c>
      <c r="BA23" s="113"/>
      <c r="BB23" s="113"/>
      <c r="BC23" s="113">
        <f t="shared" si="37"/>
        <v>0</v>
      </c>
      <c r="BD23" s="113">
        <f t="shared" si="38"/>
        <v>0</v>
      </c>
      <c r="BE23" s="113">
        <f t="shared" si="39"/>
        <v>0</v>
      </c>
      <c r="BF23" s="113" t="s">
        <v>576</v>
      </c>
      <c r="BG23" s="113" t="s">
        <v>264</v>
      </c>
      <c r="BH23" s="113" t="str">
        <f t="shared" si="40"/>
        <v>AB RhD Dương</v>
      </c>
      <c r="BI23" s="113" t="str">
        <f>$BI$68</f>
        <v>AB RhD Dương</v>
      </c>
      <c r="BJ23" s="113"/>
      <c r="BK23" s="113"/>
      <c r="BL23" s="113" t="str">
        <f>$BL$68</f>
        <v>100% (n=61)</v>
      </c>
      <c r="BM23" s="113"/>
      <c r="BN23" s="113"/>
      <c r="BO23" s="113">
        <f t="shared" si="41"/>
        <v>0</v>
      </c>
      <c r="BP23" s="113">
        <f t="shared" si="42"/>
        <v>0</v>
      </c>
      <c r="BQ23" s="113">
        <f t="shared" si="43"/>
        <v>0</v>
      </c>
      <c r="BR23" s="113">
        <f t="shared" si="44"/>
        <v>0</v>
      </c>
      <c r="BS23" s="113" t="str">
        <f t="shared" si="45"/>
        <v>Đạt</v>
      </c>
      <c r="BT23" s="113">
        <f t="shared" si="46"/>
        <v>0</v>
      </c>
      <c r="BU23" s="113" t="str">
        <f t="shared" si="47"/>
        <v>Đạt</v>
      </c>
      <c r="BV23" s="113">
        <f>Diem!M24</f>
        <v>0</v>
      </c>
      <c r="BW23" s="113" t="str">
        <f t="shared" si="48"/>
        <v>Đạt</v>
      </c>
      <c r="BX23" s="113">
        <f>Diem!N24</f>
        <v>0</v>
      </c>
      <c r="BY23" s="113" t="str">
        <f t="shared" si="49"/>
        <v>Đạt</v>
      </c>
      <c r="BZ23" s="113" t="s">
        <v>269</v>
      </c>
      <c r="CA23" s="113" t="str">
        <f>$CA$68</f>
        <v>KHH</v>
      </c>
      <c r="CB23" s="113" t="str">
        <f>$CB$67</f>
        <v>HH</v>
      </c>
      <c r="CC23" s="113" t="str">
        <f>$CD$68</f>
        <v>98.36% (n=60)</v>
      </c>
      <c r="CD23" s="113" t="str">
        <f>$CD$69</f>
        <v>1.64% (n=1)</v>
      </c>
      <c r="CE23" s="113" t="s">
        <v>269</v>
      </c>
      <c r="CF23" s="113" t="str">
        <f>$CF$68</f>
        <v>KHH</v>
      </c>
      <c r="CG23" s="113" t="str">
        <f>$CG$67</f>
        <v>HH</v>
      </c>
      <c r="CH23" s="113" t="str">
        <f>$CI$68</f>
        <v>98.36% (n=60)</v>
      </c>
      <c r="CI23" s="113" t="str">
        <f>$CI$69</f>
        <v>1.64% (n=1)</v>
      </c>
      <c r="CJ23" s="113" t="s">
        <v>174</v>
      </c>
      <c r="CK23" s="113" t="str">
        <f>$CK$68</f>
        <v>HH</v>
      </c>
      <c r="CL23" s="113" t="str">
        <f>$CK$69</f>
        <v>KHH</v>
      </c>
      <c r="CM23" s="113" t="str">
        <f>$CN$68</f>
        <v>96.72% (n=59)</v>
      </c>
      <c r="CN23" s="113" t="str">
        <f>$CN$69</f>
        <v>3.28% (n=2)</v>
      </c>
      <c r="CO23" s="113">
        <f t="shared" si="50"/>
        <v>0</v>
      </c>
      <c r="CP23" s="113" t="s">
        <v>269</v>
      </c>
      <c r="CQ23" s="113" t="str">
        <f>$CQ$68</f>
        <v>KHH</v>
      </c>
      <c r="CR23" s="113" t="str">
        <f>$CR$67</f>
        <v>HH</v>
      </c>
      <c r="CS23" s="113" t="str">
        <f>$CT$68</f>
        <v>98.36% (n=60)</v>
      </c>
      <c r="CT23" s="113" t="str">
        <f>$CT$69</f>
        <v>1.64% (n=1)</v>
      </c>
      <c r="CU23" s="113" t="s">
        <v>269</v>
      </c>
      <c r="CV23" s="113" t="str">
        <f>$CV$68</f>
        <v>KHH</v>
      </c>
      <c r="CW23" s="113" t="str">
        <f>$CW$67</f>
        <v>HH</v>
      </c>
      <c r="CX23" s="113" t="str">
        <f>$CY$68</f>
        <v>98.36% (n=60)</v>
      </c>
      <c r="CY23" s="113" t="str">
        <f>$CY$69</f>
        <v>1.64% (n=1)</v>
      </c>
      <c r="CZ23" s="113" t="s">
        <v>174</v>
      </c>
      <c r="DA23" s="113" t="str">
        <f>$DA$68</f>
        <v>HH</v>
      </c>
      <c r="DB23" s="113" t="str">
        <f>$DB$67</f>
        <v>KHH</v>
      </c>
      <c r="DC23" s="113" t="str">
        <f>$DD$68</f>
        <v>96.72% (n=59)</v>
      </c>
      <c r="DD23" s="113" t="str">
        <f>$DD$69</f>
        <v>3.28% (n=2)</v>
      </c>
      <c r="DE23" s="113">
        <f t="shared" si="51"/>
        <v>0</v>
      </c>
      <c r="DF23" s="113" t="s">
        <v>174</v>
      </c>
      <c r="DG23" s="113" t="str">
        <f>$DG$68</f>
        <v>HH</v>
      </c>
      <c r="DH23" s="113" t="str">
        <f>$DH$67</f>
        <v>KHH</v>
      </c>
      <c r="DI23" s="113" t="str">
        <f>$DJ$68</f>
        <v>98.36% (n=60)</v>
      </c>
      <c r="DJ23" s="113" t="str">
        <f>$DJ$69</f>
        <v>1.64% (n=1)</v>
      </c>
      <c r="DK23" s="113" t="s">
        <v>174</v>
      </c>
      <c r="DL23" s="113" t="str">
        <f>$DL$68</f>
        <v>HH</v>
      </c>
      <c r="DM23" s="113" t="str">
        <f>$DM$67</f>
        <v>KHH</v>
      </c>
      <c r="DN23" s="113" t="str">
        <f>$DO$68</f>
        <v>98.36% (n=60)</v>
      </c>
      <c r="DO23" s="113" t="str">
        <f>$DO$69</f>
        <v>1.64% (n=1)</v>
      </c>
      <c r="DP23" s="113" t="s">
        <v>174</v>
      </c>
      <c r="DQ23" s="113" t="str">
        <f>$DQ$67</f>
        <v>HH</v>
      </c>
      <c r="DR23" s="113" t="str">
        <f>$DR$67</f>
        <v>KHH</v>
      </c>
      <c r="DS23" s="113" t="str">
        <f>$DT$68</f>
        <v>93.44% (n=57)</v>
      </c>
      <c r="DT23" s="113" t="str">
        <f>$DT$69</f>
        <v>6.56% (n=4)</v>
      </c>
      <c r="DU23" s="113">
        <f t="shared" si="52"/>
        <v>0</v>
      </c>
      <c r="DV23" s="113">
        <f t="shared" si="53"/>
        <v>0</v>
      </c>
      <c r="DW23" s="113" t="str">
        <f t="shared" si="54"/>
        <v>Đạt</v>
      </c>
      <c r="DX23" s="113">
        <f>Diem!O24</f>
        <v>0</v>
      </c>
      <c r="DY23" s="113" t="str">
        <f t="shared" si="55"/>
        <v>Đạt</v>
      </c>
      <c r="DZ23" s="113" t="s">
        <v>270</v>
      </c>
      <c r="EA23" s="113" t="s">
        <v>270</v>
      </c>
      <c r="EB23" s="113" t="str">
        <f>$EB$68</f>
        <v>Âm tính</v>
      </c>
      <c r="EC23" s="113" t="str">
        <f>$EC$67</f>
        <v>Dương tính</v>
      </c>
      <c r="ED23" s="113" t="str">
        <f>$EE$68</f>
        <v>100% (n=30)</v>
      </c>
      <c r="EE23" s="113" t="str">
        <f>$EE$69</f>
        <v>0% (n=0)</v>
      </c>
      <c r="EF23" s="113" t="s">
        <v>270</v>
      </c>
      <c r="EG23" s="113" t="s">
        <v>270</v>
      </c>
      <c r="EH23" s="113" t="str">
        <f>$EH$68</f>
        <v>Âm tính</v>
      </c>
      <c r="EI23" s="113" t="str">
        <f>$EI$67</f>
        <v>Dương tính</v>
      </c>
      <c r="EJ23" s="113" t="str">
        <f>$EK$68</f>
        <v>100% (n=29)</v>
      </c>
      <c r="EK23" s="113" t="str">
        <f>$EK$69</f>
        <v>0% (n=0)</v>
      </c>
      <c r="EL23" s="113">
        <f>(IF(AND(EA23&lt;&gt;DZ23,DZ23="Dương tính"),80,IF(AND(EA23&lt;&gt;DZ23,DZ23="Âm tính"),40,0)))+(IF(AND(EG23&lt;&gt;EF23,EF23="Dương tính"),80,IF(AND(EG23&lt;&gt;EF23,EF23="Âm tính"),40,0)))</f>
        <v>0</v>
      </c>
      <c r="EM23" s="113" t="s">
        <v>270</v>
      </c>
      <c r="EN23" s="113" t="s">
        <v>270</v>
      </c>
      <c r="EO23" s="113" t="str">
        <f>$EO$68</f>
        <v>Âm tính</v>
      </c>
      <c r="EP23" s="113" t="str">
        <f>$EO$69</f>
        <v>Dương tính</v>
      </c>
      <c r="EQ23" s="113" t="str">
        <f>$ER$68</f>
        <v>100% (n=30)</v>
      </c>
      <c r="ER23" s="113" t="str">
        <f>$ER$69</f>
        <v>0% (n=0)</v>
      </c>
      <c r="ES23" s="113" t="s">
        <v>270</v>
      </c>
      <c r="ET23" s="113" t="s">
        <v>270</v>
      </c>
      <c r="EU23" s="113" t="str">
        <f>$EU$68</f>
        <v>Âm tính</v>
      </c>
      <c r="EV23" s="113" t="str">
        <f>$EV$67</f>
        <v>Dương tính</v>
      </c>
      <c r="EW23" s="113" t="str">
        <f>$EX$68</f>
        <v>100% (n=29)</v>
      </c>
      <c r="EX23" s="113" t="str">
        <f>$EX$69</f>
        <v>0% (n=0)</v>
      </c>
      <c r="EY23" s="113">
        <f t="shared" si="217"/>
        <v>0</v>
      </c>
      <c r="EZ23" s="113" t="s">
        <v>270</v>
      </c>
      <c r="FA23" s="113" t="s">
        <v>270</v>
      </c>
      <c r="FB23" s="113" t="str">
        <f>$FB$68</f>
        <v>Âm tính</v>
      </c>
      <c r="FC23" s="113" t="str">
        <f>$FB$69</f>
        <v>Dương tính</v>
      </c>
      <c r="FD23" s="113" t="str">
        <f>$FE$68</f>
        <v>100% (n=30)</v>
      </c>
      <c r="FE23" s="113" t="str">
        <f>$FE$69</f>
        <v>0% (n=0)</v>
      </c>
      <c r="FF23" s="113" t="s">
        <v>270</v>
      </c>
      <c r="FG23" s="113" t="s">
        <v>270</v>
      </c>
      <c r="FH23" s="113" t="str">
        <f>$FH$68</f>
        <v>Âm tính</v>
      </c>
      <c r="FI23" s="113" t="str">
        <f>$FI$67</f>
        <v>Dương tính</v>
      </c>
      <c r="FJ23" s="113" t="str">
        <f>$FK$68</f>
        <v>100% (n=29)</v>
      </c>
      <c r="FK23" s="113" t="str">
        <f>$FK$69</f>
        <v>0% (n=0)</v>
      </c>
      <c r="FL23" s="113">
        <f t="shared" si="96"/>
        <v>0</v>
      </c>
      <c r="FM23" s="113">
        <f t="shared" si="97"/>
        <v>0</v>
      </c>
      <c r="FN23" s="113" t="str">
        <f t="shared" si="58"/>
        <v>Đạt</v>
      </c>
      <c r="FO23" s="113">
        <f>Diem!P24</f>
        <v>150</v>
      </c>
      <c r="FP23" s="113" t="str">
        <f t="shared" si="59"/>
        <v>Không Đạt</v>
      </c>
      <c r="FQ23" s="113" t="s">
        <v>281</v>
      </c>
      <c r="FR23" s="113"/>
      <c r="FS23" s="113" t="str">
        <f>$FS$67</f>
        <v>Không có KTBT</v>
      </c>
      <c r="FT23" s="113" t="str">
        <f>$FT$67</f>
        <v>Có KTBT</v>
      </c>
      <c r="FU23" s="113" t="str">
        <f>$FV$68</f>
        <v>100% (n=21)</v>
      </c>
      <c r="FV23" s="113" t="str">
        <f>$FV$69</f>
        <v>0% (n=0)</v>
      </c>
      <c r="FW23" s="113"/>
      <c r="FX23" s="113" t="s">
        <v>281</v>
      </c>
      <c r="FY23" s="113"/>
      <c r="FZ23" s="113" t="str">
        <f>$FZ$67</f>
        <v>Không có KTBT</v>
      </c>
      <c r="GA23" s="113" t="str">
        <f>$GA$67</f>
        <v>Có KTBT</v>
      </c>
      <c r="GB23" s="113" t="str">
        <f>$GC$68</f>
        <v>100% (n=21)</v>
      </c>
      <c r="GC23" s="113" t="str">
        <f>$GC$69</f>
        <v>0% (n=0)</v>
      </c>
      <c r="GD23" s="113"/>
      <c r="GE23" s="113" t="s">
        <v>281</v>
      </c>
      <c r="GF23" s="113"/>
      <c r="GG23" s="113" t="str">
        <f>$GG$67</f>
        <v>Không có KTBT</v>
      </c>
      <c r="GH23" s="113" t="str">
        <f>$GH$67</f>
        <v>Có KTBT</v>
      </c>
      <c r="GI23" s="113" t="str">
        <f>$GJ$68</f>
        <v>100% (n=21)</v>
      </c>
      <c r="GJ23" s="113" t="str">
        <f>$GJ$69</f>
        <v>0% (n=0)</v>
      </c>
      <c r="GK23" s="113"/>
      <c r="GL23" s="113"/>
      <c r="GM23" s="113"/>
      <c r="GN23" s="113"/>
      <c r="GO23" s="113"/>
    </row>
    <row r="24" spans="1:197" s="115" customFormat="1" ht="23.25" customHeight="1">
      <c r="A24" s="111">
        <v>23</v>
      </c>
      <c r="B24" s="112" t="s">
        <v>282</v>
      </c>
      <c r="C24" s="112" t="s">
        <v>490</v>
      </c>
      <c r="D24" s="112" t="s">
        <v>72</v>
      </c>
      <c r="E24" s="112" t="str">
        <f>IF(D24="QE1019","TOÀN DIỆN","CƠ BẢN")</f>
        <v>TOÀN DIỆN</v>
      </c>
      <c r="F24" s="112" t="s">
        <v>46</v>
      </c>
      <c r="G24" s="111" t="s">
        <v>339</v>
      </c>
      <c r="H24" s="111" t="s">
        <v>389</v>
      </c>
      <c r="I24" s="111" t="s">
        <v>87</v>
      </c>
      <c r="J24" s="112" t="s">
        <v>313</v>
      </c>
      <c r="K24" s="112" t="s">
        <v>413</v>
      </c>
      <c r="L24" s="111" t="s">
        <v>340</v>
      </c>
      <c r="M24" s="113">
        <v>2306</v>
      </c>
      <c r="N24" s="113" t="s">
        <v>251</v>
      </c>
      <c r="O24" s="114">
        <v>45271</v>
      </c>
      <c r="P24" s="113" t="s">
        <v>522</v>
      </c>
      <c r="Q24" s="113" t="s">
        <v>264</v>
      </c>
      <c r="R24" s="113" t="s">
        <v>522</v>
      </c>
      <c r="S24" s="113" t="s">
        <v>264</v>
      </c>
      <c r="T24" s="113" t="s">
        <v>576</v>
      </c>
      <c r="U24" s="113" t="s">
        <v>264</v>
      </c>
      <c r="V24" s="113" t="s">
        <v>487</v>
      </c>
      <c r="W24" s="113" t="s">
        <v>487</v>
      </c>
      <c r="X24" s="113" t="s">
        <v>278</v>
      </c>
      <c r="Y24" s="113">
        <v>0</v>
      </c>
      <c r="Z24" s="113">
        <v>0</v>
      </c>
      <c r="AA24" s="113">
        <v>0</v>
      </c>
      <c r="AB24" s="113">
        <v>0</v>
      </c>
      <c r="AC24" s="113">
        <v>0</v>
      </c>
      <c r="AD24" s="113">
        <v>0</v>
      </c>
      <c r="AE24" s="113">
        <f>IF(AD24=1,50,0)</f>
        <v>0</v>
      </c>
      <c r="AF24" s="113">
        <f>Diem!L25</f>
        <v>0</v>
      </c>
      <c r="AG24" s="113" t="str">
        <f>IF(AF24&lt;80, "Đạt",IF(AF24&lt;100, "Cảnh báo","Không Đạt"))</f>
        <v>Đạt</v>
      </c>
      <c r="AH24" s="113" t="s">
        <v>522</v>
      </c>
      <c r="AI24" s="113" t="s">
        <v>264</v>
      </c>
      <c r="AJ24" s="113" t="str">
        <f>AH24&amp;" "&amp;"RhD"&amp;" "&amp;AI24</f>
        <v>O RhD Dương</v>
      </c>
      <c r="AK24" s="113" t="str">
        <f>$AK$68</f>
        <v>O RhD Dương</v>
      </c>
      <c r="AL24" s="113"/>
      <c r="AM24" s="113"/>
      <c r="AN24" s="113" t="str">
        <f>$AN$68</f>
        <v>100% (n=61)</v>
      </c>
      <c r="AO24" s="113"/>
      <c r="AP24" s="113"/>
      <c r="AQ24" s="113">
        <f>IF(AH24=P24,0,IF(AH24="CXĐ",50,100))</f>
        <v>0</v>
      </c>
      <c r="AR24" s="113">
        <f>IF(AI24=Q24,0,IF(AI24="CXĐ",50,100))</f>
        <v>0</v>
      </c>
      <c r="AS24" s="113">
        <f>IF((AQ24+AR24)&gt;150,150,(AQ24+AR24))</f>
        <v>0</v>
      </c>
      <c r="AT24" s="113" t="s">
        <v>522</v>
      </c>
      <c r="AU24" s="113" t="s">
        <v>264</v>
      </c>
      <c r="AV24" s="113" t="str">
        <f>AT24&amp;" "&amp;"RhD"&amp;" "&amp;AU24</f>
        <v>O RhD Dương</v>
      </c>
      <c r="AW24" s="113" t="str">
        <f>$AW$68</f>
        <v>O RhD Dương</v>
      </c>
      <c r="AX24" s="113"/>
      <c r="AY24" s="113"/>
      <c r="AZ24" s="113" t="str">
        <f>$AZ$68</f>
        <v>100% (n=61)</v>
      </c>
      <c r="BA24" s="113"/>
      <c r="BB24" s="113"/>
      <c r="BC24" s="113">
        <f>IF(AT24=R24,0,IF(AT24="CXĐ",50,100))</f>
        <v>0</v>
      </c>
      <c r="BD24" s="113">
        <f>IF(AU24=S24,0,IF(AU24="CXĐ",50,100))</f>
        <v>0</v>
      </c>
      <c r="BE24" s="113">
        <f>IF((BC24+BD24)&gt;150,150,(BC24+BD24))</f>
        <v>0</v>
      </c>
      <c r="BF24" s="113" t="s">
        <v>576</v>
      </c>
      <c r="BG24" s="113" t="s">
        <v>264</v>
      </c>
      <c r="BH24" s="113" t="str">
        <f>BF24&amp;" "&amp;"RhD"&amp;" "&amp;BG24</f>
        <v>AB RhD Dương</v>
      </c>
      <c r="BI24" s="113" t="str">
        <f>$BI$68</f>
        <v>AB RhD Dương</v>
      </c>
      <c r="BJ24" s="113"/>
      <c r="BK24" s="113"/>
      <c r="BL24" s="113" t="str">
        <f>$BL$68</f>
        <v>100% (n=61)</v>
      </c>
      <c r="BM24" s="113"/>
      <c r="BN24" s="113"/>
      <c r="BO24" s="113">
        <f>IF(BF24=T24,0,IF(BF24="CXĐ",50,100))</f>
        <v>0</v>
      </c>
      <c r="BP24" s="113">
        <f>IF(BG24=U24,0,IF(BG24="CXĐ",50,100))</f>
        <v>0</v>
      </c>
      <c r="BQ24" s="113">
        <f>IF((BO24+BP24)&gt;150,150,(BO24+BP24))</f>
        <v>0</v>
      </c>
      <c r="BR24" s="113">
        <f>AQ24+BC24+BO24</f>
        <v>0</v>
      </c>
      <c r="BS24" s="113" t="str">
        <f>IF(BR24&lt;80, "Đạt",IF(BR24&lt;100, "Cảnh báo","Không Đạt"))</f>
        <v>Đạt</v>
      </c>
      <c r="BT24" s="113">
        <f>AR24+BD24+BP24</f>
        <v>0</v>
      </c>
      <c r="BU24" s="113" t="str">
        <f>IF(BT24&lt;80, "Đạt",IF(BT24&lt;100, "Cảnh báo","Không Đạt"))</f>
        <v>Đạt</v>
      </c>
      <c r="BV24" s="113">
        <f>Diem!M25</f>
        <v>0</v>
      </c>
      <c r="BW24" s="113" t="str">
        <f>IF(BV24&lt;80, "Đạt",IF(BV24&lt;100, "Cảnh báo","Không Đạt"))</f>
        <v>Đạt</v>
      </c>
      <c r="BX24" s="113">
        <f>Diem!N25</f>
        <v>0</v>
      </c>
      <c r="BY24" s="113" t="str">
        <f>IF(BX24&lt;80, "Đạt",IF(BX24&lt;100, "Cảnh báo","Không Đạt"))</f>
        <v>Đạt</v>
      </c>
      <c r="BZ24" s="113" t="s">
        <v>269</v>
      </c>
      <c r="CA24" s="113" t="str">
        <f>$CA$68</f>
        <v>KHH</v>
      </c>
      <c r="CB24" s="113" t="str">
        <f>$CB$67</f>
        <v>HH</v>
      </c>
      <c r="CC24" s="113" t="str">
        <f>$CD$68</f>
        <v>98.36% (n=60)</v>
      </c>
      <c r="CD24" s="113" t="str">
        <f>$CD$69</f>
        <v>1.64% (n=1)</v>
      </c>
      <c r="CE24" s="113" t="s">
        <v>269</v>
      </c>
      <c r="CF24" s="113" t="str">
        <f>$CF$68</f>
        <v>KHH</v>
      </c>
      <c r="CG24" s="113" t="str">
        <f>$CG$67</f>
        <v>HH</v>
      </c>
      <c r="CH24" s="113" t="str">
        <f>$CI$68</f>
        <v>98.36% (n=60)</v>
      </c>
      <c r="CI24" s="113" t="str">
        <f>$CI$69</f>
        <v>1.64% (n=1)</v>
      </c>
      <c r="CJ24" s="113" t="s">
        <v>174</v>
      </c>
      <c r="CK24" s="113" t="str">
        <f>$CK$68</f>
        <v>HH</v>
      </c>
      <c r="CL24" s="113" t="str">
        <f>$CK$69</f>
        <v>KHH</v>
      </c>
      <c r="CM24" s="113" t="str">
        <f>$CN$68</f>
        <v>96.72% (n=59)</v>
      </c>
      <c r="CN24" s="113" t="str">
        <f>$CN$69</f>
        <v>3.28% (n=2)</v>
      </c>
      <c r="CO24" s="113">
        <f>IF((IF(AND(BZ24&lt;&gt;CA24,CA24="KHH"),100,IF(AND(BZ24&lt;&gt;CA24,CA24="HH"),40,0)))+(IF(AND(CE24&lt;&gt;CF24,CF24="KHH"),100,IF(AND(CE24&lt;&gt;CF24,CF24="HH"),40,0))+(IF(AND(CJ24&lt;&gt;CK24,CK24="KHH"),100,IF(AND(CJ24&lt;&gt;CK24,CK24="HH"),40,0))))&gt;150,150,(IF(AND(BZ24&lt;&gt;CA24,CA24="KHH"),100,IF(AND(BZ24&lt;&gt;CA24,CA24="HH"),40,0)))+(IF(AND(CE24&lt;&gt;CF24,CF24="KHH"),100,IF(AND(CE24&lt;&gt;CF24,CF24="HH"),40,0))+(IF(AND(CJ24&lt;&gt;CK24,CK24="KHH"),100,IF(AND(CJ24&lt;&gt;CK24,CK24="HH"),40,0)))))</f>
        <v>0</v>
      </c>
      <c r="CP24" s="113" t="s">
        <v>269</v>
      </c>
      <c r="CQ24" s="113" t="str">
        <f>$CQ$68</f>
        <v>KHH</v>
      </c>
      <c r="CR24" s="113" t="str">
        <f>$CR$67</f>
        <v>HH</v>
      </c>
      <c r="CS24" s="113" t="str">
        <f>$CT$68</f>
        <v>98.36% (n=60)</v>
      </c>
      <c r="CT24" s="113" t="str">
        <f>$CT$69</f>
        <v>1.64% (n=1)</v>
      </c>
      <c r="CU24" s="113" t="s">
        <v>269</v>
      </c>
      <c r="CV24" s="113" t="str">
        <f>$CV$68</f>
        <v>KHH</v>
      </c>
      <c r="CW24" s="113" t="str">
        <f>$CW$67</f>
        <v>HH</v>
      </c>
      <c r="CX24" s="113" t="str">
        <f>$CY$68</f>
        <v>98.36% (n=60)</v>
      </c>
      <c r="CY24" s="113" t="str">
        <f>$CY$69</f>
        <v>1.64% (n=1)</v>
      </c>
      <c r="CZ24" s="113" t="s">
        <v>174</v>
      </c>
      <c r="DA24" s="113" t="str">
        <f>$DA$68</f>
        <v>HH</v>
      </c>
      <c r="DB24" s="113" t="str">
        <f>$DB$67</f>
        <v>KHH</v>
      </c>
      <c r="DC24" s="113" t="str">
        <f>$DD$68</f>
        <v>96.72% (n=59)</v>
      </c>
      <c r="DD24" s="113" t="str">
        <f>$DD$69</f>
        <v>3.28% (n=2)</v>
      </c>
      <c r="DE24" s="113">
        <f>IF((IF(AND(CP24&lt;&gt;CQ24,CQ24="KHH"),100,IF(AND(CP24&lt;&gt;CQ24,CQ24="HH"),40,0)))+(IF(AND(CU24&lt;&gt;CV24,CV24="KHH"),100,IF(AND(CU24&lt;&gt;CV24,CV24="HH"),40,0))+(IF(AND(CZ24&lt;&gt;DA24,DA24="KHH"),100,IF(AND(CZ24&lt;&gt;DA24,DA24="HH"),40,0))))&gt;150,150,(IF(AND(CP24&lt;&gt;CQ24,CQ24="KHH"),100,IF(AND(CP24&lt;&gt;CQ24,CQ24="HH"),40,0)))+(IF(AND(CU24&lt;&gt;CV24,CV24="KHH"),100,IF(AND(CU24&lt;&gt;CV24,CV24="HH"),40,0))+(IF(AND(CZ24&lt;&gt;DA24,DA24="KHH"),100,IF(AND(CZ24&lt;&gt;DA24,DA24="HH"),40,0)))))</f>
        <v>0</v>
      </c>
      <c r="DF24" s="113" t="s">
        <v>174</v>
      </c>
      <c r="DG24" s="113" t="str">
        <f>$DG$68</f>
        <v>HH</v>
      </c>
      <c r="DH24" s="113" t="str">
        <f>$DH$67</f>
        <v>KHH</v>
      </c>
      <c r="DI24" s="113" t="str">
        <f>$DJ$68</f>
        <v>98.36% (n=60)</v>
      </c>
      <c r="DJ24" s="113" t="str">
        <f>$DJ$69</f>
        <v>1.64% (n=1)</v>
      </c>
      <c r="DK24" s="113" t="s">
        <v>174</v>
      </c>
      <c r="DL24" s="113" t="str">
        <f>$DL$68</f>
        <v>HH</v>
      </c>
      <c r="DM24" s="113" t="str">
        <f>$DM$67</f>
        <v>KHH</v>
      </c>
      <c r="DN24" s="113" t="str">
        <f>$DO$68</f>
        <v>98.36% (n=60)</v>
      </c>
      <c r="DO24" s="113" t="str">
        <f>$DO$69</f>
        <v>1.64% (n=1)</v>
      </c>
      <c r="DP24" s="113" t="s">
        <v>174</v>
      </c>
      <c r="DQ24" s="113" t="str">
        <f>$DQ$67</f>
        <v>HH</v>
      </c>
      <c r="DR24" s="113" t="str">
        <f>$DR$67</f>
        <v>KHH</v>
      </c>
      <c r="DS24" s="113" t="str">
        <f>$DT$68</f>
        <v>93.44% (n=57)</v>
      </c>
      <c r="DT24" s="113" t="str">
        <f>$DT$69</f>
        <v>6.56% (n=4)</v>
      </c>
      <c r="DU24" s="113">
        <f>IF((IF(AND(DF24&lt;&gt;DG24,DG24="KHH"),100,IF(AND(DF24&lt;&gt;DG24,DG24="HH"),40,0)))+(IF(AND(DK24&lt;&gt;DL24,DL24="KHH"),100,IF(AND(DK24&lt;&gt;DL24,DL24="HH"),40,0))+(IF(AND(DP24&lt;&gt;DQ24,DQ24="KHH"),100,IF(AND(DP24&lt;&gt;DQ24,DQ24="HH"),40,0))))&gt;150,150,(IF(AND(DF24&lt;&gt;DG24,DG24="KHH"),100,IF(AND(DF24&lt;&gt;DG24,DG24="HH"),40,0)))+(IF(AND(DK24&lt;&gt;DL24,DL24="KHH"),100,IF(AND(DK24&lt;&gt;DL24,DL24="HH"),40,0))+(IF(AND(DP24&lt;&gt;DQ24,DQ24="KHH"),100,IF(AND(DP24&lt;&gt;DQ24,DQ24="HH"),40,0)))))</f>
        <v>0</v>
      </c>
      <c r="DV24" s="113">
        <f>IF((CO24+DE24+DU24)&gt;150,150,(CO24+DE24+DU24))</f>
        <v>0</v>
      </c>
      <c r="DW24" s="113" t="str">
        <f>IF(DV24&lt;80, "Đạt",IF(DV24&lt;100, "Cảnh báo","Không Đạt"))</f>
        <v>Đạt</v>
      </c>
      <c r="DX24" s="113">
        <f>Diem!O25</f>
        <v>0</v>
      </c>
      <c r="DY24" s="113" t="str">
        <f>IF(DX24&lt;80, "Đạt",IF(DX24&lt;100, "Cảnh báo","Không Đạt"))</f>
        <v>Đạt</v>
      </c>
      <c r="DZ24" s="113" t="s">
        <v>270</v>
      </c>
      <c r="EA24" s="113" t="s">
        <v>270</v>
      </c>
      <c r="EB24" s="113" t="str">
        <f>$EB$68</f>
        <v>Âm tính</v>
      </c>
      <c r="EC24" s="113" t="str">
        <f>$EC$67</f>
        <v>Dương tính</v>
      </c>
      <c r="ED24" s="113" t="str">
        <f>$EE$68</f>
        <v>100% (n=30)</v>
      </c>
      <c r="EE24" s="113" t="str">
        <f>$EE$69</f>
        <v>0% (n=0)</v>
      </c>
      <c r="EF24" s="113" t="s">
        <v>270</v>
      </c>
      <c r="EG24" s="113" t="s">
        <v>270</v>
      </c>
      <c r="EH24" s="113" t="str">
        <f>$EH$68</f>
        <v>Âm tính</v>
      </c>
      <c r="EI24" s="113" t="str">
        <f>$EI$67</f>
        <v>Dương tính</v>
      </c>
      <c r="EJ24" s="113" t="str">
        <f>$EK$68</f>
        <v>100% (n=29)</v>
      </c>
      <c r="EK24" s="113" t="str">
        <f>$EK$69</f>
        <v>0% (n=0)</v>
      </c>
      <c r="EL24" s="113">
        <f t="shared" ref="EL24" si="218">(IF(AND(EA24&lt;&gt;DZ24,DZ24="Dương tính"),80,IF(AND(EA24&lt;&gt;DZ24,DZ24="Âm tính"),40,0)))+(IF(AND(EG24&lt;&gt;EF24,EF24="Dương tính"),80,IF(AND(EG24&lt;&gt;EF24,EF24="Âm tính"),40,0)))</f>
        <v>0</v>
      </c>
      <c r="EM24" s="113" t="s">
        <v>270</v>
      </c>
      <c r="EN24" s="113" t="s">
        <v>270</v>
      </c>
      <c r="EO24" s="113" t="str">
        <f>$EO$68</f>
        <v>Âm tính</v>
      </c>
      <c r="EP24" s="113" t="str">
        <f>$EO$69</f>
        <v>Dương tính</v>
      </c>
      <c r="EQ24" s="113" t="str">
        <f>$ER$68</f>
        <v>100% (n=30)</v>
      </c>
      <c r="ER24" s="113" t="str">
        <f>$ER$69</f>
        <v>0% (n=0)</v>
      </c>
      <c r="ES24" s="113" t="s">
        <v>270</v>
      </c>
      <c r="ET24" s="113" t="s">
        <v>270</v>
      </c>
      <c r="EU24" s="113" t="str">
        <f>$EU$68</f>
        <v>Âm tính</v>
      </c>
      <c r="EV24" s="113" t="str">
        <f>$EV$67</f>
        <v>Dương tính</v>
      </c>
      <c r="EW24" s="113" t="str">
        <f>$EX$68</f>
        <v>100% (n=29)</v>
      </c>
      <c r="EX24" s="113" t="str">
        <f>$EX$69</f>
        <v>0% (n=0)</v>
      </c>
      <c r="EY24" s="113">
        <f t="shared" si="217"/>
        <v>0</v>
      </c>
      <c r="EZ24" s="113" t="s">
        <v>270</v>
      </c>
      <c r="FA24" s="113" t="s">
        <v>270</v>
      </c>
      <c r="FB24" s="113" t="str">
        <f>$FB$68</f>
        <v>Âm tính</v>
      </c>
      <c r="FC24" s="113" t="str">
        <f>$FB$69</f>
        <v>Dương tính</v>
      </c>
      <c r="FD24" s="113" t="str">
        <f>$FE$68</f>
        <v>100% (n=30)</v>
      </c>
      <c r="FE24" s="113" t="str">
        <f>$FE$69</f>
        <v>0% (n=0)</v>
      </c>
      <c r="FF24" s="113" t="s">
        <v>270</v>
      </c>
      <c r="FG24" s="113" t="s">
        <v>270</v>
      </c>
      <c r="FH24" s="113" t="str">
        <f>$FH$68</f>
        <v>Âm tính</v>
      </c>
      <c r="FI24" s="113" t="str">
        <f>$FI$67</f>
        <v>Dương tính</v>
      </c>
      <c r="FJ24" s="113" t="str">
        <f>$FK$68</f>
        <v>100% (n=29)</v>
      </c>
      <c r="FK24" s="113" t="str">
        <f>$FK$69</f>
        <v>0% (n=0)</v>
      </c>
      <c r="FL24" s="113">
        <f t="shared" ref="FL24" si="219">(IF(AND(FA24&lt;&gt;EZ24,EZ24="Dương tính"),80,IF(AND(FA24&lt;&gt;EZ24,EZ24="Âm tính"),40,0)))+(IF(AND(FG24&lt;&gt;FF24,FF24="Dương tính"),80,IF(AND(FG24&lt;&gt;FF24,FF24="Âm tính"),40,0)))</f>
        <v>0</v>
      </c>
      <c r="FM24" s="113">
        <f t="shared" ref="FM24" si="220">IF((EL24+EY24+FL24)&gt;150,150,(EL24+EY24+FL24))</f>
        <v>0</v>
      </c>
      <c r="FN24" s="113" t="str">
        <f t="shared" ref="FN24" si="221">IF(FM24&lt;80, "Đạt",IF(FM24&lt;100, "Cảnh báo","Không Đạt"))</f>
        <v>Đạt</v>
      </c>
      <c r="FO24" s="113">
        <f>Diem!P25</f>
        <v>80</v>
      </c>
      <c r="FP24" s="113" t="str">
        <f t="shared" ref="FP24" si="222">IF(FO24&lt;80, "Đạt",IF(FO24&lt;100, "Cảnh báo","Không Đạt"))</f>
        <v>Cảnh báo</v>
      </c>
      <c r="FQ24" s="113" t="s">
        <v>281</v>
      </c>
      <c r="FR24" s="113" t="s">
        <v>281</v>
      </c>
      <c r="FS24" s="113" t="str">
        <f>$FS$67</f>
        <v>Không có KTBT</v>
      </c>
      <c r="FT24" s="113" t="str">
        <f>$FT$67</f>
        <v>Có KTBT</v>
      </c>
      <c r="FU24" s="113" t="str">
        <f>$FV$68</f>
        <v>100% (n=21)</v>
      </c>
      <c r="FV24" s="113" t="str">
        <f>$FV$69</f>
        <v>0% (n=0)</v>
      </c>
      <c r="FW24" s="113">
        <f t="shared" ref="FW24" si="223">IF((IF(AND(FR24&lt;&gt;FQ24,FQ24="Có KTBT"),80,IF(AND(FR24&lt;&gt;FQ24,FQ24="Không có KTBT"),40,0)))&gt;150,150,IF(AND(FR24&lt;&gt;FQ24,FQ24="Có KTBT"),80,IF(AND(FR24&lt;&gt;FQ24,FQ24="Không có KTBT"),40,0)))</f>
        <v>0</v>
      </c>
      <c r="FX24" s="113" t="s">
        <v>281</v>
      </c>
      <c r="FY24" s="113" t="s">
        <v>281</v>
      </c>
      <c r="FZ24" s="113" t="str">
        <f>$FZ$67</f>
        <v>Không có KTBT</v>
      </c>
      <c r="GA24" s="113" t="str">
        <f>$GA$67</f>
        <v>Có KTBT</v>
      </c>
      <c r="GB24" s="113" t="str">
        <f>$GC$68</f>
        <v>100% (n=21)</v>
      </c>
      <c r="GC24" s="113" t="str">
        <f>$GC$69</f>
        <v>0% (n=0)</v>
      </c>
      <c r="GD24" s="113">
        <f t="shared" ref="GD24" si="224">IF((IF(AND(FY24&lt;&gt;FX24,FX24="Có KTBT"),80,IF(AND(FY24&lt;&gt;FX24,FX24="Không có KTBT"),40,0)))&gt;150,150,IF(AND(FY24&lt;&gt;FX24,FX24="Có KTBT"),80,IF(AND(FY24&lt;&gt;FX24,FX24="Không có KTBT"),40,0)))</f>
        <v>0</v>
      </c>
      <c r="GE24" s="113" t="s">
        <v>281</v>
      </c>
      <c r="GF24" s="113" t="s">
        <v>281</v>
      </c>
      <c r="GG24" s="113" t="str">
        <f>$GG$67</f>
        <v>Không có KTBT</v>
      </c>
      <c r="GH24" s="113" t="str">
        <f>$GH$67</f>
        <v>Có KTBT</v>
      </c>
      <c r="GI24" s="113" t="str">
        <f>$GJ$68</f>
        <v>100% (n=21)</v>
      </c>
      <c r="GJ24" s="113" t="str">
        <f>$GJ$69</f>
        <v>0% (n=0)</v>
      </c>
      <c r="GK24" s="113">
        <f t="shared" ref="GK24" si="225">IF((IF(AND(GF24&lt;&gt;GE24,GE24="Có KTBT"),80,IF(AND(GF24&lt;&gt;GE24,GE24="Không có KTBT"),40,0)))&gt;150,150,IF(AND(GF24&lt;&gt;GE24,GE24="Có KTBT"),80,IF(AND(GF24&lt;&gt;GE24,GE24="Không có KTBT"),40,0)))</f>
        <v>0</v>
      </c>
      <c r="GL24" s="113">
        <f t="shared" ref="GL24" si="226">IF((FW24+GD24+GK24)&gt;150,150,(FW24+GD24+GK24))</f>
        <v>0</v>
      </c>
      <c r="GM24" s="113" t="str">
        <f t="shared" ref="GM24" si="227">IF(GL24&lt;80, "Đạt",IF(GL24&lt;100, "Cảnh báo","Không Đạt"))</f>
        <v>Đạt</v>
      </c>
      <c r="GN24" s="113">
        <f>Diem!Q25</f>
        <v>80</v>
      </c>
      <c r="GO24" s="113" t="str">
        <f t="shared" ref="GO24" si="228">IF(GN24&lt;80, "Đạt",IF(GN24&lt;100, "Cảnh báo","Không Đạt"))</f>
        <v>Cảnh báo</v>
      </c>
    </row>
    <row r="25" spans="1:197" s="115" customFormat="1" ht="23.25" customHeight="1">
      <c r="A25" s="111">
        <v>24</v>
      </c>
      <c r="B25" s="112" t="s">
        <v>282</v>
      </c>
      <c r="C25" s="112" t="s">
        <v>491</v>
      </c>
      <c r="D25" s="112" t="s">
        <v>72</v>
      </c>
      <c r="E25" s="112" t="str">
        <f>IF(D25="QE1019","TOÀN DIỆN","CƠ BẢN")</f>
        <v>TOÀN DIỆN</v>
      </c>
      <c r="F25" s="112" t="s">
        <v>46</v>
      </c>
      <c r="G25" s="111" t="s">
        <v>339</v>
      </c>
      <c r="H25" s="111" t="s">
        <v>389</v>
      </c>
      <c r="I25" s="111" t="s">
        <v>87</v>
      </c>
      <c r="J25" s="112" t="s">
        <v>313</v>
      </c>
      <c r="K25" s="112" t="s">
        <v>413</v>
      </c>
      <c r="L25" s="111" t="s">
        <v>340</v>
      </c>
      <c r="M25" s="113">
        <v>2306</v>
      </c>
      <c r="N25" s="113" t="s">
        <v>251</v>
      </c>
      <c r="O25" s="114">
        <v>45271</v>
      </c>
      <c r="P25" s="113" t="s">
        <v>522</v>
      </c>
      <c r="Q25" s="113" t="s">
        <v>264</v>
      </c>
      <c r="R25" s="113" t="s">
        <v>522</v>
      </c>
      <c r="S25" s="113" t="s">
        <v>264</v>
      </c>
      <c r="T25" s="113" t="s">
        <v>576</v>
      </c>
      <c r="U25" s="113" t="s">
        <v>264</v>
      </c>
      <c r="V25" s="113" t="s">
        <v>487</v>
      </c>
      <c r="W25" s="113" t="s">
        <v>487</v>
      </c>
      <c r="X25" s="113" t="s">
        <v>278</v>
      </c>
      <c r="Y25" s="113">
        <v>0</v>
      </c>
      <c r="Z25" s="113">
        <v>0</v>
      </c>
      <c r="AA25" s="113">
        <v>0</v>
      </c>
      <c r="AB25" s="113">
        <v>0</v>
      </c>
      <c r="AC25" s="113">
        <v>0</v>
      </c>
      <c r="AD25" s="113">
        <v>0</v>
      </c>
      <c r="AE25" s="113">
        <f t="shared" ref="AE25:AE26" si="229">IF(AD25=1,50,0)</f>
        <v>0</v>
      </c>
      <c r="AF25" s="113">
        <f>Diem!L26</f>
        <v>0</v>
      </c>
      <c r="AG25" s="113" t="str">
        <f t="shared" ref="AG25:AG26" si="230">IF(AF25&lt;80, "Đạt",IF(AF25&lt;100, "Cảnh báo","Không Đạt"))</f>
        <v>Đạt</v>
      </c>
      <c r="AH25" s="113" t="s">
        <v>522</v>
      </c>
      <c r="AI25" s="113" t="s">
        <v>264</v>
      </c>
      <c r="AJ25" s="113" t="str">
        <f t="shared" ref="AJ25:AJ26" si="231">AH25&amp;" "&amp;"RhD"&amp;" "&amp;AI25</f>
        <v>O RhD Dương</v>
      </c>
      <c r="AK25" s="113" t="str">
        <f>$AK$68</f>
        <v>O RhD Dương</v>
      </c>
      <c r="AL25" s="113"/>
      <c r="AM25" s="113"/>
      <c r="AN25" s="113" t="str">
        <f>$AN$68</f>
        <v>100% (n=61)</v>
      </c>
      <c r="AO25" s="113"/>
      <c r="AP25" s="113"/>
      <c r="AQ25" s="113">
        <f t="shared" ref="AQ25:AQ26" si="232">IF(AH25=P25,0,IF(AH25="CXĐ",50,100))</f>
        <v>0</v>
      </c>
      <c r="AR25" s="113">
        <f t="shared" ref="AR25:AR26" si="233">IF(AI25=Q25,0,IF(AI25="CXĐ",50,100))</f>
        <v>0</v>
      </c>
      <c r="AS25" s="113">
        <f t="shared" ref="AS25:AS26" si="234">IF((AQ25+AR25)&gt;150,150,(AQ25+AR25))</f>
        <v>0</v>
      </c>
      <c r="AT25" s="113" t="s">
        <v>522</v>
      </c>
      <c r="AU25" s="113" t="s">
        <v>264</v>
      </c>
      <c r="AV25" s="113" t="str">
        <f t="shared" ref="AV25:AV26" si="235">AT25&amp;" "&amp;"RhD"&amp;" "&amp;AU25</f>
        <v>O RhD Dương</v>
      </c>
      <c r="AW25" s="113" t="str">
        <f>$AW$68</f>
        <v>O RhD Dương</v>
      </c>
      <c r="AX25" s="113"/>
      <c r="AY25" s="113"/>
      <c r="AZ25" s="113" t="str">
        <f>$AZ$68</f>
        <v>100% (n=61)</v>
      </c>
      <c r="BA25" s="113"/>
      <c r="BB25" s="113"/>
      <c r="BC25" s="113">
        <f t="shared" ref="BC25:BC26" si="236">IF(AT25=R25,0,IF(AT25="CXĐ",50,100))</f>
        <v>0</v>
      </c>
      <c r="BD25" s="113">
        <f t="shared" ref="BD25:BD26" si="237">IF(AU25=S25,0,IF(AU25="CXĐ",50,100))</f>
        <v>0</v>
      </c>
      <c r="BE25" s="113">
        <f t="shared" ref="BE25:BE26" si="238">IF((BC25+BD25)&gt;150,150,(BC25+BD25))</f>
        <v>0</v>
      </c>
      <c r="BF25" s="113" t="s">
        <v>576</v>
      </c>
      <c r="BG25" s="113" t="s">
        <v>264</v>
      </c>
      <c r="BH25" s="113" t="str">
        <f t="shared" ref="BH25:BH26" si="239">BF25&amp;" "&amp;"RhD"&amp;" "&amp;BG25</f>
        <v>AB RhD Dương</v>
      </c>
      <c r="BI25" s="113" t="str">
        <f>$BI$68</f>
        <v>AB RhD Dương</v>
      </c>
      <c r="BJ25" s="113"/>
      <c r="BK25" s="113"/>
      <c r="BL25" s="113" t="str">
        <f>$BL$68</f>
        <v>100% (n=61)</v>
      </c>
      <c r="BM25" s="113"/>
      <c r="BN25" s="113"/>
      <c r="BO25" s="113">
        <f t="shared" ref="BO25:BO26" si="240">IF(BF25=T25,0,IF(BF25="CXĐ",50,100))</f>
        <v>0</v>
      </c>
      <c r="BP25" s="113">
        <f t="shared" ref="BP25:BP26" si="241">IF(BG25=U25,0,IF(BG25="CXĐ",50,100))</f>
        <v>0</v>
      </c>
      <c r="BQ25" s="113">
        <f t="shared" ref="BQ25:BQ26" si="242">IF((BO25+BP25)&gt;150,150,(BO25+BP25))</f>
        <v>0</v>
      </c>
      <c r="BR25" s="113">
        <f t="shared" ref="BR25:BR26" si="243">AQ25+BC25+BO25</f>
        <v>0</v>
      </c>
      <c r="BS25" s="113" t="str">
        <f t="shared" ref="BS25:BS26" si="244">IF(BR25&lt;80, "Đạt",IF(BR25&lt;100, "Cảnh báo","Không Đạt"))</f>
        <v>Đạt</v>
      </c>
      <c r="BT25" s="113">
        <f t="shared" ref="BT25:BT26" si="245">AR25+BD25+BP25</f>
        <v>0</v>
      </c>
      <c r="BU25" s="113" t="str">
        <f t="shared" ref="BU25:BU26" si="246">IF(BT25&lt;80, "Đạt",IF(BT25&lt;100, "Cảnh báo","Không Đạt"))</f>
        <v>Đạt</v>
      </c>
      <c r="BV25" s="113">
        <f>Diem!M26</f>
        <v>0</v>
      </c>
      <c r="BW25" s="113" t="str">
        <f t="shared" ref="BW25:BW26" si="247">IF(BV25&lt;80, "Đạt",IF(BV25&lt;100, "Cảnh báo","Không Đạt"))</f>
        <v>Đạt</v>
      </c>
      <c r="BX25" s="113">
        <f>Diem!N26</f>
        <v>0</v>
      </c>
      <c r="BY25" s="113" t="str">
        <f t="shared" ref="BY25:BY26" si="248">IF(BX25&lt;80, "Đạt",IF(BX25&lt;100, "Cảnh báo","Không Đạt"))</f>
        <v>Đạt</v>
      </c>
      <c r="BZ25" s="113" t="s">
        <v>269</v>
      </c>
      <c r="CA25" s="113" t="str">
        <f>$CA$68</f>
        <v>KHH</v>
      </c>
      <c r="CB25" s="113" t="str">
        <f>$CB$67</f>
        <v>HH</v>
      </c>
      <c r="CC25" s="113" t="str">
        <f>$CD$68</f>
        <v>98.36% (n=60)</v>
      </c>
      <c r="CD25" s="113" t="str">
        <f>$CD$69</f>
        <v>1.64% (n=1)</v>
      </c>
      <c r="CE25" s="113" t="s">
        <v>269</v>
      </c>
      <c r="CF25" s="113" t="str">
        <f>$CF$68</f>
        <v>KHH</v>
      </c>
      <c r="CG25" s="113" t="str">
        <f>$CG$67</f>
        <v>HH</v>
      </c>
      <c r="CH25" s="113" t="str">
        <f>$CI$68</f>
        <v>98.36% (n=60)</v>
      </c>
      <c r="CI25" s="113" t="str">
        <f>$CI$69</f>
        <v>1.64% (n=1)</v>
      </c>
      <c r="CJ25" s="113" t="s">
        <v>174</v>
      </c>
      <c r="CK25" s="113" t="str">
        <f>$CK$68</f>
        <v>HH</v>
      </c>
      <c r="CL25" s="113" t="str">
        <f>$CK$69</f>
        <v>KHH</v>
      </c>
      <c r="CM25" s="113" t="str">
        <f>$CN$68</f>
        <v>96.72% (n=59)</v>
      </c>
      <c r="CN25" s="113" t="str">
        <f>$CN$69</f>
        <v>3.28% (n=2)</v>
      </c>
      <c r="CO25" s="113">
        <f t="shared" ref="CO25:CO26" si="249">IF((IF(AND(BZ25&lt;&gt;CA25,CA25="KHH"),100,IF(AND(BZ25&lt;&gt;CA25,CA25="HH"),40,0)))+(IF(AND(CE25&lt;&gt;CF25,CF25="KHH"),100,IF(AND(CE25&lt;&gt;CF25,CF25="HH"),40,0))+(IF(AND(CJ25&lt;&gt;CK25,CK25="KHH"),100,IF(AND(CJ25&lt;&gt;CK25,CK25="HH"),40,0))))&gt;150,150,(IF(AND(BZ25&lt;&gt;CA25,CA25="KHH"),100,IF(AND(BZ25&lt;&gt;CA25,CA25="HH"),40,0)))+(IF(AND(CE25&lt;&gt;CF25,CF25="KHH"),100,IF(AND(CE25&lt;&gt;CF25,CF25="HH"),40,0))+(IF(AND(CJ25&lt;&gt;CK25,CK25="KHH"),100,IF(AND(CJ25&lt;&gt;CK25,CK25="HH"),40,0)))))</f>
        <v>0</v>
      </c>
      <c r="CP25" s="113" t="s">
        <v>269</v>
      </c>
      <c r="CQ25" s="113" t="str">
        <f>$CQ$68</f>
        <v>KHH</v>
      </c>
      <c r="CR25" s="113" t="str">
        <f>$CR$67</f>
        <v>HH</v>
      </c>
      <c r="CS25" s="113" t="str">
        <f>$CT$68</f>
        <v>98.36% (n=60)</v>
      </c>
      <c r="CT25" s="113" t="str">
        <f>$CT$69</f>
        <v>1.64% (n=1)</v>
      </c>
      <c r="CU25" s="113" t="s">
        <v>269</v>
      </c>
      <c r="CV25" s="113" t="str">
        <f>$CV$68</f>
        <v>KHH</v>
      </c>
      <c r="CW25" s="113" t="str">
        <f>$CW$67</f>
        <v>HH</v>
      </c>
      <c r="CX25" s="113" t="str">
        <f>$CY$68</f>
        <v>98.36% (n=60)</v>
      </c>
      <c r="CY25" s="113" t="str">
        <f>$CY$69</f>
        <v>1.64% (n=1)</v>
      </c>
      <c r="CZ25" s="113" t="s">
        <v>174</v>
      </c>
      <c r="DA25" s="113" t="str">
        <f>$DA$68</f>
        <v>HH</v>
      </c>
      <c r="DB25" s="113" t="str">
        <f>$DB$67</f>
        <v>KHH</v>
      </c>
      <c r="DC25" s="113" t="str">
        <f>$DD$68</f>
        <v>96.72% (n=59)</v>
      </c>
      <c r="DD25" s="113" t="str">
        <f>$DD$69</f>
        <v>3.28% (n=2)</v>
      </c>
      <c r="DE25" s="113">
        <f t="shared" ref="DE25:DE26" si="250">IF((IF(AND(CP25&lt;&gt;CQ25,CQ25="KHH"),100,IF(AND(CP25&lt;&gt;CQ25,CQ25="HH"),40,0)))+(IF(AND(CU25&lt;&gt;CV25,CV25="KHH"),100,IF(AND(CU25&lt;&gt;CV25,CV25="HH"),40,0))+(IF(AND(CZ25&lt;&gt;DA25,DA25="KHH"),100,IF(AND(CZ25&lt;&gt;DA25,DA25="HH"),40,0))))&gt;150,150,(IF(AND(CP25&lt;&gt;CQ25,CQ25="KHH"),100,IF(AND(CP25&lt;&gt;CQ25,CQ25="HH"),40,0)))+(IF(AND(CU25&lt;&gt;CV25,CV25="KHH"),100,IF(AND(CU25&lt;&gt;CV25,CV25="HH"),40,0))+(IF(AND(CZ25&lt;&gt;DA25,DA25="KHH"),100,IF(AND(CZ25&lt;&gt;DA25,DA25="HH"),40,0)))))</f>
        <v>0</v>
      </c>
      <c r="DF25" s="113" t="s">
        <v>174</v>
      </c>
      <c r="DG25" s="113" t="str">
        <f>$DG$68</f>
        <v>HH</v>
      </c>
      <c r="DH25" s="113" t="str">
        <f>$DH$67</f>
        <v>KHH</v>
      </c>
      <c r="DI25" s="113" t="str">
        <f>$DJ$68</f>
        <v>98.36% (n=60)</v>
      </c>
      <c r="DJ25" s="113" t="str">
        <f>$DJ$69</f>
        <v>1.64% (n=1)</v>
      </c>
      <c r="DK25" s="113" t="s">
        <v>174</v>
      </c>
      <c r="DL25" s="113" t="str">
        <f>$DL$68</f>
        <v>HH</v>
      </c>
      <c r="DM25" s="113" t="str">
        <f>$DM$67</f>
        <v>KHH</v>
      </c>
      <c r="DN25" s="113" t="str">
        <f>$DO$68</f>
        <v>98.36% (n=60)</v>
      </c>
      <c r="DO25" s="113" t="str">
        <f>$DO$69</f>
        <v>1.64% (n=1)</v>
      </c>
      <c r="DP25" s="113" t="s">
        <v>174</v>
      </c>
      <c r="DQ25" s="113" t="str">
        <f>$DQ$67</f>
        <v>HH</v>
      </c>
      <c r="DR25" s="113" t="str">
        <f>$DR$67</f>
        <v>KHH</v>
      </c>
      <c r="DS25" s="113" t="str">
        <f>$DT$68</f>
        <v>93.44% (n=57)</v>
      </c>
      <c r="DT25" s="113" t="str">
        <f>$DT$69</f>
        <v>6.56% (n=4)</v>
      </c>
      <c r="DU25" s="113">
        <f t="shared" ref="DU25:DU26" si="251">IF((IF(AND(DF25&lt;&gt;DG25,DG25="KHH"),100,IF(AND(DF25&lt;&gt;DG25,DG25="HH"),40,0)))+(IF(AND(DK25&lt;&gt;DL25,DL25="KHH"),100,IF(AND(DK25&lt;&gt;DL25,DL25="HH"),40,0))+(IF(AND(DP25&lt;&gt;DQ25,DQ25="KHH"),100,IF(AND(DP25&lt;&gt;DQ25,DQ25="HH"),40,0))))&gt;150,150,(IF(AND(DF25&lt;&gt;DG25,DG25="KHH"),100,IF(AND(DF25&lt;&gt;DG25,DG25="HH"),40,0)))+(IF(AND(DK25&lt;&gt;DL25,DL25="KHH"),100,IF(AND(DK25&lt;&gt;DL25,DL25="HH"),40,0))+(IF(AND(DP25&lt;&gt;DQ25,DQ25="KHH"),100,IF(AND(DP25&lt;&gt;DQ25,DQ25="HH"),40,0)))))</f>
        <v>0</v>
      </c>
      <c r="DV25" s="113">
        <f t="shared" ref="DV25:DV26" si="252">IF((CO25+DE25+DU25)&gt;150,150,(CO25+DE25+DU25))</f>
        <v>0</v>
      </c>
      <c r="DW25" s="113" t="str">
        <f t="shared" ref="DW25:DW26" si="253">IF(DV25&lt;80, "Đạt",IF(DV25&lt;100, "Cảnh báo","Không Đạt"))</f>
        <v>Đạt</v>
      </c>
      <c r="DX25" s="113">
        <f>Diem!O26</f>
        <v>0</v>
      </c>
      <c r="DY25" s="113" t="str">
        <f t="shared" ref="DY25:DY26" si="254">IF(DX25&lt;80, "Đạt",IF(DX25&lt;100, "Cảnh báo","Không Đạt"))</f>
        <v>Đạt</v>
      </c>
      <c r="DZ25" s="113" t="s">
        <v>270</v>
      </c>
      <c r="EA25" s="113" t="s">
        <v>270</v>
      </c>
      <c r="EB25" s="113" t="str">
        <f>$EB$68</f>
        <v>Âm tính</v>
      </c>
      <c r="EC25" s="113" t="str">
        <f>$EC$67</f>
        <v>Dương tính</v>
      </c>
      <c r="ED25" s="113" t="str">
        <f>$EE$68</f>
        <v>100% (n=30)</v>
      </c>
      <c r="EE25" s="113" t="str">
        <f>$EE$69</f>
        <v>0% (n=0)</v>
      </c>
      <c r="EF25" s="113" t="s">
        <v>270</v>
      </c>
      <c r="EG25" s="113" t="s">
        <v>270</v>
      </c>
      <c r="EH25" s="113" t="str">
        <f>$EH$68</f>
        <v>Âm tính</v>
      </c>
      <c r="EI25" s="113" t="str">
        <f>$EI$67</f>
        <v>Dương tính</v>
      </c>
      <c r="EJ25" s="113" t="str">
        <f>$EK$68</f>
        <v>100% (n=29)</v>
      </c>
      <c r="EK25" s="113" t="str">
        <f>$EK$69</f>
        <v>0% (n=0)</v>
      </c>
      <c r="EL25" s="113">
        <f t="shared" ref="EL25:EL26" si="255">(IF(AND(EA25&lt;&gt;DZ25,DZ25="Dương tính"),80,IF(AND(EA25&lt;&gt;DZ25,DZ25="Âm tính"),40,0)))+(IF(AND(EG25&lt;&gt;EF25,EF25="Dương tính"),80,IF(AND(EG25&lt;&gt;EF25,EF25="Âm tính"),40,0)))</f>
        <v>0</v>
      </c>
      <c r="EM25" s="113" t="s">
        <v>270</v>
      </c>
      <c r="EN25" s="113" t="s">
        <v>270</v>
      </c>
      <c r="EO25" s="113" t="str">
        <f>$EO$68</f>
        <v>Âm tính</v>
      </c>
      <c r="EP25" s="113" t="str">
        <f>$EO$69</f>
        <v>Dương tính</v>
      </c>
      <c r="EQ25" s="113" t="str">
        <f>$ER$68</f>
        <v>100% (n=30)</v>
      </c>
      <c r="ER25" s="113" t="str">
        <f>$ER$69</f>
        <v>0% (n=0)</v>
      </c>
      <c r="ES25" s="113" t="s">
        <v>270</v>
      </c>
      <c r="ET25" s="113" t="s">
        <v>270</v>
      </c>
      <c r="EU25" s="113" t="str">
        <f>$EU$68</f>
        <v>Âm tính</v>
      </c>
      <c r="EV25" s="113" t="str">
        <f>$EV$67</f>
        <v>Dương tính</v>
      </c>
      <c r="EW25" s="113" t="str">
        <f>$EX$68</f>
        <v>100% (n=29)</v>
      </c>
      <c r="EX25" s="113" t="str">
        <f>$EX$69</f>
        <v>0% (n=0)</v>
      </c>
      <c r="EY25" s="113">
        <f t="shared" si="217"/>
        <v>0</v>
      </c>
      <c r="EZ25" s="113" t="s">
        <v>270</v>
      </c>
      <c r="FA25" s="113" t="s">
        <v>270</v>
      </c>
      <c r="FB25" s="113" t="str">
        <f>$FB$68</f>
        <v>Âm tính</v>
      </c>
      <c r="FC25" s="113" t="str">
        <f>$FB$69</f>
        <v>Dương tính</v>
      </c>
      <c r="FD25" s="113" t="str">
        <f>$FE$68</f>
        <v>100% (n=30)</v>
      </c>
      <c r="FE25" s="113" t="str">
        <f>$FE$69</f>
        <v>0% (n=0)</v>
      </c>
      <c r="FF25" s="113" t="s">
        <v>270</v>
      </c>
      <c r="FG25" s="113" t="s">
        <v>270</v>
      </c>
      <c r="FH25" s="113" t="str">
        <f>$FH$68</f>
        <v>Âm tính</v>
      </c>
      <c r="FI25" s="113" t="str">
        <f>$FI$67</f>
        <v>Dương tính</v>
      </c>
      <c r="FJ25" s="113" t="str">
        <f>$FK$68</f>
        <v>100% (n=29)</v>
      </c>
      <c r="FK25" s="113" t="str">
        <f>$FK$69</f>
        <v>0% (n=0)</v>
      </c>
      <c r="FL25" s="113">
        <f t="shared" ref="FL25:FL26" si="256">(IF(AND(FA25&lt;&gt;EZ25,EZ25="Dương tính"),80,IF(AND(FA25&lt;&gt;EZ25,EZ25="Âm tính"),40,0)))+(IF(AND(FG25&lt;&gt;FF25,FF25="Dương tính"),80,IF(AND(FG25&lt;&gt;FF25,FF25="Âm tính"),40,0)))</f>
        <v>0</v>
      </c>
      <c r="FM25" s="113">
        <f t="shared" ref="FM25:FM26" si="257">IF((EL25+EY25+FL25)&gt;150,150,(EL25+EY25+FL25))</f>
        <v>0</v>
      </c>
      <c r="FN25" s="113" t="str">
        <f t="shared" ref="FN25:FN26" si="258">IF(FM25&lt;80, "Đạt",IF(FM25&lt;100, "Cảnh báo","Không Đạt"))</f>
        <v>Đạt</v>
      </c>
      <c r="FO25" s="113">
        <f>Diem!P26</f>
        <v>80</v>
      </c>
      <c r="FP25" s="113" t="str">
        <f t="shared" ref="FP25:FP26" si="259">IF(FO25&lt;80, "Đạt",IF(FO25&lt;100, "Cảnh báo","Không Đạt"))</f>
        <v>Cảnh báo</v>
      </c>
      <c r="FQ25" s="113" t="s">
        <v>281</v>
      </c>
      <c r="FR25" s="113" t="s">
        <v>281</v>
      </c>
      <c r="FS25" s="113" t="str">
        <f>$FS$67</f>
        <v>Không có KTBT</v>
      </c>
      <c r="FT25" s="113" t="str">
        <f>$FT$67</f>
        <v>Có KTBT</v>
      </c>
      <c r="FU25" s="113" t="str">
        <f>$FV$68</f>
        <v>100% (n=21)</v>
      </c>
      <c r="FV25" s="113" t="str">
        <f>$FV$69</f>
        <v>0% (n=0)</v>
      </c>
      <c r="FW25" s="113">
        <f t="shared" ref="FW25:FW26" si="260">IF((IF(AND(FR25&lt;&gt;FQ25,FQ25="Có KTBT"),80,IF(AND(FR25&lt;&gt;FQ25,FQ25="Không có KTBT"),40,0)))&gt;150,150,IF(AND(FR25&lt;&gt;FQ25,FQ25="Có KTBT"),80,IF(AND(FR25&lt;&gt;FQ25,FQ25="Không có KTBT"),40,0)))</f>
        <v>0</v>
      </c>
      <c r="FX25" s="113" t="s">
        <v>281</v>
      </c>
      <c r="FY25" s="113" t="s">
        <v>281</v>
      </c>
      <c r="FZ25" s="113" t="str">
        <f>$FZ$67</f>
        <v>Không có KTBT</v>
      </c>
      <c r="GA25" s="113" t="str">
        <f>$GA$67</f>
        <v>Có KTBT</v>
      </c>
      <c r="GB25" s="113" t="str">
        <f>$GC$68</f>
        <v>100% (n=21)</v>
      </c>
      <c r="GC25" s="113" t="str">
        <f>$GC$69</f>
        <v>0% (n=0)</v>
      </c>
      <c r="GD25" s="113">
        <f t="shared" ref="GD25:GD26" si="261">IF((IF(AND(FY25&lt;&gt;FX25,FX25="Có KTBT"),80,IF(AND(FY25&lt;&gt;FX25,FX25="Không có KTBT"),40,0)))&gt;150,150,IF(AND(FY25&lt;&gt;FX25,FX25="Có KTBT"),80,IF(AND(FY25&lt;&gt;FX25,FX25="Không có KTBT"),40,0)))</f>
        <v>0</v>
      </c>
      <c r="GE25" s="113" t="s">
        <v>281</v>
      </c>
      <c r="GF25" s="113" t="s">
        <v>281</v>
      </c>
      <c r="GG25" s="113" t="str">
        <f>$GG$67</f>
        <v>Không có KTBT</v>
      </c>
      <c r="GH25" s="113" t="str">
        <f>$GH$67</f>
        <v>Có KTBT</v>
      </c>
      <c r="GI25" s="113" t="str">
        <f>$GJ$68</f>
        <v>100% (n=21)</v>
      </c>
      <c r="GJ25" s="113" t="str">
        <f>$GJ$69</f>
        <v>0% (n=0)</v>
      </c>
      <c r="GK25" s="113">
        <f t="shared" ref="GK25:GK26" si="262">IF((IF(AND(GF25&lt;&gt;GE25,GE25="Có KTBT"),80,IF(AND(GF25&lt;&gt;GE25,GE25="Không có KTBT"),40,0)))&gt;150,150,IF(AND(GF25&lt;&gt;GE25,GE25="Có KTBT"),80,IF(AND(GF25&lt;&gt;GE25,GE25="Không có KTBT"),40,0)))</f>
        <v>0</v>
      </c>
      <c r="GL25" s="113">
        <f t="shared" ref="GL25:GL26" si="263">IF((FW25+GD25+GK25)&gt;150,150,(FW25+GD25+GK25))</f>
        <v>0</v>
      </c>
      <c r="GM25" s="113" t="str">
        <f t="shared" ref="GM25:GM26" si="264">IF(GL25&lt;80, "Đạt",IF(GL25&lt;100, "Cảnh báo","Không Đạt"))</f>
        <v>Đạt</v>
      </c>
      <c r="GN25" s="113">
        <f>Diem!Q26</f>
        <v>80</v>
      </c>
      <c r="GO25" s="113" t="str">
        <f t="shared" ref="GO25" si="265">IF(GN25&lt;80, "Đạt",IF(GN25&lt;100, "Cảnh báo","Không Đạt"))</f>
        <v>Cảnh báo</v>
      </c>
    </row>
    <row r="26" spans="1:197" s="115" customFormat="1" ht="23.25" customHeight="1">
      <c r="A26" s="111">
        <v>25</v>
      </c>
      <c r="B26" s="112" t="s">
        <v>282</v>
      </c>
      <c r="C26" s="112" t="s">
        <v>492</v>
      </c>
      <c r="D26" s="112" t="s">
        <v>72</v>
      </c>
      <c r="E26" s="112" t="str">
        <f>IF(D26="QE1019","TOÀN DIỆN","CƠ BẢN")</f>
        <v>TOÀN DIỆN</v>
      </c>
      <c r="F26" s="112" t="s">
        <v>46</v>
      </c>
      <c r="G26" s="111" t="s">
        <v>339</v>
      </c>
      <c r="H26" s="111" t="s">
        <v>389</v>
      </c>
      <c r="I26" s="111" t="s">
        <v>87</v>
      </c>
      <c r="J26" s="112" t="s">
        <v>313</v>
      </c>
      <c r="K26" s="112" t="s">
        <v>413</v>
      </c>
      <c r="L26" s="111" t="s">
        <v>340</v>
      </c>
      <c r="M26" s="113">
        <v>2306</v>
      </c>
      <c r="N26" s="113" t="s">
        <v>251</v>
      </c>
      <c r="O26" s="114">
        <v>45271</v>
      </c>
      <c r="P26" s="113" t="s">
        <v>522</v>
      </c>
      <c r="Q26" s="113" t="s">
        <v>264</v>
      </c>
      <c r="R26" s="113" t="s">
        <v>522</v>
      </c>
      <c r="S26" s="113" t="s">
        <v>264</v>
      </c>
      <c r="T26" s="113" t="s">
        <v>576</v>
      </c>
      <c r="U26" s="113" t="s">
        <v>264</v>
      </c>
      <c r="V26" s="113" t="s">
        <v>487</v>
      </c>
      <c r="W26" s="113" t="s">
        <v>487</v>
      </c>
      <c r="X26" s="113" t="s">
        <v>278</v>
      </c>
      <c r="Y26" s="113">
        <v>0</v>
      </c>
      <c r="Z26" s="113">
        <v>0</v>
      </c>
      <c r="AA26" s="113">
        <v>0</v>
      </c>
      <c r="AB26" s="113">
        <v>0</v>
      </c>
      <c r="AC26" s="113">
        <v>0</v>
      </c>
      <c r="AD26" s="113">
        <v>0</v>
      </c>
      <c r="AE26" s="113">
        <f t="shared" si="229"/>
        <v>0</v>
      </c>
      <c r="AF26" s="113">
        <f>Diem!L27</f>
        <v>0</v>
      </c>
      <c r="AG26" s="113" t="str">
        <f t="shared" si="230"/>
        <v>Đạt</v>
      </c>
      <c r="AH26" s="113" t="s">
        <v>522</v>
      </c>
      <c r="AI26" s="113" t="s">
        <v>264</v>
      </c>
      <c r="AJ26" s="113" t="str">
        <f t="shared" si="231"/>
        <v>O RhD Dương</v>
      </c>
      <c r="AK26" s="113" t="str">
        <f>$AK$68</f>
        <v>O RhD Dương</v>
      </c>
      <c r="AL26" s="113"/>
      <c r="AM26" s="113"/>
      <c r="AN26" s="113" t="str">
        <f>$AN$68</f>
        <v>100% (n=61)</v>
      </c>
      <c r="AO26" s="113"/>
      <c r="AP26" s="113"/>
      <c r="AQ26" s="113">
        <f t="shared" si="232"/>
        <v>0</v>
      </c>
      <c r="AR26" s="113">
        <f t="shared" si="233"/>
        <v>0</v>
      </c>
      <c r="AS26" s="113">
        <f t="shared" si="234"/>
        <v>0</v>
      </c>
      <c r="AT26" s="113" t="s">
        <v>522</v>
      </c>
      <c r="AU26" s="113" t="s">
        <v>264</v>
      </c>
      <c r="AV26" s="113" t="str">
        <f t="shared" si="235"/>
        <v>O RhD Dương</v>
      </c>
      <c r="AW26" s="113" t="str">
        <f>$AW$68</f>
        <v>O RhD Dương</v>
      </c>
      <c r="AX26" s="113"/>
      <c r="AY26" s="113"/>
      <c r="AZ26" s="113" t="str">
        <f>$AZ$68</f>
        <v>100% (n=61)</v>
      </c>
      <c r="BA26" s="113"/>
      <c r="BB26" s="113"/>
      <c r="BC26" s="113">
        <f t="shared" si="236"/>
        <v>0</v>
      </c>
      <c r="BD26" s="113">
        <f t="shared" si="237"/>
        <v>0</v>
      </c>
      <c r="BE26" s="113">
        <f t="shared" si="238"/>
        <v>0</v>
      </c>
      <c r="BF26" s="113" t="s">
        <v>576</v>
      </c>
      <c r="BG26" s="113" t="s">
        <v>264</v>
      </c>
      <c r="BH26" s="113" t="str">
        <f t="shared" si="239"/>
        <v>AB RhD Dương</v>
      </c>
      <c r="BI26" s="113" t="str">
        <f>$BI$68</f>
        <v>AB RhD Dương</v>
      </c>
      <c r="BJ26" s="113"/>
      <c r="BK26" s="113"/>
      <c r="BL26" s="113" t="str">
        <f>$BL$68</f>
        <v>100% (n=61)</v>
      </c>
      <c r="BM26" s="113"/>
      <c r="BN26" s="113"/>
      <c r="BO26" s="113">
        <f t="shared" si="240"/>
        <v>0</v>
      </c>
      <c r="BP26" s="113">
        <f t="shared" si="241"/>
        <v>0</v>
      </c>
      <c r="BQ26" s="113">
        <f t="shared" si="242"/>
        <v>0</v>
      </c>
      <c r="BR26" s="113">
        <f t="shared" si="243"/>
        <v>0</v>
      </c>
      <c r="BS26" s="113" t="str">
        <f t="shared" si="244"/>
        <v>Đạt</v>
      </c>
      <c r="BT26" s="113">
        <f t="shared" si="245"/>
        <v>0</v>
      </c>
      <c r="BU26" s="113" t="str">
        <f t="shared" si="246"/>
        <v>Đạt</v>
      </c>
      <c r="BV26" s="113">
        <f>Diem!M27</f>
        <v>0</v>
      </c>
      <c r="BW26" s="113" t="str">
        <f t="shared" si="247"/>
        <v>Đạt</v>
      </c>
      <c r="BX26" s="113">
        <f>Diem!N27</f>
        <v>0</v>
      </c>
      <c r="BY26" s="113" t="str">
        <f t="shared" si="248"/>
        <v>Đạt</v>
      </c>
      <c r="BZ26" s="113" t="s">
        <v>269</v>
      </c>
      <c r="CA26" s="113" t="str">
        <f>$CA$68</f>
        <v>KHH</v>
      </c>
      <c r="CB26" s="113" t="str">
        <f>$CB$67</f>
        <v>HH</v>
      </c>
      <c r="CC26" s="113" t="str">
        <f>$CD$68</f>
        <v>98.36% (n=60)</v>
      </c>
      <c r="CD26" s="113" t="str">
        <f>$CD$69</f>
        <v>1.64% (n=1)</v>
      </c>
      <c r="CE26" s="113" t="s">
        <v>269</v>
      </c>
      <c r="CF26" s="113" t="str">
        <f>$CF$68</f>
        <v>KHH</v>
      </c>
      <c r="CG26" s="113" t="str">
        <f>$CG$67</f>
        <v>HH</v>
      </c>
      <c r="CH26" s="113" t="str">
        <f>$CI$68</f>
        <v>98.36% (n=60)</v>
      </c>
      <c r="CI26" s="113" t="str">
        <f>$CI$69</f>
        <v>1.64% (n=1)</v>
      </c>
      <c r="CJ26" s="113" t="s">
        <v>174</v>
      </c>
      <c r="CK26" s="113" t="str">
        <f>$CK$68</f>
        <v>HH</v>
      </c>
      <c r="CL26" s="113" t="str">
        <f>$CK$69</f>
        <v>KHH</v>
      </c>
      <c r="CM26" s="113" t="str">
        <f>$CN$68</f>
        <v>96.72% (n=59)</v>
      </c>
      <c r="CN26" s="113" t="str">
        <f>$CN$69</f>
        <v>3.28% (n=2)</v>
      </c>
      <c r="CO26" s="113">
        <f t="shared" si="249"/>
        <v>0</v>
      </c>
      <c r="CP26" s="113" t="s">
        <v>269</v>
      </c>
      <c r="CQ26" s="113" t="str">
        <f>$CQ$68</f>
        <v>KHH</v>
      </c>
      <c r="CR26" s="113" t="str">
        <f>$CR$67</f>
        <v>HH</v>
      </c>
      <c r="CS26" s="113" t="str">
        <f>$CT$68</f>
        <v>98.36% (n=60)</v>
      </c>
      <c r="CT26" s="113" t="str">
        <f>$CT$69</f>
        <v>1.64% (n=1)</v>
      </c>
      <c r="CU26" s="113" t="s">
        <v>269</v>
      </c>
      <c r="CV26" s="113" t="str">
        <f>$CV$68</f>
        <v>KHH</v>
      </c>
      <c r="CW26" s="113" t="str">
        <f>$CW$67</f>
        <v>HH</v>
      </c>
      <c r="CX26" s="113" t="str">
        <f>$CY$68</f>
        <v>98.36% (n=60)</v>
      </c>
      <c r="CY26" s="113" t="str">
        <f>$CY$69</f>
        <v>1.64% (n=1)</v>
      </c>
      <c r="CZ26" s="113" t="s">
        <v>174</v>
      </c>
      <c r="DA26" s="113" t="str">
        <f>$DA$68</f>
        <v>HH</v>
      </c>
      <c r="DB26" s="113" t="str">
        <f>$DB$67</f>
        <v>KHH</v>
      </c>
      <c r="DC26" s="113" t="str">
        <f>$DD$68</f>
        <v>96.72% (n=59)</v>
      </c>
      <c r="DD26" s="113" t="str">
        <f>$DD$69</f>
        <v>3.28% (n=2)</v>
      </c>
      <c r="DE26" s="113">
        <f t="shared" si="250"/>
        <v>0</v>
      </c>
      <c r="DF26" s="113" t="s">
        <v>174</v>
      </c>
      <c r="DG26" s="113" t="str">
        <f>$DG$68</f>
        <v>HH</v>
      </c>
      <c r="DH26" s="113" t="str">
        <f>$DH$67</f>
        <v>KHH</v>
      </c>
      <c r="DI26" s="113" t="str">
        <f>$DJ$68</f>
        <v>98.36% (n=60)</v>
      </c>
      <c r="DJ26" s="113" t="str">
        <f>$DJ$69</f>
        <v>1.64% (n=1)</v>
      </c>
      <c r="DK26" s="113" t="s">
        <v>174</v>
      </c>
      <c r="DL26" s="113" t="str">
        <f>$DL$68</f>
        <v>HH</v>
      </c>
      <c r="DM26" s="113" t="str">
        <f>$DM$67</f>
        <v>KHH</v>
      </c>
      <c r="DN26" s="113" t="str">
        <f>$DO$68</f>
        <v>98.36% (n=60)</v>
      </c>
      <c r="DO26" s="113" t="str">
        <f>$DO$69</f>
        <v>1.64% (n=1)</v>
      </c>
      <c r="DP26" s="113" t="s">
        <v>174</v>
      </c>
      <c r="DQ26" s="113" t="str">
        <f>$DQ$67</f>
        <v>HH</v>
      </c>
      <c r="DR26" s="113" t="str">
        <f>$DR$67</f>
        <v>KHH</v>
      </c>
      <c r="DS26" s="113" t="str">
        <f>$DT$68</f>
        <v>93.44% (n=57)</v>
      </c>
      <c r="DT26" s="113" t="str">
        <f>$DT$69</f>
        <v>6.56% (n=4)</v>
      </c>
      <c r="DU26" s="113">
        <f t="shared" si="251"/>
        <v>0</v>
      </c>
      <c r="DV26" s="113">
        <f t="shared" si="252"/>
        <v>0</v>
      </c>
      <c r="DW26" s="113" t="str">
        <f t="shared" si="253"/>
        <v>Đạt</v>
      </c>
      <c r="DX26" s="113">
        <f>Diem!O27</f>
        <v>0</v>
      </c>
      <c r="DY26" s="113" t="str">
        <f t="shared" si="254"/>
        <v>Đạt</v>
      </c>
      <c r="DZ26" s="113" t="s">
        <v>270</v>
      </c>
      <c r="EA26" s="113" t="s">
        <v>270</v>
      </c>
      <c r="EB26" s="113" t="str">
        <f>$EB$68</f>
        <v>Âm tính</v>
      </c>
      <c r="EC26" s="113" t="str">
        <f>$EC$67</f>
        <v>Dương tính</v>
      </c>
      <c r="ED26" s="113" t="str">
        <f>$EE$68</f>
        <v>100% (n=30)</v>
      </c>
      <c r="EE26" s="113" t="str">
        <f>$EE$69</f>
        <v>0% (n=0)</v>
      </c>
      <c r="EF26" s="113" t="s">
        <v>270</v>
      </c>
      <c r="EG26" s="113" t="s">
        <v>270</v>
      </c>
      <c r="EH26" s="113" t="str">
        <f>$EH$68</f>
        <v>Âm tính</v>
      </c>
      <c r="EI26" s="113" t="str">
        <f>$EI$67</f>
        <v>Dương tính</v>
      </c>
      <c r="EJ26" s="113" t="str">
        <f>$EK$68</f>
        <v>100% (n=29)</v>
      </c>
      <c r="EK26" s="113" t="str">
        <f>$EK$69</f>
        <v>0% (n=0)</v>
      </c>
      <c r="EL26" s="113">
        <f t="shared" si="255"/>
        <v>0</v>
      </c>
      <c r="EM26" s="113" t="s">
        <v>270</v>
      </c>
      <c r="EN26" s="113" t="s">
        <v>270</v>
      </c>
      <c r="EO26" s="113" t="str">
        <f>$EO$68</f>
        <v>Âm tính</v>
      </c>
      <c r="EP26" s="113" t="str">
        <f>$EO$69</f>
        <v>Dương tính</v>
      </c>
      <c r="EQ26" s="113" t="str">
        <f>$ER$68</f>
        <v>100% (n=30)</v>
      </c>
      <c r="ER26" s="113" t="str">
        <f>$ER$69</f>
        <v>0% (n=0)</v>
      </c>
      <c r="ES26" s="113" t="s">
        <v>270</v>
      </c>
      <c r="ET26" s="113" t="s">
        <v>270</v>
      </c>
      <c r="EU26" s="113" t="str">
        <f>$EU$68</f>
        <v>Âm tính</v>
      </c>
      <c r="EV26" s="113" t="str">
        <f>$EV$67</f>
        <v>Dương tính</v>
      </c>
      <c r="EW26" s="113" t="str">
        <f>$EX$68</f>
        <v>100% (n=29)</v>
      </c>
      <c r="EX26" s="113" t="str">
        <f>$EX$69</f>
        <v>0% (n=0)</v>
      </c>
      <c r="EY26" s="113">
        <f t="shared" si="217"/>
        <v>0</v>
      </c>
      <c r="EZ26" s="113" t="s">
        <v>270</v>
      </c>
      <c r="FA26" s="113" t="s">
        <v>270</v>
      </c>
      <c r="FB26" s="113" t="str">
        <f>$FB$68</f>
        <v>Âm tính</v>
      </c>
      <c r="FC26" s="113" t="str">
        <f>$FB$69</f>
        <v>Dương tính</v>
      </c>
      <c r="FD26" s="113" t="str">
        <f>$FE$68</f>
        <v>100% (n=30)</v>
      </c>
      <c r="FE26" s="113" t="str">
        <f>$FE$69</f>
        <v>0% (n=0)</v>
      </c>
      <c r="FF26" s="113" t="s">
        <v>270</v>
      </c>
      <c r="FG26" s="113" t="s">
        <v>270</v>
      </c>
      <c r="FH26" s="113" t="str">
        <f>$FH$68</f>
        <v>Âm tính</v>
      </c>
      <c r="FI26" s="113" t="str">
        <f>$FI$67</f>
        <v>Dương tính</v>
      </c>
      <c r="FJ26" s="113" t="str">
        <f>$FK$68</f>
        <v>100% (n=29)</v>
      </c>
      <c r="FK26" s="113" t="str">
        <f>$FK$69</f>
        <v>0% (n=0)</v>
      </c>
      <c r="FL26" s="113">
        <f t="shared" si="256"/>
        <v>0</v>
      </c>
      <c r="FM26" s="113">
        <f t="shared" si="257"/>
        <v>0</v>
      </c>
      <c r="FN26" s="113" t="str">
        <f t="shared" si="258"/>
        <v>Đạt</v>
      </c>
      <c r="FO26" s="113">
        <f>Diem!P27</f>
        <v>80</v>
      </c>
      <c r="FP26" s="113" t="str">
        <f t="shared" si="259"/>
        <v>Cảnh báo</v>
      </c>
      <c r="FQ26" s="113" t="s">
        <v>281</v>
      </c>
      <c r="FR26" s="113" t="s">
        <v>281</v>
      </c>
      <c r="FS26" s="113" t="str">
        <f>$FS$67</f>
        <v>Không có KTBT</v>
      </c>
      <c r="FT26" s="113" t="str">
        <f>$FT$67</f>
        <v>Có KTBT</v>
      </c>
      <c r="FU26" s="113" t="str">
        <f>$FV$68</f>
        <v>100% (n=21)</v>
      </c>
      <c r="FV26" s="113" t="str">
        <f>$FV$69</f>
        <v>0% (n=0)</v>
      </c>
      <c r="FW26" s="113">
        <f t="shared" si="260"/>
        <v>0</v>
      </c>
      <c r="FX26" s="113" t="s">
        <v>281</v>
      </c>
      <c r="FY26" s="113" t="s">
        <v>281</v>
      </c>
      <c r="FZ26" s="113" t="str">
        <f>$FZ$67</f>
        <v>Không có KTBT</v>
      </c>
      <c r="GA26" s="113" t="str">
        <f>$GA$67</f>
        <v>Có KTBT</v>
      </c>
      <c r="GB26" s="113" t="str">
        <f>$GC$68</f>
        <v>100% (n=21)</v>
      </c>
      <c r="GC26" s="113" t="str">
        <f>$GC$69</f>
        <v>0% (n=0)</v>
      </c>
      <c r="GD26" s="113">
        <f t="shared" si="261"/>
        <v>0</v>
      </c>
      <c r="GE26" s="113" t="s">
        <v>281</v>
      </c>
      <c r="GF26" s="113" t="s">
        <v>281</v>
      </c>
      <c r="GG26" s="113" t="str">
        <f>$GG$67</f>
        <v>Không có KTBT</v>
      </c>
      <c r="GH26" s="113" t="str">
        <f>$GH$67</f>
        <v>Có KTBT</v>
      </c>
      <c r="GI26" s="113" t="str">
        <f>$GJ$68</f>
        <v>100% (n=21)</v>
      </c>
      <c r="GJ26" s="113" t="str">
        <f>$GJ$69</f>
        <v>0% (n=0)</v>
      </c>
      <c r="GK26" s="113">
        <f t="shared" si="262"/>
        <v>0</v>
      </c>
      <c r="GL26" s="113">
        <f t="shared" si="263"/>
        <v>0</v>
      </c>
      <c r="GM26" s="113" t="str">
        <f t="shared" si="264"/>
        <v>Đạt</v>
      </c>
      <c r="GN26" s="113">
        <f>Diem!Q27</f>
        <v>80</v>
      </c>
      <c r="GO26" s="113" t="str">
        <f>IF(GN26&lt;80, "Đạt",IF(GN26&lt;100, "Cảnh báo","Không Đạt"))</f>
        <v>Cảnh báo</v>
      </c>
    </row>
    <row r="27" spans="1:197" s="115" customFormat="1" ht="23.25" customHeight="1">
      <c r="A27" s="111">
        <v>26</v>
      </c>
      <c r="B27" s="112" t="s">
        <v>527</v>
      </c>
      <c r="C27" s="112" t="s">
        <v>528</v>
      </c>
      <c r="D27" s="112" t="s">
        <v>72</v>
      </c>
      <c r="E27" s="112" t="str">
        <f>IF(D27="QE1019","TOÀN DIỆN","CƠ BẢN")</f>
        <v>TOÀN DIỆN</v>
      </c>
      <c r="F27" s="112" t="s">
        <v>529</v>
      </c>
      <c r="G27" s="111" t="s">
        <v>339</v>
      </c>
      <c r="H27" s="111" t="s">
        <v>525</v>
      </c>
      <c r="I27" s="111" t="s">
        <v>87</v>
      </c>
      <c r="J27" s="112" t="s">
        <v>313</v>
      </c>
      <c r="K27" s="112" t="s">
        <v>526</v>
      </c>
      <c r="L27" s="111" t="s">
        <v>340</v>
      </c>
      <c r="M27" s="113">
        <v>2306</v>
      </c>
      <c r="N27" s="113" t="s">
        <v>251</v>
      </c>
      <c r="O27" s="114">
        <v>45271</v>
      </c>
      <c r="P27" s="113" t="s">
        <v>522</v>
      </c>
      <c r="Q27" s="113" t="s">
        <v>264</v>
      </c>
      <c r="R27" s="113" t="s">
        <v>522</v>
      </c>
      <c r="S27" s="113" t="s">
        <v>264</v>
      </c>
      <c r="T27" s="113" t="s">
        <v>576</v>
      </c>
      <c r="U27" s="113" t="s">
        <v>264</v>
      </c>
      <c r="V27" s="113" t="s">
        <v>487</v>
      </c>
      <c r="W27" s="113" t="s">
        <v>487</v>
      </c>
      <c r="X27" s="113" t="s">
        <v>278</v>
      </c>
      <c r="Y27" s="113">
        <v>0</v>
      </c>
      <c r="Z27" s="113">
        <v>0</v>
      </c>
      <c r="AA27" s="113">
        <v>0</v>
      </c>
      <c r="AB27" s="113"/>
      <c r="AC27" s="113"/>
      <c r="AD27" s="113">
        <v>0</v>
      </c>
      <c r="AE27" s="113">
        <f t="shared" ref="AE27" si="266">IF(AD27=1,50,0)</f>
        <v>0</v>
      </c>
      <c r="AF27" s="113">
        <f>Diem!L29</f>
        <v>0</v>
      </c>
      <c r="AG27" s="113" t="str">
        <f t="shared" ref="AG27" si="267">IF(AF27&lt;80, "Đạt",IF(AF27&lt;100, "Cảnh báo","Không Đạt"))</f>
        <v>Đạt</v>
      </c>
      <c r="AH27" s="113" t="s">
        <v>522</v>
      </c>
      <c r="AI27" s="113" t="s">
        <v>264</v>
      </c>
      <c r="AJ27" s="113" t="str">
        <f t="shared" ref="AJ27" si="268">AH27&amp;" "&amp;"RhD"&amp;" "&amp;AI27</f>
        <v>O RhD Dương</v>
      </c>
      <c r="AK27" s="113" t="str">
        <f>$AK$68</f>
        <v>O RhD Dương</v>
      </c>
      <c r="AL27" s="113"/>
      <c r="AM27" s="113"/>
      <c r="AN27" s="113" t="str">
        <f>$AN$68</f>
        <v>100% (n=61)</v>
      </c>
      <c r="AO27" s="113"/>
      <c r="AP27" s="113"/>
      <c r="AQ27" s="113">
        <f t="shared" ref="AQ27" si="269">IF(AH27=P27,0,IF(AH27="CXĐ",50,100))</f>
        <v>0</v>
      </c>
      <c r="AR27" s="113">
        <f t="shared" ref="AR27" si="270">IF(AI27=Q27,0,IF(AI27="CXĐ",50,100))</f>
        <v>0</v>
      </c>
      <c r="AS27" s="113">
        <f t="shared" ref="AS27" si="271">IF((AQ27+AR27)&gt;150,150,(AQ27+AR27))</f>
        <v>0</v>
      </c>
      <c r="AT27" s="113" t="s">
        <v>522</v>
      </c>
      <c r="AU27" s="113" t="s">
        <v>264</v>
      </c>
      <c r="AV27" s="113" t="str">
        <f t="shared" ref="AV27" si="272">AT27&amp;" "&amp;"RhD"&amp;" "&amp;AU27</f>
        <v>O RhD Dương</v>
      </c>
      <c r="AW27" s="113" t="str">
        <f>$AW$68</f>
        <v>O RhD Dương</v>
      </c>
      <c r="AX27" s="113"/>
      <c r="AY27" s="113"/>
      <c r="AZ27" s="113" t="str">
        <f>$AZ$68</f>
        <v>100% (n=61)</v>
      </c>
      <c r="BA27" s="113"/>
      <c r="BB27" s="113"/>
      <c r="BC27" s="113">
        <f t="shared" ref="BC27" si="273">IF(AT27=R27,0,IF(AT27="CXĐ",50,100))</f>
        <v>0</v>
      </c>
      <c r="BD27" s="113">
        <f t="shared" ref="BD27" si="274">IF(AU27=S27,0,IF(AU27="CXĐ",50,100))</f>
        <v>0</v>
      </c>
      <c r="BE27" s="113">
        <f t="shared" ref="BE27" si="275">IF((BC27+BD27)&gt;150,150,(BC27+BD27))</f>
        <v>0</v>
      </c>
      <c r="BF27" s="113" t="s">
        <v>576</v>
      </c>
      <c r="BG27" s="113" t="s">
        <v>264</v>
      </c>
      <c r="BH27" s="113" t="str">
        <f t="shared" ref="BH27" si="276">BF27&amp;" "&amp;"RhD"&amp;" "&amp;BG27</f>
        <v>AB RhD Dương</v>
      </c>
      <c r="BI27" s="113" t="str">
        <f>$BI$68</f>
        <v>AB RhD Dương</v>
      </c>
      <c r="BJ27" s="113"/>
      <c r="BK27" s="113"/>
      <c r="BL27" s="113" t="str">
        <f>$BL$68</f>
        <v>100% (n=61)</v>
      </c>
      <c r="BM27" s="113"/>
      <c r="BN27" s="113"/>
      <c r="BO27" s="113">
        <f t="shared" ref="BO27" si="277">IF(BF27=T27,0,IF(BF27="CXĐ",50,100))</f>
        <v>0</v>
      </c>
      <c r="BP27" s="113">
        <f t="shared" ref="BP27" si="278">IF(BG27=U27,0,IF(BG27="CXĐ",50,100))</f>
        <v>0</v>
      </c>
      <c r="BQ27" s="113">
        <f t="shared" ref="BQ27" si="279">IF((BO27+BP27)&gt;150,150,(BO27+BP27))</f>
        <v>0</v>
      </c>
      <c r="BR27" s="113">
        <f t="shared" ref="BR27" si="280">AQ27+BC27+BO27</f>
        <v>0</v>
      </c>
      <c r="BS27" s="113" t="str">
        <f t="shared" ref="BS27" si="281">IF(BR27&lt;80, "Đạt",IF(BR27&lt;100, "Cảnh báo","Không Đạt"))</f>
        <v>Đạt</v>
      </c>
      <c r="BT27" s="113">
        <f t="shared" ref="BT27" si="282">AR27+BD27+BP27</f>
        <v>0</v>
      </c>
      <c r="BU27" s="113" t="str">
        <f t="shared" ref="BU27" si="283">IF(BT27&lt;80, "Đạt",IF(BT27&lt;100, "Cảnh báo","Không Đạt"))</f>
        <v>Đạt</v>
      </c>
      <c r="BV27" s="113">
        <f>Diem!M28</f>
        <v>0</v>
      </c>
      <c r="BW27" s="113" t="str">
        <f t="shared" ref="BW27" si="284">IF(BV27&lt;80, "Đạt",IF(BV27&lt;100, "Cảnh báo","Không Đạt"))</f>
        <v>Đạt</v>
      </c>
      <c r="BX27" s="113">
        <f>Diem!N28</f>
        <v>0</v>
      </c>
      <c r="BY27" s="113" t="str">
        <f t="shared" ref="BY27" si="285">IF(BX27&lt;80, "Đạt",IF(BX27&lt;100, "Cảnh báo","Không Đạt"))</f>
        <v>Đạt</v>
      </c>
      <c r="BZ27" s="113" t="s">
        <v>269</v>
      </c>
      <c r="CA27" s="113" t="str">
        <f>$CA$68</f>
        <v>KHH</v>
      </c>
      <c r="CB27" s="113" t="str">
        <f>$CB$67</f>
        <v>HH</v>
      </c>
      <c r="CC27" s="113" t="str">
        <f>$CD$68</f>
        <v>98.36% (n=60)</v>
      </c>
      <c r="CD27" s="113" t="str">
        <f>$CD$69</f>
        <v>1.64% (n=1)</v>
      </c>
      <c r="CE27" s="113" t="s">
        <v>269</v>
      </c>
      <c r="CF27" s="113" t="str">
        <f>$CF$68</f>
        <v>KHH</v>
      </c>
      <c r="CG27" s="113" t="str">
        <f>$CG$67</f>
        <v>HH</v>
      </c>
      <c r="CH27" s="113" t="str">
        <f>$CI$68</f>
        <v>98.36% (n=60)</v>
      </c>
      <c r="CI27" s="113" t="str">
        <f>$CI$69</f>
        <v>1.64% (n=1)</v>
      </c>
      <c r="CJ27" s="113" t="s">
        <v>174</v>
      </c>
      <c r="CK27" s="113" t="str">
        <f>$CK$68</f>
        <v>HH</v>
      </c>
      <c r="CL27" s="113" t="str">
        <f>$CK$69</f>
        <v>KHH</v>
      </c>
      <c r="CM27" s="113" t="str">
        <f>$CN$68</f>
        <v>96.72% (n=59)</v>
      </c>
      <c r="CN27" s="113" t="str">
        <f>$CN$69</f>
        <v>3.28% (n=2)</v>
      </c>
      <c r="CO27" s="113">
        <f t="shared" ref="CO27" si="286">IF((IF(AND(BZ27&lt;&gt;CA27,CA27="KHH"),100,IF(AND(BZ27&lt;&gt;CA27,CA27="HH"),40,0)))+(IF(AND(CE27&lt;&gt;CF27,CF27="KHH"),100,IF(AND(CE27&lt;&gt;CF27,CF27="HH"),40,0))+(IF(AND(CJ27&lt;&gt;CK27,CK27="KHH"),100,IF(AND(CJ27&lt;&gt;CK27,CK27="HH"),40,0))))&gt;150,150,(IF(AND(BZ27&lt;&gt;CA27,CA27="KHH"),100,IF(AND(BZ27&lt;&gt;CA27,CA27="HH"),40,0)))+(IF(AND(CE27&lt;&gt;CF27,CF27="KHH"),100,IF(AND(CE27&lt;&gt;CF27,CF27="HH"),40,0))+(IF(AND(CJ27&lt;&gt;CK27,CK27="KHH"),100,IF(AND(CJ27&lt;&gt;CK27,CK27="HH"),40,0)))))</f>
        <v>0</v>
      </c>
      <c r="CP27" s="113" t="s">
        <v>269</v>
      </c>
      <c r="CQ27" s="113" t="str">
        <f>$CQ$68</f>
        <v>KHH</v>
      </c>
      <c r="CR27" s="113" t="str">
        <f>$CR$67</f>
        <v>HH</v>
      </c>
      <c r="CS27" s="113" t="str">
        <f>$CT$68</f>
        <v>98.36% (n=60)</v>
      </c>
      <c r="CT27" s="113" t="str">
        <f>$CT$69</f>
        <v>1.64% (n=1)</v>
      </c>
      <c r="CU27" s="113" t="s">
        <v>269</v>
      </c>
      <c r="CV27" s="113" t="str">
        <f>$CV$68</f>
        <v>KHH</v>
      </c>
      <c r="CW27" s="113" t="str">
        <f>$CW$67</f>
        <v>HH</v>
      </c>
      <c r="CX27" s="113" t="str">
        <f>$CY$68</f>
        <v>98.36% (n=60)</v>
      </c>
      <c r="CY27" s="113" t="str">
        <f>$CY$69</f>
        <v>1.64% (n=1)</v>
      </c>
      <c r="CZ27" s="113" t="s">
        <v>174</v>
      </c>
      <c r="DA27" s="113" t="str">
        <f>$DA$68</f>
        <v>HH</v>
      </c>
      <c r="DB27" s="113" t="str">
        <f>$DB$67</f>
        <v>KHH</v>
      </c>
      <c r="DC27" s="113" t="str">
        <f>$DD$68</f>
        <v>96.72% (n=59)</v>
      </c>
      <c r="DD27" s="113" t="str">
        <f>$DD$69</f>
        <v>3.28% (n=2)</v>
      </c>
      <c r="DE27" s="113">
        <f t="shared" ref="DE27" si="287">IF((IF(AND(CP27&lt;&gt;CQ27,CQ27="KHH"),100,IF(AND(CP27&lt;&gt;CQ27,CQ27="HH"),40,0)))+(IF(AND(CU27&lt;&gt;CV27,CV27="KHH"),100,IF(AND(CU27&lt;&gt;CV27,CV27="HH"),40,0))+(IF(AND(CZ27&lt;&gt;DA27,DA27="KHH"),100,IF(AND(CZ27&lt;&gt;DA27,DA27="HH"),40,0))))&gt;150,150,(IF(AND(CP27&lt;&gt;CQ27,CQ27="KHH"),100,IF(AND(CP27&lt;&gt;CQ27,CQ27="HH"),40,0)))+(IF(AND(CU27&lt;&gt;CV27,CV27="KHH"),100,IF(AND(CU27&lt;&gt;CV27,CV27="HH"),40,0))+(IF(AND(CZ27&lt;&gt;DA27,DA27="KHH"),100,IF(AND(CZ27&lt;&gt;DA27,DA27="HH"),40,0)))))</f>
        <v>0</v>
      </c>
      <c r="DF27" s="113" t="s">
        <v>174</v>
      </c>
      <c r="DG27" s="113" t="str">
        <f>$DG$68</f>
        <v>HH</v>
      </c>
      <c r="DH27" s="113" t="str">
        <f>$DH$67</f>
        <v>KHH</v>
      </c>
      <c r="DI27" s="113" t="str">
        <f>$DJ$68</f>
        <v>98.36% (n=60)</v>
      </c>
      <c r="DJ27" s="113" t="str">
        <f>$DJ$69</f>
        <v>1.64% (n=1)</v>
      </c>
      <c r="DK27" s="113" t="s">
        <v>174</v>
      </c>
      <c r="DL27" s="113" t="str">
        <f>$DL$68</f>
        <v>HH</v>
      </c>
      <c r="DM27" s="113" t="str">
        <f>$DM$67</f>
        <v>KHH</v>
      </c>
      <c r="DN27" s="113" t="str">
        <f>$DO$68</f>
        <v>98.36% (n=60)</v>
      </c>
      <c r="DO27" s="113" t="str">
        <f>$DO$69</f>
        <v>1.64% (n=1)</v>
      </c>
      <c r="DP27" s="113" t="s">
        <v>174</v>
      </c>
      <c r="DQ27" s="113" t="str">
        <f>$DQ$67</f>
        <v>HH</v>
      </c>
      <c r="DR27" s="113" t="str">
        <f>$DR$67</f>
        <v>KHH</v>
      </c>
      <c r="DS27" s="113" t="str">
        <f>$DT$68</f>
        <v>93.44% (n=57)</v>
      </c>
      <c r="DT27" s="113" t="str">
        <f>$DT$69</f>
        <v>6.56% (n=4)</v>
      </c>
      <c r="DU27" s="113">
        <f t="shared" ref="DU27" si="288">IF((IF(AND(DF27&lt;&gt;DG27,DG27="KHH"),100,IF(AND(DF27&lt;&gt;DG27,DG27="HH"),40,0)))+(IF(AND(DK27&lt;&gt;DL27,DL27="KHH"),100,IF(AND(DK27&lt;&gt;DL27,DL27="HH"),40,0))+(IF(AND(DP27&lt;&gt;DQ27,DQ27="KHH"),100,IF(AND(DP27&lt;&gt;DQ27,DQ27="HH"),40,0))))&gt;150,150,(IF(AND(DF27&lt;&gt;DG27,DG27="KHH"),100,IF(AND(DF27&lt;&gt;DG27,DG27="HH"),40,0)))+(IF(AND(DK27&lt;&gt;DL27,DL27="KHH"),100,IF(AND(DK27&lt;&gt;DL27,DL27="HH"),40,0))+(IF(AND(DP27&lt;&gt;DQ27,DQ27="KHH"),100,IF(AND(DP27&lt;&gt;DQ27,DQ27="HH"),40,0)))))</f>
        <v>0</v>
      </c>
      <c r="DV27" s="113">
        <f t="shared" ref="DV27" si="289">IF((CO27+DE27+DU27)&gt;150,150,(CO27+DE27+DU27))</f>
        <v>0</v>
      </c>
      <c r="DW27" s="113" t="str">
        <f t="shared" ref="DW27" si="290">IF(DV27&lt;80, "Đạt",IF(DV27&lt;100, "Cảnh báo","Không Đạt"))</f>
        <v>Đạt</v>
      </c>
      <c r="DX27" s="113">
        <f>Diem!O28</f>
        <v>0</v>
      </c>
      <c r="DY27" s="113" t="str">
        <f t="shared" ref="DY27" si="291">IF(DX27&lt;80, "Đạt",IF(DX27&lt;100, "Cảnh báo","Không Đạt"))</f>
        <v>Đạt</v>
      </c>
      <c r="DZ27" s="113" t="s">
        <v>270</v>
      </c>
      <c r="EA27" s="113"/>
      <c r="EB27" s="113" t="str">
        <f>$EB$68</f>
        <v>Âm tính</v>
      </c>
      <c r="EC27" s="113" t="str">
        <f>$EC$67</f>
        <v>Dương tính</v>
      </c>
      <c r="ED27" s="113" t="str">
        <f>$EE$68</f>
        <v>100% (n=30)</v>
      </c>
      <c r="EE27" s="113" t="str">
        <f>$EE$69</f>
        <v>0% (n=0)</v>
      </c>
      <c r="EF27" s="113" t="s">
        <v>270</v>
      </c>
      <c r="EG27" s="113"/>
      <c r="EH27" s="113" t="str">
        <f>$EH$68</f>
        <v>Âm tính</v>
      </c>
      <c r="EI27" s="113" t="str">
        <f>$EI$67</f>
        <v>Dương tính</v>
      </c>
      <c r="EJ27" s="113" t="str">
        <f>$EK$68</f>
        <v>100% (n=29)</v>
      </c>
      <c r="EK27" s="113" t="str">
        <f>$EK$69</f>
        <v>0% (n=0)</v>
      </c>
      <c r="EL27" s="113"/>
      <c r="EM27" s="113" t="s">
        <v>270</v>
      </c>
      <c r="EN27" s="113"/>
      <c r="EO27" s="113" t="str">
        <f>$EO$68</f>
        <v>Âm tính</v>
      </c>
      <c r="EP27" s="113" t="str">
        <f>$EO$69</f>
        <v>Dương tính</v>
      </c>
      <c r="EQ27" s="113" t="str">
        <f>$ER$68</f>
        <v>100% (n=30)</v>
      </c>
      <c r="ER27" s="113" t="str">
        <f>$ER$69</f>
        <v>0% (n=0)</v>
      </c>
      <c r="ES27" s="113" t="s">
        <v>270</v>
      </c>
      <c r="ET27" s="113"/>
      <c r="EU27" s="113" t="str">
        <f>$EU$68</f>
        <v>Âm tính</v>
      </c>
      <c r="EV27" s="113" t="str">
        <f>$EV$67</f>
        <v>Dương tính</v>
      </c>
      <c r="EW27" s="113" t="str">
        <f>$EX$68</f>
        <v>100% (n=29)</v>
      </c>
      <c r="EX27" s="113" t="str">
        <f>$EX$69</f>
        <v>0% (n=0)</v>
      </c>
      <c r="EY27" s="113"/>
      <c r="EZ27" s="113" t="s">
        <v>270</v>
      </c>
      <c r="FA27" s="113"/>
      <c r="FB27" s="113" t="str">
        <f>$FB$68</f>
        <v>Âm tính</v>
      </c>
      <c r="FC27" s="113" t="str">
        <f>$FB$69</f>
        <v>Dương tính</v>
      </c>
      <c r="FD27" s="113" t="str">
        <f>$FE$68</f>
        <v>100% (n=30)</v>
      </c>
      <c r="FE27" s="113" t="str">
        <f>$FE$69</f>
        <v>0% (n=0)</v>
      </c>
      <c r="FF27" s="113" t="s">
        <v>270</v>
      </c>
      <c r="FG27" s="113"/>
      <c r="FH27" s="113" t="str">
        <f>$FH$68</f>
        <v>Âm tính</v>
      </c>
      <c r="FI27" s="113" t="str">
        <f>$FI$67</f>
        <v>Dương tính</v>
      </c>
      <c r="FJ27" s="113" t="str">
        <f>$FK$68</f>
        <v>100% (n=29)</v>
      </c>
      <c r="FK27" s="113" t="str">
        <f>$FK$69</f>
        <v>0% (n=0)</v>
      </c>
      <c r="FL27" s="113"/>
      <c r="FM27" s="113"/>
      <c r="FN27" s="113"/>
      <c r="FO27" s="113"/>
      <c r="FP27" s="113"/>
      <c r="FQ27" s="113" t="s">
        <v>281</v>
      </c>
      <c r="FR27" s="113"/>
      <c r="FS27" s="113" t="str">
        <f>$FS$67</f>
        <v>Không có KTBT</v>
      </c>
      <c r="FT27" s="113" t="str">
        <f>$FT$67</f>
        <v>Có KTBT</v>
      </c>
      <c r="FU27" s="113" t="str">
        <f>$FV$68</f>
        <v>100% (n=21)</v>
      </c>
      <c r="FV27" s="113" t="str">
        <f>$FV$69</f>
        <v>0% (n=0)</v>
      </c>
      <c r="FW27" s="113"/>
      <c r="FX27" s="113" t="s">
        <v>281</v>
      </c>
      <c r="FY27" s="113"/>
      <c r="FZ27" s="113" t="str">
        <f>$FZ$67</f>
        <v>Không có KTBT</v>
      </c>
      <c r="GA27" s="113" t="str">
        <f>$GA$67</f>
        <v>Có KTBT</v>
      </c>
      <c r="GB27" s="113" t="str">
        <f>$GC$68</f>
        <v>100% (n=21)</v>
      </c>
      <c r="GC27" s="113" t="str">
        <f>$GC$69</f>
        <v>0% (n=0)</v>
      </c>
      <c r="GD27" s="113"/>
      <c r="GE27" s="113" t="s">
        <v>281</v>
      </c>
      <c r="GF27" s="113"/>
      <c r="GG27" s="113" t="str">
        <f>$GG$67</f>
        <v>Không có KTBT</v>
      </c>
      <c r="GH27" s="113" t="str">
        <f>$GH$67</f>
        <v>Có KTBT</v>
      </c>
      <c r="GI27" s="113" t="str">
        <f>$GJ$68</f>
        <v>100% (n=21)</v>
      </c>
      <c r="GJ27" s="113" t="str">
        <f>$GJ$69</f>
        <v>0% (n=0)</v>
      </c>
      <c r="GK27" s="113"/>
      <c r="GL27" s="113"/>
      <c r="GM27" s="113"/>
      <c r="GN27" s="113"/>
      <c r="GO27" s="113"/>
    </row>
    <row r="28" spans="1:197" s="115" customFormat="1" ht="23.25" customHeight="1">
      <c r="A28" s="111">
        <v>27</v>
      </c>
      <c r="B28" s="112" t="s">
        <v>40</v>
      </c>
      <c r="C28" s="112" t="s">
        <v>69</v>
      </c>
      <c r="D28" s="112" t="s">
        <v>72</v>
      </c>
      <c r="E28" s="112" t="str">
        <f t="shared" ref="E28:E29" si="292">IF(D28="QE1019","TOÀN DIỆN","CƠ BẢN")</f>
        <v>TOÀN DIỆN</v>
      </c>
      <c r="F28" s="112" t="s">
        <v>335</v>
      </c>
      <c r="G28" s="111"/>
      <c r="H28" s="111"/>
      <c r="I28" s="111"/>
      <c r="J28" s="112"/>
      <c r="K28" s="112"/>
      <c r="L28" s="111"/>
      <c r="M28" s="113">
        <v>2306</v>
      </c>
      <c r="N28" s="113" t="s">
        <v>251</v>
      </c>
      <c r="O28" s="114">
        <v>45271</v>
      </c>
      <c r="P28" s="113" t="s">
        <v>522</v>
      </c>
      <c r="Q28" s="113" t="s">
        <v>264</v>
      </c>
      <c r="R28" s="113" t="s">
        <v>522</v>
      </c>
      <c r="S28" s="113" t="s">
        <v>264</v>
      </c>
      <c r="T28" s="113" t="s">
        <v>576</v>
      </c>
      <c r="U28" s="113" t="s">
        <v>264</v>
      </c>
      <c r="V28" s="113" t="s">
        <v>487</v>
      </c>
      <c r="W28" s="113" t="s">
        <v>487</v>
      </c>
      <c r="X28" s="113" t="s">
        <v>278</v>
      </c>
      <c r="Y28" s="113">
        <v>0</v>
      </c>
      <c r="Z28" s="113">
        <v>0</v>
      </c>
      <c r="AA28" s="113">
        <v>0</v>
      </c>
      <c r="AB28" s="113">
        <v>0</v>
      </c>
      <c r="AC28" s="113"/>
      <c r="AD28" s="113">
        <v>0</v>
      </c>
      <c r="AE28" s="113">
        <f t="shared" ref="AE28:AE32" si="293">IF(AD28=1,50,0)</f>
        <v>0</v>
      </c>
      <c r="AF28" s="113">
        <f>Diem!L29</f>
        <v>0</v>
      </c>
      <c r="AG28" s="113" t="s">
        <v>475</v>
      </c>
      <c r="AH28" s="113" t="s">
        <v>522</v>
      </c>
      <c r="AI28" s="113" t="s">
        <v>264</v>
      </c>
      <c r="AJ28" s="113" t="str">
        <f t="shared" ref="AJ28:AJ29" si="294">AH28&amp;" "&amp;"RhD"&amp;" "&amp;AI28</f>
        <v>O RhD Dương</v>
      </c>
      <c r="AK28" s="113" t="str">
        <f>$AK$68</f>
        <v>O RhD Dương</v>
      </c>
      <c r="AL28" s="113"/>
      <c r="AM28" s="113"/>
      <c r="AN28" s="113" t="str">
        <f>$AN$68</f>
        <v>100% (n=61)</v>
      </c>
      <c r="AO28" s="113"/>
      <c r="AP28" s="113"/>
      <c r="AQ28" s="113">
        <f t="shared" ref="AQ28:AQ29" si="295">IF(AH28=P28,0,IF(AH28="CXĐ",50,100))</f>
        <v>0</v>
      </c>
      <c r="AR28" s="113">
        <f t="shared" ref="AR28:AR29" si="296">IF(AI28=Q28,0,IF(AI28="CXĐ",50,100))</f>
        <v>0</v>
      </c>
      <c r="AS28" s="113">
        <f t="shared" ref="AS28:AS29" si="297">IF((AQ28+AR28)&gt;150,150,(AQ28+AR28))</f>
        <v>0</v>
      </c>
      <c r="AT28" s="113" t="s">
        <v>522</v>
      </c>
      <c r="AU28" s="113" t="s">
        <v>264</v>
      </c>
      <c r="AV28" s="113" t="str">
        <f t="shared" ref="AV28:AV29" si="298">AT28&amp;" "&amp;"RhD"&amp;" "&amp;AU28</f>
        <v>O RhD Dương</v>
      </c>
      <c r="AW28" s="113" t="str">
        <f>$AW$68</f>
        <v>O RhD Dương</v>
      </c>
      <c r="AX28" s="113"/>
      <c r="AY28" s="113"/>
      <c r="AZ28" s="113" t="str">
        <f>$AZ$68</f>
        <v>100% (n=61)</v>
      </c>
      <c r="BA28" s="113"/>
      <c r="BB28" s="113"/>
      <c r="BC28" s="113">
        <f t="shared" ref="BC28:BC29" si="299">IF(AT28=R28,0,IF(AT28="CXĐ",50,100))</f>
        <v>0</v>
      </c>
      <c r="BD28" s="113">
        <f t="shared" ref="BD28:BD29" si="300">IF(AU28=S28,0,IF(AU28="CXĐ",50,100))</f>
        <v>0</v>
      </c>
      <c r="BE28" s="113">
        <f t="shared" ref="BE28:BE29" si="301">IF((BC28+BD28)&gt;150,150,(BC28+BD28))</f>
        <v>0</v>
      </c>
      <c r="BF28" s="113" t="s">
        <v>576</v>
      </c>
      <c r="BG28" s="113" t="s">
        <v>264</v>
      </c>
      <c r="BH28" s="113" t="str">
        <f t="shared" ref="BH28:BH29" si="302">BF28&amp;" "&amp;"RhD"&amp;" "&amp;BG28</f>
        <v>AB RhD Dương</v>
      </c>
      <c r="BI28" s="113" t="str">
        <f>$BI$68</f>
        <v>AB RhD Dương</v>
      </c>
      <c r="BJ28" s="113"/>
      <c r="BK28" s="113"/>
      <c r="BL28" s="113" t="str">
        <f>$BL$68</f>
        <v>100% (n=61)</v>
      </c>
      <c r="BM28" s="113"/>
      <c r="BN28" s="113"/>
      <c r="BO28" s="113">
        <f t="shared" ref="BO28:BO29" si="303">IF(BF28=T28,0,IF(BF28="CXĐ",50,100))</f>
        <v>0</v>
      </c>
      <c r="BP28" s="113">
        <f t="shared" ref="BP28:BP29" si="304">IF(BG28=U28,0,IF(BG28="CXĐ",50,100))</f>
        <v>0</v>
      </c>
      <c r="BQ28" s="113">
        <f t="shared" ref="BQ28:BQ29" si="305">IF((BO28+BP28)&gt;150,150,(BO28+BP28))</f>
        <v>0</v>
      </c>
      <c r="BR28" s="113">
        <f t="shared" ref="BR28:BR29" si="306">AQ28+BC28+BO28</f>
        <v>0</v>
      </c>
      <c r="BS28" s="113" t="str">
        <f t="shared" ref="BS28:BS32" si="307">IF(BR28&lt;80, "Đạt",IF(BR28&lt;100, "Cảnh báo","Không Đạt"))</f>
        <v>Đạt</v>
      </c>
      <c r="BT28" s="113">
        <f t="shared" ref="BT28:BT29" si="308">AR28+BD28+BP28</f>
        <v>0</v>
      </c>
      <c r="BU28" s="113" t="str">
        <f t="shared" ref="BU28:BU32" si="309">IF(BT28&lt;80, "Đạt",IF(BT28&lt;100, "Cảnh báo","Không Đạt"))</f>
        <v>Đạt</v>
      </c>
      <c r="BV28" s="113">
        <f>Diem!M29</f>
        <v>0</v>
      </c>
      <c r="BW28" s="113" t="str">
        <f t="shared" ref="BW28:BW32" si="310">IF(BV28&lt;80, "Đạt",IF(BV28&lt;100, "Cảnh báo","Không Đạt"))</f>
        <v>Đạt</v>
      </c>
      <c r="BX28" s="113">
        <f>Diem!N29</f>
        <v>0</v>
      </c>
      <c r="BY28" s="113" t="str">
        <f t="shared" ref="BY28:BY32" si="311">IF(BX28&lt;80, "Đạt",IF(BX28&lt;100, "Cảnh báo","Không Đạt"))</f>
        <v>Đạt</v>
      </c>
      <c r="BZ28" s="113" t="s">
        <v>269</v>
      </c>
      <c r="CA28" s="113" t="str">
        <f>$CA$68</f>
        <v>KHH</v>
      </c>
      <c r="CB28" s="113" t="str">
        <f>$CB$67</f>
        <v>HH</v>
      </c>
      <c r="CC28" s="113" t="str">
        <f>$CD$68</f>
        <v>98.36% (n=60)</v>
      </c>
      <c r="CD28" s="113" t="str">
        <f>$CD$69</f>
        <v>1.64% (n=1)</v>
      </c>
      <c r="CE28" s="113" t="s">
        <v>269</v>
      </c>
      <c r="CF28" s="113" t="str">
        <f>$CF$68</f>
        <v>KHH</v>
      </c>
      <c r="CG28" s="113" t="str">
        <f>$CG$67</f>
        <v>HH</v>
      </c>
      <c r="CH28" s="113" t="str">
        <f>$CI$68</f>
        <v>98.36% (n=60)</v>
      </c>
      <c r="CI28" s="113" t="str">
        <f>$CI$69</f>
        <v>1.64% (n=1)</v>
      </c>
      <c r="CJ28" s="113" t="s">
        <v>174</v>
      </c>
      <c r="CK28" s="113" t="str">
        <f>$CK$68</f>
        <v>HH</v>
      </c>
      <c r="CL28" s="113" t="str">
        <f>$CK$69</f>
        <v>KHH</v>
      </c>
      <c r="CM28" s="113" t="str">
        <f>$CN$68</f>
        <v>96.72% (n=59)</v>
      </c>
      <c r="CN28" s="113" t="str">
        <f>$CN$69</f>
        <v>3.28% (n=2)</v>
      </c>
      <c r="CO28" s="113">
        <f t="shared" ref="CO28:CO29" si="312">IF((IF(AND(BZ28&lt;&gt;CA28,CA28="KHH"),100,IF(AND(BZ28&lt;&gt;CA28,CA28="HH"),40,0)))+(IF(AND(CE28&lt;&gt;CF28,CF28="KHH"),100,IF(AND(CE28&lt;&gt;CF28,CF28="HH"),40,0))+(IF(AND(CJ28&lt;&gt;CK28,CK28="KHH"),100,IF(AND(CJ28&lt;&gt;CK28,CK28="HH"),40,0))))&gt;150,150,(IF(AND(BZ28&lt;&gt;CA28,CA28="KHH"),100,IF(AND(BZ28&lt;&gt;CA28,CA28="HH"),40,0)))+(IF(AND(CE28&lt;&gt;CF28,CF28="KHH"),100,IF(AND(CE28&lt;&gt;CF28,CF28="HH"),40,0))+(IF(AND(CJ28&lt;&gt;CK28,CK28="KHH"),100,IF(AND(CJ28&lt;&gt;CK28,CK28="HH"),40,0)))))</f>
        <v>0</v>
      </c>
      <c r="CP28" s="113" t="s">
        <v>269</v>
      </c>
      <c r="CQ28" s="113" t="str">
        <f>$CQ$68</f>
        <v>KHH</v>
      </c>
      <c r="CR28" s="113" t="str">
        <f>$CR$67</f>
        <v>HH</v>
      </c>
      <c r="CS28" s="113" t="str">
        <f>$CT$68</f>
        <v>98.36% (n=60)</v>
      </c>
      <c r="CT28" s="113" t="str">
        <f>$CT$69</f>
        <v>1.64% (n=1)</v>
      </c>
      <c r="CU28" s="113" t="s">
        <v>269</v>
      </c>
      <c r="CV28" s="113" t="str">
        <f>$CV$68</f>
        <v>KHH</v>
      </c>
      <c r="CW28" s="113" t="str">
        <f>$CW$67</f>
        <v>HH</v>
      </c>
      <c r="CX28" s="113" t="str">
        <f>$CY$68</f>
        <v>98.36% (n=60)</v>
      </c>
      <c r="CY28" s="113" t="str">
        <f>$CY$69</f>
        <v>1.64% (n=1)</v>
      </c>
      <c r="CZ28" s="113" t="s">
        <v>174</v>
      </c>
      <c r="DA28" s="113" t="str">
        <f>$DA$68</f>
        <v>HH</v>
      </c>
      <c r="DB28" s="113" t="str">
        <f>$DB$67</f>
        <v>KHH</v>
      </c>
      <c r="DC28" s="113" t="str">
        <f>$DD$68</f>
        <v>96.72% (n=59)</v>
      </c>
      <c r="DD28" s="113" t="str">
        <f>$DD$69</f>
        <v>3.28% (n=2)</v>
      </c>
      <c r="DE28" s="113">
        <f t="shared" ref="DE28:DE29" si="313">IF((IF(AND(CP28&lt;&gt;CQ28,CQ28="KHH"),100,IF(AND(CP28&lt;&gt;CQ28,CQ28="HH"),40,0)))+(IF(AND(CU28&lt;&gt;CV28,CV28="KHH"),100,IF(AND(CU28&lt;&gt;CV28,CV28="HH"),40,0))+(IF(AND(CZ28&lt;&gt;DA28,DA28="KHH"),100,IF(AND(CZ28&lt;&gt;DA28,DA28="HH"),40,0))))&gt;150,150,(IF(AND(CP28&lt;&gt;CQ28,CQ28="KHH"),100,IF(AND(CP28&lt;&gt;CQ28,CQ28="HH"),40,0)))+(IF(AND(CU28&lt;&gt;CV28,CV28="KHH"),100,IF(AND(CU28&lt;&gt;CV28,CV28="HH"),40,0))+(IF(AND(CZ28&lt;&gt;DA28,DA28="KHH"),100,IF(AND(CZ28&lt;&gt;DA28,DA28="HH"),40,0)))))</f>
        <v>0</v>
      </c>
      <c r="DF28" s="113" t="s">
        <v>174</v>
      </c>
      <c r="DG28" s="113" t="str">
        <f>$DG$68</f>
        <v>HH</v>
      </c>
      <c r="DH28" s="113" t="str">
        <f>$DH$67</f>
        <v>KHH</v>
      </c>
      <c r="DI28" s="113" t="str">
        <f>$DJ$68</f>
        <v>98.36% (n=60)</v>
      </c>
      <c r="DJ28" s="113" t="str">
        <f>$DJ$69</f>
        <v>1.64% (n=1)</v>
      </c>
      <c r="DK28" s="113" t="s">
        <v>174</v>
      </c>
      <c r="DL28" s="113" t="str">
        <f>$DL$68</f>
        <v>HH</v>
      </c>
      <c r="DM28" s="113" t="str">
        <f>$DM$67</f>
        <v>KHH</v>
      </c>
      <c r="DN28" s="113" t="str">
        <f>$DO$68</f>
        <v>98.36% (n=60)</v>
      </c>
      <c r="DO28" s="113" t="str">
        <f>$DO$69</f>
        <v>1.64% (n=1)</v>
      </c>
      <c r="DP28" s="113" t="s">
        <v>174</v>
      </c>
      <c r="DQ28" s="113" t="str">
        <f>$DQ$67</f>
        <v>HH</v>
      </c>
      <c r="DR28" s="113" t="str">
        <f>$DR$67</f>
        <v>KHH</v>
      </c>
      <c r="DS28" s="113" t="str">
        <f>$DT$68</f>
        <v>93.44% (n=57)</v>
      </c>
      <c r="DT28" s="113" t="str">
        <f>$DT$69</f>
        <v>6.56% (n=4)</v>
      </c>
      <c r="DU28" s="113">
        <f t="shared" ref="DU28:DU29" si="314">IF((IF(AND(DF28&lt;&gt;DG28,DG28="KHH"),100,IF(AND(DF28&lt;&gt;DG28,DG28="HH"),40,0)))+(IF(AND(DK28&lt;&gt;DL28,DL28="KHH"),100,IF(AND(DK28&lt;&gt;DL28,DL28="HH"),40,0))+(IF(AND(DP28&lt;&gt;DQ28,DQ28="KHH"),100,IF(AND(DP28&lt;&gt;DQ28,DQ28="HH"),40,0))))&gt;150,150,(IF(AND(DF28&lt;&gt;DG28,DG28="KHH"),100,IF(AND(DF28&lt;&gt;DG28,DG28="HH"),40,0)))+(IF(AND(DK28&lt;&gt;DL28,DL28="KHH"),100,IF(AND(DK28&lt;&gt;DL28,DL28="HH"),40,0))+(IF(AND(DP28&lt;&gt;DQ28,DQ28="KHH"),100,IF(AND(DP28&lt;&gt;DQ28,DQ28="HH"),40,0)))))</f>
        <v>0</v>
      </c>
      <c r="DV28" s="113">
        <f t="shared" ref="DV28:DV29" si="315">IF((CO28+DE28+DU28)&gt;150,150,(CO28+DE28+DU28))</f>
        <v>0</v>
      </c>
      <c r="DW28" s="113" t="str">
        <f t="shared" ref="DW28:DW32" si="316">IF(DV28&lt;80, "Đạt",IF(DV28&lt;100, "Cảnh báo","Không Đạt"))</f>
        <v>Đạt</v>
      </c>
      <c r="DX28" s="113">
        <f>Diem!O29</f>
        <v>0</v>
      </c>
      <c r="DY28" s="113" t="str">
        <f t="shared" ref="DY28:DY32" si="317">IF(DX28&lt;80, "Đạt",IF(DX28&lt;100, "Cảnh báo","Không Đạt"))</f>
        <v>Đạt</v>
      </c>
      <c r="DZ28" s="113" t="s">
        <v>270</v>
      </c>
      <c r="EA28" s="113" t="s">
        <v>270</v>
      </c>
      <c r="EB28" s="113" t="str">
        <f>$EB$68</f>
        <v>Âm tính</v>
      </c>
      <c r="EC28" s="113" t="str">
        <f>$EC$67</f>
        <v>Dương tính</v>
      </c>
      <c r="ED28" s="113" t="str">
        <f>$EE$68</f>
        <v>100% (n=30)</v>
      </c>
      <c r="EE28" s="113" t="str">
        <f>$EE$69</f>
        <v>0% (n=0)</v>
      </c>
      <c r="EF28" s="113" t="s">
        <v>270</v>
      </c>
      <c r="EG28" s="113" t="s">
        <v>270</v>
      </c>
      <c r="EH28" s="113" t="str">
        <f>$EH$68</f>
        <v>Âm tính</v>
      </c>
      <c r="EI28" s="113" t="str">
        <f>$EI$67</f>
        <v>Dương tính</v>
      </c>
      <c r="EJ28" s="113" t="str">
        <f>$EK$68</f>
        <v>100% (n=29)</v>
      </c>
      <c r="EK28" s="113" t="str">
        <f>$EK$69</f>
        <v>0% (n=0)</v>
      </c>
      <c r="EL28" s="113">
        <f t="shared" ref="EL28:EL29" si="318">(IF(AND(EA28&lt;&gt;DZ28,DZ28="Dương tính"),80,IF(AND(EA28&lt;&gt;DZ28,DZ28="Âm tính"),40,0)))+(IF(AND(EG28&lt;&gt;EF28,EF28="Dương tính"),80,IF(AND(EG28&lt;&gt;EF28,EF28="Âm tính"),40,0)))</f>
        <v>0</v>
      </c>
      <c r="EM28" s="113" t="s">
        <v>270</v>
      </c>
      <c r="EN28" s="113" t="s">
        <v>270</v>
      </c>
      <c r="EO28" s="113" t="str">
        <f>$EO$68</f>
        <v>Âm tính</v>
      </c>
      <c r="EP28" s="113" t="str">
        <f>$EO$69</f>
        <v>Dương tính</v>
      </c>
      <c r="EQ28" s="113" t="str">
        <f>$ER$68</f>
        <v>100% (n=30)</v>
      </c>
      <c r="ER28" s="113" t="str">
        <f>$ER$69</f>
        <v>0% (n=0)</v>
      </c>
      <c r="ES28" s="113" t="s">
        <v>270</v>
      </c>
      <c r="ET28" s="113" t="s">
        <v>270</v>
      </c>
      <c r="EU28" s="113" t="str">
        <f>$EU$68</f>
        <v>Âm tính</v>
      </c>
      <c r="EV28" s="113" t="str">
        <f>$EV$67</f>
        <v>Dương tính</v>
      </c>
      <c r="EW28" s="113" t="str">
        <f>$EX$68</f>
        <v>100% (n=29)</v>
      </c>
      <c r="EX28" s="113" t="str">
        <f>$EX$69</f>
        <v>0% (n=0)</v>
      </c>
      <c r="EY28" s="113">
        <f>(IF(AND(EN28&lt;&gt;EM28,EM28="Âm tính"),80,IF(AND(EN28&lt;&gt;EM28,EM28="Âm tính"),40,0)))+(IF(AND(ET28&lt;&gt;ES28,ES28="Dương tính"),80,IF(AND(ET28&lt;&gt;ES28,ES28="Âm tính"),40,0)))</f>
        <v>0</v>
      </c>
      <c r="EZ28" s="113" t="s">
        <v>270</v>
      </c>
      <c r="FA28" s="113" t="s">
        <v>270</v>
      </c>
      <c r="FB28" s="113" t="str">
        <f>$FB$68</f>
        <v>Âm tính</v>
      </c>
      <c r="FC28" s="113" t="str">
        <f>$FB$69</f>
        <v>Dương tính</v>
      </c>
      <c r="FD28" s="113" t="str">
        <f>$FE$68</f>
        <v>100% (n=30)</v>
      </c>
      <c r="FE28" s="113" t="str">
        <f>$FE$69</f>
        <v>0% (n=0)</v>
      </c>
      <c r="FF28" s="113" t="s">
        <v>270</v>
      </c>
      <c r="FG28" s="113" t="s">
        <v>270</v>
      </c>
      <c r="FH28" s="113" t="str">
        <f>$FH$68</f>
        <v>Âm tính</v>
      </c>
      <c r="FI28" s="113" t="str">
        <f>$FI$67</f>
        <v>Dương tính</v>
      </c>
      <c r="FJ28" s="113" t="str">
        <f>$FK$68</f>
        <v>100% (n=29)</v>
      </c>
      <c r="FK28" s="113" t="str">
        <f>$FK$69</f>
        <v>0% (n=0)</v>
      </c>
      <c r="FL28" s="113">
        <f t="shared" ref="FL28:FL29" si="319">(IF(AND(FA28&lt;&gt;EZ28,EZ28="Dương tính"),80,IF(AND(FA28&lt;&gt;EZ28,EZ28="Âm tính"),40,0)))+(IF(AND(FG28&lt;&gt;FF28,FF28="Dương tính"),80,IF(AND(FG28&lt;&gt;FF28,FF28="Âm tính"),40,0)))</f>
        <v>0</v>
      </c>
      <c r="FM28" s="113">
        <f>IF((EL28+EY28+FL28)&gt;150,150,(EL28+EY28+FL28))</f>
        <v>0</v>
      </c>
      <c r="FN28" s="113" t="str">
        <f t="shared" ref="FN28:FN29" si="320">IF(FM28&lt;80, "Đạt",IF(FM28&lt;100, "Cảnh báo","Không Đạt"))</f>
        <v>Đạt</v>
      </c>
      <c r="FO28" s="113">
        <f>Diem!P29</f>
        <v>80</v>
      </c>
      <c r="FP28" s="113" t="str">
        <f t="shared" ref="FP28:FP29" si="321">IF(FO28&lt;80, "Đạt",IF(FO28&lt;100, "Cảnh báo","Không Đạt"))</f>
        <v>Cảnh báo</v>
      </c>
      <c r="FQ28" s="113" t="s">
        <v>281</v>
      </c>
      <c r="FR28" s="113"/>
      <c r="FS28" s="113" t="str">
        <f>$FS$67</f>
        <v>Không có KTBT</v>
      </c>
      <c r="FT28" s="113" t="str">
        <f>$FT$67</f>
        <v>Có KTBT</v>
      </c>
      <c r="FU28" s="113" t="str">
        <f>$FV$68</f>
        <v>100% (n=21)</v>
      </c>
      <c r="FV28" s="113" t="str">
        <f>$FV$69</f>
        <v>0% (n=0)</v>
      </c>
      <c r="FW28" s="113"/>
      <c r="FX28" s="113" t="s">
        <v>281</v>
      </c>
      <c r="FY28" s="113"/>
      <c r="FZ28" s="113" t="str">
        <f>$FZ$67</f>
        <v>Không có KTBT</v>
      </c>
      <c r="GA28" s="113" t="str">
        <f>$GA$67</f>
        <v>Có KTBT</v>
      </c>
      <c r="GB28" s="113" t="str">
        <f>$GC$68</f>
        <v>100% (n=21)</v>
      </c>
      <c r="GC28" s="113" t="str">
        <f>$GC$69</f>
        <v>0% (n=0)</v>
      </c>
      <c r="GD28" s="113"/>
      <c r="GE28" s="113" t="s">
        <v>281</v>
      </c>
      <c r="GF28" s="113"/>
      <c r="GG28" s="113" t="str">
        <f>$GG$67</f>
        <v>Không có KTBT</v>
      </c>
      <c r="GH28" s="113" t="str">
        <f>$GH$67</f>
        <v>Có KTBT</v>
      </c>
      <c r="GI28" s="113" t="str">
        <f>$GJ$68</f>
        <v>100% (n=21)</v>
      </c>
      <c r="GJ28" s="113" t="str">
        <f>$GJ$69</f>
        <v>0% (n=0)</v>
      </c>
      <c r="GK28" s="113"/>
      <c r="GL28" s="113"/>
      <c r="GM28" s="113"/>
      <c r="GN28" s="113"/>
      <c r="GO28" s="113"/>
    </row>
    <row r="29" spans="1:197" s="115" customFormat="1" ht="23.25" customHeight="1">
      <c r="A29" s="111">
        <v>28</v>
      </c>
      <c r="B29" s="112" t="s">
        <v>288</v>
      </c>
      <c r="C29" s="112" t="s">
        <v>76</v>
      </c>
      <c r="D29" s="112" t="s">
        <v>72</v>
      </c>
      <c r="E29" s="112" t="str">
        <f t="shared" si="292"/>
        <v>TOÀN DIỆN</v>
      </c>
      <c r="F29" s="112" t="s">
        <v>44</v>
      </c>
      <c r="G29" s="111"/>
      <c r="H29" s="111"/>
      <c r="I29" s="111"/>
      <c r="J29" s="112"/>
      <c r="K29" s="112"/>
      <c r="L29" s="111"/>
      <c r="M29" s="113">
        <v>2306</v>
      </c>
      <c r="N29" s="113" t="s">
        <v>251</v>
      </c>
      <c r="O29" s="114">
        <v>45271</v>
      </c>
      <c r="P29" s="113" t="s">
        <v>522</v>
      </c>
      <c r="Q29" s="113" t="s">
        <v>264</v>
      </c>
      <c r="R29" s="113" t="s">
        <v>522</v>
      </c>
      <c r="S29" s="113" t="s">
        <v>264</v>
      </c>
      <c r="T29" s="113" t="s">
        <v>576</v>
      </c>
      <c r="U29" s="113" t="s">
        <v>264</v>
      </c>
      <c r="V29" s="113" t="s">
        <v>487</v>
      </c>
      <c r="W29" s="113" t="s">
        <v>487</v>
      </c>
      <c r="X29" s="113" t="s">
        <v>278</v>
      </c>
      <c r="Y29" s="113">
        <v>0</v>
      </c>
      <c r="Z29" s="113">
        <v>0</v>
      </c>
      <c r="AA29" s="113">
        <v>0</v>
      </c>
      <c r="AB29" s="113">
        <v>0</v>
      </c>
      <c r="AC29" s="113"/>
      <c r="AD29" s="113">
        <v>0</v>
      </c>
      <c r="AE29" s="113">
        <f t="shared" si="293"/>
        <v>0</v>
      </c>
      <c r="AF29" s="113">
        <f>Diem!L30</f>
        <v>0</v>
      </c>
      <c r="AG29" s="113" t="s">
        <v>475</v>
      </c>
      <c r="AH29" s="113" t="s">
        <v>522</v>
      </c>
      <c r="AI29" s="113" t="s">
        <v>264</v>
      </c>
      <c r="AJ29" s="113" t="str">
        <f t="shared" si="294"/>
        <v>O RhD Dương</v>
      </c>
      <c r="AK29" s="113" t="str">
        <f>$AK$68</f>
        <v>O RhD Dương</v>
      </c>
      <c r="AL29" s="113"/>
      <c r="AM29" s="113"/>
      <c r="AN29" s="113" t="str">
        <f>$AN$68</f>
        <v>100% (n=61)</v>
      </c>
      <c r="AO29" s="113"/>
      <c r="AP29" s="113"/>
      <c r="AQ29" s="113">
        <f t="shared" si="295"/>
        <v>0</v>
      </c>
      <c r="AR29" s="113">
        <f t="shared" si="296"/>
        <v>0</v>
      </c>
      <c r="AS29" s="113">
        <f t="shared" si="297"/>
        <v>0</v>
      </c>
      <c r="AT29" s="113" t="s">
        <v>522</v>
      </c>
      <c r="AU29" s="113" t="s">
        <v>264</v>
      </c>
      <c r="AV29" s="113" t="str">
        <f t="shared" si="298"/>
        <v>O RhD Dương</v>
      </c>
      <c r="AW29" s="113" t="str">
        <f>$AW$68</f>
        <v>O RhD Dương</v>
      </c>
      <c r="AX29" s="113"/>
      <c r="AY29" s="113"/>
      <c r="AZ29" s="113" t="str">
        <f>$AZ$68</f>
        <v>100% (n=61)</v>
      </c>
      <c r="BA29" s="113"/>
      <c r="BB29" s="113"/>
      <c r="BC29" s="113">
        <f t="shared" si="299"/>
        <v>0</v>
      </c>
      <c r="BD29" s="113">
        <f t="shared" si="300"/>
        <v>0</v>
      </c>
      <c r="BE29" s="113">
        <f t="shared" si="301"/>
        <v>0</v>
      </c>
      <c r="BF29" s="113" t="s">
        <v>576</v>
      </c>
      <c r="BG29" s="113" t="s">
        <v>264</v>
      </c>
      <c r="BH29" s="113" t="str">
        <f t="shared" si="302"/>
        <v>AB RhD Dương</v>
      </c>
      <c r="BI29" s="113" t="str">
        <f>$BI$68</f>
        <v>AB RhD Dương</v>
      </c>
      <c r="BJ29" s="113"/>
      <c r="BK29" s="113"/>
      <c r="BL29" s="113" t="str">
        <f>$BL$68</f>
        <v>100% (n=61)</v>
      </c>
      <c r="BM29" s="113"/>
      <c r="BN29" s="113"/>
      <c r="BO29" s="113">
        <f t="shared" si="303"/>
        <v>0</v>
      </c>
      <c r="BP29" s="113">
        <f t="shared" si="304"/>
        <v>0</v>
      </c>
      <c r="BQ29" s="113">
        <f t="shared" si="305"/>
        <v>0</v>
      </c>
      <c r="BR29" s="113">
        <f t="shared" si="306"/>
        <v>0</v>
      </c>
      <c r="BS29" s="113" t="str">
        <f t="shared" si="307"/>
        <v>Đạt</v>
      </c>
      <c r="BT29" s="113">
        <f t="shared" si="308"/>
        <v>0</v>
      </c>
      <c r="BU29" s="113" t="str">
        <f t="shared" si="309"/>
        <v>Đạt</v>
      </c>
      <c r="BV29" s="113">
        <f>Diem!M30</f>
        <v>0</v>
      </c>
      <c r="BW29" s="113" t="str">
        <f t="shared" si="310"/>
        <v>Đạt</v>
      </c>
      <c r="BX29" s="113">
        <f>Diem!N30</f>
        <v>0</v>
      </c>
      <c r="BY29" s="113" t="str">
        <f t="shared" si="311"/>
        <v>Đạt</v>
      </c>
      <c r="BZ29" s="113" t="s">
        <v>269</v>
      </c>
      <c r="CA29" s="113" t="str">
        <f>$CA$68</f>
        <v>KHH</v>
      </c>
      <c r="CB29" s="113" t="str">
        <f>$CB$67</f>
        <v>HH</v>
      </c>
      <c r="CC29" s="113" t="str">
        <f>$CD$68</f>
        <v>98.36% (n=60)</v>
      </c>
      <c r="CD29" s="113" t="str">
        <f>$CD$69</f>
        <v>1.64% (n=1)</v>
      </c>
      <c r="CE29" s="113" t="s">
        <v>269</v>
      </c>
      <c r="CF29" s="113" t="str">
        <f>$CF$68</f>
        <v>KHH</v>
      </c>
      <c r="CG29" s="113" t="str">
        <f>$CG$67</f>
        <v>HH</v>
      </c>
      <c r="CH29" s="113" t="str">
        <f>$CI$68</f>
        <v>98.36% (n=60)</v>
      </c>
      <c r="CI29" s="113" t="str">
        <f>$CI$69</f>
        <v>1.64% (n=1)</v>
      </c>
      <c r="CJ29" s="113" t="s">
        <v>174</v>
      </c>
      <c r="CK29" s="113" t="str">
        <f>$CK$68</f>
        <v>HH</v>
      </c>
      <c r="CL29" s="113" t="str">
        <f>$CK$69</f>
        <v>KHH</v>
      </c>
      <c r="CM29" s="113" t="str">
        <f>$CN$68</f>
        <v>96.72% (n=59)</v>
      </c>
      <c r="CN29" s="113" t="str">
        <f>$CN$69</f>
        <v>3.28% (n=2)</v>
      </c>
      <c r="CO29" s="113">
        <f t="shared" si="312"/>
        <v>0</v>
      </c>
      <c r="CP29" s="113" t="s">
        <v>269</v>
      </c>
      <c r="CQ29" s="113" t="str">
        <f>$CQ$68</f>
        <v>KHH</v>
      </c>
      <c r="CR29" s="113" t="str">
        <f>$CR$67</f>
        <v>HH</v>
      </c>
      <c r="CS29" s="113" t="str">
        <f>$CT$68</f>
        <v>98.36% (n=60)</v>
      </c>
      <c r="CT29" s="113" t="str">
        <f>$CT$69</f>
        <v>1.64% (n=1)</v>
      </c>
      <c r="CU29" s="113" t="s">
        <v>269</v>
      </c>
      <c r="CV29" s="113" t="str">
        <f>$CV$68</f>
        <v>KHH</v>
      </c>
      <c r="CW29" s="113" t="str">
        <f>$CW$67</f>
        <v>HH</v>
      </c>
      <c r="CX29" s="113" t="str">
        <f>$CY$68</f>
        <v>98.36% (n=60)</v>
      </c>
      <c r="CY29" s="113" t="str">
        <f>$CY$69</f>
        <v>1.64% (n=1)</v>
      </c>
      <c r="CZ29" s="113" t="s">
        <v>174</v>
      </c>
      <c r="DA29" s="113" t="str">
        <f>$DA$68</f>
        <v>HH</v>
      </c>
      <c r="DB29" s="113" t="str">
        <f>$DB$67</f>
        <v>KHH</v>
      </c>
      <c r="DC29" s="113" t="str">
        <f>$DD$68</f>
        <v>96.72% (n=59)</v>
      </c>
      <c r="DD29" s="113" t="str">
        <f>$DD$69</f>
        <v>3.28% (n=2)</v>
      </c>
      <c r="DE29" s="113">
        <f t="shared" si="313"/>
        <v>0</v>
      </c>
      <c r="DF29" s="113" t="s">
        <v>174</v>
      </c>
      <c r="DG29" s="113" t="str">
        <f>$DG$68</f>
        <v>HH</v>
      </c>
      <c r="DH29" s="113" t="str">
        <f>$DH$67</f>
        <v>KHH</v>
      </c>
      <c r="DI29" s="113" t="str">
        <f>$DJ$68</f>
        <v>98.36% (n=60)</v>
      </c>
      <c r="DJ29" s="113" t="str">
        <f>$DJ$69</f>
        <v>1.64% (n=1)</v>
      </c>
      <c r="DK29" s="113" t="s">
        <v>174</v>
      </c>
      <c r="DL29" s="113" t="str">
        <f>$DL$68</f>
        <v>HH</v>
      </c>
      <c r="DM29" s="113" t="str">
        <f>$DM$67</f>
        <v>KHH</v>
      </c>
      <c r="DN29" s="113" t="str">
        <f>$DO$68</f>
        <v>98.36% (n=60)</v>
      </c>
      <c r="DO29" s="113" t="str">
        <f>$DO$69</f>
        <v>1.64% (n=1)</v>
      </c>
      <c r="DP29" s="113" t="s">
        <v>174</v>
      </c>
      <c r="DQ29" s="113" t="str">
        <f>$DQ$67</f>
        <v>HH</v>
      </c>
      <c r="DR29" s="113" t="str">
        <f>$DR$67</f>
        <v>KHH</v>
      </c>
      <c r="DS29" s="113" t="str">
        <f>$DT$68</f>
        <v>93.44% (n=57)</v>
      </c>
      <c r="DT29" s="113" t="str">
        <f>$DT$69</f>
        <v>6.56% (n=4)</v>
      </c>
      <c r="DU29" s="113">
        <f t="shared" si="314"/>
        <v>0</v>
      </c>
      <c r="DV29" s="113">
        <f t="shared" si="315"/>
        <v>0</v>
      </c>
      <c r="DW29" s="113" t="str">
        <f t="shared" si="316"/>
        <v>Đạt</v>
      </c>
      <c r="DX29" s="113">
        <f>Diem!O30</f>
        <v>0</v>
      </c>
      <c r="DY29" s="113" t="str">
        <f t="shared" si="317"/>
        <v>Đạt</v>
      </c>
      <c r="DZ29" s="113" t="s">
        <v>270</v>
      </c>
      <c r="EA29" s="113" t="s">
        <v>270</v>
      </c>
      <c r="EB29" s="113" t="str">
        <f>$EB$68</f>
        <v>Âm tính</v>
      </c>
      <c r="EC29" s="113" t="str">
        <f>$EC$67</f>
        <v>Dương tính</v>
      </c>
      <c r="ED29" s="113" t="str">
        <f>$EE$68</f>
        <v>100% (n=30)</v>
      </c>
      <c r="EE29" s="113" t="str">
        <f>$EE$69</f>
        <v>0% (n=0)</v>
      </c>
      <c r="EF29" s="113" t="s">
        <v>270</v>
      </c>
      <c r="EG29" s="113" t="s">
        <v>270</v>
      </c>
      <c r="EH29" s="113" t="str">
        <f>$EH$68</f>
        <v>Âm tính</v>
      </c>
      <c r="EI29" s="113" t="str">
        <f>$EI$67</f>
        <v>Dương tính</v>
      </c>
      <c r="EJ29" s="113" t="str">
        <f>$EK$68</f>
        <v>100% (n=29)</v>
      </c>
      <c r="EK29" s="113" t="str">
        <f>$EK$69</f>
        <v>0% (n=0)</v>
      </c>
      <c r="EL29" s="113">
        <f t="shared" si="318"/>
        <v>0</v>
      </c>
      <c r="EM29" s="113" t="s">
        <v>270</v>
      </c>
      <c r="EN29" s="113" t="s">
        <v>270</v>
      </c>
      <c r="EO29" s="113" t="str">
        <f>$EO$68</f>
        <v>Âm tính</v>
      </c>
      <c r="EP29" s="113" t="str">
        <f>$EO$69</f>
        <v>Dương tính</v>
      </c>
      <c r="EQ29" s="113" t="str">
        <f>$ER$68</f>
        <v>100% (n=30)</v>
      </c>
      <c r="ER29" s="113" t="str">
        <f>$ER$69</f>
        <v>0% (n=0)</v>
      </c>
      <c r="ES29" s="113" t="s">
        <v>270</v>
      </c>
      <c r="ET29" s="113" t="s">
        <v>270</v>
      </c>
      <c r="EU29" s="113" t="str">
        <f>$EU$68</f>
        <v>Âm tính</v>
      </c>
      <c r="EV29" s="113" t="str">
        <f>$EV$67</f>
        <v>Dương tính</v>
      </c>
      <c r="EW29" s="113" t="str">
        <f>$EX$68</f>
        <v>100% (n=29)</v>
      </c>
      <c r="EX29" s="113" t="str">
        <f>$EX$69</f>
        <v>0% (n=0)</v>
      </c>
      <c r="EY29" s="113">
        <f t="shared" ref="EY29:EY33" si="322">(IF(AND(EN29&lt;&gt;EM29,EM29="Âm tính"),80,IF(AND(EN29&lt;&gt;EM29,EM29="Âm tính"),40,0)))+(IF(AND(ET29&lt;&gt;ES29,ES29="Dương tính"),80,IF(AND(ET29&lt;&gt;ES29,ES29="Âm tính"),40,0)))</f>
        <v>0</v>
      </c>
      <c r="EZ29" s="113" t="s">
        <v>270</v>
      </c>
      <c r="FA29" s="113" t="s">
        <v>270</v>
      </c>
      <c r="FB29" s="113" t="str">
        <f>$FB$68</f>
        <v>Âm tính</v>
      </c>
      <c r="FC29" s="113" t="str">
        <f>$FB$69</f>
        <v>Dương tính</v>
      </c>
      <c r="FD29" s="113" t="str">
        <f>$FE$68</f>
        <v>100% (n=30)</v>
      </c>
      <c r="FE29" s="113" t="str">
        <f>$FE$69</f>
        <v>0% (n=0)</v>
      </c>
      <c r="FF29" s="113" t="s">
        <v>270</v>
      </c>
      <c r="FG29" s="113" t="s">
        <v>270</v>
      </c>
      <c r="FH29" s="113" t="str">
        <f>$FH$68</f>
        <v>Âm tính</v>
      </c>
      <c r="FI29" s="113" t="str">
        <f>$FI$67</f>
        <v>Dương tính</v>
      </c>
      <c r="FJ29" s="113" t="str">
        <f>$FK$68</f>
        <v>100% (n=29)</v>
      </c>
      <c r="FK29" s="113" t="str">
        <f>$FK$69</f>
        <v>0% (n=0)</v>
      </c>
      <c r="FL29" s="113">
        <f t="shared" si="319"/>
        <v>0</v>
      </c>
      <c r="FM29" s="113">
        <f t="shared" ref="FM29" si="323">IF((EL29+EY29+FL29)&gt;150,150,(EL29+EY29+FL29))</f>
        <v>0</v>
      </c>
      <c r="FN29" s="113" t="str">
        <f t="shared" si="320"/>
        <v>Đạt</v>
      </c>
      <c r="FO29" s="113">
        <f>Diem!P30</f>
        <v>80</v>
      </c>
      <c r="FP29" s="113" t="str">
        <f t="shared" si="321"/>
        <v>Cảnh báo</v>
      </c>
      <c r="FQ29" s="113" t="s">
        <v>281</v>
      </c>
      <c r="FR29" s="113"/>
      <c r="FS29" s="113" t="str">
        <f>$FS$67</f>
        <v>Không có KTBT</v>
      </c>
      <c r="FT29" s="113" t="str">
        <f>$FT$67</f>
        <v>Có KTBT</v>
      </c>
      <c r="FU29" s="113" t="str">
        <f>$FV$68</f>
        <v>100% (n=21)</v>
      </c>
      <c r="FV29" s="113" t="str">
        <f>$FV$69</f>
        <v>0% (n=0)</v>
      </c>
      <c r="FW29" s="113"/>
      <c r="FX29" s="113" t="s">
        <v>281</v>
      </c>
      <c r="FY29" s="113"/>
      <c r="FZ29" s="113" t="str">
        <f>$FZ$67</f>
        <v>Không có KTBT</v>
      </c>
      <c r="GA29" s="113" t="str">
        <f>$GA$67</f>
        <v>Có KTBT</v>
      </c>
      <c r="GB29" s="113" t="str">
        <f>$GC$68</f>
        <v>100% (n=21)</v>
      </c>
      <c r="GC29" s="113" t="str">
        <f>$GC$69</f>
        <v>0% (n=0)</v>
      </c>
      <c r="GD29" s="113"/>
      <c r="GE29" s="113" t="s">
        <v>281</v>
      </c>
      <c r="GF29" s="113"/>
      <c r="GG29" s="113" t="str">
        <f>$GG$67</f>
        <v>Không có KTBT</v>
      </c>
      <c r="GH29" s="113" t="str">
        <f>$GH$67</f>
        <v>Có KTBT</v>
      </c>
      <c r="GI29" s="113" t="str">
        <f>$GJ$68</f>
        <v>100% (n=21)</v>
      </c>
      <c r="GJ29" s="113" t="str">
        <f>$GJ$69</f>
        <v>0% (n=0)</v>
      </c>
      <c r="GK29" s="113"/>
      <c r="GL29" s="113"/>
      <c r="GM29" s="113"/>
      <c r="GN29" s="113"/>
      <c r="GO29" s="113"/>
    </row>
    <row r="30" spans="1:197" s="115" customFormat="1" ht="23.25" customHeight="1">
      <c r="A30" s="111">
        <v>29</v>
      </c>
      <c r="B30" s="112" t="s">
        <v>497</v>
      </c>
      <c r="C30" s="112" t="s">
        <v>498</v>
      </c>
      <c r="D30" s="112" t="s">
        <v>72</v>
      </c>
      <c r="E30" s="112" t="str">
        <f t="shared" ref="E30:E32" si="324">IF(D30="QE1019","TOÀN DIỆN","CƠ BẢN")</f>
        <v>TOÀN DIỆN</v>
      </c>
      <c r="F30" s="112" t="s">
        <v>506</v>
      </c>
      <c r="G30" s="111"/>
      <c r="H30" s="111"/>
      <c r="I30" s="111"/>
      <c r="J30" s="112"/>
      <c r="K30" s="112"/>
      <c r="L30" s="111"/>
      <c r="M30" s="113">
        <v>2306</v>
      </c>
      <c r="N30" s="113" t="s">
        <v>251</v>
      </c>
      <c r="O30" s="114">
        <v>45271</v>
      </c>
      <c r="P30" s="113" t="s">
        <v>522</v>
      </c>
      <c r="Q30" s="113" t="s">
        <v>264</v>
      </c>
      <c r="R30" s="113" t="s">
        <v>522</v>
      </c>
      <c r="S30" s="113" t="s">
        <v>264</v>
      </c>
      <c r="T30" s="113" t="s">
        <v>576</v>
      </c>
      <c r="U30" s="113" t="s">
        <v>264</v>
      </c>
      <c r="V30" s="113" t="s">
        <v>487</v>
      </c>
      <c r="W30" s="113" t="s">
        <v>487</v>
      </c>
      <c r="X30" s="113" t="s">
        <v>278</v>
      </c>
      <c r="Y30" s="113">
        <v>0</v>
      </c>
      <c r="Z30" s="113">
        <v>0</v>
      </c>
      <c r="AA30" s="113">
        <v>0</v>
      </c>
      <c r="AB30" s="113">
        <v>0</v>
      </c>
      <c r="AC30" s="113">
        <v>0</v>
      </c>
      <c r="AD30" s="113">
        <v>0</v>
      </c>
      <c r="AE30" s="113">
        <f t="shared" si="293"/>
        <v>0</v>
      </c>
      <c r="AF30" s="113">
        <f>Diem!L31</f>
        <v>0</v>
      </c>
      <c r="AG30" s="113" t="s">
        <v>475</v>
      </c>
      <c r="AH30" s="113" t="s">
        <v>522</v>
      </c>
      <c r="AI30" s="113" t="s">
        <v>264</v>
      </c>
      <c r="AJ30" s="113" t="str">
        <f t="shared" ref="AJ30:AJ32" si="325">AH30&amp;" "&amp;"RhD"&amp;" "&amp;AI30</f>
        <v>O RhD Dương</v>
      </c>
      <c r="AK30" s="113" t="str">
        <f t="shared" ref="AK30:AK32" si="326">$AK$68</f>
        <v>O RhD Dương</v>
      </c>
      <c r="AL30" s="113"/>
      <c r="AM30" s="113"/>
      <c r="AN30" s="113" t="str">
        <f t="shared" ref="AN30:AN32" si="327">$AN$68</f>
        <v>100% (n=61)</v>
      </c>
      <c r="AO30" s="113"/>
      <c r="AP30" s="113"/>
      <c r="AQ30" s="113">
        <f t="shared" ref="AQ30:AQ32" si="328">IF(AH30=P30,0,IF(AH30="CXĐ",50,100))</f>
        <v>0</v>
      </c>
      <c r="AR30" s="113">
        <f t="shared" ref="AR30:AR32" si="329">IF(AI30=Q30,0,IF(AI30="CXĐ",50,100))</f>
        <v>0</v>
      </c>
      <c r="AS30" s="113">
        <f t="shared" ref="AS30:AS32" si="330">IF((AQ30+AR30)&gt;150,150,(AQ30+AR30))</f>
        <v>0</v>
      </c>
      <c r="AT30" s="113" t="s">
        <v>522</v>
      </c>
      <c r="AU30" s="113" t="s">
        <v>264</v>
      </c>
      <c r="AV30" s="113" t="str">
        <f t="shared" ref="AV30:AV32" si="331">AT30&amp;" "&amp;"RhD"&amp;" "&amp;AU30</f>
        <v>O RhD Dương</v>
      </c>
      <c r="AW30" s="113" t="str">
        <f t="shared" ref="AW30:AW32" si="332">$AW$68</f>
        <v>O RhD Dương</v>
      </c>
      <c r="AX30" s="113"/>
      <c r="AY30" s="113"/>
      <c r="AZ30" s="113" t="str">
        <f t="shared" ref="AZ30:AZ32" si="333">$AZ$68</f>
        <v>100% (n=61)</v>
      </c>
      <c r="BA30" s="113"/>
      <c r="BB30" s="113"/>
      <c r="BC30" s="113">
        <f t="shared" ref="BC30:BC32" si="334">IF(AT30=R30,0,IF(AT30="CXĐ",50,100))</f>
        <v>0</v>
      </c>
      <c r="BD30" s="113">
        <f t="shared" ref="BD30:BD32" si="335">IF(AU30=S30,0,IF(AU30="CXĐ",50,100))</f>
        <v>0</v>
      </c>
      <c r="BE30" s="113">
        <f t="shared" ref="BE30:BE32" si="336">IF((BC30+BD30)&gt;150,150,(BC30+BD30))</f>
        <v>0</v>
      </c>
      <c r="BF30" s="113" t="s">
        <v>576</v>
      </c>
      <c r="BG30" s="113" t="s">
        <v>264</v>
      </c>
      <c r="BH30" s="113" t="str">
        <f t="shared" ref="BH30:BH32" si="337">BF30&amp;" "&amp;"RhD"&amp;" "&amp;BG30</f>
        <v>AB RhD Dương</v>
      </c>
      <c r="BI30" s="113" t="str">
        <f t="shared" ref="BI30:BI32" si="338">$BI$68</f>
        <v>AB RhD Dương</v>
      </c>
      <c r="BJ30" s="113"/>
      <c r="BK30" s="113"/>
      <c r="BL30" s="113" t="str">
        <f t="shared" ref="BL30:BL32" si="339">$BL$68</f>
        <v>100% (n=61)</v>
      </c>
      <c r="BM30" s="113"/>
      <c r="BN30" s="113"/>
      <c r="BO30" s="113">
        <f t="shared" ref="BO30:BO32" si="340">IF(BF30=T30,0,IF(BF30="CXĐ",50,100))</f>
        <v>0</v>
      </c>
      <c r="BP30" s="113">
        <f t="shared" ref="BP30:BP32" si="341">IF(BG30=U30,0,IF(BG30="CXĐ",50,100))</f>
        <v>0</v>
      </c>
      <c r="BQ30" s="113">
        <f t="shared" ref="BQ30:BQ32" si="342">IF((BO30+BP30)&gt;150,150,(BO30+BP30))</f>
        <v>0</v>
      </c>
      <c r="BR30" s="113">
        <f t="shared" ref="BR30:BR32" si="343">AQ30+BC30+BO30</f>
        <v>0</v>
      </c>
      <c r="BS30" s="113" t="str">
        <f t="shared" si="307"/>
        <v>Đạt</v>
      </c>
      <c r="BT30" s="113">
        <f t="shared" ref="BT30:BT32" si="344">AR30+BD30+BP30</f>
        <v>0</v>
      </c>
      <c r="BU30" s="113" t="str">
        <f t="shared" si="309"/>
        <v>Đạt</v>
      </c>
      <c r="BV30" s="113">
        <f>Diem!M31</f>
        <v>0</v>
      </c>
      <c r="BW30" s="113" t="str">
        <f t="shared" si="310"/>
        <v>Đạt</v>
      </c>
      <c r="BX30" s="113">
        <f>Diem!N31</f>
        <v>0</v>
      </c>
      <c r="BY30" s="113" t="str">
        <f t="shared" si="311"/>
        <v>Đạt</v>
      </c>
      <c r="BZ30" s="113" t="s">
        <v>269</v>
      </c>
      <c r="CA30" s="113" t="str">
        <f t="shared" ref="CA30:CA32" si="345">$CA$68</f>
        <v>KHH</v>
      </c>
      <c r="CB30" s="113" t="str">
        <f t="shared" ref="CB30:CB32" si="346">$CB$67</f>
        <v>HH</v>
      </c>
      <c r="CC30" s="113" t="str">
        <f t="shared" ref="CC30:CC32" si="347">$CD$68</f>
        <v>98.36% (n=60)</v>
      </c>
      <c r="CD30" s="113" t="str">
        <f t="shared" ref="CD30:CD32" si="348">$CD$69</f>
        <v>1.64% (n=1)</v>
      </c>
      <c r="CE30" s="113" t="s">
        <v>269</v>
      </c>
      <c r="CF30" s="113" t="str">
        <f t="shared" ref="CF30:CF32" si="349">$CF$68</f>
        <v>KHH</v>
      </c>
      <c r="CG30" s="113" t="str">
        <f t="shared" ref="CG30:CG32" si="350">$CG$67</f>
        <v>HH</v>
      </c>
      <c r="CH30" s="113" t="str">
        <f t="shared" ref="CH30:CH32" si="351">$CI$68</f>
        <v>98.36% (n=60)</v>
      </c>
      <c r="CI30" s="113" t="str">
        <f t="shared" ref="CI30:CI32" si="352">$CI$69</f>
        <v>1.64% (n=1)</v>
      </c>
      <c r="CJ30" s="113" t="s">
        <v>174</v>
      </c>
      <c r="CK30" s="113" t="str">
        <f t="shared" ref="CK30:CK32" si="353">$CK$68</f>
        <v>HH</v>
      </c>
      <c r="CL30" s="113" t="str">
        <f t="shared" ref="CL30:CL32" si="354">$CK$69</f>
        <v>KHH</v>
      </c>
      <c r="CM30" s="113" t="str">
        <f t="shared" ref="CM30:CM32" si="355">$CN$68</f>
        <v>96.72% (n=59)</v>
      </c>
      <c r="CN30" s="113" t="str">
        <f t="shared" ref="CN30:CN32" si="356">$CN$69</f>
        <v>3.28% (n=2)</v>
      </c>
      <c r="CO30" s="113">
        <f t="shared" ref="CO30:CO32" si="357">IF((IF(AND(BZ30&lt;&gt;CA30,CA30="KHH"),100,IF(AND(BZ30&lt;&gt;CA30,CA30="HH"),40,0)))+(IF(AND(CE30&lt;&gt;CF30,CF30="KHH"),100,IF(AND(CE30&lt;&gt;CF30,CF30="HH"),40,0))+(IF(AND(CJ30&lt;&gt;CK30,CK30="KHH"),100,IF(AND(CJ30&lt;&gt;CK30,CK30="HH"),40,0))))&gt;150,150,(IF(AND(BZ30&lt;&gt;CA30,CA30="KHH"),100,IF(AND(BZ30&lt;&gt;CA30,CA30="HH"),40,0)))+(IF(AND(CE30&lt;&gt;CF30,CF30="KHH"),100,IF(AND(CE30&lt;&gt;CF30,CF30="HH"),40,0))+(IF(AND(CJ30&lt;&gt;CK30,CK30="KHH"),100,IF(AND(CJ30&lt;&gt;CK30,CK30="HH"),40,0)))))</f>
        <v>0</v>
      </c>
      <c r="CP30" s="113" t="s">
        <v>269</v>
      </c>
      <c r="CQ30" s="113" t="str">
        <f t="shared" ref="CQ30:CQ32" si="358">$CQ$68</f>
        <v>KHH</v>
      </c>
      <c r="CR30" s="113" t="str">
        <f t="shared" ref="CR30:CR32" si="359">$CR$67</f>
        <v>HH</v>
      </c>
      <c r="CS30" s="113" t="str">
        <f t="shared" ref="CS30:CS32" si="360">$CT$68</f>
        <v>98.36% (n=60)</v>
      </c>
      <c r="CT30" s="113" t="str">
        <f t="shared" ref="CT30:CT32" si="361">$CT$69</f>
        <v>1.64% (n=1)</v>
      </c>
      <c r="CU30" s="113" t="s">
        <v>269</v>
      </c>
      <c r="CV30" s="113" t="str">
        <f t="shared" ref="CV30:CV32" si="362">$CV$68</f>
        <v>KHH</v>
      </c>
      <c r="CW30" s="113" t="str">
        <f t="shared" ref="CW30:CW32" si="363">$CW$67</f>
        <v>HH</v>
      </c>
      <c r="CX30" s="113" t="str">
        <f t="shared" ref="CX30:CX32" si="364">$CY$68</f>
        <v>98.36% (n=60)</v>
      </c>
      <c r="CY30" s="113" t="str">
        <f t="shared" ref="CY30:CY32" si="365">$CY$69</f>
        <v>1.64% (n=1)</v>
      </c>
      <c r="CZ30" s="113" t="s">
        <v>174</v>
      </c>
      <c r="DA30" s="113" t="str">
        <f t="shared" ref="DA30:DA32" si="366">$DA$68</f>
        <v>HH</v>
      </c>
      <c r="DB30" s="113" t="str">
        <f t="shared" ref="DB30:DB32" si="367">$DB$67</f>
        <v>KHH</v>
      </c>
      <c r="DC30" s="113" t="str">
        <f t="shared" ref="DC30:DC32" si="368">$DD$68</f>
        <v>96.72% (n=59)</v>
      </c>
      <c r="DD30" s="113" t="str">
        <f t="shared" ref="DD30:DD32" si="369">$DD$69</f>
        <v>3.28% (n=2)</v>
      </c>
      <c r="DE30" s="113">
        <f t="shared" ref="DE30:DE32" si="370">IF((IF(AND(CP30&lt;&gt;CQ30,CQ30="KHH"),100,IF(AND(CP30&lt;&gt;CQ30,CQ30="HH"),40,0)))+(IF(AND(CU30&lt;&gt;CV30,CV30="KHH"),100,IF(AND(CU30&lt;&gt;CV30,CV30="HH"),40,0))+(IF(AND(CZ30&lt;&gt;DA30,DA30="KHH"),100,IF(AND(CZ30&lt;&gt;DA30,DA30="HH"),40,0))))&gt;150,150,(IF(AND(CP30&lt;&gt;CQ30,CQ30="KHH"),100,IF(AND(CP30&lt;&gt;CQ30,CQ30="HH"),40,0)))+(IF(AND(CU30&lt;&gt;CV30,CV30="KHH"),100,IF(AND(CU30&lt;&gt;CV30,CV30="HH"),40,0))+(IF(AND(CZ30&lt;&gt;DA30,DA30="KHH"),100,IF(AND(CZ30&lt;&gt;DA30,DA30="HH"),40,0)))))</f>
        <v>0</v>
      </c>
      <c r="DF30" s="113" t="s">
        <v>174</v>
      </c>
      <c r="DG30" s="113" t="str">
        <f t="shared" ref="DG30:DG32" si="371">$DG$68</f>
        <v>HH</v>
      </c>
      <c r="DH30" s="113" t="str">
        <f t="shared" ref="DH30:DH32" si="372">$DH$67</f>
        <v>KHH</v>
      </c>
      <c r="DI30" s="113" t="str">
        <f t="shared" ref="DI30:DI32" si="373">$DJ$68</f>
        <v>98.36% (n=60)</v>
      </c>
      <c r="DJ30" s="113" t="str">
        <f t="shared" ref="DJ30:DJ32" si="374">$DJ$69</f>
        <v>1.64% (n=1)</v>
      </c>
      <c r="DK30" s="113" t="s">
        <v>174</v>
      </c>
      <c r="DL30" s="113" t="str">
        <f t="shared" ref="DL30:DL32" si="375">$DL$68</f>
        <v>HH</v>
      </c>
      <c r="DM30" s="113" t="str">
        <f t="shared" ref="DM30:DM32" si="376">$DM$67</f>
        <v>KHH</v>
      </c>
      <c r="DN30" s="113" t="str">
        <f t="shared" ref="DN30:DN32" si="377">$DO$68</f>
        <v>98.36% (n=60)</v>
      </c>
      <c r="DO30" s="113" t="str">
        <f t="shared" ref="DO30:DO32" si="378">$DO$69</f>
        <v>1.64% (n=1)</v>
      </c>
      <c r="DP30" s="113" t="s">
        <v>174</v>
      </c>
      <c r="DQ30" s="113" t="str">
        <f t="shared" ref="DQ30:DQ32" si="379">$DQ$67</f>
        <v>HH</v>
      </c>
      <c r="DR30" s="113" t="str">
        <f t="shared" ref="DR30:DR32" si="380">$DR$67</f>
        <v>KHH</v>
      </c>
      <c r="DS30" s="113" t="str">
        <f t="shared" ref="DS30:DS32" si="381">$DT$68</f>
        <v>93.44% (n=57)</v>
      </c>
      <c r="DT30" s="113" t="str">
        <f t="shared" ref="DT30:DT32" si="382">$DT$69</f>
        <v>6.56% (n=4)</v>
      </c>
      <c r="DU30" s="113">
        <f t="shared" ref="DU30:DU32" si="383">IF((IF(AND(DF30&lt;&gt;DG30,DG30="KHH"),100,IF(AND(DF30&lt;&gt;DG30,DG30="HH"),40,0)))+(IF(AND(DK30&lt;&gt;DL30,DL30="KHH"),100,IF(AND(DK30&lt;&gt;DL30,DL30="HH"),40,0))+(IF(AND(DP30&lt;&gt;DQ30,DQ30="KHH"),100,IF(AND(DP30&lt;&gt;DQ30,DQ30="HH"),40,0))))&gt;150,150,(IF(AND(DF30&lt;&gt;DG30,DG30="KHH"),100,IF(AND(DF30&lt;&gt;DG30,DG30="HH"),40,0)))+(IF(AND(DK30&lt;&gt;DL30,DL30="KHH"),100,IF(AND(DK30&lt;&gt;DL30,DL30="HH"),40,0))+(IF(AND(DP30&lt;&gt;DQ30,DQ30="KHH"),100,IF(AND(DP30&lt;&gt;DQ30,DQ30="HH"),40,0)))))</f>
        <v>0</v>
      </c>
      <c r="DV30" s="113">
        <f t="shared" ref="DV30:DV32" si="384">IF((CO30+DE30+DU30)&gt;150,150,(CO30+DE30+DU30))</f>
        <v>0</v>
      </c>
      <c r="DW30" s="113" t="str">
        <f t="shared" si="316"/>
        <v>Đạt</v>
      </c>
      <c r="DX30" s="113">
        <f>Diem!O31</f>
        <v>0</v>
      </c>
      <c r="DY30" s="113" t="str">
        <f t="shared" si="317"/>
        <v>Đạt</v>
      </c>
      <c r="DZ30" s="113" t="s">
        <v>270</v>
      </c>
      <c r="EA30" s="113" t="s">
        <v>270</v>
      </c>
      <c r="EB30" s="113" t="str">
        <f t="shared" ref="EB30:EB32" si="385">$EB$68</f>
        <v>Âm tính</v>
      </c>
      <c r="EC30" s="113" t="str">
        <f t="shared" ref="EC30:EC32" si="386">$EC$67</f>
        <v>Dương tính</v>
      </c>
      <c r="ED30" s="113" t="str">
        <f t="shared" ref="ED30:ED32" si="387">$EE$68</f>
        <v>100% (n=30)</v>
      </c>
      <c r="EE30" s="113" t="str">
        <f t="shared" ref="EE30:EE32" si="388">$EE$69</f>
        <v>0% (n=0)</v>
      </c>
      <c r="EF30" s="113" t="s">
        <v>270</v>
      </c>
      <c r="EG30" s="113" t="s">
        <v>270</v>
      </c>
      <c r="EH30" s="113" t="str">
        <f t="shared" ref="EH30:EH32" si="389">$EH$68</f>
        <v>Âm tính</v>
      </c>
      <c r="EI30" s="113" t="str">
        <f t="shared" ref="EI30:EI32" si="390">$EI$67</f>
        <v>Dương tính</v>
      </c>
      <c r="EJ30" s="113" t="str">
        <f t="shared" ref="EJ30:EJ32" si="391">$EK$68</f>
        <v>100% (n=29)</v>
      </c>
      <c r="EK30" s="113" t="str">
        <f t="shared" ref="EK30:EK32" si="392">$EK$69</f>
        <v>0% (n=0)</v>
      </c>
      <c r="EL30" s="113">
        <f t="shared" ref="EL30:EL32" si="393">(IF(AND(EA30&lt;&gt;DZ30,DZ30="Dương tính"),80,IF(AND(EA30&lt;&gt;DZ30,DZ30="Âm tính"),40,0)))+(IF(AND(EG30&lt;&gt;EF30,EF30="Dương tính"),80,IF(AND(EG30&lt;&gt;EF30,EF30="Âm tính"),40,0)))</f>
        <v>0</v>
      </c>
      <c r="EM30" s="113" t="s">
        <v>270</v>
      </c>
      <c r="EN30" s="113" t="s">
        <v>270</v>
      </c>
      <c r="EO30" s="113" t="str">
        <f t="shared" ref="EO30:EO32" si="394">$EO$68</f>
        <v>Âm tính</v>
      </c>
      <c r="EP30" s="113" t="str">
        <f t="shared" ref="EP30:EP32" si="395">$EO$69</f>
        <v>Dương tính</v>
      </c>
      <c r="EQ30" s="113" t="str">
        <f t="shared" ref="EQ30:EQ32" si="396">$ER$68</f>
        <v>100% (n=30)</v>
      </c>
      <c r="ER30" s="113" t="str">
        <f t="shared" ref="ER30:ER32" si="397">$ER$69</f>
        <v>0% (n=0)</v>
      </c>
      <c r="ES30" s="113" t="s">
        <v>270</v>
      </c>
      <c r="ET30" s="113" t="s">
        <v>270</v>
      </c>
      <c r="EU30" s="113" t="str">
        <f t="shared" ref="EU30:EU32" si="398">$EU$68</f>
        <v>Âm tính</v>
      </c>
      <c r="EV30" s="113" t="str">
        <f t="shared" ref="EV30:EV32" si="399">$EV$67</f>
        <v>Dương tính</v>
      </c>
      <c r="EW30" s="113" t="str">
        <f t="shared" ref="EW30:EW32" si="400">$EX$68</f>
        <v>100% (n=29)</v>
      </c>
      <c r="EX30" s="113" t="str">
        <f t="shared" ref="EX30:EX32" si="401">$EX$69</f>
        <v>0% (n=0)</v>
      </c>
      <c r="EY30" s="113">
        <f t="shared" si="322"/>
        <v>0</v>
      </c>
      <c r="EZ30" s="113" t="s">
        <v>270</v>
      </c>
      <c r="FA30" s="113" t="s">
        <v>270</v>
      </c>
      <c r="FB30" s="113" t="str">
        <f t="shared" ref="FB30:FB32" si="402">$FB$68</f>
        <v>Âm tính</v>
      </c>
      <c r="FC30" s="113" t="str">
        <f t="shared" ref="FC30:FC32" si="403">$FB$69</f>
        <v>Dương tính</v>
      </c>
      <c r="FD30" s="113" t="str">
        <f t="shared" ref="FD30:FD32" si="404">$FE$68</f>
        <v>100% (n=30)</v>
      </c>
      <c r="FE30" s="113" t="str">
        <f t="shared" ref="FE30:FE32" si="405">$FE$69</f>
        <v>0% (n=0)</v>
      </c>
      <c r="FF30" s="113" t="s">
        <v>270</v>
      </c>
      <c r="FG30" s="113" t="s">
        <v>270</v>
      </c>
      <c r="FH30" s="113" t="str">
        <f t="shared" ref="FH30:FH32" si="406">$FH$68</f>
        <v>Âm tính</v>
      </c>
      <c r="FI30" s="113" t="str">
        <f t="shared" ref="FI30:FI32" si="407">$FI$67</f>
        <v>Dương tính</v>
      </c>
      <c r="FJ30" s="113" t="str">
        <f t="shared" ref="FJ30:FJ32" si="408">$FK$68</f>
        <v>100% (n=29)</v>
      </c>
      <c r="FK30" s="113" t="str">
        <f t="shared" ref="FK30:FK32" si="409">$FK$69</f>
        <v>0% (n=0)</v>
      </c>
      <c r="FL30" s="113">
        <f t="shared" ref="FL30:FL32" si="410">(IF(AND(FA30&lt;&gt;EZ30,EZ30="Dương tính"),80,IF(AND(FA30&lt;&gt;EZ30,EZ30="Âm tính"),40,0)))+(IF(AND(FG30&lt;&gt;FF30,FF30="Dương tính"),80,IF(AND(FG30&lt;&gt;FF30,FF30="Âm tính"),40,0)))</f>
        <v>0</v>
      </c>
      <c r="FM30" s="113">
        <f t="shared" ref="FM30:FM32" si="411">IF((EL30+EY30+FL30)&gt;150,150,(EL30+EY30+FL30))</f>
        <v>0</v>
      </c>
      <c r="FN30" s="113" t="str">
        <f t="shared" ref="FN30:FN32" si="412">IF(FM30&lt;80, "Đạt",IF(FM30&lt;100, "Cảnh báo","Không Đạt"))</f>
        <v>Đạt</v>
      </c>
      <c r="FO30" s="113">
        <f>Diem!P31</f>
        <v>80</v>
      </c>
      <c r="FP30" s="113" t="str">
        <f t="shared" ref="FP30:FP32" si="413">IF(FO30&lt;80, "Đạt",IF(FO30&lt;100, "Cảnh báo","Không Đạt"))</f>
        <v>Cảnh báo</v>
      </c>
      <c r="FQ30" s="113" t="s">
        <v>281</v>
      </c>
      <c r="FR30" s="113"/>
      <c r="FS30" s="113" t="str">
        <f t="shared" ref="FS30:FS32" si="414">$FS$67</f>
        <v>Không có KTBT</v>
      </c>
      <c r="FT30" s="113" t="str">
        <f t="shared" ref="FT30:FT32" si="415">$FT$67</f>
        <v>Có KTBT</v>
      </c>
      <c r="FU30" s="113" t="str">
        <f t="shared" ref="FU30:FU32" si="416">$FV$68</f>
        <v>100% (n=21)</v>
      </c>
      <c r="FV30" s="113" t="str">
        <f t="shared" ref="FV30:FV32" si="417">$FV$69</f>
        <v>0% (n=0)</v>
      </c>
      <c r="FW30" s="113"/>
      <c r="FX30" s="113" t="s">
        <v>281</v>
      </c>
      <c r="FY30" s="113"/>
      <c r="FZ30" s="113" t="str">
        <f t="shared" ref="FZ30:FZ32" si="418">$FZ$67</f>
        <v>Không có KTBT</v>
      </c>
      <c r="GA30" s="113" t="str">
        <f t="shared" ref="GA30:GA32" si="419">$GA$67</f>
        <v>Có KTBT</v>
      </c>
      <c r="GB30" s="113" t="str">
        <f t="shared" ref="GB30:GB32" si="420">$GC$68</f>
        <v>100% (n=21)</v>
      </c>
      <c r="GC30" s="113" t="str">
        <f t="shared" ref="GC30:GC32" si="421">$GC$69</f>
        <v>0% (n=0)</v>
      </c>
      <c r="GD30" s="113"/>
      <c r="GE30" s="113" t="s">
        <v>281</v>
      </c>
      <c r="GF30" s="113"/>
      <c r="GG30" s="113" t="str">
        <f t="shared" ref="GG30:GG32" si="422">$GG$67</f>
        <v>Không có KTBT</v>
      </c>
      <c r="GH30" s="113" t="str">
        <f t="shared" ref="GH30:GH32" si="423">$GH$67</f>
        <v>Có KTBT</v>
      </c>
      <c r="GI30" s="113" t="str">
        <f t="shared" ref="GI30:GI32" si="424">$GJ$68</f>
        <v>100% (n=21)</v>
      </c>
      <c r="GJ30" s="113" t="str">
        <f t="shared" ref="GJ30:GJ32" si="425">$GJ$69</f>
        <v>0% (n=0)</v>
      </c>
      <c r="GK30" s="113"/>
      <c r="GL30" s="113"/>
      <c r="GM30" s="113"/>
      <c r="GN30" s="113"/>
      <c r="GO30" s="113"/>
    </row>
    <row r="31" spans="1:197" s="115" customFormat="1" ht="23.25" customHeight="1">
      <c r="A31" s="111">
        <v>30</v>
      </c>
      <c r="B31" s="112" t="s">
        <v>499</v>
      </c>
      <c r="C31" s="112" t="s">
        <v>500</v>
      </c>
      <c r="D31" s="112" t="s">
        <v>72</v>
      </c>
      <c r="E31" s="112" t="str">
        <f t="shared" si="324"/>
        <v>TOÀN DIỆN</v>
      </c>
      <c r="F31" s="112" t="s">
        <v>502</v>
      </c>
      <c r="G31" s="111"/>
      <c r="H31" s="111"/>
      <c r="I31" s="111"/>
      <c r="J31" s="112"/>
      <c r="K31" s="112"/>
      <c r="L31" s="111"/>
      <c r="M31" s="113">
        <v>2306</v>
      </c>
      <c r="N31" s="113" t="s">
        <v>251</v>
      </c>
      <c r="O31" s="114">
        <v>45271</v>
      </c>
      <c r="P31" s="113" t="s">
        <v>522</v>
      </c>
      <c r="Q31" s="113" t="s">
        <v>264</v>
      </c>
      <c r="R31" s="113" t="s">
        <v>522</v>
      </c>
      <c r="S31" s="113" t="s">
        <v>264</v>
      </c>
      <c r="T31" s="113" t="s">
        <v>576</v>
      </c>
      <c r="U31" s="113" t="s">
        <v>264</v>
      </c>
      <c r="V31" s="113" t="s">
        <v>487</v>
      </c>
      <c r="W31" s="113" t="s">
        <v>487</v>
      </c>
      <c r="X31" s="113" t="s">
        <v>278</v>
      </c>
      <c r="Y31" s="113">
        <v>0</v>
      </c>
      <c r="Z31" s="113">
        <v>0</v>
      </c>
      <c r="AA31" s="113">
        <v>0</v>
      </c>
      <c r="AB31" s="113">
        <v>0</v>
      </c>
      <c r="AC31" s="113">
        <v>0</v>
      </c>
      <c r="AD31" s="113">
        <v>0</v>
      </c>
      <c r="AE31" s="113">
        <f t="shared" si="293"/>
        <v>0</v>
      </c>
      <c r="AF31" s="113">
        <f>Diem!L32</f>
        <v>0</v>
      </c>
      <c r="AG31" s="113" t="s">
        <v>475</v>
      </c>
      <c r="AH31" s="113" t="s">
        <v>522</v>
      </c>
      <c r="AI31" s="113" t="s">
        <v>264</v>
      </c>
      <c r="AJ31" s="113" t="str">
        <f t="shared" si="325"/>
        <v>O RhD Dương</v>
      </c>
      <c r="AK31" s="113" t="str">
        <f t="shared" si="326"/>
        <v>O RhD Dương</v>
      </c>
      <c r="AL31" s="113"/>
      <c r="AM31" s="113"/>
      <c r="AN31" s="113" t="str">
        <f t="shared" si="327"/>
        <v>100% (n=61)</v>
      </c>
      <c r="AO31" s="113"/>
      <c r="AP31" s="113"/>
      <c r="AQ31" s="113">
        <f t="shared" si="328"/>
        <v>0</v>
      </c>
      <c r="AR31" s="113">
        <f t="shared" si="329"/>
        <v>0</v>
      </c>
      <c r="AS31" s="113">
        <f t="shared" si="330"/>
        <v>0</v>
      </c>
      <c r="AT31" s="113" t="s">
        <v>522</v>
      </c>
      <c r="AU31" s="113" t="s">
        <v>264</v>
      </c>
      <c r="AV31" s="113" t="str">
        <f t="shared" si="331"/>
        <v>O RhD Dương</v>
      </c>
      <c r="AW31" s="113" t="str">
        <f t="shared" si="332"/>
        <v>O RhD Dương</v>
      </c>
      <c r="AX31" s="113"/>
      <c r="AY31" s="113"/>
      <c r="AZ31" s="113" t="str">
        <f t="shared" si="333"/>
        <v>100% (n=61)</v>
      </c>
      <c r="BA31" s="113"/>
      <c r="BB31" s="113"/>
      <c r="BC31" s="113">
        <f t="shared" si="334"/>
        <v>0</v>
      </c>
      <c r="BD31" s="113">
        <f t="shared" si="335"/>
        <v>0</v>
      </c>
      <c r="BE31" s="113">
        <f t="shared" si="336"/>
        <v>0</v>
      </c>
      <c r="BF31" s="113" t="s">
        <v>576</v>
      </c>
      <c r="BG31" s="113" t="s">
        <v>264</v>
      </c>
      <c r="BH31" s="113" t="str">
        <f t="shared" si="337"/>
        <v>AB RhD Dương</v>
      </c>
      <c r="BI31" s="113" t="str">
        <f t="shared" si="338"/>
        <v>AB RhD Dương</v>
      </c>
      <c r="BJ31" s="113"/>
      <c r="BK31" s="113"/>
      <c r="BL31" s="113" t="str">
        <f t="shared" si="339"/>
        <v>100% (n=61)</v>
      </c>
      <c r="BM31" s="113"/>
      <c r="BN31" s="113"/>
      <c r="BO31" s="113">
        <f t="shared" si="340"/>
        <v>0</v>
      </c>
      <c r="BP31" s="113">
        <f t="shared" si="341"/>
        <v>0</v>
      </c>
      <c r="BQ31" s="113">
        <f t="shared" si="342"/>
        <v>0</v>
      </c>
      <c r="BR31" s="113">
        <f t="shared" si="343"/>
        <v>0</v>
      </c>
      <c r="BS31" s="113" t="str">
        <f t="shared" si="307"/>
        <v>Đạt</v>
      </c>
      <c r="BT31" s="113">
        <f t="shared" si="344"/>
        <v>0</v>
      </c>
      <c r="BU31" s="113" t="str">
        <f t="shared" si="309"/>
        <v>Đạt</v>
      </c>
      <c r="BV31" s="113">
        <f>Diem!M32</f>
        <v>0</v>
      </c>
      <c r="BW31" s="113" t="str">
        <f t="shared" si="310"/>
        <v>Đạt</v>
      </c>
      <c r="BX31" s="113">
        <f>Diem!N32</f>
        <v>0</v>
      </c>
      <c r="BY31" s="113" t="str">
        <f t="shared" si="311"/>
        <v>Đạt</v>
      </c>
      <c r="BZ31" s="113" t="s">
        <v>269</v>
      </c>
      <c r="CA31" s="113" t="str">
        <f t="shared" si="345"/>
        <v>KHH</v>
      </c>
      <c r="CB31" s="113" t="str">
        <f t="shared" si="346"/>
        <v>HH</v>
      </c>
      <c r="CC31" s="113" t="str">
        <f t="shared" si="347"/>
        <v>98.36% (n=60)</v>
      </c>
      <c r="CD31" s="113" t="str">
        <f t="shared" si="348"/>
        <v>1.64% (n=1)</v>
      </c>
      <c r="CE31" s="113" t="s">
        <v>269</v>
      </c>
      <c r="CF31" s="113" t="str">
        <f t="shared" si="349"/>
        <v>KHH</v>
      </c>
      <c r="CG31" s="113" t="str">
        <f t="shared" si="350"/>
        <v>HH</v>
      </c>
      <c r="CH31" s="113" t="str">
        <f t="shared" si="351"/>
        <v>98.36% (n=60)</v>
      </c>
      <c r="CI31" s="113" t="str">
        <f t="shared" si="352"/>
        <v>1.64% (n=1)</v>
      </c>
      <c r="CJ31" s="113" t="s">
        <v>174</v>
      </c>
      <c r="CK31" s="113" t="str">
        <f t="shared" si="353"/>
        <v>HH</v>
      </c>
      <c r="CL31" s="113" t="str">
        <f t="shared" si="354"/>
        <v>KHH</v>
      </c>
      <c r="CM31" s="113" t="str">
        <f t="shared" si="355"/>
        <v>96.72% (n=59)</v>
      </c>
      <c r="CN31" s="113" t="str">
        <f t="shared" si="356"/>
        <v>3.28% (n=2)</v>
      </c>
      <c r="CO31" s="113">
        <f t="shared" si="357"/>
        <v>0</v>
      </c>
      <c r="CP31" s="113" t="s">
        <v>269</v>
      </c>
      <c r="CQ31" s="113" t="str">
        <f t="shared" si="358"/>
        <v>KHH</v>
      </c>
      <c r="CR31" s="113" t="str">
        <f t="shared" si="359"/>
        <v>HH</v>
      </c>
      <c r="CS31" s="113" t="str">
        <f t="shared" si="360"/>
        <v>98.36% (n=60)</v>
      </c>
      <c r="CT31" s="113" t="str">
        <f t="shared" si="361"/>
        <v>1.64% (n=1)</v>
      </c>
      <c r="CU31" s="113" t="s">
        <v>269</v>
      </c>
      <c r="CV31" s="113" t="str">
        <f t="shared" si="362"/>
        <v>KHH</v>
      </c>
      <c r="CW31" s="113" t="str">
        <f t="shared" si="363"/>
        <v>HH</v>
      </c>
      <c r="CX31" s="113" t="str">
        <f t="shared" si="364"/>
        <v>98.36% (n=60)</v>
      </c>
      <c r="CY31" s="113" t="str">
        <f t="shared" si="365"/>
        <v>1.64% (n=1)</v>
      </c>
      <c r="CZ31" s="113" t="s">
        <v>174</v>
      </c>
      <c r="DA31" s="113" t="str">
        <f t="shared" si="366"/>
        <v>HH</v>
      </c>
      <c r="DB31" s="113" t="str">
        <f t="shared" si="367"/>
        <v>KHH</v>
      </c>
      <c r="DC31" s="113" t="str">
        <f t="shared" si="368"/>
        <v>96.72% (n=59)</v>
      </c>
      <c r="DD31" s="113" t="str">
        <f t="shared" si="369"/>
        <v>3.28% (n=2)</v>
      </c>
      <c r="DE31" s="113">
        <f t="shared" si="370"/>
        <v>0</v>
      </c>
      <c r="DF31" s="113" t="s">
        <v>174</v>
      </c>
      <c r="DG31" s="113" t="str">
        <f t="shared" si="371"/>
        <v>HH</v>
      </c>
      <c r="DH31" s="113" t="str">
        <f t="shared" si="372"/>
        <v>KHH</v>
      </c>
      <c r="DI31" s="113" t="str">
        <f t="shared" si="373"/>
        <v>98.36% (n=60)</v>
      </c>
      <c r="DJ31" s="113" t="str">
        <f t="shared" si="374"/>
        <v>1.64% (n=1)</v>
      </c>
      <c r="DK31" s="113" t="s">
        <v>174</v>
      </c>
      <c r="DL31" s="113" t="str">
        <f t="shared" si="375"/>
        <v>HH</v>
      </c>
      <c r="DM31" s="113" t="str">
        <f t="shared" si="376"/>
        <v>KHH</v>
      </c>
      <c r="DN31" s="113" t="str">
        <f t="shared" si="377"/>
        <v>98.36% (n=60)</v>
      </c>
      <c r="DO31" s="113" t="str">
        <f t="shared" si="378"/>
        <v>1.64% (n=1)</v>
      </c>
      <c r="DP31" s="113" t="s">
        <v>174</v>
      </c>
      <c r="DQ31" s="113" t="str">
        <f t="shared" si="379"/>
        <v>HH</v>
      </c>
      <c r="DR31" s="113" t="str">
        <f t="shared" si="380"/>
        <v>KHH</v>
      </c>
      <c r="DS31" s="113" t="str">
        <f t="shared" si="381"/>
        <v>93.44% (n=57)</v>
      </c>
      <c r="DT31" s="113" t="str">
        <f t="shared" si="382"/>
        <v>6.56% (n=4)</v>
      </c>
      <c r="DU31" s="113">
        <f t="shared" si="383"/>
        <v>0</v>
      </c>
      <c r="DV31" s="113">
        <f t="shared" si="384"/>
        <v>0</v>
      </c>
      <c r="DW31" s="113" t="str">
        <f t="shared" si="316"/>
        <v>Đạt</v>
      </c>
      <c r="DX31" s="113">
        <f>Diem!O32</f>
        <v>0</v>
      </c>
      <c r="DY31" s="113" t="str">
        <f t="shared" si="317"/>
        <v>Đạt</v>
      </c>
      <c r="DZ31" s="113" t="s">
        <v>270</v>
      </c>
      <c r="EA31" s="113" t="s">
        <v>270</v>
      </c>
      <c r="EB31" s="113" t="str">
        <f t="shared" si="385"/>
        <v>Âm tính</v>
      </c>
      <c r="EC31" s="113" t="str">
        <f t="shared" si="386"/>
        <v>Dương tính</v>
      </c>
      <c r="ED31" s="113" t="str">
        <f t="shared" si="387"/>
        <v>100% (n=30)</v>
      </c>
      <c r="EE31" s="113" t="str">
        <f t="shared" si="388"/>
        <v>0% (n=0)</v>
      </c>
      <c r="EF31" s="113" t="s">
        <v>270</v>
      </c>
      <c r="EG31" s="113" t="s">
        <v>270</v>
      </c>
      <c r="EH31" s="113" t="str">
        <f t="shared" si="389"/>
        <v>Âm tính</v>
      </c>
      <c r="EI31" s="113" t="str">
        <f t="shared" si="390"/>
        <v>Dương tính</v>
      </c>
      <c r="EJ31" s="113" t="str">
        <f t="shared" si="391"/>
        <v>100% (n=29)</v>
      </c>
      <c r="EK31" s="113" t="str">
        <f t="shared" si="392"/>
        <v>0% (n=0)</v>
      </c>
      <c r="EL31" s="113">
        <f t="shared" si="393"/>
        <v>0</v>
      </c>
      <c r="EM31" s="113" t="s">
        <v>270</v>
      </c>
      <c r="EN31" s="113" t="s">
        <v>270</v>
      </c>
      <c r="EO31" s="113" t="str">
        <f t="shared" si="394"/>
        <v>Âm tính</v>
      </c>
      <c r="EP31" s="113" t="str">
        <f t="shared" si="395"/>
        <v>Dương tính</v>
      </c>
      <c r="EQ31" s="113" t="str">
        <f t="shared" si="396"/>
        <v>100% (n=30)</v>
      </c>
      <c r="ER31" s="113" t="str">
        <f t="shared" si="397"/>
        <v>0% (n=0)</v>
      </c>
      <c r="ES31" s="113" t="s">
        <v>270</v>
      </c>
      <c r="ET31" s="113" t="s">
        <v>270</v>
      </c>
      <c r="EU31" s="113" t="str">
        <f t="shared" si="398"/>
        <v>Âm tính</v>
      </c>
      <c r="EV31" s="113" t="str">
        <f t="shared" si="399"/>
        <v>Dương tính</v>
      </c>
      <c r="EW31" s="113" t="str">
        <f t="shared" si="400"/>
        <v>100% (n=29)</v>
      </c>
      <c r="EX31" s="113" t="str">
        <f t="shared" si="401"/>
        <v>0% (n=0)</v>
      </c>
      <c r="EY31" s="113">
        <f t="shared" si="322"/>
        <v>0</v>
      </c>
      <c r="EZ31" s="113" t="s">
        <v>270</v>
      </c>
      <c r="FA31" s="113" t="s">
        <v>270</v>
      </c>
      <c r="FB31" s="113" t="str">
        <f t="shared" si="402"/>
        <v>Âm tính</v>
      </c>
      <c r="FC31" s="113" t="str">
        <f t="shared" si="403"/>
        <v>Dương tính</v>
      </c>
      <c r="FD31" s="113" t="str">
        <f t="shared" si="404"/>
        <v>100% (n=30)</v>
      </c>
      <c r="FE31" s="113" t="str">
        <f t="shared" si="405"/>
        <v>0% (n=0)</v>
      </c>
      <c r="FF31" s="113" t="s">
        <v>270</v>
      </c>
      <c r="FG31" s="113" t="s">
        <v>270</v>
      </c>
      <c r="FH31" s="113" t="str">
        <f t="shared" si="406"/>
        <v>Âm tính</v>
      </c>
      <c r="FI31" s="113" t="str">
        <f t="shared" si="407"/>
        <v>Dương tính</v>
      </c>
      <c r="FJ31" s="113" t="str">
        <f t="shared" si="408"/>
        <v>100% (n=29)</v>
      </c>
      <c r="FK31" s="113" t="str">
        <f t="shared" si="409"/>
        <v>0% (n=0)</v>
      </c>
      <c r="FL31" s="113">
        <f t="shared" si="410"/>
        <v>0</v>
      </c>
      <c r="FM31" s="113">
        <f t="shared" si="411"/>
        <v>0</v>
      </c>
      <c r="FN31" s="113" t="str">
        <f t="shared" si="412"/>
        <v>Đạt</v>
      </c>
      <c r="FO31" s="113">
        <f>Diem!P32</f>
        <v>0</v>
      </c>
      <c r="FP31" s="113" t="str">
        <f t="shared" si="413"/>
        <v>Đạt</v>
      </c>
      <c r="FQ31" s="113" t="s">
        <v>281</v>
      </c>
      <c r="FR31" s="113" t="s">
        <v>281</v>
      </c>
      <c r="FS31" s="113" t="str">
        <f t="shared" si="414"/>
        <v>Không có KTBT</v>
      </c>
      <c r="FT31" s="113" t="str">
        <f t="shared" si="415"/>
        <v>Có KTBT</v>
      </c>
      <c r="FU31" s="113" t="str">
        <f t="shared" si="416"/>
        <v>100% (n=21)</v>
      </c>
      <c r="FV31" s="113" t="str">
        <f t="shared" si="417"/>
        <v>0% (n=0)</v>
      </c>
      <c r="FW31" s="113">
        <f t="shared" ref="FW31:FW32" si="426">IF((IF(AND(FR31&lt;&gt;FQ31,FQ31="Có KTBT"),80,IF(AND(FR31&lt;&gt;FQ31,FQ31="Không có KTBT"),40,0)))&gt;150,150,IF(AND(FR31&lt;&gt;FQ31,FQ31="Có KTBT"),80,IF(AND(FR31&lt;&gt;FQ31,FQ31="Không có KTBT"),40,0)))</f>
        <v>0</v>
      </c>
      <c r="FX31" s="113" t="s">
        <v>281</v>
      </c>
      <c r="FY31" s="113" t="s">
        <v>281</v>
      </c>
      <c r="FZ31" s="113" t="str">
        <f t="shared" si="418"/>
        <v>Không có KTBT</v>
      </c>
      <c r="GA31" s="113" t="str">
        <f t="shared" si="419"/>
        <v>Có KTBT</v>
      </c>
      <c r="GB31" s="113" t="str">
        <f t="shared" si="420"/>
        <v>100% (n=21)</v>
      </c>
      <c r="GC31" s="113" t="str">
        <f t="shared" si="421"/>
        <v>0% (n=0)</v>
      </c>
      <c r="GD31" s="113">
        <f t="shared" ref="GD31" si="427">IF((IF(AND(FY31&lt;&gt;FX31,FX31="Có KTBT"),80,IF(AND(FY31&lt;&gt;FX31,FX31="Không có KTBT"),40,0)))&gt;150,150,IF(AND(FY31&lt;&gt;FX31,FX31="Có KTBT"),80,IF(AND(FY31&lt;&gt;FX31,FX31="Không có KTBT"),40,0)))</f>
        <v>0</v>
      </c>
      <c r="GE31" s="113" t="s">
        <v>281</v>
      </c>
      <c r="GF31" s="113" t="s">
        <v>281</v>
      </c>
      <c r="GG31" s="113" t="str">
        <f t="shared" si="422"/>
        <v>Không có KTBT</v>
      </c>
      <c r="GH31" s="113" t="str">
        <f t="shared" si="423"/>
        <v>Có KTBT</v>
      </c>
      <c r="GI31" s="113" t="str">
        <f t="shared" si="424"/>
        <v>100% (n=21)</v>
      </c>
      <c r="GJ31" s="113" t="str">
        <f t="shared" si="425"/>
        <v>0% (n=0)</v>
      </c>
      <c r="GK31" s="113">
        <f t="shared" ref="GK31:GK32" si="428">IF((IF(AND(GF31&lt;&gt;GE31,GE31="Có KTBT"),80,IF(AND(GF31&lt;&gt;GE31,GE31="Không có KTBT"),40,0)))&gt;150,150,IF(AND(GF31&lt;&gt;GE31,GE31="Có KTBT"),80,IF(AND(GF31&lt;&gt;GE31,GE31="Không có KTBT"),40,0)))</f>
        <v>0</v>
      </c>
      <c r="GL31" s="113">
        <f t="shared" ref="GL31:GL32" si="429">IF((FW31+GD31+GK31)&gt;150,150,(FW31+GD31+GK31))</f>
        <v>0</v>
      </c>
      <c r="GM31" s="113" t="str">
        <f t="shared" ref="GM31:GM32" si="430">IF(GL31&lt;80, "Đạt",IF(GL31&lt;100, "Cảnh báo","Không Đạt"))</f>
        <v>Đạt</v>
      </c>
      <c r="GN31" s="113">
        <f>Diem!Q32</f>
        <v>0</v>
      </c>
      <c r="GO31" s="113" t="str">
        <f t="shared" ref="GO31:GO32" si="431">IF(GN31&lt;80, "Đạt",IF(GN31&lt;100, "Cảnh báo","Không Đạt"))</f>
        <v>Đạt</v>
      </c>
    </row>
    <row r="32" spans="1:197" s="115" customFormat="1" ht="23.25" customHeight="1">
      <c r="A32" s="111">
        <v>31</v>
      </c>
      <c r="B32" s="112" t="s">
        <v>499</v>
      </c>
      <c r="C32" s="112" t="s">
        <v>501</v>
      </c>
      <c r="D32" s="112" t="s">
        <v>72</v>
      </c>
      <c r="E32" s="112" t="str">
        <f t="shared" si="324"/>
        <v>TOÀN DIỆN</v>
      </c>
      <c r="F32" s="112" t="s">
        <v>502</v>
      </c>
      <c r="G32" s="111"/>
      <c r="H32" s="111"/>
      <c r="I32" s="111"/>
      <c r="J32" s="112"/>
      <c r="K32" s="112"/>
      <c r="L32" s="111"/>
      <c r="M32" s="113">
        <v>2306</v>
      </c>
      <c r="N32" s="113" t="s">
        <v>251</v>
      </c>
      <c r="O32" s="114">
        <v>45271</v>
      </c>
      <c r="P32" s="113" t="s">
        <v>522</v>
      </c>
      <c r="Q32" s="113" t="s">
        <v>264</v>
      </c>
      <c r="R32" s="113" t="s">
        <v>522</v>
      </c>
      <c r="S32" s="113" t="s">
        <v>264</v>
      </c>
      <c r="T32" s="113" t="s">
        <v>576</v>
      </c>
      <c r="U32" s="113" t="s">
        <v>264</v>
      </c>
      <c r="V32" s="113" t="s">
        <v>487</v>
      </c>
      <c r="W32" s="113" t="s">
        <v>487</v>
      </c>
      <c r="X32" s="113" t="s">
        <v>278</v>
      </c>
      <c r="Y32" s="113">
        <v>0</v>
      </c>
      <c r="Z32" s="113">
        <v>0</v>
      </c>
      <c r="AA32" s="113">
        <v>0</v>
      </c>
      <c r="AB32" s="113">
        <v>0</v>
      </c>
      <c r="AC32" s="113">
        <v>0</v>
      </c>
      <c r="AD32" s="113">
        <v>0</v>
      </c>
      <c r="AE32" s="113">
        <f t="shared" si="293"/>
        <v>0</v>
      </c>
      <c r="AF32" s="113">
        <f>Diem!L33</f>
        <v>0</v>
      </c>
      <c r="AG32" s="113" t="s">
        <v>475</v>
      </c>
      <c r="AH32" s="113" t="s">
        <v>522</v>
      </c>
      <c r="AI32" s="113" t="s">
        <v>264</v>
      </c>
      <c r="AJ32" s="113" t="str">
        <f t="shared" si="325"/>
        <v>O RhD Dương</v>
      </c>
      <c r="AK32" s="113" t="str">
        <f t="shared" si="326"/>
        <v>O RhD Dương</v>
      </c>
      <c r="AL32" s="113"/>
      <c r="AM32" s="113"/>
      <c r="AN32" s="113" t="str">
        <f t="shared" si="327"/>
        <v>100% (n=61)</v>
      </c>
      <c r="AO32" s="113"/>
      <c r="AP32" s="113"/>
      <c r="AQ32" s="113">
        <f t="shared" si="328"/>
        <v>0</v>
      </c>
      <c r="AR32" s="113">
        <f t="shared" si="329"/>
        <v>0</v>
      </c>
      <c r="AS32" s="113">
        <f t="shared" si="330"/>
        <v>0</v>
      </c>
      <c r="AT32" s="113" t="s">
        <v>522</v>
      </c>
      <c r="AU32" s="113" t="s">
        <v>264</v>
      </c>
      <c r="AV32" s="113" t="str">
        <f t="shared" si="331"/>
        <v>O RhD Dương</v>
      </c>
      <c r="AW32" s="113" t="str">
        <f t="shared" si="332"/>
        <v>O RhD Dương</v>
      </c>
      <c r="AX32" s="113"/>
      <c r="AY32" s="113"/>
      <c r="AZ32" s="113" t="str">
        <f t="shared" si="333"/>
        <v>100% (n=61)</v>
      </c>
      <c r="BA32" s="113"/>
      <c r="BB32" s="113"/>
      <c r="BC32" s="113">
        <f t="shared" si="334"/>
        <v>0</v>
      </c>
      <c r="BD32" s="113">
        <f t="shared" si="335"/>
        <v>0</v>
      </c>
      <c r="BE32" s="113">
        <f t="shared" si="336"/>
        <v>0</v>
      </c>
      <c r="BF32" s="113" t="s">
        <v>576</v>
      </c>
      <c r="BG32" s="113" t="s">
        <v>264</v>
      </c>
      <c r="BH32" s="113" t="str">
        <f t="shared" si="337"/>
        <v>AB RhD Dương</v>
      </c>
      <c r="BI32" s="113" t="str">
        <f t="shared" si="338"/>
        <v>AB RhD Dương</v>
      </c>
      <c r="BJ32" s="113"/>
      <c r="BK32" s="113"/>
      <c r="BL32" s="113" t="str">
        <f t="shared" si="339"/>
        <v>100% (n=61)</v>
      </c>
      <c r="BM32" s="113"/>
      <c r="BN32" s="113"/>
      <c r="BO32" s="113">
        <f t="shared" si="340"/>
        <v>0</v>
      </c>
      <c r="BP32" s="113">
        <f t="shared" si="341"/>
        <v>0</v>
      </c>
      <c r="BQ32" s="113">
        <f t="shared" si="342"/>
        <v>0</v>
      </c>
      <c r="BR32" s="113">
        <f t="shared" si="343"/>
        <v>0</v>
      </c>
      <c r="BS32" s="113" t="str">
        <f t="shared" si="307"/>
        <v>Đạt</v>
      </c>
      <c r="BT32" s="113">
        <f t="shared" si="344"/>
        <v>0</v>
      </c>
      <c r="BU32" s="113" t="str">
        <f t="shared" si="309"/>
        <v>Đạt</v>
      </c>
      <c r="BV32" s="113">
        <f>Diem!M33</f>
        <v>0</v>
      </c>
      <c r="BW32" s="113" t="str">
        <f t="shared" si="310"/>
        <v>Đạt</v>
      </c>
      <c r="BX32" s="113">
        <f>Diem!N33</f>
        <v>0</v>
      </c>
      <c r="BY32" s="113" t="str">
        <f t="shared" si="311"/>
        <v>Đạt</v>
      </c>
      <c r="BZ32" s="113" t="s">
        <v>269</v>
      </c>
      <c r="CA32" s="113" t="str">
        <f t="shared" si="345"/>
        <v>KHH</v>
      </c>
      <c r="CB32" s="113" t="str">
        <f t="shared" si="346"/>
        <v>HH</v>
      </c>
      <c r="CC32" s="113" t="str">
        <f t="shared" si="347"/>
        <v>98.36% (n=60)</v>
      </c>
      <c r="CD32" s="113" t="str">
        <f t="shared" si="348"/>
        <v>1.64% (n=1)</v>
      </c>
      <c r="CE32" s="113" t="s">
        <v>269</v>
      </c>
      <c r="CF32" s="113" t="str">
        <f t="shared" si="349"/>
        <v>KHH</v>
      </c>
      <c r="CG32" s="113" t="str">
        <f t="shared" si="350"/>
        <v>HH</v>
      </c>
      <c r="CH32" s="113" t="str">
        <f t="shared" si="351"/>
        <v>98.36% (n=60)</v>
      </c>
      <c r="CI32" s="113" t="str">
        <f t="shared" si="352"/>
        <v>1.64% (n=1)</v>
      </c>
      <c r="CJ32" s="113" t="s">
        <v>174</v>
      </c>
      <c r="CK32" s="113" t="str">
        <f t="shared" si="353"/>
        <v>HH</v>
      </c>
      <c r="CL32" s="113" t="str">
        <f t="shared" si="354"/>
        <v>KHH</v>
      </c>
      <c r="CM32" s="113" t="str">
        <f t="shared" si="355"/>
        <v>96.72% (n=59)</v>
      </c>
      <c r="CN32" s="113" t="str">
        <f t="shared" si="356"/>
        <v>3.28% (n=2)</v>
      </c>
      <c r="CO32" s="113">
        <f t="shared" si="357"/>
        <v>0</v>
      </c>
      <c r="CP32" s="113" t="s">
        <v>269</v>
      </c>
      <c r="CQ32" s="113" t="str">
        <f t="shared" si="358"/>
        <v>KHH</v>
      </c>
      <c r="CR32" s="113" t="str">
        <f t="shared" si="359"/>
        <v>HH</v>
      </c>
      <c r="CS32" s="113" t="str">
        <f t="shared" si="360"/>
        <v>98.36% (n=60)</v>
      </c>
      <c r="CT32" s="113" t="str">
        <f t="shared" si="361"/>
        <v>1.64% (n=1)</v>
      </c>
      <c r="CU32" s="113" t="s">
        <v>269</v>
      </c>
      <c r="CV32" s="113" t="str">
        <f t="shared" si="362"/>
        <v>KHH</v>
      </c>
      <c r="CW32" s="113" t="str">
        <f t="shared" si="363"/>
        <v>HH</v>
      </c>
      <c r="CX32" s="113" t="str">
        <f t="shared" si="364"/>
        <v>98.36% (n=60)</v>
      </c>
      <c r="CY32" s="113" t="str">
        <f t="shared" si="365"/>
        <v>1.64% (n=1)</v>
      </c>
      <c r="CZ32" s="113" t="s">
        <v>174</v>
      </c>
      <c r="DA32" s="113" t="str">
        <f t="shared" si="366"/>
        <v>HH</v>
      </c>
      <c r="DB32" s="113" t="str">
        <f t="shared" si="367"/>
        <v>KHH</v>
      </c>
      <c r="DC32" s="113" t="str">
        <f t="shared" si="368"/>
        <v>96.72% (n=59)</v>
      </c>
      <c r="DD32" s="113" t="str">
        <f t="shared" si="369"/>
        <v>3.28% (n=2)</v>
      </c>
      <c r="DE32" s="113">
        <f t="shared" si="370"/>
        <v>0</v>
      </c>
      <c r="DF32" s="113" t="s">
        <v>174</v>
      </c>
      <c r="DG32" s="113" t="str">
        <f t="shared" si="371"/>
        <v>HH</v>
      </c>
      <c r="DH32" s="113" t="str">
        <f t="shared" si="372"/>
        <v>KHH</v>
      </c>
      <c r="DI32" s="113" t="str">
        <f t="shared" si="373"/>
        <v>98.36% (n=60)</v>
      </c>
      <c r="DJ32" s="113" t="str">
        <f t="shared" si="374"/>
        <v>1.64% (n=1)</v>
      </c>
      <c r="DK32" s="113" t="s">
        <v>174</v>
      </c>
      <c r="DL32" s="113" t="str">
        <f t="shared" si="375"/>
        <v>HH</v>
      </c>
      <c r="DM32" s="113" t="str">
        <f t="shared" si="376"/>
        <v>KHH</v>
      </c>
      <c r="DN32" s="113" t="str">
        <f t="shared" si="377"/>
        <v>98.36% (n=60)</v>
      </c>
      <c r="DO32" s="113" t="str">
        <f t="shared" si="378"/>
        <v>1.64% (n=1)</v>
      </c>
      <c r="DP32" s="113" t="s">
        <v>174</v>
      </c>
      <c r="DQ32" s="113" t="str">
        <f t="shared" si="379"/>
        <v>HH</v>
      </c>
      <c r="DR32" s="113" t="str">
        <f t="shared" si="380"/>
        <v>KHH</v>
      </c>
      <c r="DS32" s="113" t="str">
        <f t="shared" si="381"/>
        <v>93.44% (n=57)</v>
      </c>
      <c r="DT32" s="113" t="str">
        <f t="shared" si="382"/>
        <v>6.56% (n=4)</v>
      </c>
      <c r="DU32" s="113">
        <f t="shared" si="383"/>
        <v>0</v>
      </c>
      <c r="DV32" s="113">
        <f t="shared" si="384"/>
        <v>0</v>
      </c>
      <c r="DW32" s="113" t="str">
        <f t="shared" si="316"/>
        <v>Đạt</v>
      </c>
      <c r="DX32" s="113">
        <f>Diem!O33</f>
        <v>0</v>
      </c>
      <c r="DY32" s="113" t="str">
        <f t="shared" si="317"/>
        <v>Đạt</v>
      </c>
      <c r="DZ32" s="113" t="s">
        <v>270</v>
      </c>
      <c r="EA32" s="113" t="s">
        <v>270</v>
      </c>
      <c r="EB32" s="113" t="str">
        <f t="shared" si="385"/>
        <v>Âm tính</v>
      </c>
      <c r="EC32" s="113" t="str">
        <f t="shared" si="386"/>
        <v>Dương tính</v>
      </c>
      <c r="ED32" s="113" t="str">
        <f t="shared" si="387"/>
        <v>100% (n=30)</v>
      </c>
      <c r="EE32" s="113" t="str">
        <f t="shared" si="388"/>
        <v>0% (n=0)</v>
      </c>
      <c r="EF32" s="113" t="s">
        <v>270</v>
      </c>
      <c r="EG32" s="113" t="s">
        <v>270</v>
      </c>
      <c r="EH32" s="113" t="str">
        <f t="shared" si="389"/>
        <v>Âm tính</v>
      </c>
      <c r="EI32" s="113" t="str">
        <f t="shared" si="390"/>
        <v>Dương tính</v>
      </c>
      <c r="EJ32" s="113" t="str">
        <f t="shared" si="391"/>
        <v>100% (n=29)</v>
      </c>
      <c r="EK32" s="113" t="str">
        <f t="shared" si="392"/>
        <v>0% (n=0)</v>
      </c>
      <c r="EL32" s="113">
        <f t="shared" si="393"/>
        <v>0</v>
      </c>
      <c r="EM32" s="113" t="s">
        <v>270</v>
      </c>
      <c r="EN32" s="113" t="s">
        <v>270</v>
      </c>
      <c r="EO32" s="113" t="str">
        <f t="shared" si="394"/>
        <v>Âm tính</v>
      </c>
      <c r="EP32" s="113" t="str">
        <f t="shared" si="395"/>
        <v>Dương tính</v>
      </c>
      <c r="EQ32" s="113" t="str">
        <f t="shared" si="396"/>
        <v>100% (n=30)</v>
      </c>
      <c r="ER32" s="113" t="str">
        <f t="shared" si="397"/>
        <v>0% (n=0)</v>
      </c>
      <c r="ES32" s="113" t="s">
        <v>270</v>
      </c>
      <c r="ET32" s="113" t="s">
        <v>270</v>
      </c>
      <c r="EU32" s="113" t="str">
        <f t="shared" si="398"/>
        <v>Âm tính</v>
      </c>
      <c r="EV32" s="113" t="str">
        <f t="shared" si="399"/>
        <v>Dương tính</v>
      </c>
      <c r="EW32" s="113" t="str">
        <f t="shared" si="400"/>
        <v>100% (n=29)</v>
      </c>
      <c r="EX32" s="113" t="str">
        <f t="shared" si="401"/>
        <v>0% (n=0)</v>
      </c>
      <c r="EY32" s="113">
        <f t="shared" si="322"/>
        <v>0</v>
      </c>
      <c r="EZ32" s="113" t="s">
        <v>270</v>
      </c>
      <c r="FA32" s="113" t="s">
        <v>270</v>
      </c>
      <c r="FB32" s="113" t="str">
        <f t="shared" si="402"/>
        <v>Âm tính</v>
      </c>
      <c r="FC32" s="113" t="str">
        <f t="shared" si="403"/>
        <v>Dương tính</v>
      </c>
      <c r="FD32" s="113" t="str">
        <f t="shared" si="404"/>
        <v>100% (n=30)</v>
      </c>
      <c r="FE32" s="113" t="str">
        <f t="shared" si="405"/>
        <v>0% (n=0)</v>
      </c>
      <c r="FF32" s="113" t="s">
        <v>270</v>
      </c>
      <c r="FG32" s="113" t="s">
        <v>270</v>
      </c>
      <c r="FH32" s="113" t="str">
        <f t="shared" si="406"/>
        <v>Âm tính</v>
      </c>
      <c r="FI32" s="113" t="str">
        <f t="shared" si="407"/>
        <v>Dương tính</v>
      </c>
      <c r="FJ32" s="113" t="str">
        <f t="shared" si="408"/>
        <v>100% (n=29)</v>
      </c>
      <c r="FK32" s="113" t="str">
        <f t="shared" si="409"/>
        <v>0% (n=0)</v>
      </c>
      <c r="FL32" s="113">
        <f t="shared" si="410"/>
        <v>0</v>
      </c>
      <c r="FM32" s="113">
        <f t="shared" si="411"/>
        <v>0</v>
      </c>
      <c r="FN32" s="113" t="str">
        <f t="shared" si="412"/>
        <v>Đạt</v>
      </c>
      <c r="FO32" s="113">
        <f>Diem!P33</f>
        <v>0</v>
      </c>
      <c r="FP32" s="113" t="str">
        <f t="shared" si="413"/>
        <v>Đạt</v>
      </c>
      <c r="FQ32" s="113" t="s">
        <v>281</v>
      </c>
      <c r="FR32" s="113" t="s">
        <v>281</v>
      </c>
      <c r="FS32" s="113" t="str">
        <f t="shared" si="414"/>
        <v>Không có KTBT</v>
      </c>
      <c r="FT32" s="113" t="str">
        <f t="shared" si="415"/>
        <v>Có KTBT</v>
      </c>
      <c r="FU32" s="113" t="str">
        <f t="shared" si="416"/>
        <v>100% (n=21)</v>
      </c>
      <c r="FV32" s="113" t="str">
        <f t="shared" si="417"/>
        <v>0% (n=0)</v>
      </c>
      <c r="FW32" s="113">
        <f t="shared" si="426"/>
        <v>0</v>
      </c>
      <c r="FX32" s="113" t="s">
        <v>281</v>
      </c>
      <c r="FY32" s="113" t="s">
        <v>281</v>
      </c>
      <c r="FZ32" s="113" t="str">
        <f t="shared" si="418"/>
        <v>Không có KTBT</v>
      </c>
      <c r="GA32" s="113" t="str">
        <f t="shared" si="419"/>
        <v>Có KTBT</v>
      </c>
      <c r="GB32" s="113" t="str">
        <f t="shared" si="420"/>
        <v>100% (n=21)</v>
      </c>
      <c r="GC32" s="113" t="str">
        <f t="shared" si="421"/>
        <v>0% (n=0)</v>
      </c>
      <c r="GD32" s="113">
        <f>IF((IF(AND(FY32&lt;&gt;FX32,FX32="Có KTBT"),80,IF(AND(FY32&lt;&gt;FX32,FX32="Không có KTBT"),40,0)))&gt;150,150,IF(AND(FY32&lt;&gt;FX32,FX32="Có KTBT"),80,IF(AND(FY32&lt;&gt;FX32,FX32="Không có KTBT"),40,0)))</f>
        <v>0</v>
      </c>
      <c r="GE32" s="113" t="s">
        <v>281</v>
      </c>
      <c r="GF32" s="113" t="s">
        <v>281</v>
      </c>
      <c r="GG32" s="113" t="str">
        <f t="shared" si="422"/>
        <v>Không có KTBT</v>
      </c>
      <c r="GH32" s="113" t="str">
        <f t="shared" si="423"/>
        <v>Có KTBT</v>
      </c>
      <c r="GI32" s="113" t="str">
        <f t="shared" si="424"/>
        <v>100% (n=21)</v>
      </c>
      <c r="GJ32" s="113" t="str">
        <f t="shared" si="425"/>
        <v>0% (n=0)</v>
      </c>
      <c r="GK32" s="113">
        <f t="shared" si="428"/>
        <v>0</v>
      </c>
      <c r="GL32" s="113">
        <f t="shared" si="429"/>
        <v>0</v>
      </c>
      <c r="GM32" s="113" t="str">
        <f t="shared" si="430"/>
        <v>Đạt</v>
      </c>
      <c r="GN32" s="113">
        <f>Diem!Q33</f>
        <v>0</v>
      </c>
      <c r="GO32" s="113" t="str">
        <f t="shared" si="431"/>
        <v>Đạt</v>
      </c>
    </row>
    <row r="33" spans="1:221" s="115" customFormat="1" ht="23.25" customHeight="1">
      <c r="A33" s="111">
        <v>32</v>
      </c>
      <c r="B33" s="112" t="s">
        <v>446</v>
      </c>
      <c r="C33" s="112" t="s">
        <v>447</v>
      </c>
      <c r="D33" s="112" t="s">
        <v>72</v>
      </c>
      <c r="E33" s="112" t="str">
        <f t="shared" si="60"/>
        <v>TOÀN DIỆN</v>
      </c>
      <c r="F33" s="112" t="s">
        <v>465</v>
      </c>
      <c r="G33" s="111"/>
      <c r="H33" s="111"/>
      <c r="I33" s="111"/>
      <c r="J33" s="112"/>
      <c r="K33" s="112"/>
      <c r="L33" s="111"/>
      <c r="M33" s="113">
        <v>2306</v>
      </c>
      <c r="N33" s="113" t="s">
        <v>251</v>
      </c>
      <c r="O33" s="114">
        <v>45271</v>
      </c>
      <c r="P33" s="113" t="s">
        <v>522</v>
      </c>
      <c r="Q33" s="113" t="s">
        <v>264</v>
      </c>
      <c r="R33" s="113" t="s">
        <v>522</v>
      </c>
      <c r="S33" s="113" t="s">
        <v>264</v>
      </c>
      <c r="T33" s="113" t="s">
        <v>576</v>
      </c>
      <c r="U33" s="113" t="s">
        <v>264</v>
      </c>
      <c r="V33" s="113" t="s">
        <v>487</v>
      </c>
      <c r="W33" s="113" t="s">
        <v>487</v>
      </c>
      <c r="X33" s="113" t="s">
        <v>278</v>
      </c>
      <c r="Y33" s="113">
        <v>0</v>
      </c>
      <c r="Z33" s="113">
        <v>0</v>
      </c>
      <c r="AA33" s="113">
        <v>0</v>
      </c>
      <c r="AB33" s="113">
        <v>0</v>
      </c>
      <c r="AC33" s="113"/>
      <c r="AD33" s="113">
        <v>0</v>
      </c>
      <c r="AE33" s="113">
        <f t="shared" si="31"/>
        <v>0</v>
      </c>
      <c r="AF33" s="113">
        <f>Diem!L34</f>
        <v>0</v>
      </c>
      <c r="AG33" s="113" t="str">
        <f t="shared" ref="AG33" si="432">IF(AF33&lt;80, "Đạt",IF(AF33&lt;100, "Cảnh báo","Không Đạt"))</f>
        <v>Đạt</v>
      </c>
      <c r="AH33" s="113" t="s">
        <v>522</v>
      </c>
      <c r="AI33" s="113" t="s">
        <v>264</v>
      </c>
      <c r="AJ33" s="113" t="str">
        <f t="shared" ref="AJ33" si="433">AH33&amp;" "&amp;"RhD"&amp;" "&amp;AI33</f>
        <v>O RhD Dương</v>
      </c>
      <c r="AK33" s="113" t="str">
        <f>$AK$68</f>
        <v>O RhD Dương</v>
      </c>
      <c r="AL33" s="113"/>
      <c r="AM33" s="113"/>
      <c r="AN33" s="113" t="str">
        <f>$AN$68</f>
        <v>100% (n=61)</v>
      </c>
      <c r="AO33" s="113"/>
      <c r="AP33" s="113"/>
      <c r="AQ33" s="113">
        <f t="shared" ref="AQ33" si="434">IF(AH33=P33,0,IF(AH33="CXĐ",50,100))</f>
        <v>0</v>
      </c>
      <c r="AR33" s="113">
        <f t="shared" ref="AR33" si="435">IF(AI33=Q33,0,IF(AI33="CXĐ",50,100))</f>
        <v>0</v>
      </c>
      <c r="AS33" s="113">
        <f t="shared" ref="AS33" si="436">IF((AQ33+AR33)&gt;150,150,(AQ33+AR33))</f>
        <v>0</v>
      </c>
      <c r="AT33" s="113" t="s">
        <v>522</v>
      </c>
      <c r="AU33" s="113" t="s">
        <v>264</v>
      </c>
      <c r="AV33" s="113" t="str">
        <f t="shared" ref="AV33" si="437">AT33&amp;" "&amp;"RhD"&amp;" "&amp;AU33</f>
        <v>O RhD Dương</v>
      </c>
      <c r="AW33" s="113" t="str">
        <f>$AW$68</f>
        <v>O RhD Dương</v>
      </c>
      <c r="AX33" s="113"/>
      <c r="AY33" s="113"/>
      <c r="AZ33" s="113" t="str">
        <f>$AZ$68</f>
        <v>100% (n=61)</v>
      </c>
      <c r="BA33" s="113"/>
      <c r="BB33" s="113"/>
      <c r="BC33" s="113">
        <f t="shared" ref="BC33" si="438">IF(AT33=R33,0,IF(AT33="CXĐ",50,100))</f>
        <v>0</v>
      </c>
      <c r="BD33" s="113">
        <f t="shared" ref="BD33" si="439">IF(AU33=S33,0,IF(AU33="CXĐ",50,100))</f>
        <v>0</v>
      </c>
      <c r="BE33" s="113">
        <f t="shared" ref="BE33" si="440">IF((BC33+BD33)&gt;150,150,(BC33+BD33))</f>
        <v>0</v>
      </c>
      <c r="BF33" s="113" t="s">
        <v>576</v>
      </c>
      <c r="BG33" s="113" t="s">
        <v>264</v>
      </c>
      <c r="BH33" s="113" t="str">
        <f t="shared" ref="BH33" si="441">BF33&amp;" "&amp;"RhD"&amp;" "&amp;BG33</f>
        <v>AB RhD Dương</v>
      </c>
      <c r="BI33" s="113" t="str">
        <f>$BI$68</f>
        <v>AB RhD Dương</v>
      </c>
      <c r="BJ33" s="113"/>
      <c r="BK33" s="113"/>
      <c r="BL33" s="113" t="str">
        <f>$BL$68</f>
        <v>100% (n=61)</v>
      </c>
      <c r="BM33" s="113"/>
      <c r="BN33" s="113"/>
      <c r="BO33" s="113">
        <f t="shared" ref="BO33" si="442">IF(BF33=T33,0,IF(BF33="CXĐ",50,100))</f>
        <v>0</v>
      </c>
      <c r="BP33" s="113">
        <f t="shared" ref="BP33" si="443">IF(BG33=U33,0,IF(BG33="CXĐ",50,100))</f>
        <v>0</v>
      </c>
      <c r="BQ33" s="113">
        <f t="shared" ref="BQ33" si="444">IF((BO33+BP33)&gt;150,150,(BO33+BP33))</f>
        <v>0</v>
      </c>
      <c r="BR33" s="113">
        <f t="shared" ref="BR33" si="445">AQ33+BC33+BO33</f>
        <v>0</v>
      </c>
      <c r="BS33" s="113" t="str">
        <f t="shared" ref="BS33" si="446">IF(BR33&lt;80, "Đạt",IF(BR33&lt;100, "Cảnh báo","Không Đạt"))</f>
        <v>Đạt</v>
      </c>
      <c r="BT33" s="113">
        <f t="shared" ref="BT33" si="447">AR33+BD33+BP33</f>
        <v>0</v>
      </c>
      <c r="BU33" s="113" t="str">
        <f t="shared" ref="BU33" si="448">IF(BT33&lt;80, "Đạt",IF(BT33&lt;100, "Cảnh báo","Không Đạt"))</f>
        <v>Đạt</v>
      </c>
      <c r="BV33" s="113">
        <f>Diem!M34</f>
        <v>0</v>
      </c>
      <c r="BW33" s="113" t="str">
        <f t="shared" ref="BW33" si="449">IF(BV33&lt;80, "Đạt",IF(BV33&lt;100, "Cảnh báo","Không Đạt"))</f>
        <v>Đạt</v>
      </c>
      <c r="BX33" s="113">
        <f>Diem!N34</f>
        <v>0</v>
      </c>
      <c r="BY33" s="113" t="str">
        <f t="shared" ref="BY33" si="450">IF(BX33&lt;80, "Đạt",IF(BX33&lt;100, "Cảnh báo","Không Đạt"))</f>
        <v>Đạt</v>
      </c>
      <c r="BZ33" s="113" t="s">
        <v>269</v>
      </c>
      <c r="CA33" s="113" t="str">
        <f>$CA$68</f>
        <v>KHH</v>
      </c>
      <c r="CB33" s="113" t="str">
        <f>$CB$67</f>
        <v>HH</v>
      </c>
      <c r="CC33" s="113" t="str">
        <f>$CD$68</f>
        <v>98.36% (n=60)</v>
      </c>
      <c r="CD33" s="113" t="str">
        <f>$CD$69</f>
        <v>1.64% (n=1)</v>
      </c>
      <c r="CE33" s="113" t="s">
        <v>269</v>
      </c>
      <c r="CF33" s="113" t="str">
        <f>$CF$68</f>
        <v>KHH</v>
      </c>
      <c r="CG33" s="113" t="str">
        <f>$CG$67</f>
        <v>HH</v>
      </c>
      <c r="CH33" s="113" t="str">
        <f>$CI$68</f>
        <v>98.36% (n=60)</v>
      </c>
      <c r="CI33" s="113" t="str">
        <f>$CI$69</f>
        <v>1.64% (n=1)</v>
      </c>
      <c r="CJ33" s="113" t="s">
        <v>174</v>
      </c>
      <c r="CK33" s="113" t="str">
        <f>$CK$68</f>
        <v>HH</v>
      </c>
      <c r="CL33" s="113" t="str">
        <f>$CK$69</f>
        <v>KHH</v>
      </c>
      <c r="CM33" s="113" t="str">
        <f>$CN$68</f>
        <v>96.72% (n=59)</v>
      </c>
      <c r="CN33" s="113" t="str">
        <f>$CN$69</f>
        <v>3.28% (n=2)</v>
      </c>
      <c r="CO33" s="113">
        <f t="shared" ref="CO33" si="451">IF((IF(AND(BZ33&lt;&gt;CA33,CA33="KHH"),100,IF(AND(BZ33&lt;&gt;CA33,CA33="HH"),40,0)))+(IF(AND(CE33&lt;&gt;CF33,CF33="KHH"),100,IF(AND(CE33&lt;&gt;CF33,CF33="HH"),40,0))+(IF(AND(CJ33&lt;&gt;CK33,CK33="KHH"),100,IF(AND(CJ33&lt;&gt;CK33,CK33="HH"),40,0))))&gt;150,150,(IF(AND(BZ33&lt;&gt;CA33,CA33="KHH"),100,IF(AND(BZ33&lt;&gt;CA33,CA33="HH"),40,0)))+(IF(AND(CE33&lt;&gt;CF33,CF33="KHH"),100,IF(AND(CE33&lt;&gt;CF33,CF33="HH"),40,0))+(IF(AND(CJ33&lt;&gt;CK33,CK33="KHH"),100,IF(AND(CJ33&lt;&gt;CK33,CK33="HH"),40,0)))))</f>
        <v>0</v>
      </c>
      <c r="CP33" s="113" t="s">
        <v>269</v>
      </c>
      <c r="CQ33" s="113" t="str">
        <f>$CQ$68</f>
        <v>KHH</v>
      </c>
      <c r="CR33" s="113" t="str">
        <f>$CR$67</f>
        <v>HH</v>
      </c>
      <c r="CS33" s="113" t="str">
        <f>$CT$68</f>
        <v>98.36% (n=60)</v>
      </c>
      <c r="CT33" s="113" t="str">
        <f>$CT$69</f>
        <v>1.64% (n=1)</v>
      </c>
      <c r="CU33" s="113" t="s">
        <v>269</v>
      </c>
      <c r="CV33" s="113" t="str">
        <f>$CV$68</f>
        <v>KHH</v>
      </c>
      <c r="CW33" s="113" t="str">
        <f>$CW$67</f>
        <v>HH</v>
      </c>
      <c r="CX33" s="113" t="str">
        <f>$CY$68</f>
        <v>98.36% (n=60)</v>
      </c>
      <c r="CY33" s="113" t="str">
        <f>$CY$69</f>
        <v>1.64% (n=1)</v>
      </c>
      <c r="CZ33" s="113" t="s">
        <v>174</v>
      </c>
      <c r="DA33" s="113" t="str">
        <f>$DA$68</f>
        <v>HH</v>
      </c>
      <c r="DB33" s="113" t="str">
        <f>$DB$67</f>
        <v>KHH</v>
      </c>
      <c r="DC33" s="113" t="str">
        <f>$DD$68</f>
        <v>96.72% (n=59)</v>
      </c>
      <c r="DD33" s="113" t="str">
        <f>$DD$69</f>
        <v>3.28% (n=2)</v>
      </c>
      <c r="DE33" s="113">
        <f t="shared" ref="DE33" si="452">IF((IF(AND(CP33&lt;&gt;CQ33,CQ33="KHH"),100,IF(AND(CP33&lt;&gt;CQ33,CQ33="HH"),40,0)))+(IF(AND(CU33&lt;&gt;CV33,CV33="KHH"),100,IF(AND(CU33&lt;&gt;CV33,CV33="HH"),40,0))+(IF(AND(CZ33&lt;&gt;DA33,DA33="KHH"),100,IF(AND(CZ33&lt;&gt;DA33,DA33="HH"),40,0))))&gt;150,150,(IF(AND(CP33&lt;&gt;CQ33,CQ33="KHH"),100,IF(AND(CP33&lt;&gt;CQ33,CQ33="HH"),40,0)))+(IF(AND(CU33&lt;&gt;CV33,CV33="KHH"),100,IF(AND(CU33&lt;&gt;CV33,CV33="HH"),40,0))+(IF(AND(CZ33&lt;&gt;DA33,DA33="KHH"),100,IF(AND(CZ33&lt;&gt;DA33,DA33="HH"),40,0)))))</f>
        <v>0</v>
      </c>
      <c r="DF33" s="113" t="s">
        <v>174</v>
      </c>
      <c r="DG33" s="113" t="str">
        <f>$DG$68</f>
        <v>HH</v>
      </c>
      <c r="DH33" s="113" t="str">
        <f>$DH$67</f>
        <v>KHH</v>
      </c>
      <c r="DI33" s="113" t="str">
        <f>$DJ$68</f>
        <v>98.36% (n=60)</v>
      </c>
      <c r="DJ33" s="113" t="str">
        <f>$DJ$69</f>
        <v>1.64% (n=1)</v>
      </c>
      <c r="DK33" s="113" t="s">
        <v>174</v>
      </c>
      <c r="DL33" s="113" t="str">
        <f>$DL$68</f>
        <v>HH</v>
      </c>
      <c r="DM33" s="113" t="str">
        <f>$DM$67</f>
        <v>KHH</v>
      </c>
      <c r="DN33" s="113" t="str">
        <f>$DO$68</f>
        <v>98.36% (n=60)</v>
      </c>
      <c r="DO33" s="113" t="str">
        <f>$DO$69</f>
        <v>1.64% (n=1)</v>
      </c>
      <c r="DP33" s="113" t="s">
        <v>174</v>
      </c>
      <c r="DQ33" s="113" t="str">
        <f>$DQ$67</f>
        <v>HH</v>
      </c>
      <c r="DR33" s="113" t="str">
        <f>$DR$67</f>
        <v>KHH</v>
      </c>
      <c r="DS33" s="113" t="str">
        <f>$DT$68</f>
        <v>93.44% (n=57)</v>
      </c>
      <c r="DT33" s="113" t="str">
        <f>$DT$69</f>
        <v>6.56% (n=4)</v>
      </c>
      <c r="DU33" s="113">
        <f t="shared" ref="DU33" si="453">IF((IF(AND(DF33&lt;&gt;DG33,DG33="KHH"),100,IF(AND(DF33&lt;&gt;DG33,DG33="HH"),40,0)))+(IF(AND(DK33&lt;&gt;DL33,DL33="KHH"),100,IF(AND(DK33&lt;&gt;DL33,DL33="HH"),40,0))+(IF(AND(DP33&lt;&gt;DQ33,DQ33="KHH"),100,IF(AND(DP33&lt;&gt;DQ33,DQ33="HH"),40,0))))&gt;150,150,(IF(AND(DF33&lt;&gt;DG33,DG33="KHH"),100,IF(AND(DF33&lt;&gt;DG33,DG33="HH"),40,0)))+(IF(AND(DK33&lt;&gt;DL33,DL33="KHH"),100,IF(AND(DK33&lt;&gt;DL33,DL33="HH"),40,0))+(IF(AND(DP33&lt;&gt;DQ33,DQ33="KHH"),100,IF(AND(DP33&lt;&gt;DQ33,DQ33="HH"),40,0)))))</f>
        <v>0</v>
      </c>
      <c r="DV33" s="113">
        <f t="shared" ref="DV33" si="454">IF((CO33+DE33+DU33)&gt;150,150,(CO33+DE33+DU33))</f>
        <v>0</v>
      </c>
      <c r="DW33" s="113" t="str">
        <f t="shared" ref="DW33" si="455">IF(DV33&lt;80, "Đạt",IF(DV33&lt;100, "Cảnh báo","Không Đạt"))</f>
        <v>Đạt</v>
      </c>
      <c r="DX33" s="113">
        <f>Diem!O34</f>
        <v>150</v>
      </c>
      <c r="DY33" s="113" t="str">
        <f t="shared" ref="DY33" si="456">IF(DX33&lt;80, "Đạt",IF(DX33&lt;100, "Cảnh báo","Không Đạt"))</f>
        <v>Không Đạt</v>
      </c>
      <c r="DZ33" s="113" t="s">
        <v>270</v>
      </c>
      <c r="EA33" s="113" t="s">
        <v>270</v>
      </c>
      <c r="EB33" s="113" t="str">
        <f>$EB$68</f>
        <v>Âm tính</v>
      </c>
      <c r="EC33" s="113" t="str">
        <f>$EC$67</f>
        <v>Dương tính</v>
      </c>
      <c r="ED33" s="113" t="str">
        <f>$EE$68</f>
        <v>100% (n=30)</v>
      </c>
      <c r="EE33" s="113" t="str">
        <f>$EE$69</f>
        <v>0% (n=0)</v>
      </c>
      <c r="EF33" s="113" t="s">
        <v>270</v>
      </c>
      <c r="EG33" s="113" t="s">
        <v>270</v>
      </c>
      <c r="EH33" s="113" t="str">
        <f>$EH$68</f>
        <v>Âm tính</v>
      </c>
      <c r="EI33" s="113" t="str">
        <f>$EI$67</f>
        <v>Dương tính</v>
      </c>
      <c r="EJ33" s="113" t="str">
        <f>$EK$68</f>
        <v>100% (n=29)</v>
      </c>
      <c r="EK33" s="113" t="str">
        <f>$EK$69</f>
        <v>0% (n=0)</v>
      </c>
      <c r="EL33" s="113">
        <f t="shared" ref="EL33" si="457">(IF(AND(EA33&lt;&gt;DZ33,DZ33="Dương tính"),80,IF(AND(EA33&lt;&gt;DZ33,DZ33="Âm tính"),40,0)))+(IF(AND(EG33&lt;&gt;EF33,EF33="Dương tính"),80,IF(AND(EG33&lt;&gt;EF33,EF33="Âm tính"),40,0)))</f>
        <v>0</v>
      </c>
      <c r="EM33" s="113" t="s">
        <v>270</v>
      </c>
      <c r="EN33" s="113" t="s">
        <v>270</v>
      </c>
      <c r="EO33" s="113" t="str">
        <f>$EO$68</f>
        <v>Âm tính</v>
      </c>
      <c r="EP33" s="113" t="str">
        <f>$EO$69</f>
        <v>Dương tính</v>
      </c>
      <c r="EQ33" s="113" t="str">
        <f>$ER$68</f>
        <v>100% (n=30)</v>
      </c>
      <c r="ER33" s="113" t="str">
        <f>$ER$69</f>
        <v>0% (n=0)</v>
      </c>
      <c r="ES33" s="113" t="s">
        <v>270</v>
      </c>
      <c r="ET33" s="113" t="s">
        <v>270</v>
      </c>
      <c r="EU33" s="113" t="str">
        <f>$EU$68</f>
        <v>Âm tính</v>
      </c>
      <c r="EV33" s="113" t="str">
        <f>$EV$67</f>
        <v>Dương tính</v>
      </c>
      <c r="EW33" s="113" t="str">
        <f>$EX$68</f>
        <v>100% (n=29)</v>
      </c>
      <c r="EX33" s="113" t="str">
        <f>$EX$69</f>
        <v>0% (n=0)</v>
      </c>
      <c r="EY33" s="113">
        <f t="shared" si="322"/>
        <v>0</v>
      </c>
      <c r="EZ33" s="113" t="s">
        <v>270</v>
      </c>
      <c r="FA33" s="113" t="s">
        <v>270</v>
      </c>
      <c r="FB33" s="113" t="str">
        <f>$FB$68</f>
        <v>Âm tính</v>
      </c>
      <c r="FC33" s="113" t="str">
        <f>$FB$69</f>
        <v>Dương tính</v>
      </c>
      <c r="FD33" s="113" t="str">
        <f>$FE$68</f>
        <v>100% (n=30)</v>
      </c>
      <c r="FE33" s="113" t="str">
        <f>$FE$69</f>
        <v>0% (n=0)</v>
      </c>
      <c r="FF33" s="113" t="s">
        <v>270</v>
      </c>
      <c r="FG33" s="113" t="s">
        <v>270</v>
      </c>
      <c r="FH33" s="113" t="str">
        <f>$FH$68</f>
        <v>Âm tính</v>
      </c>
      <c r="FI33" s="113" t="str">
        <f>$FI$67</f>
        <v>Dương tính</v>
      </c>
      <c r="FJ33" s="113" t="str">
        <f>$FK$68</f>
        <v>100% (n=29)</v>
      </c>
      <c r="FK33" s="113" t="str">
        <f>$FK$69</f>
        <v>0% (n=0)</v>
      </c>
      <c r="FL33" s="113">
        <f t="shared" ref="FL33" si="458">(IF(AND(FA33&lt;&gt;EZ33,EZ33="Dương tính"),80,IF(AND(FA33&lt;&gt;EZ33,EZ33="Âm tính"),40,0)))+(IF(AND(FG33&lt;&gt;FF33,FF33="Dương tính"),80,IF(AND(FG33&lt;&gt;FF33,FF33="Âm tính"),40,0)))</f>
        <v>0</v>
      </c>
      <c r="FM33" s="113">
        <f t="shared" ref="FM33" si="459">IF((EL33+EY33+FL33)&gt;150,150,(EL33+EY33+FL33))</f>
        <v>0</v>
      </c>
      <c r="FN33" s="113" t="str">
        <f t="shared" ref="FN33" si="460">IF(FM33&lt;80, "Đạt",IF(FM33&lt;100, "Cảnh báo","Không Đạt"))</f>
        <v>Đạt</v>
      </c>
      <c r="FO33" s="113">
        <f>Diem!P34</f>
        <v>80</v>
      </c>
      <c r="FP33" s="113" t="str">
        <f t="shared" ref="FP33" si="461">IF(FO33&lt;80, "Đạt",IF(FO33&lt;100, "Cảnh báo","Không Đạt"))</f>
        <v>Cảnh báo</v>
      </c>
      <c r="FQ33" s="113" t="s">
        <v>281</v>
      </c>
      <c r="FR33" s="113"/>
      <c r="FS33" s="113" t="str">
        <f>$FS$67</f>
        <v>Không có KTBT</v>
      </c>
      <c r="FT33" s="113" t="str">
        <f>$FT$67</f>
        <v>Có KTBT</v>
      </c>
      <c r="FU33" s="113" t="str">
        <f>$FV$68</f>
        <v>100% (n=21)</v>
      </c>
      <c r="FV33" s="113" t="str">
        <f>$FV$69</f>
        <v>0% (n=0)</v>
      </c>
      <c r="FW33" s="113"/>
      <c r="FX33" s="113" t="s">
        <v>281</v>
      </c>
      <c r="FY33" s="113"/>
      <c r="FZ33" s="113" t="str">
        <f>$FS$67</f>
        <v>Không có KTBT</v>
      </c>
      <c r="GA33" s="113" t="str">
        <f>$FT$67</f>
        <v>Có KTBT</v>
      </c>
      <c r="GB33" s="113" t="str">
        <f>$FV$68</f>
        <v>100% (n=21)</v>
      </c>
      <c r="GC33" s="113" t="str">
        <f>$FV$69</f>
        <v>0% (n=0)</v>
      </c>
      <c r="GD33" s="113"/>
      <c r="GE33" s="113" t="s">
        <v>281</v>
      </c>
      <c r="GF33" s="113"/>
      <c r="GG33" s="113" t="str">
        <f>$GG$67</f>
        <v>Không có KTBT</v>
      </c>
      <c r="GH33" s="113" t="str">
        <f>$GH$67</f>
        <v>Có KTBT</v>
      </c>
      <c r="GI33" s="113" t="str">
        <f>$GJ$68</f>
        <v>100% (n=21)</v>
      </c>
      <c r="GJ33" s="113" t="str">
        <f>$GJ$69</f>
        <v>0% (n=0)</v>
      </c>
      <c r="GK33" s="113"/>
      <c r="GL33" s="113"/>
      <c r="GM33" s="113"/>
      <c r="GN33" s="113"/>
      <c r="GO33" s="113"/>
    </row>
    <row r="34" spans="1:221" s="115" customFormat="1" ht="23.25" customHeight="1">
      <c r="A34" s="111">
        <v>33</v>
      </c>
      <c r="B34" s="112" t="s">
        <v>38</v>
      </c>
      <c r="C34" s="112" t="s">
        <v>73</v>
      </c>
      <c r="D34" s="112" t="s">
        <v>71</v>
      </c>
      <c r="E34" s="112" t="str">
        <f t="shared" ref="E34" si="462">IF(D34="QE1019","TOÀN DIỆN","CƠ BẢN")</f>
        <v>CƠ BẢN</v>
      </c>
      <c r="F34" s="112" t="s">
        <v>29</v>
      </c>
      <c r="G34" s="111" t="s">
        <v>51</v>
      </c>
      <c r="H34" s="111" t="s">
        <v>484</v>
      </c>
      <c r="I34" s="111" t="s">
        <v>24</v>
      </c>
      <c r="J34" s="112" t="s">
        <v>418</v>
      </c>
      <c r="K34" s="112"/>
      <c r="L34" s="111" t="s">
        <v>336</v>
      </c>
      <c r="M34" s="113">
        <v>2306</v>
      </c>
      <c r="N34" s="113" t="s">
        <v>251</v>
      </c>
      <c r="O34" s="114">
        <v>45271</v>
      </c>
      <c r="P34" s="113" t="s">
        <v>522</v>
      </c>
      <c r="Q34" s="113" t="s">
        <v>264</v>
      </c>
      <c r="R34" s="113" t="s">
        <v>522</v>
      </c>
      <c r="S34" s="113" t="s">
        <v>264</v>
      </c>
      <c r="T34" s="113" t="s">
        <v>576</v>
      </c>
      <c r="U34" s="113" t="s">
        <v>264</v>
      </c>
      <c r="V34" s="113" t="s">
        <v>487</v>
      </c>
      <c r="W34" s="113" t="s">
        <v>487</v>
      </c>
      <c r="X34" s="113" t="s">
        <v>278</v>
      </c>
      <c r="Y34" s="113">
        <v>0</v>
      </c>
      <c r="Z34" s="113">
        <v>0</v>
      </c>
      <c r="AA34" s="113">
        <v>0</v>
      </c>
      <c r="AB34" s="113"/>
      <c r="AC34" s="113"/>
      <c r="AD34" s="113">
        <v>0</v>
      </c>
      <c r="AE34" s="113">
        <f t="shared" ref="AE34" si="463">IF(AD34=1,50,0)</f>
        <v>0</v>
      </c>
      <c r="AF34" s="113">
        <f>Diem!L35</f>
        <v>0</v>
      </c>
      <c r="AG34" s="113" t="str">
        <f t="shared" ref="AG34" si="464">IF(AF34&lt;80, "Đạt",IF(AF34&lt;100, "Cảnh báo","Không Đạt"))</f>
        <v>Đạt</v>
      </c>
      <c r="AH34" s="113" t="s">
        <v>522</v>
      </c>
      <c r="AI34" s="113" t="s">
        <v>264</v>
      </c>
      <c r="AJ34" s="113" t="str">
        <f t="shared" ref="AJ34" si="465">AH34&amp;" "&amp;"RhD"&amp;" "&amp;AI34</f>
        <v>O RhD Dương</v>
      </c>
      <c r="AK34" s="113" t="str">
        <f>$AK$68</f>
        <v>O RhD Dương</v>
      </c>
      <c r="AL34" s="113"/>
      <c r="AM34" s="113"/>
      <c r="AN34" s="113" t="str">
        <f>$AN$68</f>
        <v>100% (n=61)</v>
      </c>
      <c r="AO34" s="113"/>
      <c r="AP34" s="113"/>
      <c r="AQ34" s="113">
        <f t="shared" ref="AQ34" si="466">IF(AH34=P34,0,IF(AH34="CXĐ",50,100))</f>
        <v>0</v>
      </c>
      <c r="AR34" s="113">
        <f t="shared" ref="AR34" si="467">IF(AI34=Q34,0,IF(AI34="CXĐ",50,100))</f>
        <v>0</v>
      </c>
      <c r="AS34" s="113">
        <f t="shared" ref="AS34" si="468">IF((AQ34+AR34)&gt;150,150,(AQ34+AR34))</f>
        <v>0</v>
      </c>
      <c r="AT34" s="113" t="s">
        <v>522</v>
      </c>
      <c r="AU34" s="113" t="s">
        <v>264</v>
      </c>
      <c r="AV34" s="113" t="str">
        <f t="shared" ref="AV34" si="469">AT34&amp;" "&amp;"RhD"&amp;" "&amp;AU34</f>
        <v>O RhD Dương</v>
      </c>
      <c r="AW34" s="113" t="str">
        <f>$AW$68</f>
        <v>O RhD Dương</v>
      </c>
      <c r="AX34" s="113"/>
      <c r="AY34" s="113"/>
      <c r="AZ34" s="113" t="str">
        <f>$AZ$68</f>
        <v>100% (n=61)</v>
      </c>
      <c r="BA34" s="113"/>
      <c r="BB34" s="113"/>
      <c r="BC34" s="113">
        <f t="shared" ref="BC34" si="470">IF(AT34=R34,0,IF(AT34="CXĐ",50,100))</f>
        <v>0</v>
      </c>
      <c r="BD34" s="113">
        <f t="shared" ref="BD34" si="471">IF(AU34=S34,0,IF(AU34="CXĐ",50,100))</f>
        <v>0</v>
      </c>
      <c r="BE34" s="113">
        <f t="shared" ref="BE34" si="472">IF((BC34+BD34)&gt;150,150,(BC34+BD34))</f>
        <v>0</v>
      </c>
      <c r="BF34" s="113" t="s">
        <v>576</v>
      </c>
      <c r="BG34" s="113" t="s">
        <v>264</v>
      </c>
      <c r="BH34" s="113" t="str">
        <f t="shared" ref="BH34" si="473">BF34&amp;" "&amp;"RhD"&amp;" "&amp;BG34</f>
        <v>AB RhD Dương</v>
      </c>
      <c r="BI34" s="113" t="str">
        <f>$BI$68</f>
        <v>AB RhD Dương</v>
      </c>
      <c r="BJ34" s="113"/>
      <c r="BK34" s="113"/>
      <c r="BL34" s="113" t="str">
        <f>$BL$68</f>
        <v>100% (n=61)</v>
      </c>
      <c r="BM34" s="113"/>
      <c r="BN34" s="113"/>
      <c r="BO34" s="113">
        <f t="shared" ref="BO34" si="474">IF(BF34=T34,0,IF(BF34="CXĐ",50,100))</f>
        <v>0</v>
      </c>
      <c r="BP34" s="113">
        <f t="shared" ref="BP34" si="475">IF(BG34=U34,0,IF(BG34="CXĐ",50,100))</f>
        <v>0</v>
      </c>
      <c r="BQ34" s="113">
        <f t="shared" ref="BQ34" si="476">IF((BO34+BP34)&gt;150,150,(BO34+BP34))</f>
        <v>0</v>
      </c>
      <c r="BR34" s="113">
        <f t="shared" ref="BR34" si="477">AQ34+BC34+BO34</f>
        <v>0</v>
      </c>
      <c r="BS34" s="113" t="str">
        <f t="shared" ref="BS34" si="478">IF(BR34&lt;80, "Đạt",IF(BR34&lt;100, "Cảnh báo","Không Đạt"))</f>
        <v>Đạt</v>
      </c>
      <c r="BT34" s="113">
        <f t="shared" ref="BT34" si="479">AR34+BD34+BP34</f>
        <v>0</v>
      </c>
      <c r="BU34" s="113" t="str">
        <f t="shared" ref="BU34" si="480">IF(BT34&lt;80, "Đạt",IF(BT34&lt;100, "Cảnh báo","Không Đạt"))</f>
        <v>Đạt</v>
      </c>
      <c r="BV34" s="113">
        <f>Diem!M35</f>
        <v>0</v>
      </c>
      <c r="BW34" s="113" t="str">
        <f t="shared" ref="BW34" si="481">IF(BV34&lt;80, "Đạt",IF(BV34&lt;100, "Cảnh báo","Không Đạt"))</f>
        <v>Đạt</v>
      </c>
      <c r="BX34" s="113">
        <f>Diem!N35</f>
        <v>0</v>
      </c>
      <c r="BY34" s="113" t="str">
        <f t="shared" ref="BY34" si="482">IF(BX34&lt;80, "Đạt",IF(BX34&lt;100, "Cảnh báo","Không Đạt"))</f>
        <v>Đạt</v>
      </c>
      <c r="BZ34" s="113" t="s">
        <v>269</v>
      </c>
      <c r="CA34" s="113" t="str">
        <f>$CA$68</f>
        <v>KHH</v>
      </c>
      <c r="CB34" s="113" t="str">
        <f>$CB$67</f>
        <v>HH</v>
      </c>
      <c r="CC34" s="113" t="str">
        <f>$CD$68</f>
        <v>98.36% (n=60)</v>
      </c>
      <c r="CD34" s="113" t="str">
        <f>$CD$69</f>
        <v>1.64% (n=1)</v>
      </c>
      <c r="CE34" s="113" t="s">
        <v>269</v>
      </c>
      <c r="CF34" s="113" t="str">
        <f>$CF$68</f>
        <v>KHH</v>
      </c>
      <c r="CG34" s="113" t="str">
        <f>$CG$67</f>
        <v>HH</v>
      </c>
      <c r="CH34" s="113" t="str">
        <f>$CI$68</f>
        <v>98.36% (n=60)</v>
      </c>
      <c r="CI34" s="113" t="str">
        <f>$CI$69</f>
        <v>1.64% (n=1)</v>
      </c>
      <c r="CJ34" s="113" t="s">
        <v>174</v>
      </c>
      <c r="CK34" s="113" t="str">
        <f>$CK$68</f>
        <v>HH</v>
      </c>
      <c r="CL34" s="113" t="str">
        <f>$CK$69</f>
        <v>KHH</v>
      </c>
      <c r="CM34" s="113" t="str">
        <f>$CN$68</f>
        <v>96.72% (n=59)</v>
      </c>
      <c r="CN34" s="113" t="str">
        <f>$CN$69</f>
        <v>3.28% (n=2)</v>
      </c>
      <c r="CO34" s="113">
        <f t="shared" ref="CO34" si="483">IF((IF(AND(BZ34&lt;&gt;CA34,CA34="KHH"),100,IF(AND(BZ34&lt;&gt;CA34,CA34="HH"),40,0)))+(IF(AND(CE34&lt;&gt;CF34,CF34="KHH"),100,IF(AND(CE34&lt;&gt;CF34,CF34="HH"),40,0))+(IF(AND(CJ34&lt;&gt;CK34,CK34="KHH"),100,IF(AND(CJ34&lt;&gt;CK34,CK34="HH"),40,0))))&gt;150,150,(IF(AND(BZ34&lt;&gt;CA34,CA34="KHH"),100,IF(AND(BZ34&lt;&gt;CA34,CA34="HH"),40,0)))+(IF(AND(CE34&lt;&gt;CF34,CF34="KHH"),100,IF(AND(CE34&lt;&gt;CF34,CF34="HH"),40,0))+(IF(AND(CJ34&lt;&gt;CK34,CK34="KHH"),100,IF(AND(CJ34&lt;&gt;CK34,CK34="HH"),40,0)))))</f>
        <v>0</v>
      </c>
      <c r="CP34" s="113" t="s">
        <v>269</v>
      </c>
      <c r="CQ34" s="113" t="str">
        <f>$CQ$68</f>
        <v>KHH</v>
      </c>
      <c r="CR34" s="113" t="str">
        <f>$CR$67</f>
        <v>HH</v>
      </c>
      <c r="CS34" s="113" t="str">
        <f>$CT$68</f>
        <v>98.36% (n=60)</v>
      </c>
      <c r="CT34" s="113" t="str">
        <f>$CT$69</f>
        <v>1.64% (n=1)</v>
      </c>
      <c r="CU34" s="113" t="s">
        <v>269</v>
      </c>
      <c r="CV34" s="113" t="str">
        <f>$CV$68</f>
        <v>KHH</v>
      </c>
      <c r="CW34" s="113" t="str">
        <f>$CW$67</f>
        <v>HH</v>
      </c>
      <c r="CX34" s="113" t="str">
        <f>$CY$68</f>
        <v>98.36% (n=60)</v>
      </c>
      <c r="CY34" s="113" t="str">
        <f>$CY$69</f>
        <v>1.64% (n=1)</v>
      </c>
      <c r="CZ34" s="113" t="s">
        <v>174</v>
      </c>
      <c r="DA34" s="113" t="str">
        <f>$DA$68</f>
        <v>HH</v>
      </c>
      <c r="DB34" s="113" t="str">
        <f>$DB$67</f>
        <v>KHH</v>
      </c>
      <c r="DC34" s="113" t="str">
        <f>$DD$68</f>
        <v>96.72% (n=59)</v>
      </c>
      <c r="DD34" s="113" t="str">
        <f>$DD$69</f>
        <v>3.28% (n=2)</v>
      </c>
      <c r="DE34" s="113">
        <f t="shared" ref="DE34" si="484">IF((IF(AND(CP34&lt;&gt;CQ34,CQ34="KHH"),100,IF(AND(CP34&lt;&gt;CQ34,CQ34="HH"),40,0)))+(IF(AND(CU34&lt;&gt;CV34,CV34="KHH"),100,IF(AND(CU34&lt;&gt;CV34,CV34="HH"),40,0))+(IF(AND(CZ34&lt;&gt;DA34,DA34="KHH"),100,IF(AND(CZ34&lt;&gt;DA34,DA34="HH"),40,0))))&gt;150,150,(IF(AND(CP34&lt;&gt;CQ34,CQ34="KHH"),100,IF(AND(CP34&lt;&gt;CQ34,CQ34="HH"),40,0)))+(IF(AND(CU34&lt;&gt;CV34,CV34="KHH"),100,IF(AND(CU34&lt;&gt;CV34,CV34="HH"),40,0))+(IF(AND(CZ34&lt;&gt;DA34,DA34="KHH"),100,IF(AND(CZ34&lt;&gt;DA34,DA34="HH"),40,0)))))</f>
        <v>0</v>
      </c>
      <c r="DF34" s="113" t="s">
        <v>174</v>
      </c>
      <c r="DG34" s="113" t="str">
        <f>$DG$68</f>
        <v>HH</v>
      </c>
      <c r="DH34" s="113" t="str">
        <f>$DH$67</f>
        <v>KHH</v>
      </c>
      <c r="DI34" s="113" t="str">
        <f>$DJ$68</f>
        <v>98.36% (n=60)</v>
      </c>
      <c r="DJ34" s="113" t="str">
        <f>$DJ$69</f>
        <v>1.64% (n=1)</v>
      </c>
      <c r="DK34" s="113" t="s">
        <v>174</v>
      </c>
      <c r="DL34" s="113" t="str">
        <f>$DL$68</f>
        <v>HH</v>
      </c>
      <c r="DM34" s="113" t="str">
        <f>$DM$67</f>
        <v>KHH</v>
      </c>
      <c r="DN34" s="113" t="str">
        <f>$DO$68</f>
        <v>98.36% (n=60)</v>
      </c>
      <c r="DO34" s="113" t="str">
        <f>$DO$69</f>
        <v>1.64% (n=1)</v>
      </c>
      <c r="DP34" s="113" t="s">
        <v>174</v>
      </c>
      <c r="DQ34" s="113" t="str">
        <f>$DQ$67</f>
        <v>HH</v>
      </c>
      <c r="DR34" s="113" t="str">
        <f>$DR$67</f>
        <v>KHH</v>
      </c>
      <c r="DS34" s="113" t="str">
        <f>$DT$68</f>
        <v>93.44% (n=57)</v>
      </c>
      <c r="DT34" s="113" t="str">
        <f>$DT$69</f>
        <v>6.56% (n=4)</v>
      </c>
      <c r="DU34" s="113">
        <f t="shared" ref="DU34" si="485">IF((IF(AND(DF34&lt;&gt;DG34,DG34="KHH"),100,IF(AND(DF34&lt;&gt;DG34,DG34="HH"),40,0)))+(IF(AND(DK34&lt;&gt;DL34,DL34="KHH"),100,IF(AND(DK34&lt;&gt;DL34,DL34="HH"),40,0))+(IF(AND(DP34&lt;&gt;DQ34,DQ34="KHH"),100,IF(AND(DP34&lt;&gt;DQ34,DQ34="HH"),40,0))))&gt;150,150,(IF(AND(DF34&lt;&gt;DG34,DG34="KHH"),100,IF(AND(DF34&lt;&gt;DG34,DG34="HH"),40,0)))+(IF(AND(DK34&lt;&gt;DL34,DL34="KHH"),100,IF(AND(DK34&lt;&gt;DL34,DL34="HH"),40,0))+(IF(AND(DP34&lt;&gt;DQ34,DQ34="KHH"),100,IF(AND(DP34&lt;&gt;DQ34,DQ34="HH"),40,0)))))</f>
        <v>0</v>
      </c>
      <c r="DV34" s="113">
        <f t="shared" ref="DV34" si="486">IF((CO34+DE34+DU34)&gt;150,150,(CO34+DE34+DU34))</f>
        <v>0</v>
      </c>
      <c r="DW34" s="113" t="str">
        <f t="shared" ref="DW34" si="487">IF(DV34&lt;80, "Đạt",IF(DV34&lt;100, "Cảnh báo","Không Đạt"))</f>
        <v>Đạt</v>
      </c>
      <c r="DX34" s="113">
        <f>Diem!O35</f>
        <v>0</v>
      </c>
      <c r="DY34" s="113" t="str">
        <f t="shared" ref="DY34" si="488">IF(DX34&lt;80, "Đạt",IF(DX34&lt;100, "Cảnh báo","Không Đạt"))</f>
        <v>Đạt</v>
      </c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/>
      <c r="EO34" s="118"/>
      <c r="EP34" s="118"/>
      <c r="EQ34" s="118"/>
      <c r="ER34" s="118"/>
      <c r="ES34" s="118"/>
      <c r="ET34" s="118"/>
      <c r="EU34" s="118"/>
      <c r="EV34" s="118"/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  <c r="GG34" s="118"/>
      <c r="GH34" s="118"/>
      <c r="GI34" s="118"/>
      <c r="GJ34" s="118"/>
      <c r="GK34" s="118"/>
      <c r="GL34" s="118"/>
      <c r="GM34" s="118"/>
      <c r="GN34" s="118"/>
      <c r="GO34" s="118"/>
    </row>
    <row r="35" spans="1:221" s="105" customFormat="1" ht="23.25" customHeight="1">
      <c r="A35" s="111">
        <v>34</v>
      </c>
      <c r="B35" s="109" t="s">
        <v>41</v>
      </c>
      <c r="C35" s="109" t="s">
        <v>74</v>
      </c>
      <c r="D35" s="109" t="s">
        <v>71</v>
      </c>
      <c r="E35" s="109" t="str">
        <f t="shared" si="60"/>
        <v>CƠ BẢN</v>
      </c>
      <c r="F35" s="109" t="s">
        <v>42</v>
      </c>
      <c r="G35" s="108" t="s">
        <v>373</v>
      </c>
      <c r="H35" s="108" t="s">
        <v>387</v>
      </c>
      <c r="I35" s="108" t="s">
        <v>31</v>
      </c>
      <c r="J35" s="109" t="s">
        <v>337</v>
      </c>
      <c r="K35" s="109" t="s">
        <v>412</v>
      </c>
      <c r="L35" s="108" t="s">
        <v>31</v>
      </c>
      <c r="M35" s="103">
        <v>2306</v>
      </c>
      <c r="N35" s="103" t="s">
        <v>251</v>
      </c>
      <c r="O35" s="117">
        <v>45271</v>
      </c>
      <c r="P35" s="103" t="s">
        <v>522</v>
      </c>
      <c r="Q35" s="103" t="s">
        <v>264</v>
      </c>
      <c r="R35" s="103" t="s">
        <v>522</v>
      </c>
      <c r="S35" s="103" t="s">
        <v>264</v>
      </c>
      <c r="T35" s="103" t="s">
        <v>576</v>
      </c>
      <c r="U35" s="103" t="s">
        <v>264</v>
      </c>
      <c r="V35" s="103" t="s">
        <v>487</v>
      </c>
      <c r="W35" s="103" t="s">
        <v>487</v>
      </c>
      <c r="X35" s="103" t="s">
        <v>278</v>
      </c>
      <c r="Y35" s="103">
        <v>0</v>
      </c>
      <c r="Z35" s="103">
        <v>0</v>
      </c>
      <c r="AA35" s="103">
        <v>0</v>
      </c>
      <c r="AB35" s="103"/>
      <c r="AC35" s="103"/>
      <c r="AD35" s="103">
        <v>0</v>
      </c>
      <c r="AE35" s="103">
        <f t="shared" si="31"/>
        <v>0</v>
      </c>
      <c r="AF35" s="103">
        <f>Diem!L36</f>
        <v>0</v>
      </c>
      <c r="AG35" s="103" t="str">
        <f t="shared" si="95"/>
        <v>Đạt</v>
      </c>
      <c r="AH35" s="103" t="s">
        <v>522</v>
      </c>
      <c r="AI35" s="103" t="s">
        <v>264</v>
      </c>
      <c r="AJ35" s="103" t="str">
        <f t="shared" si="32"/>
        <v>O RhD Dương</v>
      </c>
      <c r="AK35" s="103" t="str">
        <f>$AK$68</f>
        <v>O RhD Dương</v>
      </c>
      <c r="AL35" s="103"/>
      <c r="AM35" s="103"/>
      <c r="AN35" s="103" t="str">
        <f>$AN$68</f>
        <v>100% (n=61)</v>
      </c>
      <c r="AO35" s="103"/>
      <c r="AP35" s="103"/>
      <c r="AQ35" s="103">
        <f t="shared" si="33"/>
        <v>0</v>
      </c>
      <c r="AR35" s="103">
        <f t="shared" si="34"/>
        <v>0</v>
      </c>
      <c r="AS35" s="103">
        <f t="shared" si="35"/>
        <v>0</v>
      </c>
      <c r="AT35" s="103" t="s">
        <v>522</v>
      </c>
      <c r="AU35" s="103" t="s">
        <v>264</v>
      </c>
      <c r="AV35" s="103" t="str">
        <f t="shared" si="36"/>
        <v>O RhD Dương</v>
      </c>
      <c r="AW35" s="103" t="str">
        <f>$AW$68</f>
        <v>O RhD Dương</v>
      </c>
      <c r="AX35" s="103"/>
      <c r="AY35" s="103"/>
      <c r="AZ35" s="103" t="str">
        <f>$AZ$68</f>
        <v>100% (n=61)</v>
      </c>
      <c r="BA35" s="103"/>
      <c r="BB35" s="103"/>
      <c r="BC35" s="103">
        <f t="shared" si="37"/>
        <v>0</v>
      </c>
      <c r="BD35" s="103">
        <f t="shared" si="38"/>
        <v>0</v>
      </c>
      <c r="BE35" s="103">
        <f t="shared" si="39"/>
        <v>0</v>
      </c>
      <c r="BF35" s="103" t="s">
        <v>576</v>
      </c>
      <c r="BG35" s="103" t="s">
        <v>264</v>
      </c>
      <c r="BH35" s="103" t="str">
        <f t="shared" si="40"/>
        <v>AB RhD Dương</v>
      </c>
      <c r="BI35" s="103" t="str">
        <f>$BI$68</f>
        <v>AB RhD Dương</v>
      </c>
      <c r="BJ35" s="103"/>
      <c r="BK35" s="103"/>
      <c r="BL35" s="103" t="str">
        <f>$BL$68</f>
        <v>100% (n=61)</v>
      </c>
      <c r="BM35" s="103"/>
      <c r="BN35" s="103"/>
      <c r="BO35" s="103">
        <f t="shared" si="41"/>
        <v>0</v>
      </c>
      <c r="BP35" s="103">
        <f t="shared" si="42"/>
        <v>0</v>
      </c>
      <c r="BQ35" s="103">
        <f t="shared" si="43"/>
        <v>0</v>
      </c>
      <c r="BR35" s="103">
        <f t="shared" si="44"/>
        <v>0</v>
      </c>
      <c r="BS35" s="103" t="str">
        <f t="shared" si="45"/>
        <v>Đạt</v>
      </c>
      <c r="BT35" s="103">
        <f t="shared" si="46"/>
        <v>0</v>
      </c>
      <c r="BU35" s="103" t="str">
        <f t="shared" si="47"/>
        <v>Đạt</v>
      </c>
      <c r="BV35" s="103">
        <f>Diem!M36</f>
        <v>0</v>
      </c>
      <c r="BW35" s="103" t="str">
        <f t="shared" si="48"/>
        <v>Đạt</v>
      </c>
      <c r="BX35" s="103">
        <f>Diem!N36</f>
        <v>0</v>
      </c>
      <c r="BY35" s="103" t="str">
        <f t="shared" si="49"/>
        <v>Đạt</v>
      </c>
      <c r="BZ35" s="103" t="s">
        <v>269</v>
      </c>
      <c r="CA35" s="103" t="str">
        <f>$CA$68</f>
        <v>KHH</v>
      </c>
      <c r="CB35" s="103" t="str">
        <f>$CB$67</f>
        <v>HH</v>
      </c>
      <c r="CC35" s="103" t="str">
        <f>$CD$68</f>
        <v>98.36% (n=60)</v>
      </c>
      <c r="CD35" s="103" t="str">
        <f>$CD$69</f>
        <v>1.64% (n=1)</v>
      </c>
      <c r="CE35" s="103" t="s">
        <v>269</v>
      </c>
      <c r="CF35" s="103" t="str">
        <f>$CF$68</f>
        <v>KHH</v>
      </c>
      <c r="CG35" s="103" t="str">
        <f>$CG$67</f>
        <v>HH</v>
      </c>
      <c r="CH35" s="103" t="str">
        <f>$CI$68</f>
        <v>98.36% (n=60)</v>
      </c>
      <c r="CI35" s="103" t="str">
        <f>$CI$69</f>
        <v>1.64% (n=1)</v>
      </c>
      <c r="CJ35" s="103" t="s">
        <v>174</v>
      </c>
      <c r="CK35" s="103" t="str">
        <f>$CK$68</f>
        <v>HH</v>
      </c>
      <c r="CL35" s="103" t="str">
        <f>$CK$69</f>
        <v>KHH</v>
      </c>
      <c r="CM35" s="103" t="str">
        <f>$CN$68</f>
        <v>96.72% (n=59)</v>
      </c>
      <c r="CN35" s="103" t="str">
        <f>$CN$69</f>
        <v>3.28% (n=2)</v>
      </c>
      <c r="CO35" s="103">
        <f t="shared" si="50"/>
        <v>0</v>
      </c>
      <c r="CP35" s="103" t="s">
        <v>269</v>
      </c>
      <c r="CQ35" s="103" t="str">
        <f>$CQ$68</f>
        <v>KHH</v>
      </c>
      <c r="CR35" s="103" t="str">
        <f>$CR$67</f>
        <v>HH</v>
      </c>
      <c r="CS35" s="103" t="str">
        <f>$CT$68</f>
        <v>98.36% (n=60)</v>
      </c>
      <c r="CT35" s="103" t="str">
        <f>$CT$69</f>
        <v>1.64% (n=1)</v>
      </c>
      <c r="CU35" s="103" t="s">
        <v>269</v>
      </c>
      <c r="CV35" s="103" t="str">
        <f>$CV$68</f>
        <v>KHH</v>
      </c>
      <c r="CW35" s="103" t="str">
        <f>$CW$67</f>
        <v>HH</v>
      </c>
      <c r="CX35" s="103" t="str">
        <f>$CY$68</f>
        <v>98.36% (n=60)</v>
      </c>
      <c r="CY35" s="103" t="str">
        <f>$CY$69</f>
        <v>1.64% (n=1)</v>
      </c>
      <c r="CZ35" s="103" t="s">
        <v>174</v>
      </c>
      <c r="DA35" s="103" t="str">
        <f>$DA$68</f>
        <v>HH</v>
      </c>
      <c r="DB35" s="103" t="str">
        <f>$DB$67</f>
        <v>KHH</v>
      </c>
      <c r="DC35" s="103" t="str">
        <f>$DD$68</f>
        <v>96.72% (n=59)</v>
      </c>
      <c r="DD35" s="103" t="str">
        <f>$DD$69</f>
        <v>3.28% (n=2)</v>
      </c>
      <c r="DE35" s="103">
        <f t="shared" si="51"/>
        <v>0</v>
      </c>
      <c r="DF35" s="103" t="s">
        <v>174</v>
      </c>
      <c r="DG35" s="103" t="str">
        <f>$DG$68</f>
        <v>HH</v>
      </c>
      <c r="DH35" s="103" t="str">
        <f>$DH$67</f>
        <v>KHH</v>
      </c>
      <c r="DI35" s="103" t="str">
        <f>$DJ$68</f>
        <v>98.36% (n=60)</v>
      </c>
      <c r="DJ35" s="103" t="str">
        <f>$DJ$69</f>
        <v>1.64% (n=1)</v>
      </c>
      <c r="DK35" s="103" t="s">
        <v>174</v>
      </c>
      <c r="DL35" s="103" t="str">
        <f>$DL$68</f>
        <v>HH</v>
      </c>
      <c r="DM35" s="103" t="str">
        <f>$DM$67</f>
        <v>KHH</v>
      </c>
      <c r="DN35" s="103" t="str">
        <f>$DO$68</f>
        <v>98.36% (n=60)</v>
      </c>
      <c r="DO35" s="103" t="str">
        <f>$DO$69</f>
        <v>1.64% (n=1)</v>
      </c>
      <c r="DP35" s="103" t="s">
        <v>269</v>
      </c>
      <c r="DQ35" s="103" t="str">
        <f>$DQ$67</f>
        <v>HH</v>
      </c>
      <c r="DR35" s="103" t="str">
        <f>$DR$67</f>
        <v>KHH</v>
      </c>
      <c r="DS35" s="103" t="str">
        <f>$DT$68</f>
        <v>93.44% (n=57)</v>
      </c>
      <c r="DT35" s="103" t="str">
        <f>$DT$69</f>
        <v>6.56% (n=4)</v>
      </c>
      <c r="DU35" s="103">
        <f t="shared" si="52"/>
        <v>40</v>
      </c>
      <c r="DV35" s="103">
        <f t="shared" si="53"/>
        <v>40</v>
      </c>
      <c r="DW35" s="103" t="str">
        <f t="shared" si="54"/>
        <v>Đạt</v>
      </c>
      <c r="DX35" s="103">
        <f>Diem!O36</f>
        <v>40</v>
      </c>
      <c r="DY35" s="103" t="str">
        <f t="shared" si="55"/>
        <v>Đạt</v>
      </c>
      <c r="DZ35" s="104"/>
      <c r="EA35" s="104"/>
      <c r="EB35" s="104"/>
      <c r="EC35" s="104"/>
      <c r="ED35" s="104"/>
      <c r="EE35" s="104"/>
      <c r="EF35" s="104"/>
      <c r="EG35" s="104"/>
      <c r="EH35" s="104"/>
      <c r="EI35" s="104"/>
      <c r="EJ35" s="104"/>
      <c r="EK35" s="104"/>
      <c r="EL35" s="104"/>
      <c r="EM35" s="104"/>
      <c r="EN35" s="104"/>
      <c r="EO35" s="104"/>
      <c r="EP35" s="104"/>
      <c r="EQ35" s="104"/>
      <c r="ER35" s="104"/>
      <c r="ES35" s="104"/>
      <c r="ET35" s="104"/>
      <c r="EU35" s="104"/>
      <c r="EV35" s="104"/>
      <c r="EW35" s="104"/>
      <c r="EX35" s="104"/>
      <c r="EY35" s="104"/>
      <c r="EZ35" s="104"/>
      <c r="FA35" s="104"/>
      <c r="FB35" s="104"/>
      <c r="FC35" s="104"/>
      <c r="FD35" s="104"/>
      <c r="FE35" s="104"/>
      <c r="FF35" s="104"/>
      <c r="FG35" s="104"/>
      <c r="FH35" s="104"/>
      <c r="FI35" s="104"/>
      <c r="FJ35" s="104"/>
      <c r="FK35" s="104"/>
      <c r="FL35" s="104"/>
      <c r="FM35" s="104"/>
      <c r="FN35" s="104"/>
      <c r="FO35" s="104"/>
      <c r="FP35" s="104"/>
      <c r="FQ35" s="104"/>
      <c r="FR35" s="104"/>
      <c r="FS35" s="104"/>
      <c r="FT35" s="104"/>
      <c r="FU35" s="104"/>
      <c r="FV35" s="104"/>
      <c r="FW35" s="104"/>
      <c r="FX35" s="104"/>
      <c r="FY35" s="104"/>
      <c r="FZ35" s="104"/>
      <c r="GA35" s="104"/>
      <c r="GB35" s="104"/>
      <c r="GC35" s="104"/>
      <c r="GD35" s="104"/>
      <c r="GE35" s="104"/>
      <c r="GF35" s="104"/>
      <c r="GG35" s="104"/>
      <c r="GH35" s="104"/>
      <c r="GI35" s="104"/>
      <c r="GJ35" s="104"/>
      <c r="GK35" s="104"/>
      <c r="GL35" s="104"/>
      <c r="GM35" s="104"/>
      <c r="GN35" s="104"/>
      <c r="GO35" s="104"/>
    </row>
    <row r="36" spans="1:221" s="105" customFormat="1" ht="23.25" customHeight="1">
      <c r="A36" s="111">
        <v>35</v>
      </c>
      <c r="B36" s="109" t="s">
        <v>43</v>
      </c>
      <c r="C36" s="109" t="s">
        <v>75</v>
      </c>
      <c r="D36" s="109" t="s">
        <v>71</v>
      </c>
      <c r="E36" s="109" t="str">
        <f t="shared" si="60"/>
        <v>CƠ BẢN</v>
      </c>
      <c r="F36" s="109" t="s">
        <v>30</v>
      </c>
      <c r="G36" s="108" t="s">
        <v>372</v>
      </c>
      <c r="H36" s="108" t="s">
        <v>388</v>
      </c>
      <c r="I36" s="108" t="s">
        <v>32</v>
      </c>
      <c r="J36" s="109" t="s">
        <v>33</v>
      </c>
      <c r="K36" s="109" t="s">
        <v>410</v>
      </c>
      <c r="L36" s="108" t="s">
        <v>338</v>
      </c>
      <c r="M36" s="103">
        <v>2306</v>
      </c>
      <c r="N36" s="103" t="s">
        <v>251</v>
      </c>
      <c r="O36" s="117">
        <v>45271</v>
      </c>
      <c r="P36" s="103" t="s">
        <v>522</v>
      </c>
      <c r="Q36" s="103" t="s">
        <v>264</v>
      </c>
      <c r="R36" s="103" t="s">
        <v>522</v>
      </c>
      <c r="S36" s="103" t="s">
        <v>264</v>
      </c>
      <c r="T36" s="103" t="s">
        <v>576</v>
      </c>
      <c r="U36" s="103" t="s">
        <v>264</v>
      </c>
      <c r="V36" s="103" t="s">
        <v>487</v>
      </c>
      <c r="W36" s="103" t="s">
        <v>487</v>
      </c>
      <c r="X36" s="103" t="s">
        <v>278</v>
      </c>
      <c r="Y36" s="103">
        <v>0</v>
      </c>
      <c r="Z36" s="103">
        <v>0</v>
      </c>
      <c r="AA36" s="103">
        <v>0</v>
      </c>
      <c r="AB36" s="103"/>
      <c r="AC36" s="103"/>
      <c r="AD36" s="103">
        <v>0</v>
      </c>
      <c r="AE36" s="103">
        <f t="shared" si="31"/>
        <v>0</v>
      </c>
      <c r="AF36" s="103">
        <f>Diem!L37</f>
        <v>0</v>
      </c>
      <c r="AG36" s="103" t="str">
        <f t="shared" si="95"/>
        <v>Đạt</v>
      </c>
      <c r="AH36" s="103" t="s">
        <v>522</v>
      </c>
      <c r="AI36" s="103" t="s">
        <v>264</v>
      </c>
      <c r="AJ36" s="103" t="str">
        <f t="shared" si="32"/>
        <v>O RhD Dương</v>
      </c>
      <c r="AK36" s="103" t="str">
        <f>$AK$68</f>
        <v>O RhD Dương</v>
      </c>
      <c r="AL36" s="103"/>
      <c r="AM36" s="103"/>
      <c r="AN36" s="103" t="str">
        <f>$AN$68</f>
        <v>100% (n=61)</v>
      </c>
      <c r="AO36" s="103"/>
      <c r="AP36" s="103"/>
      <c r="AQ36" s="103">
        <f t="shared" si="33"/>
        <v>0</v>
      </c>
      <c r="AR36" s="103">
        <f t="shared" si="34"/>
        <v>0</v>
      </c>
      <c r="AS36" s="103">
        <f t="shared" si="35"/>
        <v>0</v>
      </c>
      <c r="AT36" s="103" t="s">
        <v>522</v>
      </c>
      <c r="AU36" s="103" t="s">
        <v>264</v>
      </c>
      <c r="AV36" s="103" t="str">
        <f t="shared" si="36"/>
        <v>O RhD Dương</v>
      </c>
      <c r="AW36" s="103" t="str">
        <f>$AW$68</f>
        <v>O RhD Dương</v>
      </c>
      <c r="AX36" s="103"/>
      <c r="AY36" s="103"/>
      <c r="AZ36" s="103" t="str">
        <f>$AZ$68</f>
        <v>100% (n=61)</v>
      </c>
      <c r="BA36" s="103"/>
      <c r="BB36" s="103"/>
      <c r="BC36" s="103">
        <f t="shared" si="37"/>
        <v>0</v>
      </c>
      <c r="BD36" s="103">
        <f t="shared" si="38"/>
        <v>0</v>
      </c>
      <c r="BE36" s="103">
        <f t="shared" si="39"/>
        <v>0</v>
      </c>
      <c r="BF36" s="103" t="s">
        <v>576</v>
      </c>
      <c r="BG36" s="103" t="s">
        <v>264</v>
      </c>
      <c r="BH36" s="103" t="str">
        <f t="shared" si="40"/>
        <v>AB RhD Dương</v>
      </c>
      <c r="BI36" s="103" t="str">
        <f>$BI$68</f>
        <v>AB RhD Dương</v>
      </c>
      <c r="BJ36" s="103"/>
      <c r="BK36" s="103"/>
      <c r="BL36" s="103" t="str">
        <f>$BL$68</f>
        <v>100% (n=61)</v>
      </c>
      <c r="BM36" s="103"/>
      <c r="BN36" s="103"/>
      <c r="BO36" s="103">
        <f t="shared" si="41"/>
        <v>0</v>
      </c>
      <c r="BP36" s="103">
        <f t="shared" si="42"/>
        <v>0</v>
      </c>
      <c r="BQ36" s="103">
        <f t="shared" si="43"/>
        <v>0</v>
      </c>
      <c r="BR36" s="103">
        <f>AQ36+BC36+BO36</f>
        <v>0</v>
      </c>
      <c r="BS36" s="103" t="str">
        <f t="shared" si="45"/>
        <v>Đạt</v>
      </c>
      <c r="BT36" s="103">
        <f t="shared" si="46"/>
        <v>0</v>
      </c>
      <c r="BU36" s="103" t="str">
        <f t="shared" si="47"/>
        <v>Đạt</v>
      </c>
      <c r="BV36" s="103">
        <f>Diem!M37</f>
        <v>0</v>
      </c>
      <c r="BW36" s="103" t="str">
        <f t="shared" si="48"/>
        <v>Đạt</v>
      </c>
      <c r="BX36" s="103">
        <f>Diem!N37</f>
        <v>0</v>
      </c>
      <c r="BY36" s="103" t="str">
        <f t="shared" si="49"/>
        <v>Đạt</v>
      </c>
      <c r="BZ36" s="103" t="s">
        <v>174</v>
      </c>
      <c r="CA36" s="103" t="str">
        <f>$CA$68</f>
        <v>KHH</v>
      </c>
      <c r="CB36" s="103" t="str">
        <f>$CB$67</f>
        <v>HH</v>
      </c>
      <c r="CC36" s="103" t="str">
        <f>$CD$68</f>
        <v>98.36% (n=60)</v>
      </c>
      <c r="CD36" s="103" t="str">
        <f>$CD$69</f>
        <v>1.64% (n=1)</v>
      </c>
      <c r="CE36" s="103" t="s">
        <v>174</v>
      </c>
      <c r="CF36" s="103" t="str">
        <f>$CF$68</f>
        <v>KHH</v>
      </c>
      <c r="CG36" s="103" t="str">
        <f>$CG$67</f>
        <v>HH</v>
      </c>
      <c r="CH36" s="103" t="str">
        <f>$CI$68</f>
        <v>98.36% (n=60)</v>
      </c>
      <c r="CI36" s="103" t="str">
        <f>$CI$69</f>
        <v>1.64% (n=1)</v>
      </c>
      <c r="CJ36" s="103" t="s">
        <v>174</v>
      </c>
      <c r="CK36" s="103" t="str">
        <f>$CK$68</f>
        <v>HH</v>
      </c>
      <c r="CL36" s="103" t="str">
        <f>$CK$69</f>
        <v>KHH</v>
      </c>
      <c r="CM36" s="103" t="str">
        <f>$CN$68</f>
        <v>96.72% (n=59)</v>
      </c>
      <c r="CN36" s="103" t="str">
        <f>$CN$69</f>
        <v>3.28% (n=2)</v>
      </c>
      <c r="CO36" s="103">
        <f t="shared" si="50"/>
        <v>150</v>
      </c>
      <c r="CP36" s="103" t="s">
        <v>174</v>
      </c>
      <c r="CQ36" s="103" t="str">
        <f>$CQ$68</f>
        <v>KHH</v>
      </c>
      <c r="CR36" s="103" t="str">
        <f>$CR$67</f>
        <v>HH</v>
      </c>
      <c r="CS36" s="103" t="str">
        <f>$CT$68</f>
        <v>98.36% (n=60)</v>
      </c>
      <c r="CT36" s="103" t="str">
        <f>$CT$69</f>
        <v>1.64% (n=1)</v>
      </c>
      <c r="CU36" s="103" t="s">
        <v>174</v>
      </c>
      <c r="CV36" s="103" t="str">
        <f>$CV$68</f>
        <v>KHH</v>
      </c>
      <c r="CW36" s="103" t="str">
        <f>$CW$67</f>
        <v>HH</v>
      </c>
      <c r="CX36" s="103" t="str">
        <f>$CY$68</f>
        <v>98.36% (n=60)</v>
      </c>
      <c r="CY36" s="103" t="str">
        <f>$CY$69</f>
        <v>1.64% (n=1)</v>
      </c>
      <c r="CZ36" s="103" t="s">
        <v>174</v>
      </c>
      <c r="DA36" s="103" t="str">
        <f>$DA$68</f>
        <v>HH</v>
      </c>
      <c r="DB36" s="103" t="str">
        <f>$DB$67</f>
        <v>KHH</v>
      </c>
      <c r="DC36" s="103" t="str">
        <f>$DD$68</f>
        <v>96.72% (n=59)</v>
      </c>
      <c r="DD36" s="103" t="str">
        <f>$DD$69</f>
        <v>3.28% (n=2)</v>
      </c>
      <c r="DE36" s="103">
        <f t="shared" si="51"/>
        <v>150</v>
      </c>
      <c r="DF36" s="103" t="s">
        <v>174</v>
      </c>
      <c r="DG36" s="103" t="str">
        <f>$DG$68</f>
        <v>HH</v>
      </c>
      <c r="DH36" s="103" t="str">
        <f>$DH$67</f>
        <v>KHH</v>
      </c>
      <c r="DI36" s="103" t="str">
        <f>$DJ$68</f>
        <v>98.36% (n=60)</v>
      </c>
      <c r="DJ36" s="103" t="str">
        <f>$DJ$69</f>
        <v>1.64% (n=1)</v>
      </c>
      <c r="DK36" s="103" t="s">
        <v>174</v>
      </c>
      <c r="DL36" s="103" t="str">
        <f>$DL$68</f>
        <v>HH</v>
      </c>
      <c r="DM36" s="103" t="str">
        <f>$DM$67</f>
        <v>KHH</v>
      </c>
      <c r="DN36" s="103" t="str">
        <f>$DO$68</f>
        <v>98.36% (n=60)</v>
      </c>
      <c r="DO36" s="103" t="str">
        <f>$DO$69</f>
        <v>1.64% (n=1)</v>
      </c>
      <c r="DP36" s="103" t="s">
        <v>269</v>
      </c>
      <c r="DQ36" s="103" t="str">
        <f>$DQ$67</f>
        <v>HH</v>
      </c>
      <c r="DR36" s="103" t="str">
        <f>$DR$67</f>
        <v>KHH</v>
      </c>
      <c r="DS36" s="103" t="str">
        <f>$DT$68</f>
        <v>93.44% (n=57)</v>
      </c>
      <c r="DT36" s="103" t="str">
        <f>$DT$69</f>
        <v>6.56% (n=4)</v>
      </c>
      <c r="DU36" s="103">
        <f t="shared" si="52"/>
        <v>40</v>
      </c>
      <c r="DV36" s="103">
        <f t="shared" si="53"/>
        <v>150</v>
      </c>
      <c r="DW36" s="103" t="str">
        <f t="shared" si="54"/>
        <v>Không Đạt</v>
      </c>
      <c r="DX36" s="103">
        <f>Diem!O37</f>
        <v>150</v>
      </c>
      <c r="DY36" s="103" t="str">
        <f t="shared" si="55"/>
        <v>Không Đạt</v>
      </c>
      <c r="DZ36" s="104"/>
      <c r="EA36" s="104"/>
      <c r="EB36" s="104"/>
      <c r="EC36" s="104"/>
      <c r="ED36" s="104"/>
      <c r="EE36" s="104"/>
      <c r="EF36" s="104"/>
      <c r="EG36" s="104"/>
      <c r="EH36" s="104"/>
      <c r="EI36" s="104"/>
      <c r="EJ36" s="104"/>
      <c r="EK36" s="104"/>
      <c r="EL36" s="104"/>
      <c r="EM36" s="104"/>
      <c r="EN36" s="104"/>
      <c r="EO36" s="104"/>
      <c r="EP36" s="104"/>
      <c r="EQ36" s="104"/>
      <c r="ER36" s="104"/>
      <c r="ES36" s="104"/>
      <c r="ET36" s="104"/>
      <c r="EU36" s="104"/>
      <c r="EV36" s="104"/>
      <c r="EW36" s="104"/>
      <c r="EX36" s="104"/>
      <c r="EY36" s="104"/>
      <c r="EZ36" s="104"/>
      <c r="FA36" s="104"/>
      <c r="FB36" s="104"/>
      <c r="FC36" s="104"/>
      <c r="FD36" s="104"/>
      <c r="FE36" s="104"/>
      <c r="FF36" s="104"/>
      <c r="FG36" s="104"/>
      <c r="FH36" s="104"/>
      <c r="FI36" s="104"/>
      <c r="FJ36" s="104"/>
      <c r="FK36" s="104"/>
      <c r="FL36" s="104"/>
      <c r="FM36" s="104"/>
      <c r="FN36" s="104"/>
      <c r="FO36" s="104"/>
      <c r="FP36" s="104"/>
      <c r="FQ36" s="104"/>
      <c r="FR36" s="104"/>
      <c r="FS36" s="104"/>
      <c r="FT36" s="104"/>
      <c r="FU36" s="104"/>
      <c r="FV36" s="104"/>
      <c r="FW36" s="104"/>
      <c r="FX36" s="104"/>
      <c r="FY36" s="104"/>
      <c r="FZ36" s="104"/>
      <c r="GA36" s="104"/>
      <c r="GB36" s="104"/>
      <c r="GC36" s="104"/>
      <c r="GD36" s="104"/>
      <c r="GE36" s="104"/>
      <c r="GF36" s="104"/>
      <c r="GG36" s="104"/>
      <c r="GH36" s="104"/>
      <c r="GI36" s="104"/>
      <c r="GJ36" s="104"/>
      <c r="GK36" s="104"/>
      <c r="GL36" s="104"/>
      <c r="GM36" s="104"/>
      <c r="GN36" s="104"/>
      <c r="GO36" s="104"/>
    </row>
    <row r="37" spans="1:221" s="115" customFormat="1" ht="23.25" customHeight="1">
      <c r="A37" s="111">
        <v>36</v>
      </c>
      <c r="B37" s="112" t="s">
        <v>573</v>
      </c>
      <c r="C37" s="112" t="s">
        <v>574</v>
      </c>
      <c r="D37" s="112" t="s">
        <v>71</v>
      </c>
      <c r="E37" s="112" t="s">
        <v>571</v>
      </c>
      <c r="F37" s="112" t="s">
        <v>575</v>
      </c>
      <c r="G37" s="111"/>
      <c r="H37" s="111"/>
      <c r="I37" s="111"/>
      <c r="J37" s="112"/>
      <c r="K37" s="112"/>
      <c r="L37" s="111"/>
      <c r="M37" s="113">
        <v>2306</v>
      </c>
      <c r="N37" s="113" t="s">
        <v>251</v>
      </c>
      <c r="O37" s="114">
        <v>45271</v>
      </c>
      <c r="P37" s="113" t="s">
        <v>522</v>
      </c>
      <c r="Q37" s="113" t="s">
        <v>264</v>
      </c>
      <c r="R37" s="113" t="s">
        <v>522</v>
      </c>
      <c r="S37" s="113" t="s">
        <v>264</v>
      </c>
      <c r="T37" s="113" t="s">
        <v>576</v>
      </c>
      <c r="U37" s="113" t="s">
        <v>264</v>
      </c>
      <c r="V37" s="113" t="s">
        <v>487</v>
      </c>
      <c r="W37" s="113" t="s">
        <v>487</v>
      </c>
      <c r="X37" s="113" t="s">
        <v>278</v>
      </c>
      <c r="Y37" s="113">
        <v>0</v>
      </c>
      <c r="Z37" s="113">
        <v>0</v>
      </c>
      <c r="AA37" s="113">
        <v>0</v>
      </c>
      <c r="AB37" s="113"/>
      <c r="AC37" s="113"/>
      <c r="AD37" s="113">
        <v>0</v>
      </c>
      <c r="AE37" s="113">
        <f t="shared" ref="AE37" si="489">IF(AD37=1,50,0)</f>
        <v>0</v>
      </c>
      <c r="AF37" s="113">
        <f>Diem!L39</f>
        <v>0</v>
      </c>
      <c r="AG37" s="113" t="str">
        <f t="shared" ref="AG37" si="490">IF(AF37&lt;80, "Đạt",IF(AF37&lt;100, "Cảnh báo","Không Đạt"))</f>
        <v>Đạt</v>
      </c>
      <c r="AH37" s="113" t="s">
        <v>522</v>
      </c>
      <c r="AI37" s="113" t="s">
        <v>264</v>
      </c>
      <c r="AJ37" s="113" t="str">
        <f t="shared" ref="AJ37" si="491">AH37&amp;" "&amp;"RhD"&amp;" "&amp;AI37</f>
        <v>O RhD Dương</v>
      </c>
      <c r="AK37" s="113" t="str">
        <f>$AK$68</f>
        <v>O RhD Dương</v>
      </c>
      <c r="AL37" s="113"/>
      <c r="AM37" s="113"/>
      <c r="AN37" s="113" t="str">
        <f>$AN$68</f>
        <v>100% (n=61)</v>
      </c>
      <c r="AO37" s="113"/>
      <c r="AP37" s="113"/>
      <c r="AQ37" s="113">
        <f t="shared" ref="AQ37" si="492">IF(AH37=P37,0,IF(AH37="CXĐ",50,100))</f>
        <v>0</v>
      </c>
      <c r="AR37" s="113">
        <f t="shared" ref="AR37" si="493">IF(AI37=Q37,0,IF(AI37="CXĐ",50,100))</f>
        <v>0</v>
      </c>
      <c r="AS37" s="113">
        <f t="shared" ref="AS37" si="494">IF((AQ37+AR37)&gt;150,150,(AQ37+AR37))</f>
        <v>0</v>
      </c>
      <c r="AT37" s="113" t="s">
        <v>522</v>
      </c>
      <c r="AU37" s="113" t="s">
        <v>264</v>
      </c>
      <c r="AV37" s="113" t="str">
        <f t="shared" ref="AV37" si="495">AT37&amp;" "&amp;"RhD"&amp;" "&amp;AU37</f>
        <v>O RhD Dương</v>
      </c>
      <c r="AW37" s="113" t="str">
        <f>$AW$68</f>
        <v>O RhD Dương</v>
      </c>
      <c r="AX37" s="113"/>
      <c r="AY37" s="113"/>
      <c r="AZ37" s="113" t="str">
        <f>$AZ$68</f>
        <v>100% (n=61)</v>
      </c>
      <c r="BA37" s="113"/>
      <c r="BB37" s="113"/>
      <c r="BC37" s="113">
        <f t="shared" ref="BC37" si="496">IF(AT37=R37,0,IF(AT37="CXĐ",50,100))</f>
        <v>0</v>
      </c>
      <c r="BD37" s="113">
        <f t="shared" ref="BD37" si="497">IF(AU37=S37,0,IF(AU37="CXĐ",50,100))</f>
        <v>0</v>
      </c>
      <c r="BE37" s="113">
        <f t="shared" ref="BE37" si="498">IF((BC37+BD37)&gt;150,150,(BC37+BD37))</f>
        <v>0</v>
      </c>
      <c r="BF37" s="113" t="s">
        <v>576</v>
      </c>
      <c r="BG37" s="113" t="s">
        <v>264</v>
      </c>
      <c r="BH37" s="113" t="str">
        <f t="shared" ref="BH37" si="499">BF37&amp;" "&amp;"RhD"&amp;" "&amp;BG37</f>
        <v>AB RhD Dương</v>
      </c>
      <c r="BI37" s="113" t="str">
        <f>$BI$68</f>
        <v>AB RhD Dương</v>
      </c>
      <c r="BJ37" s="113"/>
      <c r="BK37" s="113"/>
      <c r="BL37" s="113" t="str">
        <f>$BL$68</f>
        <v>100% (n=61)</v>
      </c>
      <c r="BM37" s="113"/>
      <c r="BN37" s="113"/>
      <c r="BO37" s="113">
        <f t="shared" ref="BO37" si="500">IF(BF37=T37,0,IF(BF37="CXĐ",50,100))</f>
        <v>0</v>
      </c>
      <c r="BP37" s="113">
        <f t="shared" ref="BP37" si="501">IF(BG37=U37,0,IF(BG37="CXĐ",50,100))</f>
        <v>0</v>
      </c>
      <c r="BQ37" s="113">
        <f t="shared" ref="BQ37" si="502">IF((BO37+BP37)&gt;150,150,(BO37+BP37))</f>
        <v>0</v>
      </c>
      <c r="BR37" s="113">
        <f>AQ37+BC37+BO37</f>
        <v>0</v>
      </c>
      <c r="BS37" s="113" t="str">
        <f t="shared" ref="BS37" si="503">IF(BR37&lt;80, "Đạt",IF(BR37&lt;100, "Cảnh báo","Không Đạt"))</f>
        <v>Đạt</v>
      </c>
      <c r="BT37" s="113">
        <f t="shared" ref="BT37" si="504">AR37+BD37+BP37</f>
        <v>0</v>
      </c>
      <c r="BU37" s="113" t="str">
        <f t="shared" ref="BU37" si="505">IF(BT37&lt;80, "Đạt",IF(BT37&lt;100, "Cảnh báo","Không Đạt"))</f>
        <v>Đạt</v>
      </c>
      <c r="BV37" s="113">
        <f>Diem!M38</f>
        <v>0</v>
      </c>
      <c r="BW37" s="113" t="str">
        <f t="shared" ref="BW37" si="506">IF(BV37&lt;80, "Đạt",IF(BV37&lt;100, "Cảnh báo","Không Đạt"))</f>
        <v>Đạt</v>
      </c>
      <c r="BX37" s="113">
        <f>Diem!N38</f>
        <v>0</v>
      </c>
      <c r="BY37" s="113" t="str">
        <f t="shared" ref="BY37" si="507">IF(BX37&lt;80, "Đạt",IF(BX37&lt;100, "Cảnh báo","Không Đạt"))</f>
        <v>Đạt</v>
      </c>
      <c r="BZ37" s="113" t="s">
        <v>269</v>
      </c>
      <c r="CA37" s="113" t="str">
        <f>$CA$68</f>
        <v>KHH</v>
      </c>
      <c r="CB37" s="113" t="str">
        <f>$CB$67</f>
        <v>HH</v>
      </c>
      <c r="CC37" s="113" t="str">
        <f>$CD$68</f>
        <v>98.36% (n=60)</v>
      </c>
      <c r="CD37" s="113" t="str">
        <f>$CD$69</f>
        <v>1.64% (n=1)</v>
      </c>
      <c r="CE37" s="113" t="s">
        <v>269</v>
      </c>
      <c r="CF37" s="113" t="str">
        <f>$CF$68</f>
        <v>KHH</v>
      </c>
      <c r="CG37" s="113" t="str">
        <f>$CG$67</f>
        <v>HH</v>
      </c>
      <c r="CH37" s="113" t="str">
        <f>$CI$68</f>
        <v>98.36% (n=60)</v>
      </c>
      <c r="CI37" s="113" t="str">
        <f>$CI$69</f>
        <v>1.64% (n=1)</v>
      </c>
      <c r="CJ37" s="113" t="s">
        <v>174</v>
      </c>
      <c r="CK37" s="113" t="str">
        <f>$CK$68</f>
        <v>HH</v>
      </c>
      <c r="CL37" s="113" t="str">
        <f>$CK$69</f>
        <v>KHH</v>
      </c>
      <c r="CM37" s="113" t="str">
        <f>$CN$68</f>
        <v>96.72% (n=59)</v>
      </c>
      <c r="CN37" s="113" t="str">
        <f>$CN$69</f>
        <v>3.28% (n=2)</v>
      </c>
      <c r="CO37" s="113">
        <f t="shared" ref="CO37" si="508">IF((IF(AND(BZ37&lt;&gt;CA37,CA37="KHH"),100,IF(AND(BZ37&lt;&gt;CA37,CA37="HH"),40,0)))+(IF(AND(CE37&lt;&gt;CF37,CF37="KHH"),100,IF(AND(CE37&lt;&gt;CF37,CF37="HH"),40,0))+(IF(AND(CJ37&lt;&gt;CK37,CK37="KHH"),100,IF(AND(CJ37&lt;&gt;CK37,CK37="HH"),40,0))))&gt;150,150,(IF(AND(BZ37&lt;&gt;CA37,CA37="KHH"),100,IF(AND(BZ37&lt;&gt;CA37,CA37="HH"),40,0)))+(IF(AND(CE37&lt;&gt;CF37,CF37="KHH"),100,IF(AND(CE37&lt;&gt;CF37,CF37="HH"),40,0))+(IF(AND(CJ37&lt;&gt;CK37,CK37="KHH"),100,IF(AND(CJ37&lt;&gt;CK37,CK37="HH"),40,0)))))</f>
        <v>0</v>
      </c>
      <c r="CP37" s="113" t="s">
        <v>269</v>
      </c>
      <c r="CQ37" s="113" t="str">
        <f>$CQ$68</f>
        <v>KHH</v>
      </c>
      <c r="CR37" s="113" t="str">
        <f>$CR$67</f>
        <v>HH</v>
      </c>
      <c r="CS37" s="113" t="str">
        <f>$CT$68</f>
        <v>98.36% (n=60)</v>
      </c>
      <c r="CT37" s="113" t="str">
        <f>$CT$69</f>
        <v>1.64% (n=1)</v>
      </c>
      <c r="CU37" s="113" t="s">
        <v>269</v>
      </c>
      <c r="CV37" s="113" t="str">
        <f>$CV$68</f>
        <v>KHH</v>
      </c>
      <c r="CW37" s="113" t="str">
        <f>$CW$67</f>
        <v>HH</v>
      </c>
      <c r="CX37" s="113" t="str">
        <f>$CY$68</f>
        <v>98.36% (n=60)</v>
      </c>
      <c r="CY37" s="113" t="str">
        <f>$CY$69</f>
        <v>1.64% (n=1)</v>
      </c>
      <c r="CZ37" s="113" t="s">
        <v>174</v>
      </c>
      <c r="DA37" s="113" t="str">
        <f>$DA$68</f>
        <v>HH</v>
      </c>
      <c r="DB37" s="113" t="str">
        <f>$DB$67</f>
        <v>KHH</v>
      </c>
      <c r="DC37" s="113" t="str">
        <f>$DD$68</f>
        <v>96.72% (n=59)</v>
      </c>
      <c r="DD37" s="113" t="str">
        <f>$DD$69</f>
        <v>3.28% (n=2)</v>
      </c>
      <c r="DE37" s="113">
        <f t="shared" ref="DE37" si="509">IF((IF(AND(CP37&lt;&gt;CQ37,CQ37="KHH"),100,IF(AND(CP37&lt;&gt;CQ37,CQ37="HH"),40,0)))+(IF(AND(CU37&lt;&gt;CV37,CV37="KHH"),100,IF(AND(CU37&lt;&gt;CV37,CV37="HH"),40,0))+(IF(AND(CZ37&lt;&gt;DA37,DA37="KHH"),100,IF(AND(CZ37&lt;&gt;DA37,DA37="HH"),40,0))))&gt;150,150,(IF(AND(CP37&lt;&gt;CQ37,CQ37="KHH"),100,IF(AND(CP37&lt;&gt;CQ37,CQ37="HH"),40,0)))+(IF(AND(CU37&lt;&gt;CV37,CV37="KHH"),100,IF(AND(CU37&lt;&gt;CV37,CV37="HH"),40,0))+(IF(AND(CZ37&lt;&gt;DA37,DA37="KHH"),100,IF(AND(CZ37&lt;&gt;DA37,DA37="HH"),40,0)))))</f>
        <v>0</v>
      </c>
      <c r="DF37" s="113" t="s">
        <v>174</v>
      </c>
      <c r="DG37" s="113" t="str">
        <f>$DG$68</f>
        <v>HH</v>
      </c>
      <c r="DH37" s="113" t="str">
        <f>$DH$67</f>
        <v>KHH</v>
      </c>
      <c r="DI37" s="113" t="str">
        <f>$DJ$68</f>
        <v>98.36% (n=60)</v>
      </c>
      <c r="DJ37" s="113" t="str">
        <f>$DJ$69</f>
        <v>1.64% (n=1)</v>
      </c>
      <c r="DK37" s="113" t="s">
        <v>174</v>
      </c>
      <c r="DL37" s="113" t="str">
        <f>$DL$68</f>
        <v>HH</v>
      </c>
      <c r="DM37" s="113" t="str">
        <f>$DM$67</f>
        <v>KHH</v>
      </c>
      <c r="DN37" s="113" t="str">
        <f>$DO$68</f>
        <v>98.36% (n=60)</v>
      </c>
      <c r="DO37" s="113" t="str">
        <f>$DO$69</f>
        <v>1.64% (n=1)</v>
      </c>
      <c r="DP37" s="113" t="s">
        <v>174</v>
      </c>
      <c r="DQ37" s="113" t="str">
        <f>$DQ$67</f>
        <v>HH</v>
      </c>
      <c r="DR37" s="113" t="str">
        <f>$DR$67</f>
        <v>KHH</v>
      </c>
      <c r="DS37" s="113" t="str">
        <f>$DT$68</f>
        <v>93.44% (n=57)</v>
      </c>
      <c r="DT37" s="113" t="str">
        <f>$DT$69</f>
        <v>6.56% (n=4)</v>
      </c>
      <c r="DU37" s="113">
        <f t="shared" ref="DU37" si="510">IF((IF(AND(DF37&lt;&gt;DG37,DG37="KHH"),100,IF(AND(DF37&lt;&gt;DG37,DG37="HH"),40,0)))+(IF(AND(DK37&lt;&gt;DL37,DL37="KHH"),100,IF(AND(DK37&lt;&gt;DL37,DL37="HH"),40,0))+(IF(AND(DP37&lt;&gt;DQ37,DQ37="KHH"),100,IF(AND(DP37&lt;&gt;DQ37,DQ37="HH"),40,0))))&gt;150,150,(IF(AND(DF37&lt;&gt;DG37,DG37="KHH"),100,IF(AND(DF37&lt;&gt;DG37,DG37="HH"),40,0)))+(IF(AND(DK37&lt;&gt;DL37,DL37="KHH"),100,IF(AND(DK37&lt;&gt;DL37,DL37="HH"),40,0))+(IF(AND(DP37&lt;&gt;DQ37,DQ37="KHH"),100,IF(AND(DP37&lt;&gt;DQ37,DQ37="HH"),40,0)))))</f>
        <v>0</v>
      </c>
      <c r="DV37" s="113">
        <f t="shared" ref="DV37" si="511">IF((CO37+DE37+DU37)&gt;150,150,(CO37+DE37+DU37))</f>
        <v>0</v>
      </c>
      <c r="DW37" s="113" t="str">
        <f t="shared" ref="DW37" si="512">IF(DV37&lt;80, "Đạt",IF(DV37&lt;100, "Cảnh báo","Không Đạt"))</f>
        <v>Đạt</v>
      </c>
      <c r="DX37" s="113">
        <f>Diem!O38</f>
        <v>0</v>
      </c>
      <c r="DY37" s="113" t="str">
        <f t="shared" ref="DY37" si="513">IF(DX37&lt;80, "Đạt",IF(DX37&lt;100, "Cảnh báo","Không Đạt"))</f>
        <v>Đạt</v>
      </c>
      <c r="DZ37" s="118"/>
      <c r="EA37" s="118"/>
      <c r="EB37" s="118"/>
      <c r="EC37" s="118"/>
      <c r="ED37" s="118"/>
      <c r="EE37" s="118"/>
      <c r="EF37" s="118"/>
      <c r="EG37" s="118"/>
      <c r="EH37" s="118"/>
      <c r="EI37" s="118"/>
      <c r="EJ37" s="118"/>
      <c r="EK37" s="118"/>
      <c r="EL37" s="118"/>
      <c r="EM37" s="118"/>
      <c r="EN37" s="118"/>
      <c r="EO37" s="118"/>
      <c r="EP37" s="118"/>
      <c r="EQ37" s="118"/>
      <c r="ER37" s="118"/>
      <c r="ES37" s="118"/>
      <c r="ET37" s="118"/>
      <c r="EU37" s="118"/>
      <c r="EV37" s="118"/>
      <c r="EW37" s="118"/>
      <c r="EX37" s="118"/>
      <c r="EY37" s="118"/>
      <c r="EZ37" s="118"/>
      <c r="FA37" s="118"/>
      <c r="FB37" s="118"/>
      <c r="FC37" s="118"/>
      <c r="FD37" s="118"/>
      <c r="FE37" s="118"/>
      <c r="FF37" s="118"/>
      <c r="FG37" s="118"/>
      <c r="FH37" s="118"/>
      <c r="FI37" s="118"/>
      <c r="FJ37" s="118"/>
      <c r="FK37" s="118"/>
      <c r="FL37" s="118"/>
      <c r="FM37" s="118"/>
      <c r="FN37" s="118"/>
      <c r="FO37" s="118"/>
      <c r="FP37" s="118"/>
      <c r="FQ37" s="118"/>
      <c r="FR37" s="118"/>
      <c r="FS37" s="118"/>
      <c r="FT37" s="118"/>
      <c r="FU37" s="118"/>
      <c r="FV37" s="118"/>
      <c r="FW37" s="118"/>
      <c r="FX37" s="118"/>
      <c r="FY37" s="118"/>
      <c r="FZ37" s="118"/>
      <c r="GA37" s="118"/>
      <c r="GB37" s="118"/>
      <c r="GC37" s="118"/>
      <c r="GD37" s="118"/>
      <c r="GE37" s="118"/>
      <c r="GF37" s="118"/>
      <c r="GG37" s="118"/>
      <c r="GH37" s="118"/>
      <c r="GI37" s="118"/>
      <c r="GJ37" s="118"/>
      <c r="GK37" s="118"/>
      <c r="GL37" s="118"/>
      <c r="GM37" s="118"/>
      <c r="GN37" s="118"/>
      <c r="GO37" s="118"/>
    </row>
    <row r="38" spans="1:221" s="115" customFormat="1" ht="23.25" customHeight="1">
      <c r="A38" s="111">
        <v>37</v>
      </c>
      <c r="B38" s="112" t="s">
        <v>430</v>
      </c>
      <c r="C38" s="112" t="s">
        <v>77</v>
      </c>
      <c r="D38" s="112" t="s">
        <v>71</v>
      </c>
      <c r="E38" s="112" t="str">
        <f t="shared" si="60"/>
        <v>CƠ BẢN</v>
      </c>
      <c r="F38" s="112" t="s">
        <v>433</v>
      </c>
      <c r="G38" s="111" t="s">
        <v>5</v>
      </c>
      <c r="H38" s="111" t="s">
        <v>434</v>
      </c>
      <c r="I38" s="111" t="s">
        <v>435</v>
      </c>
      <c r="J38" s="112" t="s">
        <v>436</v>
      </c>
      <c r="K38" s="112" t="s">
        <v>437</v>
      </c>
      <c r="L38" s="111" t="s">
        <v>438</v>
      </c>
      <c r="M38" s="113">
        <v>2306</v>
      </c>
      <c r="N38" s="113" t="s">
        <v>251</v>
      </c>
      <c r="O38" s="114">
        <v>45271</v>
      </c>
      <c r="P38" s="113" t="s">
        <v>522</v>
      </c>
      <c r="Q38" s="113" t="s">
        <v>264</v>
      </c>
      <c r="R38" s="113" t="s">
        <v>522</v>
      </c>
      <c r="S38" s="113" t="s">
        <v>264</v>
      </c>
      <c r="T38" s="113" t="s">
        <v>576</v>
      </c>
      <c r="U38" s="113" t="s">
        <v>264</v>
      </c>
      <c r="V38" s="113" t="s">
        <v>487</v>
      </c>
      <c r="W38" s="113" t="s">
        <v>487</v>
      </c>
      <c r="X38" s="113" t="s">
        <v>278</v>
      </c>
      <c r="Y38" s="113">
        <v>0</v>
      </c>
      <c r="Z38" s="113">
        <v>0</v>
      </c>
      <c r="AA38" s="113">
        <v>0</v>
      </c>
      <c r="AB38" s="113"/>
      <c r="AC38" s="113"/>
      <c r="AD38" s="113">
        <v>0</v>
      </c>
      <c r="AE38" s="113">
        <f t="shared" si="31"/>
        <v>0</v>
      </c>
      <c r="AF38" s="113">
        <f>Diem!L39</f>
        <v>0</v>
      </c>
      <c r="AG38" s="113" t="str">
        <f t="shared" si="95"/>
        <v>Đạt</v>
      </c>
      <c r="AH38" s="113" t="s">
        <v>522</v>
      </c>
      <c r="AI38" s="113" t="s">
        <v>264</v>
      </c>
      <c r="AJ38" s="113" t="str">
        <f t="shared" si="32"/>
        <v>O RhD Dương</v>
      </c>
      <c r="AK38" s="113" t="str">
        <f>$AK$68</f>
        <v>O RhD Dương</v>
      </c>
      <c r="AL38" s="113"/>
      <c r="AM38" s="113"/>
      <c r="AN38" s="113" t="str">
        <f>$AN$68</f>
        <v>100% (n=61)</v>
      </c>
      <c r="AO38" s="113"/>
      <c r="AP38" s="113"/>
      <c r="AQ38" s="113">
        <f t="shared" si="33"/>
        <v>0</v>
      </c>
      <c r="AR38" s="113">
        <f t="shared" si="34"/>
        <v>0</v>
      </c>
      <c r="AS38" s="113">
        <f t="shared" si="35"/>
        <v>0</v>
      </c>
      <c r="AT38" s="113" t="s">
        <v>522</v>
      </c>
      <c r="AU38" s="113" t="s">
        <v>264</v>
      </c>
      <c r="AV38" s="113" t="str">
        <f t="shared" si="36"/>
        <v>O RhD Dương</v>
      </c>
      <c r="AW38" s="113" t="str">
        <f>$AW$68</f>
        <v>O RhD Dương</v>
      </c>
      <c r="AX38" s="113"/>
      <c r="AY38" s="113"/>
      <c r="AZ38" s="113" t="str">
        <f>$AZ$68</f>
        <v>100% (n=61)</v>
      </c>
      <c r="BA38" s="113"/>
      <c r="BB38" s="113"/>
      <c r="BC38" s="113">
        <f t="shared" si="37"/>
        <v>0</v>
      </c>
      <c r="BD38" s="113">
        <f t="shared" si="38"/>
        <v>0</v>
      </c>
      <c r="BE38" s="113">
        <f t="shared" si="39"/>
        <v>0</v>
      </c>
      <c r="BF38" s="113" t="s">
        <v>576</v>
      </c>
      <c r="BG38" s="113" t="s">
        <v>264</v>
      </c>
      <c r="BH38" s="113" t="str">
        <f t="shared" si="40"/>
        <v>AB RhD Dương</v>
      </c>
      <c r="BI38" s="113" t="str">
        <f>$BI$68</f>
        <v>AB RhD Dương</v>
      </c>
      <c r="BJ38" s="113"/>
      <c r="BK38" s="113"/>
      <c r="BL38" s="113" t="str">
        <f>$BL$68</f>
        <v>100% (n=61)</v>
      </c>
      <c r="BM38" s="113"/>
      <c r="BN38" s="113"/>
      <c r="BO38" s="113">
        <f t="shared" si="41"/>
        <v>0</v>
      </c>
      <c r="BP38" s="113">
        <f t="shared" si="42"/>
        <v>0</v>
      </c>
      <c r="BQ38" s="113">
        <f t="shared" si="43"/>
        <v>0</v>
      </c>
      <c r="BR38" s="113">
        <f t="shared" si="44"/>
        <v>0</v>
      </c>
      <c r="BS38" s="113" t="str">
        <f t="shared" si="45"/>
        <v>Đạt</v>
      </c>
      <c r="BT38" s="113">
        <f t="shared" si="46"/>
        <v>0</v>
      </c>
      <c r="BU38" s="113" t="str">
        <f t="shared" si="47"/>
        <v>Đạt</v>
      </c>
      <c r="BV38" s="113">
        <f>Diem!M39</f>
        <v>0</v>
      </c>
      <c r="BW38" s="113" t="str">
        <f t="shared" si="48"/>
        <v>Đạt</v>
      </c>
      <c r="BX38" s="113">
        <f>Diem!N39</f>
        <v>0</v>
      </c>
      <c r="BY38" s="113" t="str">
        <f t="shared" si="49"/>
        <v>Đạt</v>
      </c>
      <c r="BZ38" s="113" t="s">
        <v>269</v>
      </c>
      <c r="CA38" s="113" t="str">
        <f>$CA$68</f>
        <v>KHH</v>
      </c>
      <c r="CB38" s="113" t="str">
        <f>$CB$67</f>
        <v>HH</v>
      </c>
      <c r="CC38" s="113" t="str">
        <f>$CD$68</f>
        <v>98.36% (n=60)</v>
      </c>
      <c r="CD38" s="113" t="str">
        <f>$CD$69</f>
        <v>1.64% (n=1)</v>
      </c>
      <c r="CE38" s="113" t="s">
        <v>269</v>
      </c>
      <c r="CF38" s="113" t="str">
        <f>$CF$68</f>
        <v>KHH</v>
      </c>
      <c r="CG38" s="113" t="str">
        <f>$CG$67</f>
        <v>HH</v>
      </c>
      <c r="CH38" s="113" t="str">
        <f>$CI$68</f>
        <v>98.36% (n=60)</v>
      </c>
      <c r="CI38" s="113" t="str">
        <f>$CI$69</f>
        <v>1.64% (n=1)</v>
      </c>
      <c r="CJ38" s="113" t="s">
        <v>174</v>
      </c>
      <c r="CK38" s="113" t="str">
        <f>$CK$68</f>
        <v>HH</v>
      </c>
      <c r="CL38" s="113" t="str">
        <f>$CK$69</f>
        <v>KHH</v>
      </c>
      <c r="CM38" s="113" t="str">
        <f>$CN$68</f>
        <v>96.72% (n=59)</v>
      </c>
      <c r="CN38" s="113" t="str">
        <f>$CN$69</f>
        <v>3.28% (n=2)</v>
      </c>
      <c r="CO38" s="113">
        <f t="shared" si="50"/>
        <v>0</v>
      </c>
      <c r="CP38" s="113" t="s">
        <v>269</v>
      </c>
      <c r="CQ38" s="113" t="str">
        <f>$CQ$68</f>
        <v>KHH</v>
      </c>
      <c r="CR38" s="113" t="str">
        <f>$CR$67</f>
        <v>HH</v>
      </c>
      <c r="CS38" s="113" t="str">
        <f>$CT$68</f>
        <v>98.36% (n=60)</v>
      </c>
      <c r="CT38" s="113" t="str">
        <f>$CT$69</f>
        <v>1.64% (n=1)</v>
      </c>
      <c r="CU38" s="113" t="s">
        <v>269</v>
      </c>
      <c r="CV38" s="113" t="str">
        <f>$CV$68</f>
        <v>KHH</v>
      </c>
      <c r="CW38" s="113" t="str">
        <f>$CW$67</f>
        <v>HH</v>
      </c>
      <c r="CX38" s="113" t="str">
        <f>$CY$68</f>
        <v>98.36% (n=60)</v>
      </c>
      <c r="CY38" s="113" t="str">
        <f>$CY$69</f>
        <v>1.64% (n=1)</v>
      </c>
      <c r="CZ38" s="113" t="s">
        <v>174</v>
      </c>
      <c r="DA38" s="113" t="str">
        <f>$DA$68</f>
        <v>HH</v>
      </c>
      <c r="DB38" s="113" t="str">
        <f>$DB$67</f>
        <v>KHH</v>
      </c>
      <c r="DC38" s="113" t="str">
        <f>$DD$68</f>
        <v>96.72% (n=59)</v>
      </c>
      <c r="DD38" s="113" t="str">
        <f>$DD$69</f>
        <v>3.28% (n=2)</v>
      </c>
      <c r="DE38" s="113">
        <f t="shared" si="51"/>
        <v>0</v>
      </c>
      <c r="DF38" s="113" t="s">
        <v>174</v>
      </c>
      <c r="DG38" s="113" t="str">
        <f>$DG$68</f>
        <v>HH</v>
      </c>
      <c r="DH38" s="113" t="str">
        <f>$DH$67</f>
        <v>KHH</v>
      </c>
      <c r="DI38" s="113" t="str">
        <f>$DJ$68</f>
        <v>98.36% (n=60)</v>
      </c>
      <c r="DJ38" s="113" t="str">
        <f>$DJ$69</f>
        <v>1.64% (n=1)</v>
      </c>
      <c r="DK38" s="113" t="s">
        <v>174</v>
      </c>
      <c r="DL38" s="113" t="str">
        <f>$DL$68</f>
        <v>HH</v>
      </c>
      <c r="DM38" s="113" t="str">
        <f>$DM$67</f>
        <v>KHH</v>
      </c>
      <c r="DN38" s="113" t="str">
        <f>$DO$68</f>
        <v>98.36% (n=60)</v>
      </c>
      <c r="DO38" s="113" t="str">
        <f>$DO$69</f>
        <v>1.64% (n=1)</v>
      </c>
      <c r="DP38" s="113" t="s">
        <v>174</v>
      </c>
      <c r="DQ38" s="113" t="str">
        <f>$DQ$67</f>
        <v>HH</v>
      </c>
      <c r="DR38" s="113" t="str">
        <f>$DR$67</f>
        <v>KHH</v>
      </c>
      <c r="DS38" s="113" t="str">
        <f>$DT$68</f>
        <v>93.44% (n=57)</v>
      </c>
      <c r="DT38" s="113" t="str">
        <f>$DT$69</f>
        <v>6.56% (n=4)</v>
      </c>
      <c r="DU38" s="113">
        <f t="shared" si="52"/>
        <v>0</v>
      </c>
      <c r="DV38" s="113">
        <f t="shared" si="53"/>
        <v>0</v>
      </c>
      <c r="DW38" s="113" t="str">
        <f t="shared" si="54"/>
        <v>Đạt</v>
      </c>
      <c r="DX38" s="113">
        <f>Diem!O39</f>
        <v>150</v>
      </c>
      <c r="DY38" s="113" t="str">
        <f t="shared" si="55"/>
        <v>Không Đạt</v>
      </c>
      <c r="DZ38" s="118"/>
      <c r="EA38" s="118"/>
      <c r="EB38" s="118"/>
      <c r="EC38" s="118"/>
      <c r="ED38" s="118"/>
      <c r="EE38" s="118"/>
      <c r="EF38" s="118"/>
      <c r="EG38" s="118"/>
      <c r="EH38" s="118"/>
      <c r="EI38" s="118"/>
      <c r="EJ38" s="118"/>
      <c r="EK38" s="118"/>
      <c r="EL38" s="118"/>
      <c r="EM38" s="118"/>
      <c r="EN38" s="118"/>
      <c r="EO38" s="118"/>
      <c r="EP38" s="118"/>
      <c r="EQ38" s="118"/>
      <c r="ER38" s="118"/>
      <c r="ES38" s="118"/>
      <c r="ET38" s="118"/>
      <c r="EU38" s="118"/>
      <c r="EV38" s="118"/>
      <c r="EW38" s="118"/>
      <c r="EX38" s="118"/>
      <c r="EY38" s="118"/>
      <c r="EZ38" s="118"/>
      <c r="FA38" s="118"/>
      <c r="FB38" s="118"/>
      <c r="FC38" s="118"/>
      <c r="FD38" s="118"/>
      <c r="FE38" s="118"/>
      <c r="FF38" s="118"/>
      <c r="FG38" s="118"/>
      <c r="FH38" s="118"/>
      <c r="FI38" s="118"/>
      <c r="FJ38" s="118"/>
      <c r="FK38" s="118"/>
      <c r="FL38" s="118"/>
      <c r="FM38" s="118"/>
      <c r="FN38" s="118"/>
      <c r="FO38" s="118"/>
      <c r="FP38" s="118"/>
      <c r="FQ38" s="118"/>
      <c r="FR38" s="118"/>
      <c r="FS38" s="118"/>
      <c r="FT38" s="118"/>
      <c r="FU38" s="118"/>
      <c r="FV38" s="118"/>
      <c r="FW38" s="118"/>
      <c r="FX38" s="118"/>
      <c r="FY38" s="118"/>
      <c r="FZ38" s="118"/>
      <c r="GA38" s="118"/>
      <c r="GB38" s="118"/>
      <c r="GC38" s="118"/>
      <c r="GD38" s="118"/>
      <c r="GE38" s="118"/>
      <c r="GF38" s="118"/>
      <c r="GG38" s="118"/>
      <c r="GH38" s="118"/>
      <c r="GI38" s="118"/>
      <c r="GJ38" s="118"/>
      <c r="GK38" s="118"/>
      <c r="GL38" s="118"/>
      <c r="GM38" s="118"/>
      <c r="GN38" s="118"/>
      <c r="GO38" s="118"/>
      <c r="GW38" s="115" t="s">
        <v>439</v>
      </c>
      <c r="GX38" s="115" t="s">
        <v>440</v>
      </c>
      <c r="GZ38" s="115">
        <v>1</v>
      </c>
      <c r="HD38" s="115">
        <v>1</v>
      </c>
      <c r="HF38" s="115" t="s">
        <v>439</v>
      </c>
      <c r="HI38" s="115">
        <v>1</v>
      </c>
      <c r="HJ38" s="115">
        <v>1</v>
      </c>
      <c r="HK38" s="115">
        <v>1</v>
      </c>
      <c r="HM38" s="115" t="s">
        <v>441</v>
      </c>
    </row>
    <row r="39" spans="1:221" s="115" customFormat="1" ht="23.25" customHeight="1">
      <c r="A39" s="111">
        <v>38</v>
      </c>
      <c r="B39" s="112" t="s">
        <v>304</v>
      </c>
      <c r="C39" s="112" t="s">
        <v>295</v>
      </c>
      <c r="D39" s="112" t="s">
        <v>71</v>
      </c>
      <c r="E39" s="112" t="str">
        <f t="shared" si="60"/>
        <v>CƠ BẢN</v>
      </c>
      <c r="F39" s="112" t="s">
        <v>341</v>
      </c>
      <c r="G39" s="111" t="s">
        <v>5</v>
      </c>
      <c r="H39" s="111" t="s">
        <v>390</v>
      </c>
      <c r="I39" s="111" t="s">
        <v>445</v>
      </c>
      <c r="J39" s="112" t="s">
        <v>415</v>
      </c>
      <c r="K39" s="112"/>
      <c r="L39" s="111" t="s">
        <v>342</v>
      </c>
      <c r="M39" s="113">
        <v>2306</v>
      </c>
      <c r="N39" s="113" t="s">
        <v>251</v>
      </c>
      <c r="O39" s="114">
        <v>45271</v>
      </c>
      <c r="P39" s="113" t="s">
        <v>522</v>
      </c>
      <c r="Q39" s="113" t="s">
        <v>264</v>
      </c>
      <c r="R39" s="113" t="s">
        <v>522</v>
      </c>
      <c r="S39" s="113" t="s">
        <v>264</v>
      </c>
      <c r="T39" s="113" t="s">
        <v>576</v>
      </c>
      <c r="U39" s="113" t="s">
        <v>264</v>
      </c>
      <c r="V39" s="113" t="s">
        <v>487</v>
      </c>
      <c r="W39" s="113" t="s">
        <v>487</v>
      </c>
      <c r="X39" s="113" t="s">
        <v>278</v>
      </c>
      <c r="Y39" s="113">
        <v>0</v>
      </c>
      <c r="Z39" s="113">
        <v>0</v>
      </c>
      <c r="AA39" s="113">
        <v>0</v>
      </c>
      <c r="AB39" s="113"/>
      <c r="AC39" s="113"/>
      <c r="AD39" s="113">
        <v>0</v>
      </c>
      <c r="AE39" s="113">
        <f t="shared" si="31"/>
        <v>0</v>
      </c>
      <c r="AF39" s="113">
        <f>Diem!L40</f>
        <v>0</v>
      </c>
      <c r="AG39" s="113" t="str">
        <f t="shared" si="95"/>
        <v>Đạt</v>
      </c>
      <c r="AH39" s="113" t="s">
        <v>522</v>
      </c>
      <c r="AI39" s="113" t="s">
        <v>264</v>
      </c>
      <c r="AJ39" s="113" t="str">
        <f t="shared" si="32"/>
        <v>O RhD Dương</v>
      </c>
      <c r="AK39" s="113" t="str">
        <f>$AK$68</f>
        <v>O RhD Dương</v>
      </c>
      <c r="AL39" s="113"/>
      <c r="AM39" s="113"/>
      <c r="AN39" s="113" t="str">
        <f>$AN$68</f>
        <v>100% (n=61)</v>
      </c>
      <c r="AO39" s="113"/>
      <c r="AP39" s="113"/>
      <c r="AQ39" s="113">
        <f t="shared" si="33"/>
        <v>0</v>
      </c>
      <c r="AR39" s="113">
        <f t="shared" si="34"/>
        <v>0</v>
      </c>
      <c r="AS39" s="113">
        <f t="shared" si="35"/>
        <v>0</v>
      </c>
      <c r="AT39" s="113" t="s">
        <v>522</v>
      </c>
      <c r="AU39" s="113" t="s">
        <v>264</v>
      </c>
      <c r="AV39" s="113" t="str">
        <f t="shared" si="36"/>
        <v>O RhD Dương</v>
      </c>
      <c r="AW39" s="113" t="str">
        <f>$AW$68</f>
        <v>O RhD Dương</v>
      </c>
      <c r="AX39" s="113"/>
      <c r="AY39" s="113"/>
      <c r="AZ39" s="113" t="str">
        <f>$AZ$68</f>
        <v>100% (n=61)</v>
      </c>
      <c r="BA39" s="113"/>
      <c r="BB39" s="113"/>
      <c r="BC39" s="113">
        <f t="shared" si="37"/>
        <v>0</v>
      </c>
      <c r="BD39" s="113">
        <f t="shared" si="38"/>
        <v>0</v>
      </c>
      <c r="BE39" s="113">
        <f t="shared" si="39"/>
        <v>0</v>
      </c>
      <c r="BF39" s="113" t="s">
        <v>576</v>
      </c>
      <c r="BG39" s="113" t="s">
        <v>264</v>
      </c>
      <c r="BH39" s="113" t="str">
        <f t="shared" si="40"/>
        <v>AB RhD Dương</v>
      </c>
      <c r="BI39" s="113" t="str">
        <f>$BI$68</f>
        <v>AB RhD Dương</v>
      </c>
      <c r="BJ39" s="113"/>
      <c r="BK39" s="113"/>
      <c r="BL39" s="113" t="str">
        <f>$BL$68</f>
        <v>100% (n=61)</v>
      </c>
      <c r="BM39" s="113"/>
      <c r="BN39" s="113"/>
      <c r="BO39" s="113">
        <f t="shared" si="41"/>
        <v>0</v>
      </c>
      <c r="BP39" s="113">
        <f t="shared" si="42"/>
        <v>0</v>
      </c>
      <c r="BQ39" s="113">
        <f t="shared" si="43"/>
        <v>0</v>
      </c>
      <c r="BR39" s="113">
        <f t="shared" si="44"/>
        <v>0</v>
      </c>
      <c r="BS39" s="113" t="str">
        <f t="shared" si="45"/>
        <v>Đạt</v>
      </c>
      <c r="BT39" s="113">
        <f t="shared" si="46"/>
        <v>0</v>
      </c>
      <c r="BU39" s="113" t="str">
        <f t="shared" si="47"/>
        <v>Đạt</v>
      </c>
      <c r="BV39" s="113">
        <f>Diem!M40</f>
        <v>0</v>
      </c>
      <c r="BW39" s="113" t="str">
        <f t="shared" si="48"/>
        <v>Đạt</v>
      </c>
      <c r="BX39" s="113">
        <f>Diem!N40</f>
        <v>0</v>
      </c>
      <c r="BY39" s="113" t="str">
        <f t="shared" si="49"/>
        <v>Đạt</v>
      </c>
      <c r="BZ39" s="113" t="s">
        <v>269</v>
      </c>
      <c r="CA39" s="113" t="str">
        <f>$CA$68</f>
        <v>KHH</v>
      </c>
      <c r="CB39" s="113" t="str">
        <f>$CB$67</f>
        <v>HH</v>
      </c>
      <c r="CC39" s="113" t="str">
        <f>$CD$68</f>
        <v>98.36% (n=60)</v>
      </c>
      <c r="CD39" s="113" t="str">
        <f>$CD$69</f>
        <v>1.64% (n=1)</v>
      </c>
      <c r="CE39" s="113" t="s">
        <v>269</v>
      </c>
      <c r="CF39" s="113" t="str">
        <f>$CF$68</f>
        <v>KHH</v>
      </c>
      <c r="CG39" s="113" t="str">
        <f>$CG$67</f>
        <v>HH</v>
      </c>
      <c r="CH39" s="113" t="str">
        <f>$CI$68</f>
        <v>98.36% (n=60)</v>
      </c>
      <c r="CI39" s="113" t="str">
        <f>$CI$69</f>
        <v>1.64% (n=1)</v>
      </c>
      <c r="CJ39" s="113" t="s">
        <v>174</v>
      </c>
      <c r="CK39" s="113" t="str">
        <f>$CK$68</f>
        <v>HH</v>
      </c>
      <c r="CL39" s="113" t="str">
        <f>$CK$69</f>
        <v>KHH</v>
      </c>
      <c r="CM39" s="113" t="str">
        <f>$CN$68</f>
        <v>96.72% (n=59)</v>
      </c>
      <c r="CN39" s="113" t="str">
        <f>$CN$69</f>
        <v>3.28% (n=2)</v>
      </c>
      <c r="CO39" s="113">
        <f t="shared" si="50"/>
        <v>0</v>
      </c>
      <c r="CP39" s="113" t="s">
        <v>269</v>
      </c>
      <c r="CQ39" s="113" t="str">
        <f>$CQ$68</f>
        <v>KHH</v>
      </c>
      <c r="CR39" s="113" t="str">
        <f>$CR$67</f>
        <v>HH</v>
      </c>
      <c r="CS39" s="113" t="str">
        <f>$CT$68</f>
        <v>98.36% (n=60)</v>
      </c>
      <c r="CT39" s="113" t="str">
        <f>$CT$69</f>
        <v>1.64% (n=1)</v>
      </c>
      <c r="CU39" s="113" t="s">
        <v>269</v>
      </c>
      <c r="CV39" s="113" t="str">
        <f>$CV$68</f>
        <v>KHH</v>
      </c>
      <c r="CW39" s="113" t="str">
        <f>$CW$67</f>
        <v>HH</v>
      </c>
      <c r="CX39" s="113" t="str">
        <f>$CY$68</f>
        <v>98.36% (n=60)</v>
      </c>
      <c r="CY39" s="113" t="str">
        <f>$CY$69</f>
        <v>1.64% (n=1)</v>
      </c>
      <c r="CZ39" s="113" t="s">
        <v>174</v>
      </c>
      <c r="DA39" s="113" t="str">
        <f>$DA$68</f>
        <v>HH</v>
      </c>
      <c r="DB39" s="113" t="str">
        <f>$DB$67</f>
        <v>KHH</v>
      </c>
      <c r="DC39" s="113" t="str">
        <f>$DD$68</f>
        <v>96.72% (n=59)</v>
      </c>
      <c r="DD39" s="113" t="str">
        <f>$DD$69</f>
        <v>3.28% (n=2)</v>
      </c>
      <c r="DE39" s="113">
        <f t="shared" si="51"/>
        <v>0</v>
      </c>
      <c r="DF39" s="113" t="s">
        <v>174</v>
      </c>
      <c r="DG39" s="113" t="str">
        <f>$DG$68</f>
        <v>HH</v>
      </c>
      <c r="DH39" s="113" t="str">
        <f>$DH$67</f>
        <v>KHH</v>
      </c>
      <c r="DI39" s="113" t="str">
        <f>$DJ$68</f>
        <v>98.36% (n=60)</v>
      </c>
      <c r="DJ39" s="113" t="str">
        <f>$DJ$69</f>
        <v>1.64% (n=1)</v>
      </c>
      <c r="DK39" s="113" t="s">
        <v>174</v>
      </c>
      <c r="DL39" s="113" t="str">
        <f>$DL$68</f>
        <v>HH</v>
      </c>
      <c r="DM39" s="113" t="str">
        <f>$DM$67</f>
        <v>KHH</v>
      </c>
      <c r="DN39" s="113" t="str">
        <f>$DO$68</f>
        <v>98.36% (n=60)</v>
      </c>
      <c r="DO39" s="113" t="str">
        <f>$DO$69</f>
        <v>1.64% (n=1)</v>
      </c>
      <c r="DP39" s="113" t="s">
        <v>174</v>
      </c>
      <c r="DQ39" s="113" t="str">
        <f>$DQ$67</f>
        <v>HH</v>
      </c>
      <c r="DR39" s="113" t="str">
        <f>$DR$67</f>
        <v>KHH</v>
      </c>
      <c r="DS39" s="113" t="str">
        <f>$DT$68</f>
        <v>93.44% (n=57)</v>
      </c>
      <c r="DT39" s="113" t="str">
        <f>$DT$69</f>
        <v>6.56% (n=4)</v>
      </c>
      <c r="DU39" s="113">
        <f t="shared" si="52"/>
        <v>0</v>
      </c>
      <c r="DV39" s="113">
        <f t="shared" si="53"/>
        <v>0</v>
      </c>
      <c r="DW39" s="113" t="str">
        <f t="shared" si="54"/>
        <v>Đạt</v>
      </c>
      <c r="DX39" s="113">
        <f>Diem!O40</f>
        <v>150</v>
      </c>
      <c r="DY39" s="113" t="str">
        <f t="shared" si="55"/>
        <v>Không Đạt</v>
      </c>
      <c r="DZ39" s="118"/>
      <c r="EA39" s="118"/>
      <c r="EB39" s="118"/>
      <c r="EC39" s="118"/>
      <c r="ED39" s="118"/>
      <c r="EE39" s="118"/>
      <c r="EF39" s="118"/>
      <c r="EG39" s="118"/>
      <c r="EH39" s="118"/>
      <c r="EI39" s="118"/>
      <c r="EJ39" s="118"/>
      <c r="EK39" s="118"/>
      <c r="EL39" s="118"/>
      <c r="EM39" s="118"/>
      <c r="EN39" s="118"/>
      <c r="EO39" s="118"/>
      <c r="EP39" s="118"/>
      <c r="EQ39" s="118"/>
      <c r="ER39" s="118"/>
      <c r="ES39" s="118"/>
      <c r="ET39" s="118"/>
      <c r="EU39" s="118"/>
      <c r="EV39" s="118"/>
      <c r="EW39" s="118"/>
      <c r="EX39" s="118"/>
      <c r="EY39" s="118"/>
      <c r="EZ39" s="118"/>
      <c r="FA39" s="118"/>
      <c r="FB39" s="118"/>
      <c r="FC39" s="118"/>
      <c r="FD39" s="118"/>
      <c r="FE39" s="118"/>
      <c r="FF39" s="118"/>
      <c r="FG39" s="118"/>
      <c r="FH39" s="118"/>
      <c r="FI39" s="118"/>
      <c r="FJ39" s="118"/>
      <c r="FK39" s="118"/>
      <c r="FL39" s="118"/>
      <c r="FM39" s="118"/>
      <c r="FN39" s="118"/>
      <c r="FO39" s="118"/>
      <c r="FP39" s="118"/>
      <c r="FQ39" s="118"/>
      <c r="FR39" s="118"/>
      <c r="FS39" s="118"/>
      <c r="FT39" s="118"/>
      <c r="FU39" s="118"/>
      <c r="FV39" s="118"/>
      <c r="FW39" s="118"/>
      <c r="FX39" s="118"/>
      <c r="FY39" s="118"/>
      <c r="FZ39" s="118"/>
      <c r="GA39" s="118"/>
      <c r="GB39" s="118"/>
      <c r="GC39" s="118"/>
      <c r="GD39" s="118"/>
      <c r="GE39" s="118"/>
      <c r="GF39" s="118"/>
      <c r="GG39" s="118"/>
      <c r="GH39" s="118"/>
      <c r="GI39" s="118"/>
      <c r="GJ39" s="118"/>
      <c r="GK39" s="118"/>
      <c r="GL39" s="118"/>
      <c r="GM39" s="118"/>
      <c r="GN39" s="118"/>
      <c r="GO39" s="118"/>
    </row>
    <row r="40" spans="1:221" s="105" customFormat="1" ht="23.25" customHeight="1">
      <c r="A40" s="111">
        <v>39</v>
      </c>
      <c r="B40" s="109" t="s">
        <v>398</v>
      </c>
      <c r="C40" s="109" t="s">
        <v>297</v>
      </c>
      <c r="D40" s="109" t="s">
        <v>71</v>
      </c>
      <c r="E40" s="109" t="str">
        <f t="shared" si="60"/>
        <v>CƠ BẢN</v>
      </c>
      <c r="F40" s="109" t="s">
        <v>343</v>
      </c>
      <c r="G40" s="108" t="s">
        <v>5</v>
      </c>
      <c r="H40" s="108" t="s">
        <v>391</v>
      </c>
      <c r="I40" s="108" t="s">
        <v>344</v>
      </c>
      <c r="J40" s="109" t="s">
        <v>419</v>
      </c>
      <c r="K40" s="109"/>
      <c r="L40" s="108" t="s">
        <v>345</v>
      </c>
      <c r="M40" s="103">
        <v>2306</v>
      </c>
      <c r="N40" s="103" t="s">
        <v>251</v>
      </c>
      <c r="O40" s="117">
        <v>45271</v>
      </c>
      <c r="P40" s="103" t="s">
        <v>522</v>
      </c>
      <c r="Q40" s="103" t="s">
        <v>264</v>
      </c>
      <c r="R40" s="103" t="s">
        <v>522</v>
      </c>
      <c r="S40" s="103" t="s">
        <v>264</v>
      </c>
      <c r="T40" s="103" t="s">
        <v>576</v>
      </c>
      <c r="U40" s="103" t="s">
        <v>264</v>
      </c>
      <c r="V40" s="103" t="s">
        <v>487</v>
      </c>
      <c r="W40" s="103" t="s">
        <v>487</v>
      </c>
      <c r="X40" s="103" t="s">
        <v>278</v>
      </c>
      <c r="Y40" s="103">
        <v>0</v>
      </c>
      <c r="Z40" s="103">
        <v>0</v>
      </c>
      <c r="AA40" s="103">
        <v>0</v>
      </c>
      <c r="AB40" s="103"/>
      <c r="AC40" s="103"/>
      <c r="AD40" s="103">
        <v>0</v>
      </c>
      <c r="AE40" s="103">
        <f t="shared" si="31"/>
        <v>0</v>
      </c>
      <c r="AF40" s="103">
        <f>Diem!L41</f>
        <v>0</v>
      </c>
      <c r="AG40" s="103" t="str">
        <f t="shared" si="95"/>
        <v>Đạt</v>
      </c>
      <c r="AH40" s="103" t="s">
        <v>522</v>
      </c>
      <c r="AI40" s="103" t="s">
        <v>264</v>
      </c>
      <c r="AJ40" s="103" t="str">
        <f t="shared" si="32"/>
        <v>O RhD Dương</v>
      </c>
      <c r="AK40" s="103" t="str">
        <f>$AK$68</f>
        <v>O RhD Dương</v>
      </c>
      <c r="AL40" s="103"/>
      <c r="AM40" s="103"/>
      <c r="AN40" s="103" t="str">
        <f>$AN$68</f>
        <v>100% (n=61)</v>
      </c>
      <c r="AO40" s="103"/>
      <c r="AP40" s="103"/>
      <c r="AQ40" s="103">
        <f t="shared" si="33"/>
        <v>0</v>
      </c>
      <c r="AR40" s="103">
        <f t="shared" si="34"/>
        <v>0</v>
      </c>
      <c r="AS40" s="103">
        <f t="shared" si="35"/>
        <v>0</v>
      </c>
      <c r="AT40" s="103" t="s">
        <v>522</v>
      </c>
      <c r="AU40" s="103" t="s">
        <v>264</v>
      </c>
      <c r="AV40" s="103" t="str">
        <f t="shared" si="36"/>
        <v>O RhD Dương</v>
      </c>
      <c r="AW40" s="103" t="str">
        <f>$AW$68</f>
        <v>O RhD Dương</v>
      </c>
      <c r="AX40" s="103"/>
      <c r="AY40" s="103"/>
      <c r="AZ40" s="103" t="str">
        <f>$AZ$68</f>
        <v>100% (n=61)</v>
      </c>
      <c r="BA40" s="103"/>
      <c r="BB40" s="103"/>
      <c r="BC40" s="103">
        <f t="shared" si="37"/>
        <v>0</v>
      </c>
      <c r="BD40" s="103">
        <f t="shared" si="38"/>
        <v>0</v>
      </c>
      <c r="BE40" s="103">
        <f t="shared" si="39"/>
        <v>0</v>
      </c>
      <c r="BF40" s="103" t="s">
        <v>576</v>
      </c>
      <c r="BG40" s="103" t="s">
        <v>264</v>
      </c>
      <c r="BH40" s="103" t="str">
        <f t="shared" si="40"/>
        <v>AB RhD Dương</v>
      </c>
      <c r="BI40" s="103" t="str">
        <f>$BI$68</f>
        <v>AB RhD Dương</v>
      </c>
      <c r="BJ40" s="103"/>
      <c r="BK40" s="103"/>
      <c r="BL40" s="103" t="str">
        <f>$BL$68</f>
        <v>100% (n=61)</v>
      </c>
      <c r="BM40" s="103"/>
      <c r="BN40" s="103"/>
      <c r="BO40" s="103">
        <f t="shared" si="41"/>
        <v>0</v>
      </c>
      <c r="BP40" s="103">
        <f t="shared" si="42"/>
        <v>0</v>
      </c>
      <c r="BQ40" s="103">
        <f t="shared" si="43"/>
        <v>0</v>
      </c>
      <c r="BR40" s="103">
        <f t="shared" si="44"/>
        <v>0</v>
      </c>
      <c r="BS40" s="103" t="str">
        <f t="shared" si="45"/>
        <v>Đạt</v>
      </c>
      <c r="BT40" s="103">
        <f t="shared" si="46"/>
        <v>0</v>
      </c>
      <c r="BU40" s="103" t="str">
        <f t="shared" si="47"/>
        <v>Đạt</v>
      </c>
      <c r="BV40" s="103">
        <f>Diem!M41</f>
        <v>0</v>
      </c>
      <c r="BW40" s="103" t="str">
        <f t="shared" si="48"/>
        <v>Đạt</v>
      </c>
      <c r="BX40" s="103">
        <f>Diem!N41</f>
        <v>0</v>
      </c>
      <c r="BY40" s="103" t="str">
        <f t="shared" si="49"/>
        <v>Đạt</v>
      </c>
      <c r="BZ40" s="103" t="s">
        <v>269</v>
      </c>
      <c r="CA40" s="103" t="str">
        <f>$CA$68</f>
        <v>KHH</v>
      </c>
      <c r="CB40" s="103" t="str">
        <f>$CB$67</f>
        <v>HH</v>
      </c>
      <c r="CC40" s="103" t="str">
        <f>$CD$68</f>
        <v>98.36% (n=60)</v>
      </c>
      <c r="CD40" s="103" t="str">
        <f>$CD$69</f>
        <v>1.64% (n=1)</v>
      </c>
      <c r="CE40" s="103" t="s">
        <v>269</v>
      </c>
      <c r="CF40" s="103" t="str">
        <f>$CF$68</f>
        <v>KHH</v>
      </c>
      <c r="CG40" s="103" t="str">
        <f>$CG$67</f>
        <v>HH</v>
      </c>
      <c r="CH40" s="103" t="str">
        <f>$CI$68</f>
        <v>98.36% (n=60)</v>
      </c>
      <c r="CI40" s="103" t="str">
        <f>$CI$69</f>
        <v>1.64% (n=1)</v>
      </c>
      <c r="CJ40" s="103" t="s">
        <v>269</v>
      </c>
      <c r="CK40" s="103" t="str">
        <f>$CK$68</f>
        <v>HH</v>
      </c>
      <c r="CL40" s="103" t="str">
        <f>$CK$69</f>
        <v>KHH</v>
      </c>
      <c r="CM40" s="103" t="str">
        <f>$CN$68</f>
        <v>96.72% (n=59)</v>
      </c>
      <c r="CN40" s="103" t="str">
        <f>$CN$69</f>
        <v>3.28% (n=2)</v>
      </c>
      <c r="CO40" s="103">
        <f t="shared" si="50"/>
        <v>40</v>
      </c>
      <c r="CP40" s="103" t="s">
        <v>269</v>
      </c>
      <c r="CQ40" s="103" t="str">
        <f>$CQ$68</f>
        <v>KHH</v>
      </c>
      <c r="CR40" s="103" t="str">
        <f>$CR$67</f>
        <v>HH</v>
      </c>
      <c r="CS40" s="103" t="str">
        <f>$CT$68</f>
        <v>98.36% (n=60)</v>
      </c>
      <c r="CT40" s="103" t="str">
        <f>$CT$69</f>
        <v>1.64% (n=1)</v>
      </c>
      <c r="CU40" s="103" t="s">
        <v>269</v>
      </c>
      <c r="CV40" s="103" t="str">
        <f>$CV$68</f>
        <v>KHH</v>
      </c>
      <c r="CW40" s="103" t="str">
        <f>$CW$67</f>
        <v>HH</v>
      </c>
      <c r="CX40" s="103" t="str">
        <f>$CY$68</f>
        <v>98.36% (n=60)</v>
      </c>
      <c r="CY40" s="103" t="str">
        <f>$CY$69</f>
        <v>1.64% (n=1)</v>
      </c>
      <c r="CZ40" s="103" t="s">
        <v>269</v>
      </c>
      <c r="DA40" s="103" t="str">
        <f>$DA$68</f>
        <v>HH</v>
      </c>
      <c r="DB40" s="103" t="str">
        <f>$DB$67</f>
        <v>KHH</v>
      </c>
      <c r="DC40" s="103" t="str">
        <f>$DD$68</f>
        <v>96.72% (n=59)</v>
      </c>
      <c r="DD40" s="103" t="str">
        <f>$DD$69</f>
        <v>3.28% (n=2)</v>
      </c>
      <c r="DE40" s="103">
        <f t="shared" si="51"/>
        <v>40</v>
      </c>
      <c r="DF40" s="103" t="s">
        <v>269</v>
      </c>
      <c r="DG40" s="103" t="str">
        <f>$DG$68</f>
        <v>HH</v>
      </c>
      <c r="DH40" s="103" t="str">
        <f>$DH$67</f>
        <v>KHH</v>
      </c>
      <c r="DI40" s="103" t="str">
        <f>$DJ$68</f>
        <v>98.36% (n=60)</v>
      </c>
      <c r="DJ40" s="103" t="str">
        <f>$DJ$69</f>
        <v>1.64% (n=1)</v>
      </c>
      <c r="DK40" s="103" t="s">
        <v>269</v>
      </c>
      <c r="DL40" s="103" t="str">
        <f>$DL$68</f>
        <v>HH</v>
      </c>
      <c r="DM40" s="103" t="str">
        <f>$DM$67</f>
        <v>KHH</v>
      </c>
      <c r="DN40" s="103" t="str">
        <f>$DO$68</f>
        <v>98.36% (n=60)</v>
      </c>
      <c r="DO40" s="103" t="str">
        <f>$DO$69</f>
        <v>1.64% (n=1)</v>
      </c>
      <c r="DP40" s="103" t="s">
        <v>174</v>
      </c>
      <c r="DQ40" s="103" t="str">
        <f>$DQ$67</f>
        <v>HH</v>
      </c>
      <c r="DR40" s="103" t="str">
        <f>$DR$67</f>
        <v>KHH</v>
      </c>
      <c r="DS40" s="103" t="str">
        <f>$DT$68</f>
        <v>93.44% (n=57)</v>
      </c>
      <c r="DT40" s="103" t="str">
        <f>$DT$69</f>
        <v>6.56% (n=4)</v>
      </c>
      <c r="DU40" s="103">
        <f t="shared" si="52"/>
        <v>80</v>
      </c>
      <c r="DV40" s="103">
        <f t="shared" si="53"/>
        <v>150</v>
      </c>
      <c r="DW40" s="103" t="str">
        <f t="shared" si="54"/>
        <v>Không Đạt</v>
      </c>
      <c r="DX40" s="103">
        <f>Diem!O41</f>
        <v>150</v>
      </c>
      <c r="DY40" s="103" t="str">
        <f t="shared" si="55"/>
        <v>Không Đạt</v>
      </c>
      <c r="DZ40" s="104"/>
      <c r="EA40" s="104"/>
      <c r="EB40" s="104"/>
      <c r="EC40" s="104"/>
      <c r="ED40" s="104"/>
      <c r="EE40" s="104"/>
      <c r="EF40" s="104"/>
      <c r="EG40" s="104"/>
      <c r="EH40" s="104"/>
      <c r="EI40" s="104"/>
      <c r="EJ40" s="104"/>
      <c r="EK40" s="104"/>
      <c r="EL40" s="104"/>
      <c r="EM40" s="104"/>
      <c r="EN40" s="104"/>
      <c r="EO40" s="104"/>
      <c r="EP40" s="104"/>
      <c r="EQ40" s="104"/>
      <c r="ER40" s="104"/>
      <c r="ES40" s="104"/>
      <c r="ET40" s="104"/>
      <c r="EU40" s="104"/>
      <c r="EV40" s="104"/>
      <c r="EW40" s="104"/>
      <c r="EX40" s="104"/>
      <c r="EY40" s="104"/>
      <c r="EZ40" s="104"/>
      <c r="FA40" s="104"/>
      <c r="FB40" s="104"/>
      <c r="FC40" s="104"/>
      <c r="FD40" s="104"/>
      <c r="FE40" s="104"/>
      <c r="FF40" s="104"/>
      <c r="FG40" s="104"/>
      <c r="FH40" s="104"/>
      <c r="FI40" s="104"/>
      <c r="FJ40" s="104"/>
      <c r="FK40" s="104"/>
      <c r="FL40" s="104"/>
      <c r="FM40" s="104"/>
      <c r="FN40" s="104"/>
      <c r="FO40" s="104"/>
      <c r="FP40" s="104"/>
      <c r="FQ40" s="104"/>
      <c r="FR40" s="104"/>
      <c r="FS40" s="104"/>
      <c r="FT40" s="104"/>
      <c r="FU40" s="104"/>
      <c r="FV40" s="104"/>
      <c r="FW40" s="104"/>
      <c r="FX40" s="104"/>
      <c r="FY40" s="104"/>
      <c r="FZ40" s="104"/>
      <c r="GA40" s="104"/>
      <c r="GB40" s="104"/>
      <c r="GC40" s="104"/>
      <c r="GD40" s="104"/>
      <c r="GE40" s="104"/>
      <c r="GF40" s="104"/>
      <c r="GG40" s="104"/>
      <c r="GH40" s="104"/>
      <c r="GI40" s="104"/>
      <c r="GJ40" s="104"/>
      <c r="GK40" s="104"/>
      <c r="GL40" s="104"/>
      <c r="GM40" s="104"/>
      <c r="GN40" s="104"/>
      <c r="GO40" s="104"/>
    </row>
    <row r="41" spans="1:221" s="116" customFormat="1" ht="23.25" customHeight="1">
      <c r="A41" s="111">
        <v>40</v>
      </c>
      <c r="B41" s="112" t="s">
        <v>346</v>
      </c>
      <c r="C41" s="112" t="s">
        <v>298</v>
      </c>
      <c r="D41" s="112" t="s">
        <v>71</v>
      </c>
      <c r="E41" s="112" t="str">
        <f t="shared" si="60"/>
        <v>CƠ BẢN</v>
      </c>
      <c r="F41" s="112" t="s">
        <v>467</v>
      </c>
      <c r="G41" s="111" t="s">
        <v>5</v>
      </c>
      <c r="H41" s="111" t="s">
        <v>392</v>
      </c>
      <c r="I41" s="111" t="s">
        <v>348</v>
      </c>
      <c r="J41" s="112" t="s">
        <v>349</v>
      </c>
      <c r="K41" s="112"/>
      <c r="L41" s="111" t="s">
        <v>350</v>
      </c>
      <c r="M41" s="113">
        <v>2306</v>
      </c>
      <c r="N41" s="113" t="s">
        <v>251</v>
      </c>
      <c r="O41" s="114">
        <v>45271</v>
      </c>
      <c r="P41" s="113" t="s">
        <v>522</v>
      </c>
      <c r="Q41" s="113" t="s">
        <v>264</v>
      </c>
      <c r="R41" s="113" t="s">
        <v>522</v>
      </c>
      <c r="S41" s="113" t="s">
        <v>264</v>
      </c>
      <c r="T41" s="113" t="s">
        <v>576</v>
      </c>
      <c r="U41" s="113" t="s">
        <v>264</v>
      </c>
      <c r="V41" s="113" t="s">
        <v>487</v>
      </c>
      <c r="W41" s="113" t="s">
        <v>487</v>
      </c>
      <c r="X41" s="113" t="s">
        <v>278</v>
      </c>
      <c r="Y41" s="113">
        <v>0</v>
      </c>
      <c r="Z41" s="113">
        <v>0</v>
      </c>
      <c r="AA41" s="113">
        <v>0</v>
      </c>
      <c r="AB41" s="113"/>
      <c r="AC41" s="113"/>
      <c r="AD41" s="113">
        <v>0</v>
      </c>
      <c r="AE41" s="113">
        <f t="shared" si="31"/>
        <v>0</v>
      </c>
      <c r="AF41" s="113">
        <f>Diem!L42</f>
        <v>0</v>
      </c>
      <c r="AG41" s="113" t="str">
        <f t="shared" si="95"/>
        <v>Đạt</v>
      </c>
      <c r="AH41" s="113" t="s">
        <v>522</v>
      </c>
      <c r="AI41" s="113" t="s">
        <v>264</v>
      </c>
      <c r="AJ41" s="113" t="str">
        <f t="shared" si="32"/>
        <v>O RhD Dương</v>
      </c>
      <c r="AK41" s="113" t="str">
        <f>$AK$68</f>
        <v>O RhD Dương</v>
      </c>
      <c r="AL41" s="113"/>
      <c r="AM41" s="113"/>
      <c r="AN41" s="113" t="str">
        <f>$AN$68</f>
        <v>100% (n=61)</v>
      </c>
      <c r="AO41" s="113"/>
      <c r="AP41" s="113"/>
      <c r="AQ41" s="113">
        <f t="shared" si="33"/>
        <v>0</v>
      </c>
      <c r="AR41" s="113">
        <f t="shared" si="34"/>
        <v>0</v>
      </c>
      <c r="AS41" s="113">
        <f t="shared" si="35"/>
        <v>0</v>
      </c>
      <c r="AT41" s="113" t="s">
        <v>522</v>
      </c>
      <c r="AU41" s="113" t="s">
        <v>264</v>
      </c>
      <c r="AV41" s="113" t="str">
        <f t="shared" si="36"/>
        <v>O RhD Dương</v>
      </c>
      <c r="AW41" s="113" t="str">
        <f>$AW$68</f>
        <v>O RhD Dương</v>
      </c>
      <c r="AX41" s="113"/>
      <c r="AY41" s="113"/>
      <c r="AZ41" s="113" t="str">
        <f>$AZ$68</f>
        <v>100% (n=61)</v>
      </c>
      <c r="BA41" s="113"/>
      <c r="BB41" s="113"/>
      <c r="BC41" s="113">
        <f t="shared" si="37"/>
        <v>0</v>
      </c>
      <c r="BD41" s="113">
        <f t="shared" si="38"/>
        <v>0</v>
      </c>
      <c r="BE41" s="113">
        <f t="shared" si="39"/>
        <v>0</v>
      </c>
      <c r="BF41" s="113" t="s">
        <v>576</v>
      </c>
      <c r="BG41" s="113" t="s">
        <v>264</v>
      </c>
      <c r="BH41" s="113" t="str">
        <f t="shared" si="40"/>
        <v>AB RhD Dương</v>
      </c>
      <c r="BI41" s="113" t="str">
        <f>$BI$68</f>
        <v>AB RhD Dương</v>
      </c>
      <c r="BJ41" s="113"/>
      <c r="BK41" s="113"/>
      <c r="BL41" s="113" t="str">
        <f>$BL$68</f>
        <v>100% (n=61)</v>
      </c>
      <c r="BM41" s="113"/>
      <c r="BN41" s="113"/>
      <c r="BO41" s="113">
        <f t="shared" si="41"/>
        <v>0</v>
      </c>
      <c r="BP41" s="113">
        <f t="shared" si="42"/>
        <v>0</v>
      </c>
      <c r="BQ41" s="113">
        <f t="shared" si="43"/>
        <v>0</v>
      </c>
      <c r="BR41" s="113">
        <f t="shared" si="44"/>
        <v>0</v>
      </c>
      <c r="BS41" s="113" t="str">
        <f t="shared" si="45"/>
        <v>Đạt</v>
      </c>
      <c r="BT41" s="113">
        <f t="shared" si="46"/>
        <v>0</v>
      </c>
      <c r="BU41" s="113" t="str">
        <f t="shared" si="47"/>
        <v>Đạt</v>
      </c>
      <c r="BV41" s="113">
        <f>Diem!M42</f>
        <v>0</v>
      </c>
      <c r="BW41" s="113" t="str">
        <f t="shared" si="48"/>
        <v>Đạt</v>
      </c>
      <c r="BX41" s="113">
        <f>Diem!N42</f>
        <v>0</v>
      </c>
      <c r="BY41" s="113" t="str">
        <f t="shared" si="49"/>
        <v>Đạt</v>
      </c>
      <c r="BZ41" s="113" t="s">
        <v>269</v>
      </c>
      <c r="CA41" s="113" t="str">
        <f>$CA$68</f>
        <v>KHH</v>
      </c>
      <c r="CB41" s="113" t="str">
        <f>$CB$67</f>
        <v>HH</v>
      </c>
      <c r="CC41" s="113" t="str">
        <f>$CD$68</f>
        <v>98.36% (n=60)</v>
      </c>
      <c r="CD41" s="113" t="str">
        <f>$CD$69</f>
        <v>1.64% (n=1)</v>
      </c>
      <c r="CE41" s="113" t="s">
        <v>269</v>
      </c>
      <c r="CF41" s="113" t="str">
        <f>$CF$68</f>
        <v>KHH</v>
      </c>
      <c r="CG41" s="113" t="str">
        <f>$CG$67</f>
        <v>HH</v>
      </c>
      <c r="CH41" s="113" t="str">
        <f>$CI$68</f>
        <v>98.36% (n=60)</v>
      </c>
      <c r="CI41" s="113" t="str">
        <f>$CI$69</f>
        <v>1.64% (n=1)</v>
      </c>
      <c r="CJ41" s="113" t="s">
        <v>174</v>
      </c>
      <c r="CK41" s="113" t="str">
        <f>$CK$68</f>
        <v>HH</v>
      </c>
      <c r="CL41" s="113" t="str">
        <f>$CK$69</f>
        <v>KHH</v>
      </c>
      <c r="CM41" s="113" t="str">
        <f>$CN$68</f>
        <v>96.72% (n=59)</v>
      </c>
      <c r="CN41" s="113" t="str">
        <f>$CN$69</f>
        <v>3.28% (n=2)</v>
      </c>
      <c r="CO41" s="113">
        <f t="shared" si="50"/>
        <v>0</v>
      </c>
      <c r="CP41" s="113" t="s">
        <v>269</v>
      </c>
      <c r="CQ41" s="113" t="str">
        <f>$CQ$68</f>
        <v>KHH</v>
      </c>
      <c r="CR41" s="113" t="str">
        <f>$CR$67</f>
        <v>HH</v>
      </c>
      <c r="CS41" s="113" t="str">
        <f>$CT$68</f>
        <v>98.36% (n=60)</v>
      </c>
      <c r="CT41" s="113" t="str">
        <f>$CT$69</f>
        <v>1.64% (n=1)</v>
      </c>
      <c r="CU41" s="113" t="s">
        <v>269</v>
      </c>
      <c r="CV41" s="113" t="str">
        <f>$CV$68</f>
        <v>KHH</v>
      </c>
      <c r="CW41" s="113" t="str">
        <f>$CW$67</f>
        <v>HH</v>
      </c>
      <c r="CX41" s="113" t="str">
        <f>$CY$68</f>
        <v>98.36% (n=60)</v>
      </c>
      <c r="CY41" s="113" t="str">
        <f>$CY$69</f>
        <v>1.64% (n=1)</v>
      </c>
      <c r="CZ41" s="113" t="s">
        <v>174</v>
      </c>
      <c r="DA41" s="113" t="str">
        <f>$DA$68</f>
        <v>HH</v>
      </c>
      <c r="DB41" s="113" t="str">
        <f>$DB$67</f>
        <v>KHH</v>
      </c>
      <c r="DC41" s="113" t="str">
        <f>$DD$68</f>
        <v>96.72% (n=59)</v>
      </c>
      <c r="DD41" s="113" t="str">
        <f>$DD$69</f>
        <v>3.28% (n=2)</v>
      </c>
      <c r="DE41" s="113">
        <f t="shared" si="51"/>
        <v>0</v>
      </c>
      <c r="DF41" s="113" t="s">
        <v>174</v>
      </c>
      <c r="DG41" s="113" t="str">
        <f>$DG$68</f>
        <v>HH</v>
      </c>
      <c r="DH41" s="113" t="str">
        <f>$DH$67</f>
        <v>KHH</v>
      </c>
      <c r="DI41" s="113" t="str">
        <f>$DJ$68</f>
        <v>98.36% (n=60)</v>
      </c>
      <c r="DJ41" s="113" t="str">
        <f>$DJ$69</f>
        <v>1.64% (n=1)</v>
      </c>
      <c r="DK41" s="113" t="s">
        <v>174</v>
      </c>
      <c r="DL41" s="113" t="str">
        <f>$DL$68</f>
        <v>HH</v>
      </c>
      <c r="DM41" s="113" t="str">
        <f>$DM$67</f>
        <v>KHH</v>
      </c>
      <c r="DN41" s="113" t="str">
        <f>$DO$68</f>
        <v>98.36% (n=60)</v>
      </c>
      <c r="DO41" s="113" t="str">
        <f>$DO$69</f>
        <v>1.64% (n=1)</v>
      </c>
      <c r="DP41" s="113" t="s">
        <v>174</v>
      </c>
      <c r="DQ41" s="113" t="str">
        <f>$DQ$67</f>
        <v>HH</v>
      </c>
      <c r="DR41" s="113" t="str">
        <f>$DR$67</f>
        <v>KHH</v>
      </c>
      <c r="DS41" s="113" t="str">
        <f>$DT$68</f>
        <v>93.44% (n=57)</v>
      </c>
      <c r="DT41" s="113" t="str">
        <f>$DT$69</f>
        <v>6.56% (n=4)</v>
      </c>
      <c r="DU41" s="113">
        <f t="shared" si="52"/>
        <v>0</v>
      </c>
      <c r="DV41" s="113">
        <f t="shared" si="53"/>
        <v>0</v>
      </c>
      <c r="DW41" s="113" t="str">
        <f t="shared" si="54"/>
        <v>Đạt</v>
      </c>
      <c r="DX41" s="113">
        <f>Diem!O42</f>
        <v>0</v>
      </c>
      <c r="DY41" s="113" t="str">
        <f t="shared" si="55"/>
        <v>Đạt</v>
      </c>
      <c r="DZ41" s="118"/>
      <c r="EA41" s="118"/>
      <c r="EB41" s="118"/>
      <c r="EC41" s="118"/>
      <c r="ED41" s="118"/>
      <c r="EE41" s="118"/>
      <c r="EF41" s="118"/>
      <c r="EG41" s="118"/>
      <c r="EH41" s="118"/>
      <c r="EI41" s="118"/>
      <c r="EJ41" s="118"/>
      <c r="EK41" s="118"/>
      <c r="EL41" s="118"/>
      <c r="EM41" s="118"/>
      <c r="EN41" s="118"/>
      <c r="EO41" s="118"/>
      <c r="EP41" s="118"/>
      <c r="EQ41" s="118"/>
      <c r="ER41" s="118"/>
      <c r="ES41" s="118"/>
      <c r="ET41" s="118"/>
      <c r="EU41" s="118"/>
      <c r="EV41" s="118"/>
      <c r="EW41" s="118"/>
      <c r="EX41" s="118"/>
      <c r="EY41" s="118"/>
      <c r="EZ41" s="118"/>
      <c r="FA41" s="118"/>
      <c r="FB41" s="118"/>
      <c r="FC41" s="118"/>
      <c r="FD41" s="118"/>
      <c r="FE41" s="118"/>
      <c r="FF41" s="118"/>
      <c r="FG41" s="118"/>
      <c r="FH41" s="118"/>
      <c r="FI41" s="118"/>
      <c r="FJ41" s="118"/>
      <c r="FK41" s="118"/>
      <c r="FL41" s="118"/>
      <c r="FM41" s="118"/>
      <c r="FN41" s="118"/>
      <c r="FO41" s="118"/>
      <c r="FP41" s="118"/>
      <c r="FQ41" s="118"/>
      <c r="FR41" s="118"/>
      <c r="FS41" s="118"/>
      <c r="FT41" s="118"/>
      <c r="FU41" s="118"/>
      <c r="FV41" s="118"/>
      <c r="FW41" s="118"/>
      <c r="FX41" s="118"/>
      <c r="FY41" s="118"/>
      <c r="FZ41" s="118"/>
      <c r="GA41" s="118"/>
      <c r="GB41" s="118"/>
      <c r="GC41" s="118"/>
      <c r="GD41" s="118"/>
      <c r="GE41" s="118"/>
      <c r="GF41" s="118"/>
      <c r="GG41" s="118"/>
      <c r="GH41" s="118"/>
      <c r="GI41" s="118"/>
      <c r="GJ41" s="118"/>
      <c r="GK41" s="118"/>
      <c r="GL41" s="118"/>
      <c r="GM41" s="118"/>
      <c r="GN41" s="118"/>
      <c r="GO41" s="118"/>
    </row>
    <row r="42" spans="1:221" s="116" customFormat="1" ht="23.25" customHeight="1">
      <c r="A42" s="111">
        <v>41</v>
      </c>
      <c r="B42" s="112" t="s">
        <v>351</v>
      </c>
      <c r="C42" s="112" t="s">
        <v>299</v>
      </c>
      <c r="D42" s="112" t="s">
        <v>71</v>
      </c>
      <c r="E42" s="112" t="str">
        <f t="shared" si="60"/>
        <v>CƠ BẢN</v>
      </c>
      <c r="F42" s="112" t="s">
        <v>352</v>
      </c>
      <c r="G42" s="111" t="s">
        <v>5</v>
      </c>
      <c r="H42" s="111" t="s">
        <v>393</v>
      </c>
      <c r="I42" s="111" t="s">
        <v>353</v>
      </c>
      <c r="J42" s="112" t="s">
        <v>354</v>
      </c>
      <c r="K42" s="112"/>
      <c r="L42" s="111" t="s">
        <v>355</v>
      </c>
      <c r="M42" s="113">
        <v>2306</v>
      </c>
      <c r="N42" s="113" t="s">
        <v>251</v>
      </c>
      <c r="O42" s="114">
        <v>45271</v>
      </c>
      <c r="P42" s="113" t="s">
        <v>522</v>
      </c>
      <c r="Q42" s="113" t="s">
        <v>264</v>
      </c>
      <c r="R42" s="113" t="s">
        <v>522</v>
      </c>
      <c r="S42" s="113" t="s">
        <v>264</v>
      </c>
      <c r="T42" s="113" t="s">
        <v>576</v>
      </c>
      <c r="U42" s="113" t="s">
        <v>264</v>
      </c>
      <c r="V42" s="113" t="s">
        <v>487</v>
      </c>
      <c r="W42" s="113" t="s">
        <v>487</v>
      </c>
      <c r="X42" s="113" t="s">
        <v>278</v>
      </c>
      <c r="Y42" s="113">
        <v>0</v>
      </c>
      <c r="Z42" s="113">
        <v>0</v>
      </c>
      <c r="AA42" s="113">
        <v>0</v>
      </c>
      <c r="AB42" s="113"/>
      <c r="AC42" s="113"/>
      <c r="AD42" s="113">
        <v>0</v>
      </c>
      <c r="AE42" s="113">
        <f t="shared" si="31"/>
        <v>0</v>
      </c>
      <c r="AF42" s="113">
        <f>Diem!L43</f>
        <v>0</v>
      </c>
      <c r="AG42" s="113" t="str">
        <f t="shared" si="95"/>
        <v>Đạt</v>
      </c>
      <c r="AH42" s="113" t="s">
        <v>522</v>
      </c>
      <c r="AI42" s="113" t="s">
        <v>264</v>
      </c>
      <c r="AJ42" s="113" t="str">
        <f t="shared" si="32"/>
        <v>O RhD Dương</v>
      </c>
      <c r="AK42" s="113" t="str">
        <f>$AK$68</f>
        <v>O RhD Dương</v>
      </c>
      <c r="AL42" s="113"/>
      <c r="AM42" s="113"/>
      <c r="AN42" s="113" t="str">
        <f>$AN$68</f>
        <v>100% (n=61)</v>
      </c>
      <c r="AO42" s="113"/>
      <c r="AP42" s="113"/>
      <c r="AQ42" s="113">
        <f t="shared" si="33"/>
        <v>0</v>
      </c>
      <c r="AR42" s="113">
        <f t="shared" si="34"/>
        <v>0</v>
      </c>
      <c r="AS42" s="113">
        <f t="shared" si="35"/>
        <v>0</v>
      </c>
      <c r="AT42" s="113" t="s">
        <v>522</v>
      </c>
      <c r="AU42" s="113" t="s">
        <v>264</v>
      </c>
      <c r="AV42" s="113" t="str">
        <f t="shared" si="36"/>
        <v>O RhD Dương</v>
      </c>
      <c r="AW42" s="113" t="str">
        <f>$AW$68</f>
        <v>O RhD Dương</v>
      </c>
      <c r="AX42" s="113"/>
      <c r="AY42" s="113"/>
      <c r="AZ42" s="113" t="str">
        <f>$AZ$68</f>
        <v>100% (n=61)</v>
      </c>
      <c r="BA42" s="113"/>
      <c r="BB42" s="113"/>
      <c r="BC42" s="113">
        <f t="shared" si="37"/>
        <v>0</v>
      </c>
      <c r="BD42" s="113">
        <f t="shared" si="38"/>
        <v>0</v>
      </c>
      <c r="BE42" s="113">
        <f t="shared" si="39"/>
        <v>0</v>
      </c>
      <c r="BF42" s="113" t="s">
        <v>576</v>
      </c>
      <c r="BG42" s="113" t="s">
        <v>264</v>
      </c>
      <c r="BH42" s="113" t="str">
        <f t="shared" si="40"/>
        <v>AB RhD Dương</v>
      </c>
      <c r="BI42" s="113" t="str">
        <f>$BI$68</f>
        <v>AB RhD Dương</v>
      </c>
      <c r="BJ42" s="113"/>
      <c r="BK42" s="113"/>
      <c r="BL42" s="113" t="str">
        <f>$BL$68</f>
        <v>100% (n=61)</v>
      </c>
      <c r="BM42" s="113"/>
      <c r="BN42" s="113"/>
      <c r="BO42" s="113">
        <f t="shared" si="41"/>
        <v>0</v>
      </c>
      <c r="BP42" s="113">
        <f t="shared" si="42"/>
        <v>0</v>
      </c>
      <c r="BQ42" s="113">
        <f t="shared" si="43"/>
        <v>0</v>
      </c>
      <c r="BR42" s="113">
        <f t="shared" si="44"/>
        <v>0</v>
      </c>
      <c r="BS42" s="113" t="str">
        <f t="shared" si="45"/>
        <v>Đạt</v>
      </c>
      <c r="BT42" s="113">
        <f t="shared" si="46"/>
        <v>0</v>
      </c>
      <c r="BU42" s="113" t="str">
        <f t="shared" si="47"/>
        <v>Đạt</v>
      </c>
      <c r="BV42" s="113">
        <f>Diem!M43</f>
        <v>0</v>
      </c>
      <c r="BW42" s="113" t="str">
        <f t="shared" si="48"/>
        <v>Đạt</v>
      </c>
      <c r="BX42" s="113">
        <f>Diem!N43</f>
        <v>0</v>
      </c>
      <c r="BY42" s="113" t="str">
        <f t="shared" si="49"/>
        <v>Đạt</v>
      </c>
      <c r="BZ42" s="113" t="s">
        <v>269</v>
      </c>
      <c r="CA42" s="113" t="str">
        <f>$CA$68</f>
        <v>KHH</v>
      </c>
      <c r="CB42" s="113" t="str">
        <f>$CB$67</f>
        <v>HH</v>
      </c>
      <c r="CC42" s="113" t="str">
        <f>$CD$68</f>
        <v>98.36% (n=60)</v>
      </c>
      <c r="CD42" s="113" t="str">
        <f>$CD$69</f>
        <v>1.64% (n=1)</v>
      </c>
      <c r="CE42" s="113" t="s">
        <v>269</v>
      </c>
      <c r="CF42" s="113" t="str">
        <f>$CF$68</f>
        <v>KHH</v>
      </c>
      <c r="CG42" s="113" t="str">
        <f>$CG$67</f>
        <v>HH</v>
      </c>
      <c r="CH42" s="113" t="str">
        <f>$CI$68</f>
        <v>98.36% (n=60)</v>
      </c>
      <c r="CI42" s="113" t="str">
        <f>$CI$69</f>
        <v>1.64% (n=1)</v>
      </c>
      <c r="CJ42" s="113" t="s">
        <v>174</v>
      </c>
      <c r="CK42" s="113" t="str">
        <f>$CK$68</f>
        <v>HH</v>
      </c>
      <c r="CL42" s="113" t="str">
        <f>$CK$69</f>
        <v>KHH</v>
      </c>
      <c r="CM42" s="113" t="str">
        <f>$CN$68</f>
        <v>96.72% (n=59)</v>
      </c>
      <c r="CN42" s="113" t="str">
        <f>$CN$69</f>
        <v>3.28% (n=2)</v>
      </c>
      <c r="CO42" s="113">
        <f t="shared" si="50"/>
        <v>0</v>
      </c>
      <c r="CP42" s="113" t="s">
        <v>269</v>
      </c>
      <c r="CQ42" s="113" t="str">
        <f>$CQ$68</f>
        <v>KHH</v>
      </c>
      <c r="CR42" s="113" t="str">
        <f>$CR$67</f>
        <v>HH</v>
      </c>
      <c r="CS42" s="113" t="str">
        <f>$CT$68</f>
        <v>98.36% (n=60)</v>
      </c>
      <c r="CT42" s="113" t="str">
        <f>$CT$69</f>
        <v>1.64% (n=1)</v>
      </c>
      <c r="CU42" s="113" t="s">
        <v>269</v>
      </c>
      <c r="CV42" s="113" t="str">
        <f>$CV$68</f>
        <v>KHH</v>
      </c>
      <c r="CW42" s="113" t="str">
        <f>$CW$67</f>
        <v>HH</v>
      </c>
      <c r="CX42" s="113" t="str">
        <f>$CY$68</f>
        <v>98.36% (n=60)</v>
      </c>
      <c r="CY42" s="113" t="str">
        <f>$CY$69</f>
        <v>1.64% (n=1)</v>
      </c>
      <c r="CZ42" s="113" t="s">
        <v>174</v>
      </c>
      <c r="DA42" s="113" t="str">
        <f>$DA$68</f>
        <v>HH</v>
      </c>
      <c r="DB42" s="113" t="str">
        <f>$DB$67</f>
        <v>KHH</v>
      </c>
      <c r="DC42" s="113" t="str">
        <f>$DD$68</f>
        <v>96.72% (n=59)</v>
      </c>
      <c r="DD42" s="113" t="str">
        <f>$DD$69</f>
        <v>3.28% (n=2)</v>
      </c>
      <c r="DE42" s="113">
        <f t="shared" si="51"/>
        <v>0</v>
      </c>
      <c r="DF42" s="113" t="s">
        <v>174</v>
      </c>
      <c r="DG42" s="113" t="str">
        <f>$DG$68</f>
        <v>HH</v>
      </c>
      <c r="DH42" s="113" t="str">
        <f>$DH$67</f>
        <v>KHH</v>
      </c>
      <c r="DI42" s="113" t="str">
        <f>$DJ$68</f>
        <v>98.36% (n=60)</v>
      </c>
      <c r="DJ42" s="113" t="str">
        <f>$DJ$69</f>
        <v>1.64% (n=1)</v>
      </c>
      <c r="DK42" s="113" t="s">
        <v>174</v>
      </c>
      <c r="DL42" s="113" t="str">
        <f>$DL$68</f>
        <v>HH</v>
      </c>
      <c r="DM42" s="113" t="str">
        <f>$DM$67</f>
        <v>KHH</v>
      </c>
      <c r="DN42" s="113" t="str">
        <f>$DO$68</f>
        <v>98.36% (n=60)</v>
      </c>
      <c r="DO42" s="113" t="str">
        <f>$DO$69</f>
        <v>1.64% (n=1)</v>
      </c>
      <c r="DP42" s="113" t="s">
        <v>174</v>
      </c>
      <c r="DQ42" s="113" t="str">
        <f>$DQ$67</f>
        <v>HH</v>
      </c>
      <c r="DR42" s="113" t="str">
        <f>$DR$67</f>
        <v>KHH</v>
      </c>
      <c r="DS42" s="113" t="str">
        <f>$DT$68</f>
        <v>93.44% (n=57)</v>
      </c>
      <c r="DT42" s="113" t="str">
        <f>$DT$69</f>
        <v>6.56% (n=4)</v>
      </c>
      <c r="DU42" s="113">
        <f t="shared" si="52"/>
        <v>0</v>
      </c>
      <c r="DV42" s="113">
        <f t="shared" si="53"/>
        <v>0</v>
      </c>
      <c r="DW42" s="113" t="str">
        <f t="shared" si="54"/>
        <v>Đạt</v>
      </c>
      <c r="DX42" s="113">
        <f>Diem!O43</f>
        <v>0</v>
      </c>
      <c r="DY42" s="113" t="str">
        <f t="shared" si="55"/>
        <v>Đạt</v>
      </c>
      <c r="DZ42" s="118"/>
      <c r="EA42" s="118"/>
      <c r="EB42" s="118"/>
      <c r="EC42" s="118"/>
      <c r="ED42" s="118"/>
      <c r="EE42" s="118"/>
      <c r="EF42" s="118"/>
      <c r="EG42" s="118"/>
      <c r="EH42" s="118"/>
      <c r="EI42" s="118"/>
      <c r="EJ42" s="118"/>
      <c r="EK42" s="118"/>
      <c r="EL42" s="118"/>
      <c r="EM42" s="118"/>
      <c r="EN42" s="118"/>
      <c r="EO42" s="118"/>
      <c r="EP42" s="118"/>
      <c r="EQ42" s="118"/>
      <c r="ER42" s="118"/>
      <c r="ES42" s="118"/>
      <c r="ET42" s="118"/>
      <c r="EU42" s="118"/>
      <c r="EV42" s="118"/>
      <c r="EW42" s="118"/>
      <c r="EX42" s="118"/>
      <c r="EY42" s="118"/>
      <c r="EZ42" s="118"/>
      <c r="FA42" s="118"/>
      <c r="FB42" s="118"/>
      <c r="FC42" s="118"/>
      <c r="FD42" s="118"/>
      <c r="FE42" s="118"/>
      <c r="FF42" s="118"/>
      <c r="FG42" s="118"/>
      <c r="FH42" s="118"/>
      <c r="FI42" s="118"/>
      <c r="FJ42" s="118"/>
      <c r="FK42" s="118"/>
      <c r="FL42" s="118"/>
      <c r="FM42" s="118"/>
      <c r="FN42" s="118"/>
      <c r="FO42" s="118"/>
      <c r="FP42" s="118"/>
      <c r="FQ42" s="118"/>
      <c r="FR42" s="118"/>
      <c r="FS42" s="118"/>
      <c r="FT42" s="118"/>
      <c r="FU42" s="118"/>
      <c r="FV42" s="118"/>
      <c r="FW42" s="118"/>
      <c r="FX42" s="118"/>
      <c r="FY42" s="118"/>
      <c r="FZ42" s="118"/>
      <c r="GA42" s="118"/>
      <c r="GB42" s="118"/>
      <c r="GC42" s="118"/>
      <c r="GD42" s="118"/>
      <c r="GE42" s="118"/>
      <c r="GF42" s="118"/>
      <c r="GG42" s="118"/>
      <c r="GH42" s="118"/>
      <c r="GI42" s="118"/>
      <c r="GJ42" s="118"/>
      <c r="GK42" s="118"/>
      <c r="GL42" s="118"/>
      <c r="GM42" s="118"/>
      <c r="GN42" s="118"/>
      <c r="GO42" s="118"/>
    </row>
    <row r="43" spans="1:221" s="116" customFormat="1" ht="23.25" customHeight="1">
      <c r="A43" s="111">
        <v>42</v>
      </c>
      <c r="B43" s="112" t="s">
        <v>356</v>
      </c>
      <c r="C43" s="112" t="s">
        <v>368</v>
      </c>
      <c r="D43" s="112" t="s">
        <v>71</v>
      </c>
      <c r="E43" s="112" t="str">
        <f t="shared" si="60"/>
        <v>CƠ BẢN</v>
      </c>
      <c r="F43" s="112" t="s">
        <v>357</v>
      </c>
      <c r="G43" s="111" t="s">
        <v>358</v>
      </c>
      <c r="H43" s="111" t="s">
        <v>394</v>
      </c>
      <c r="I43" s="111" t="s">
        <v>359</v>
      </c>
      <c r="J43" s="112" t="s">
        <v>360</v>
      </c>
      <c r="K43" s="112"/>
      <c r="L43" s="111" t="s">
        <v>361</v>
      </c>
      <c r="M43" s="113">
        <v>2306</v>
      </c>
      <c r="N43" s="113" t="s">
        <v>251</v>
      </c>
      <c r="O43" s="114">
        <v>45271</v>
      </c>
      <c r="P43" s="113" t="s">
        <v>522</v>
      </c>
      <c r="Q43" s="113" t="s">
        <v>264</v>
      </c>
      <c r="R43" s="113" t="s">
        <v>522</v>
      </c>
      <c r="S43" s="113" t="s">
        <v>264</v>
      </c>
      <c r="T43" s="113" t="s">
        <v>576</v>
      </c>
      <c r="U43" s="113" t="s">
        <v>264</v>
      </c>
      <c r="V43" s="113" t="s">
        <v>487</v>
      </c>
      <c r="W43" s="113" t="s">
        <v>487</v>
      </c>
      <c r="X43" s="113" t="s">
        <v>278</v>
      </c>
      <c r="Y43" s="113">
        <v>0</v>
      </c>
      <c r="Z43" s="113">
        <v>0</v>
      </c>
      <c r="AA43" s="113">
        <v>0</v>
      </c>
      <c r="AB43" s="113"/>
      <c r="AC43" s="113"/>
      <c r="AD43" s="113">
        <v>0</v>
      </c>
      <c r="AE43" s="113">
        <f t="shared" si="31"/>
        <v>0</v>
      </c>
      <c r="AF43" s="113">
        <f>Diem!L44</f>
        <v>0</v>
      </c>
      <c r="AG43" s="113" t="str">
        <f t="shared" si="95"/>
        <v>Đạt</v>
      </c>
      <c r="AH43" s="113" t="s">
        <v>522</v>
      </c>
      <c r="AI43" s="113" t="s">
        <v>264</v>
      </c>
      <c r="AJ43" s="113" t="str">
        <f>AH43&amp;" "&amp;"RhD"&amp;" "&amp;AI43</f>
        <v>O RhD Dương</v>
      </c>
      <c r="AK43" s="113" t="str">
        <f>$AK$68</f>
        <v>O RhD Dương</v>
      </c>
      <c r="AL43" s="113"/>
      <c r="AM43" s="113"/>
      <c r="AN43" s="113" t="str">
        <f>$AN$68</f>
        <v>100% (n=61)</v>
      </c>
      <c r="AO43" s="113"/>
      <c r="AP43" s="113"/>
      <c r="AQ43" s="113">
        <f t="shared" si="33"/>
        <v>0</v>
      </c>
      <c r="AR43" s="113">
        <f t="shared" si="34"/>
        <v>0</v>
      </c>
      <c r="AS43" s="113">
        <f t="shared" si="35"/>
        <v>0</v>
      </c>
      <c r="AT43" s="113" t="s">
        <v>522</v>
      </c>
      <c r="AU43" s="113" t="s">
        <v>264</v>
      </c>
      <c r="AV43" s="113" t="str">
        <f t="shared" si="36"/>
        <v>O RhD Dương</v>
      </c>
      <c r="AW43" s="113" t="str">
        <f>$AW$68</f>
        <v>O RhD Dương</v>
      </c>
      <c r="AX43" s="113"/>
      <c r="AY43" s="113"/>
      <c r="AZ43" s="113" t="str">
        <f>$AZ$68</f>
        <v>100% (n=61)</v>
      </c>
      <c r="BA43" s="113"/>
      <c r="BB43" s="113"/>
      <c r="BC43" s="113">
        <f t="shared" si="37"/>
        <v>0</v>
      </c>
      <c r="BD43" s="113">
        <f t="shared" si="38"/>
        <v>0</v>
      </c>
      <c r="BE43" s="113">
        <f t="shared" si="39"/>
        <v>0</v>
      </c>
      <c r="BF43" s="113" t="s">
        <v>576</v>
      </c>
      <c r="BG43" s="113" t="s">
        <v>264</v>
      </c>
      <c r="BH43" s="113" t="str">
        <f t="shared" si="40"/>
        <v>AB RhD Dương</v>
      </c>
      <c r="BI43" s="113" t="str">
        <f>$BI$68</f>
        <v>AB RhD Dương</v>
      </c>
      <c r="BJ43" s="113"/>
      <c r="BK43" s="113"/>
      <c r="BL43" s="113" t="str">
        <f>$BL$68</f>
        <v>100% (n=61)</v>
      </c>
      <c r="BM43" s="113"/>
      <c r="BN43" s="113"/>
      <c r="BO43" s="113">
        <f t="shared" si="41"/>
        <v>0</v>
      </c>
      <c r="BP43" s="113">
        <f t="shared" si="42"/>
        <v>0</v>
      </c>
      <c r="BQ43" s="113">
        <f t="shared" si="43"/>
        <v>0</v>
      </c>
      <c r="BR43" s="113">
        <f t="shared" si="44"/>
        <v>0</v>
      </c>
      <c r="BS43" s="113" t="str">
        <f t="shared" si="45"/>
        <v>Đạt</v>
      </c>
      <c r="BT43" s="113">
        <f t="shared" si="46"/>
        <v>0</v>
      </c>
      <c r="BU43" s="113" t="str">
        <f t="shared" si="47"/>
        <v>Đạt</v>
      </c>
      <c r="BV43" s="113">
        <f>Diem!M44</f>
        <v>0</v>
      </c>
      <c r="BW43" s="113" t="str">
        <f t="shared" si="48"/>
        <v>Đạt</v>
      </c>
      <c r="BX43" s="113">
        <f>Diem!N44</f>
        <v>0</v>
      </c>
      <c r="BY43" s="113" t="str">
        <f t="shared" si="49"/>
        <v>Đạt</v>
      </c>
      <c r="BZ43" s="113" t="s">
        <v>269</v>
      </c>
      <c r="CA43" s="113" t="str">
        <f>$CA$68</f>
        <v>KHH</v>
      </c>
      <c r="CB43" s="113" t="str">
        <f>$CB$67</f>
        <v>HH</v>
      </c>
      <c r="CC43" s="113" t="str">
        <f>$CD$68</f>
        <v>98.36% (n=60)</v>
      </c>
      <c r="CD43" s="113" t="str">
        <f>$CD$69</f>
        <v>1.64% (n=1)</v>
      </c>
      <c r="CE43" s="113" t="s">
        <v>269</v>
      </c>
      <c r="CF43" s="113" t="str">
        <f>$CF$68</f>
        <v>KHH</v>
      </c>
      <c r="CG43" s="113" t="str">
        <f>$CG$67</f>
        <v>HH</v>
      </c>
      <c r="CH43" s="113" t="str">
        <f>$CI$68</f>
        <v>98.36% (n=60)</v>
      </c>
      <c r="CI43" s="113" t="str">
        <f>$CI$69</f>
        <v>1.64% (n=1)</v>
      </c>
      <c r="CJ43" s="113" t="s">
        <v>174</v>
      </c>
      <c r="CK43" s="113" t="str">
        <f>$CK$68</f>
        <v>HH</v>
      </c>
      <c r="CL43" s="113" t="str">
        <f>$CK$69</f>
        <v>KHH</v>
      </c>
      <c r="CM43" s="113" t="str">
        <f>$CN$68</f>
        <v>96.72% (n=59)</v>
      </c>
      <c r="CN43" s="113" t="str">
        <f>$CN$69</f>
        <v>3.28% (n=2)</v>
      </c>
      <c r="CO43" s="113">
        <f t="shared" si="50"/>
        <v>0</v>
      </c>
      <c r="CP43" s="113" t="s">
        <v>269</v>
      </c>
      <c r="CQ43" s="113" t="str">
        <f>$CQ$68</f>
        <v>KHH</v>
      </c>
      <c r="CR43" s="113" t="str">
        <f>$CR$67</f>
        <v>HH</v>
      </c>
      <c r="CS43" s="113" t="str">
        <f>$CT$68</f>
        <v>98.36% (n=60)</v>
      </c>
      <c r="CT43" s="113" t="str">
        <f>$CT$69</f>
        <v>1.64% (n=1)</v>
      </c>
      <c r="CU43" s="113" t="s">
        <v>269</v>
      </c>
      <c r="CV43" s="113" t="str">
        <f>$CV$68</f>
        <v>KHH</v>
      </c>
      <c r="CW43" s="113" t="str">
        <f>$CW$67</f>
        <v>HH</v>
      </c>
      <c r="CX43" s="113" t="str">
        <f>$CY$68</f>
        <v>98.36% (n=60)</v>
      </c>
      <c r="CY43" s="113" t="str">
        <f>$CY$69</f>
        <v>1.64% (n=1)</v>
      </c>
      <c r="CZ43" s="113" t="s">
        <v>174</v>
      </c>
      <c r="DA43" s="113" t="str">
        <f>$DA$68</f>
        <v>HH</v>
      </c>
      <c r="DB43" s="113" t="str">
        <f>$DB$67</f>
        <v>KHH</v>
      </c>
      <c r="DC43" s="113" t="str">
        <f>$DD$68</f>
        <v>96.72% (n=59)</v>
      </c>
      <c r="DD43" s="113" t="str">
        <f>$DD$69</f>
        <v>3.28% (n=2)</v>
      </c>
      <c r="DE43" s="113">
        <f t="shared" si="51"/>
        <v>0</v>
      </c>
      <c r="DF43" s="113" t="s">
        <v>174</v>
      </c>
      <c r="DG43" s="113" t="str">
        <f>$DG$68</f>
        <v>HH</v>
      </c>
      <c r="DH43" s="113" t="str">
        <f>$DH$67</f>
        <v>KHH</v>
      </c>
      <c r="DI43" s="113" t="str">
        <f>$DJ$68</f>
        <v>98.36% (n=60)</v>
      </c>
      <c r="DJ43" s="113" t="str">
        <f>$DJ$69</f>
        <v>1.64% (n=1)</v>
      </c>
      <c r="DK43" s="113" t="s">
        <v>174</v>
      </c>
      <c r="DL43" s="113" t="str">
        <f>$DL$68</f>
        <v>HH</v>
      </c>
      <c r="DM43" s="113" t="str">
        <f>$DM$67</f>
        <v>KHH</v>
      </c>
      <c r="DN43" s="113" t="str">
        <f>$DO$68</f>
        <v>98.36% (n=60)</v>
      </c>
      <c r="DO43" s="113" t="str">
        <f>$DO$69</f>
        <v>1.64% (n=1)</v>
      </c>
      <c r="DP43" s="113" t="s">
        <v>174</v>
      </c>
      <c r="DQ43" s="113" t="str">
        <f>$DQ$67</f>
        <v>HH</v>
      </c>
      <c r="DR43" s="113" t="str">
        <f>$DR$67</f>
        <v>KHH</v>
      </c>
      <c r="DS43" s="113" t="str">
        <f>$DT$68</f>
        <v>93.44% (n=57)</v>
      </c>
      <c r="DT43" s="113" t="str">
        <f>$DT$69</f>
        <v>6.56% (n=4)</v>
      </c>
      <c r="DU43" s="113">
        <f t="shared" si="52"/>
        <v>0</v>
      </c>
      <c r="DV43" s="113">
        <f t="shared" si="53"/>
        <v>0</v>
      </c>
      <c r="DW43" s="113" t="str">
        <f t="shared" si="54"/>
        <v>Đạt</v>
      </c>
      <c r="DX43" s="113">
        <f>Diem!O44</f>
        <v>0</v>
      </c>
      <c r="DY43" s="113" t="str">
        <f t="shared" si="55"/>
        <v>Đạt</v>
      </c>
      <c r="DZ43" s="118"/>
      <c r="EA43" s="118"/>
      <c r="EB43" s="118"/>
      <c r="EC43" s="118"/>
      <c r="ED43" s="118"/>
      <c r="EE43" s="118"/>
      <c r="EF43" s="118"/>
      <c r="EG43" s="118"/>
      <c r="EH43" s="118"/>
      <c r="EI43" s="118"/>
      <c r="EJ43" s="118"/>
      <c r="EK43" s="118"/>
      <c r="EL43" s="118"/>
      <c r="EM43" s="118"/>
      <c r="EN43" s="118"/>
      <c r="EO43" s="118"/>
      <c r="EP43" s="118"/>
      <c r="EQ43" s="118"/>
      <c r="ER43" s="118"/>
      <c r="ES43" s="118"/>
      <c r="ET43" s="118"/>
      <c r="EU43" s="118"/>
      <c r="EV43" s="118"/>
      <c r="EW43" s="118"/>
      <c r="EX43" s="118"/>
      <c r="EY43" s="118"/>
      <c r="EZ43" s="118"/>
      <c r="FA43" s="118"/>
      <c r="FB43" s="118"/>
      <c r="FC43" s="118"/>
      <c r="FD43" s="118"/>
      <c r="FE43" s="118"/>
      <c r="FF43" s="118"/>
      <c r="FG43" s="118"/>
      <c r="FH43" s="118"/>
      <c r="FI43" s="118"/>
      <c r="FJ43" s="118"/>
      <c r="FK43" s="118"/>
      <c r="FL43" s="118"/>
      <c r="FM43" s="118"/>
      <c r="FN43" s="118"/>
      <c r="FO43" s="118"/>
      <c r="FP43" s="118"/>
      <c r="FQ43" s="118"/>
      <c r="FR43" s="118"/>
      <c r="FS43" s="118"/>
      <c r="FT43" s="118"/>
      <c r="FU43" s="118"/>
      <c r="FV43" s="118"/>
      <c r="FW43" s="118"/>
      <c r="FX43" s="118"/>
      <c r="FY43" s="118"/>
      <c r="FZ43" s="118"/>
      <c r="GA43" s="118"/>
      <c r="GB43" s="118"/>
      <c r="GC43" s="118"/>
      <c r="GD43" s="118"/>
      <c r="GE43" s="118"/>
      <c r="GF43" s="118"/>
      <c r="GG43" s="118"/>
      <c r="GH43" s="118"/>
      <c r="GI43" s="118"/>
      <c r="GJ43" s="118"/>
      <c r="GK43" s="118"/>
      <c r="GL43" s="118"/>
      <c r="GM43" s="118"/>
      <c r="GN43" s="118"/>
      <c r="GO43" s="118"/>
    </row>
    <row r="44" spans="1:221" s="116" customFormat="1" ht="23.25" customHeight="1">
      <c r="A44" s="111">
        <v>43</v>
      </c>
      <c r="B44" s="112" t="s">
        <v>362</v>
      </c>
      <c r="C44" s="112" t="s">
        <v>369</v>
      </c>
      <c r="D44" s="112" t="s">
        <v>71</v>
      </c>
      <c r="E44" s="112" t="str">
        <f t="shared" si="60"/>
        <v>CƠ BẢN</v>
      </c>
      <c r="F44" s="112" t="s">
        <v>363</v>
      </c>
      <c r="G44" s="111" t="s">
        <v>5</v>
      </c>
      <c r="H44" s="111" t="s">
        <v>395</v>
      </c>
      <c r="I44" s="111" t="s">
        <v>364</v>
      </c>
      <c r="J44" s="112" t="s">
        <v>365</v>
      </c>
      <c r="K44" s="112" t="s">
        <v>400</v>
      </c>
      <c r="L44" s="111" t="s">
        <v>364</v>
      </c>
      <c r="M44" s="113">
        <v>2306</v>
      </c>
      <c r="N44" s="113" t="s">
        <v>251</v>
      </c>
      <c r="O44" s="114">
        <v>45271</v>
      </c>
      <c r="P44" s="113" t="s">
        <v>522</v>
      </c>
      <c r="Q44" s="113" t="s">
        <v>264</v>
      </c>
      <c r="R44" s="113" t="s">
        <v>522</v>
      </c>
      <c r="S44" s="113" t="s">
        <v>264</v>
      </c>
      <c r="T44" s="113" t="s">
        <v>576</v>
      </c>
      <c r="U44" s="113" t="s">
        <v>264</v>
      </c>
      <c r="V44" s="113" t="s">
        <v>487</v>
      </c>
      <c r="W44" s="113" t="s">
        <v>487</v>
      </c>
      <c r="X44" s="113" t="s">
        <v>278</v>
      </c>
      <c r="Y44" s="113">
        <v>0</v>
      </c>
      <c r="Z44" s="113">
        <v>0</v>
      </c>
      <c r="AA44" s="113">
        <v>0</v>
      </c>
      <c r="AB44" s="113"/>
      <c r="AC44" s="113"/>
      <c r="AD44" s="113">
        <v>0</v>
      </c>
      <c r="AE44" s="113">
        <f t="shared" si="31"/>
        <v>0</v>
      </c>
      <c r="AF44" s="113">
        <f>Diem!L45</f>
        <v>0</v>
      </c>
      <c r="AG44" s="113" t="str">
        <f t="shared" si="95"/>
        <v>Đạt</v>
      </c>
      <c r="AH44" s="113" t="s">
        <v>522</v>
      </c>
      <c r="AI44" s="113" t="s">
        <v>264</v>
      </c>
      <c r="AJ44" s="113" t="str">
        <f t="shared" si="32"/>
        <v>O RhD Dương</v>
      </c>
      <c r="AK44" s="113" t="str">
        <f>$AK$68</f>
        <v>O RhD Dương</v>
      </c>
      <c r="AL44" s="113"/>
      <c r="AM44" s="113"/>
      <c r="AN44" s="113" t="str">
        <f>$AN$68</f>
        <v>100% (n=61)</v>
      </c>
      <c r="AO44" s="113"/>
      <c r="AP44" s="113"/>
      <c r="AQ44" s="113">
        <f t="shared" si="33"/>
        <v>0</v>
      </c>
      <c r="AR44" s="113">
        <f t="shared" si="34"/>
        <v>0</v>
      </c>
      <c r="AS44" s="113">
        <f t="shared" si="35"/>
        <v>0</v>
      </c>
      <c r="AT44" s="113" t="s">
        <v>522</v>
      </c>
      <c r="AU44" s="113" t="s">
        <v>264</v>
      </c>
      <c r="AV44" s="113" t="str">
        <f t="shared" si="36"/>
        <v>O RhD Dương</v>
      </c>
      <c r="AW44" s="113" t="str">
        <f>$AW$68</f>
        <v>O RhD Dương</v>
      </c>
      <c r="AX44" s="113"/>
      <c r="AY44" s="113"/>
      <c r="AZ44" s="113" t="str">
        <f>$AZ$68</f>
        <v>100% (n=61)</v>
      </c>
      <c r="BA44" s="113"/>
      <c r="BB44" s="113"/>
      <c r="BC44" s="113">
        <f t="shared" si="37"/>
        <v>0</v>
      </c>
      <c r="BD44" s="113">
        <f t="shared" si="38"/>
        <v>0</v>
      </c>
      <c r="BE44" s="113">
        <f t="shared" si="39"/>
        <v>0</v>
      </c>
      <c r="BF44" s="113" t="s">
        <v>576</v>
      </c>
      <c r="BG44" s="113" t="s">
        <v>264</v>
      </c>
      <c r="BH44" s="113" t="str">
        <f t="shared" si="40"/>
        <v>AB RhD Dương</v>
      </c>
      <c r="BI44" s="113" t="str">
        <f>$BI$68</f>
        <v>AB RhD Dương</v>
      </c>
      <c r="BJ44" s="113"/>
      <c r="BK44" s="113"/>
      <c r="BL44" s="113" t="str">
        <f>$BL$68</f>
        <v>100% (n=61)</v>
      </c>
      <c r="BM44" s="113"/>
      <c r="BN44" s="113"/>
      <c r="BO44" s="113">
        <f t="shared" si="41"/>
        <v>0</v>
      </c>
      <c r="BP44" s="113">
        <f t="shared" si="42"/>
        <v>0</v>
      </c>
      <c r="BQ44" s="113">
        <f t="shared" si="43"/>
        <v>0</v>
      </c>
      <c r="BR44" s="113">
        <f t="shared" si="44"/>
        <v>0</v>
      </c>
      <c r="BS44" s="113" t="str">
        <f t="shared" si="45"/>
        <v>Đạt</v>
      </c>
      <c r="BT44" s="113">
        <f t="shared" si="46"/>
        <v>0</v>
      </c>
      <c r="BU44" s="113" t="str">
        <f t="shared" si="47"/>
        <v>Đạt</v>
      </c>
      <c r="BV44" s="113">
        <f>Diem!M45</f>
        <v>0</v>
      </c>
      <c r="BW44" s="113" t="str">
        <f t="shared" si="48"/>
        <v>Đạt</v>
      </c>
      <c r="BX44" s="113">
        <f>Diem!N45</f>
        <v>0</v>
      </c>
      <c r="BY44" s="113" t="str">
        <f t="shared" si="49"/>
        <v>Đạt</v>
      </c>
      <c r="BZ44" s="113" t="s">
        <v>269</v>
      </c>
      <c r="CA44" s="113" t="str">
        <f>$CA$68</f>
        <v>KHH</v>
      </c>
      <c r="CB44" s="113" t="str">
        <f>$CB$67</f>
        <v>HH</v>
      </c>
      <c r="CC44" s="113" t="str">
        <f>$CD$68</f>
        <v>98.36% (n=60)</v>
      </c>
      <c r="CD44" s="113" t="str">
        <f>$CD$69</f>
        <v>1.64% (n=1)</v>
      </c>
      <c r="CE44" s="113" t="s">
        <v>269</v>
      </c>
      <c r="CF44" s="113" t="str">
        <f>$CF$68</f>
        <v>KHH</v>
      </c>
      <c r="CG44" s="113" t="str">
        <f>$CG$67</f>
        <v>HH</v>
      </c>
      <c r="CH44" s="113" t="str">
        <f>$CI$68</f>
        <v>98.36% (n=60)</v>
      </c>
      <c r="CI44" s="113" t="str">
        <f>$CI$69</f>
        <v>1.64% (n=1)</v>
      </c>
      <c r="CJ44" s="113" t="s">
        <v>174</v>
      </c>
      <c r="CK44" s="113" t="str">
        <f>$CK$68</f>
        <v>HH</v>
      </c>
      <c r="CL44" s="113" t="str">
        <f>$CK$69</f>
        <v>KHH</v>
      </c>
      <c r="CM44" s="113" t="str">
        <f>$CN$68</f>
        <v>96.72% (n=59)</v>
      </c>
      <c r="CN44" s="113" t="str">
        <f>$CN$69</f>
        <v>3.28% (n=2)</v>
      </c>
      <c r="CO44" s="113">
        <f t="shared" si="50"/>
        <v>0</v>
      </c>
      <c r="CP44" s="113" t="s">
        <v>269</v>
      </c>
      <c r="CQ44" s="113" t="str">
        <f>$CQ$68</f>
        <v>KHH</v>
      </c>
      <c r="CR44" s="113" t="str">
        <f>$CR$67</f>
        <v>HH</v>
      </c>
      <c r="CS44" s="113" t="str">
        <f>$CT$68</f>
        <v>98.36% (n=60)</v>
      </c>
      <c r="CT44" s="113" t="str">
        <f>$CT$69</f>
        <v>1.64% (n=1)</v>
      </c>
      <c r="CU44" s="113" t="s">
        <v>269</v>
      </c>
      <c r="CV44" s="113" t="str">
        <f>$CV$68</f>
        <v>KHH</v>
      </c>
      <c r="CW44" s="113" t="str">
        <f>$CW$67</f>
        <v>HH</v>
      </c>
      <c r="CX44" s="113" t="str">
        <f>$CY$68</f>
        <v>98.36% (n=60)</v>
      </c>
      <c r="CY44" s="113" t="str">
        <f>$CY$69</f>
        <v>1.64% (n=1)</v>
      </c>
      <c r="CZ44" s="113" t="s">
        <v>174</v>
      </c>
      <c r="DA44" s="113" t="str">
        <f>$DA$68</f>
        <v>HH</v>
      </c>
      <c r="DB44" s="113" t="str">
        <f>$DB$67</f>
        <v>KHH</v>
      </c>
      <c r="DC44" s="113" t="str">
        <f>$DD$68</f>
        <v>96.72% (n=59)</v>
      </c>
      <c r="DD44" s="113" t="str">
        <f>$DD$69</f>
        <v>3.28% (n=2)</v>
      </c>
      <c r="DE44" s="113">
        <f t="shared" si="51"/>
        <v>0</v>
      </c>
      <c r="DF44" s="113" t="s">
        <v>174</v>
      </c>
      <c r="DG44" s="113" t="str">
        <f>$DG$68</f>
        <v>HH</v>
      </c>
      <c r="DH44" s="113" t="str">
        <f>$DH$67</f>
        <v>KHH</v>
      </c>
      <c r="DI44" s="113" t="str">
        <f>$DJ$68</f>
        <v>98.36% (n=60)</v>
      </c>
      <c r="DJ44" s="113" t="str">
        <f>$DJ$69</f>
        <v>1.64% (n=1)</v>
      </c>
      <c r="DK44" s="113" t="s">
        <v>174</v>
      </c>
      <c r="DL44" s="113" t="str">
        <f>$DL$68</f>
        <v>HH</v>
      </c>
      <c r="DM44" s="113" t="str">
        <f>$DM$67</f>
        <v>KHH</v>
      </c>
      <c r="DN44" s="113" t="str">
        <f>$DO$68</f>
        <v>98.36% (n=60)</v>
      </c>
      <c r="DO44" s="113" t="str">
        <f>$DO$69</f>
        <v>1.64% (n=1)</v>
      </c>
      <c r="DP44" s="113" t="s">
        <v>174</v>
      </c>
      <c r="DQ44" s="113" t="str">
        <f>$DQ$67</f>
        <v>HH</v>
      </c>
      <c r="DR44" s="113" t="str">
        <f>$DR$67</f>
        <v>KHH</v>
      </c>
      <c r="DS44" s="113" t="str">
        <f>$DT$68</f>
        <v>93.44% (n=57)</v>
      </c>
      <c r="DT44" s="113" t="str">
        <f>$DT$69</f>
        <v>6.56% (n=4)</v>
      </c>
      <c r="DU44" s="113">
        <f>IF((IF(AND(DF44&lt;&gt;DG44,DG44="KHH"),100,IF(AND(DF44&lt;&gt;DG44,DG44="HH"),40,0)))+(IF(AND(DK44&lt;&gt;DL44,DL44="KHH"),100,IF(AND(DK44&lt;&gt;DL44,DL44="HH"),40,0))+(IF(AND(DP44&lt;&gt;DQ44,DQ44="KHH"),100,IF(AND(DP44&lt;&gt;DQ44,DQ44="HH"),40,0))))&gt;150,150,(IF(AND(DF44&lt;&gt;DG44,DG44="KHH"),100,IF(AND(DF44&lt;&gt;DG44,DG44="HH"),40,0)))+(IF(AND(DK44&lt;&gt;DL44,DL44="KHH"),100,IF(AND(DK44&lt;&gt;DL44,DL44="HH"),40,0))+(IF(AND(DP44&lt;&gt;DQ44,DQ44="KHH"),100,IF(AND(DP44&lt;&gt;DQ44,DQ44="HH"),40,0)))))</f>
        <v>0</v>
      </c>
      <c r="DV44" s="113">
        <f t="shared" si="53"/>
        <v>0</v>
      </c>
      <c r="DW44" s="113" t="str">
        <f t="shared" si="54"/>
        <v>Đạt</v>
      </c>
      <c r="DX44" s="113">
        <f>Diem!O45</f>
        <v>150</v>
      </c>
      <c r="DY44" s="113" t="str">
        <f t="shared" si="55"/>
        <v>Không Đạt</v>
      </c>
      <c r="DZ44" s="118"/>
      <c r="EA44" s="118"/>
      <c r="EB44" s="118"/>
      <c r="EC44" s="118"/>
      <c r="ED44" s="118"/>
      <c r="EE44" s="118"/>
      <c r="EF44" s="118"/>
      <c r="EG44" s="118"/>
      <c r="EH44" s="118"/>
      <c r="EI44" s="118"/>
      <c r="EJ44" s="118"/>
      <c r="EK44" s="118"/>
      <c r="EL44" s="118"/>
      <c r="EM44" s="118"/>
      <c r="EN44" s="118"/>
      <c r="EO44" s="118"/>
      <c r="EP44" s="118"/>
      <c r="EQ44" s="118"/>
      <c r="ER44" s="118"/>
      <c r="ES44" s="118"/>
      <c r="ET44" s="118"/>
      <c r="EU44" s="118"/>
      <c r="EV44" s="118"/>
      <c r="EW44" s="118"/>
      <c r="EX44" s="118"/>
      <c r="EY44" s="118"/>
      <c r="EZ44" s="118"/>
      <c r="FA44" s="118"/>
      <c r="FB44" s="118"/>
      <c r="FC44" s="118"/>
      <c r="FD44" s="118"/>
      <c r="FE44" s="118"/>
      <c r="FF44" s="118"/>
      <c r="FG44" s="118"/>
      <c r="FH44" s="118"/>
      <c r="FI44" s="118"/>
      <c r="FJ44" s="118"/>
      <c r="FK44" s="118"/>
      <c r="FL44" s="118"/>
      <c r="FM44" s="118"/>
      <c r="FN44" s="118"/>
      <c r="FO44" s="118"/>
      <c r="FP44" s="118"/>
      <c r="FQ44" s="118"/>
      <c r="FR44" s="118"/>
      <c r="FS44" s="118"/>
      <c r="FT44" s="118"/>
      <c r="FU44" s="118"/>
      <c r="FV44" s="118"/>
      <c r="FW44" s="118"/>
      <c r="FX44" s="118"/>
      <c r="FY44" s="118"/>
      <c r="FZ44" s="118"/>
      <c r="GA44" s="118"/>
      <c r="GB44" s="118"/>
      <c r="GC44" s="118"/>
      <c r="GD44" s="118"/>
      <c r="GE44" s="118"/>
      <c r="GF44" s="118"/>
      <c r="GG44" s="118"/>
      <c r="GH44" s="118"/>
      <c r="GI44" s="118"/>
      <c r="GJ44" s="118"/>
      <c r="GK44" s="118"/>
      <c r="GL44" s="118"/>
      <c r="GM44" s="118"/>
      <c r="GN44" s="118"/>
      <c r="GO44" s="118"/>
    </row>
    <row r="45" spans="1:221" s="116" customFormat="1" ht="23.25" customHeight="1">
      <c r="A45" s="111">
        <v>44</v>
      </c>
      <c r="B45" s="112" t="s">
        <v>366</v>
      </c>
      <c r="C45" s="112" t="s">
        <v>370</v>
      </c>
      <c r="D45" s="112" t="s">
        <v>71</v>
      </c>
      <c r="E45" s="112" t="str">
        <f t="shared" si="60"/>
        <v>CƠ BẢN</v>
      </c>
      <c r="F45" s="112" t="s">
        <v>367</v>
      </c>
      <c r="G45" s="111" t="s">
        <v>339</v>
      </c>
      <c r="H45" s="111" t="s">
        <v>396</v>
      </c>
      <c r="I45" s="111" t="s">
        <v>414</v>
      </c>
      <c r="J45" s="112" t="s">
        <v>420</v>
      </c>
      <c r="K45" s="112"/>
      <c r="L45" s="111" t="s">
        <v>414</v>
      </c>
      <c r="M45" s="113">
        <v>2306</v>
      </c>
      <c r="N45" s="113" t="s">
        <v>251</v>
      </c>
      <c r="O45" s="114">
        <v>45271</v>
      </c>
      <c r="P45" s="113" t="s">
        <v>522</v>
      </c>
      <c r="Q45" s="113" t="s">
        <v>264</v>
      </c>
      <c r="R45" s="113" t="s">
        <v>522</v>
      </c>
      <c r="S45" s="113" t="s">
        <v>264</v>
      </c>
      <c r="T45" s="113" t="s">
        <v>576</v>
      </c>
      <c r="U45" s="113" t="s">
        <v>264</v>
      </c>
      <c r="V45" s="113" t="s">
        <v>487</v>
      </c>
      <c r="W45" s="113" t="s">
        <v>487</v>
      </c>
      <c r="X45" s="113" t="s">
        <v>278</v>
      </c>
      <c r="Y45" s="113">
        <v>0</v>
      </c>
      <c r="Z45" s="113">
        <v>0</v>
      </c>
      <c r="AA45" s="113">
        <v>0</v>
      </c>
      <c r="AB45" s="113"/>
      <c r="AC45" s="113"/>
      <c r="AD45" s="113">
        <v>0</v>
      </c>
      <c r="AE45" s="113">
        <f t="shared" si="31"/>
        <v>0</v>
      </c>
      <c r="AF45" s="113">
        <f>Diem!L46</f>
        <v>0</v>
      </c>
      <c r="AG45" s="113" t="str">
        <f t="shared" si="95"/>
        <v>Đạt</v>
      </c>
      <c r="AH45" s="113" t="s">
        <v>522</v>
      </c>
      <c r="AI45" s="113" t="s">
        <v>264</v>
      </c>
      <c r="AJ45" s="113" t="str">
        <f t="shared" si="32"/>
        <v>O RhD Dương</v>
      </c>
      <c r="AK45" s="113" t="str">
        <f>$AK$68</f>
        <v>O RhD Dương</v>
      </c>
      <c r="AL45" s="113"/>
      <c r="AM45" s="113"/>
      <c r="AN45" s="113" t="str">
        <f>$AN$68</f>
        <v>100% (n=61)</v>
      </c>
      <c r="AO45" s="113"/>
      <c r="AP45" s="113"/>
      <c r="AQ45" s="113">
        <f t="shared" si="33"/>
        <v>0</v>
      </c>
      <c r="AR45" s="113">
        <f t="shared" si="34"/>
        <v>0</v>
      </c>
      <c r="AS45" s="113">
        <f t="shared" si="35"/>
        <v>0</v>
      </c>
      <c r="AT45" s="113" t="s">
        <v>522</v>
      </c>
      <c r="AU45" s="113" t="s">
        <v>264</v>
      </c>
      <c r="AV45" s="113" t="str">
        <f t="shared" si="36"/>
        <v>O RhD Dương</v>
      </c>
      <c r="AW45" s="113" t="str">
        <f>$AW$68</f>
        <v>O RhD Dương</v>
      </c>
      <c r="AX45" s="113"/>
      <c r="AY45" s="113"/>
      <c r="AZ45" s="113" t="str">
        <f>$AZ$68</f>
        <v>100% (n=61)</v>
      </c>
      <c r="BA45" s="113"/>
      <c r="BB45" s="113"/>
      <c r="BC45" s="113">
        <f t="shared" si="37"/>
        <v>0</v>
      </c>
      <c r="BD45" s="113">
        <f t="shared" si="38"/>
        <v>0</v>
      </c>
      <c r="BE45" s="113">
        <f t="shared" si="39"/>
        <v>0</v>
      </c>
      <c r="BF45" s="113" t="s">
        <v>576</v>
      </c>
      <c r="BG45" s="113" t="s">
        <v>264</v>
      </c>
      <c r="BH45" s="113" t="str">
        <f t="shared" si="40"/>
        <v>AB RhD Dương</v>
      </c>
      <c r="BI45" s="113" t="str">
        <f>$BI$68</f>
        <v>AB RhD Dương</v>
      </c>
      <c r="BJ45" s="113"/>
      <c r="BK45" s="113"/>
      <c r="BL45" s="113" t="str">
        <f>$BL$68</f>
        <v>100% (n=61)</v>
      </c>
      <c r="BM45" s="113"/>
      <c r="BN45" s="113"/>
      <c r="BO45" s="113">
        <f t="shared" si="41"/>
        <v>0</v>
      </c>
      <c r="BP45" s="113">
        <f t="shared" si="42"/>
        <v>0</v>
      </c>
      <c r="BQ45" s="113">
        <f t="shared" si="43"/>
        <v>0</v>
      </c>
      <c r="BR45" s="113">
        <f t="shared" si="44"/>
        <v>0</v>
      </c>
      <c r="BS45" s="113" t="str">
        <f t="shared" si="45"/>
        <v>Đạt</v>
      </c>
      <c r="BT45" s="113">
        <f t="shared" si="46"/>
        <v>0</v>
      </c>
      <c r="BU45" s="113" t="str">
        <f t="shared" si="47"/>
        <v>Đạt</v>
      </c>
      <c r="BV45" s="113">
        <f>Diem!M46</f>
        <v>0</v>
      </c>
      <c r="BW45" s="113" t="str">
        <f t="shared" si="48"/>
        <v>Đạt</v>
      </c>
      <c r="BX45" s="113">
        <f>Diem!N46</f>
        <v>0</v>
      </c>
      <c r="BY45" s="113" t="str">
        <f t="shared" si="49"/>
        <v>Đạt</v>
      </c>
      <c r="BZ45" s="113" t="s">
        <v>269</v>
      </c>
      <c r="CA45" s="113" t="str">
        <f>$CA$68</f>
        <v>KHH</v>
      </c>
      <c r="CB45" s="113" t="str">
        <f>$CB$67</f>
        <v>HH</v>
      </c>
      <c r="CC45" s="113" t="str">
        <f>$CD$68</f>
        <v>98.36% (n=60)</v>
      </c>
      <c r="CD45" s="113" t="str">
        <f>$CD$69</f>
        <v>1.64% (n=1)</v>
      </c>
      <c r="CE45" s="113" t="s">
        <v>269</v>
      </c>
      <c r="CF45" s="113" t="str">
        <f>$CF$68</f>
        <v>KHH</v>
      </c>
      <c r="CG45" s="113" t="str">
        <f>$CG$67</f>
        <v>HH</v>
      </c>
      <c r="CH45" s="113" t="str">
        <f>$CI$68</f>
        <v>98.36% (n=60)</v>
      </c>
      <c r="CI45" s="113" t="str">
        <f>$CI$69</f>
        <v>1.64% (n=1)</v>
      </c>
      <c r="CJ45" s="113" t="s">
        <v>174</v>
      </c>
      <c r="CK45" s="113" t="str">
        <f>$CK$68</f>
        <v>HH</v>
      </c>
      <c r="CL45" s="113" t="str">
        <f>$CK$69</f>
        <v>KHH</v>
      </c>
      <c r="CM45" s="113" t="str">
        <f>$CN$68</f>
        <v>96.72% (n=59)</v>
      </c>
      <c r="CN45" s="113" t="str">
        <f>$CN$69</f>
        <v>3.28% (n=2)</v>
      </c>
      <c r="CO45" s="113">
        <f t="shared" si="50"/>
        <v>0</v>
      </c>
      <c r="CP45" s="113" t="s">
        <v>269</v>
      </c>
      <c r="CQ45" s="113" t="str">
        <f>$CQ$68</f>
        <v>KHH</v>
      </c>
      <c r="CR45" s="113" t="str">
        <f>$CR$67</f>
        <v>HH</v>
      </c>
      <c r="CS45" s="113" t="str">
        <f>$CT$68</f>
        <v>98.36% (n=60)</v>
      </c>
      <c r="CT45" s="113" t="str">
        <f>$CT$69</f>
        <v>1.64% (n=1)</v>
      </c>
      <c r="CU45" s="113" t="s">
        <v>269</v>
      </c>
      <c r="CV45" s="113" t="str">
        <f>$CV$68</f>
        <v>KHH</v>
      </c>
      <c r="CW45" s="113" t="str">
        <f>$CW$67</f>
        <v>HH</v>
      </c>
      <c r="CX45" s="113" t="str">
        <f>$CY$68</f>
        <v>98.36% (n=60)</v>
      </c>
      <c r="CY45" s="113" t="str">
        <f>$CY$69</f>
        <v>1.64% (n=1)</v>
      </c>
      <c r="CZ45" s="113" t="s">
        <v>174</v>
      </c>
      <c r="DA45" s="113" t="str">
        <f>$DA$68</f>
        <v>HH</v>
      </c>
      <c r="DB45" s="113" t="str">
        <f>$DB$67</f>
        <v>KHH</v>
      </c>
      <c r="DC45" s="113" t="str">
        <f>$DD$68</f>
        <v>96.72% (n=59)</v>
      </c>
      <c r="DD45" s="113" t="str">
        <f>$DD$69</f>
        <v>3.28% (n=2)</v>
      </c>
      <c r="DE45" s="113">
        <f t="shared" si="51"/>
        <v>0</v>
      </c>
      <c r="DF45" s="113" t="s">
        <v>174</v>
      </c>
      <c r="DG45" s="113" t="str">
        <f>$DG$68</f>
        <v>HH</v>
      </c>
      <c r="DH45" s="113" t="str">
        <f>$DH$67</f>
        <v>KHH</v>
      </c>
      <c r="DI45" s="113" t="str">
        <f>$DJ$68</f>
        <v>98.36% (n=60)</v>
      </c>
      <c r="DJ45" s="113" t="str">
        <f>$DJ$69</f>
        <v>1.64% (n=1)</v>
      </c>
      <c r="DK45" s="113" t="s">
        <v>174</v>
      </c>
      <c r="DL45" s="113" t="str">
        <f>$DL$68</f>
        <v>HH</v>
      </c>
      <c r="DM45" s="113" t="str">
        <f>$DM$67</f>
        <v>KHH</v>
      </c>
      <c r="DN45" s="113" t="str">
        <f>$DO$68</f>
        <v>98.36% (n=60)</v>
      </c>
      <c r="DO45" s="113" t="str">
        <f>$DO$69</f>
        <v>1.64% (n=1)</v>
      </c>
      <c r="DP45" s="113" t="s">
        <v>174</v>
      </c>
      <c r="DQ45" s="113" t="str">
        <f>$DQ$67</f>
        <v>HH</v>
      </c>
      <c r="DR45" s="113" t="str">
        <f>$DR$67</f>
        <v>KHH</v>
      </c>
      <c r="DS45" s="113" t="str">
        <f>$DT$68</f>
        <v>93.44% (n=57)</v>
      </c>
      <c r="DT45" s="113" t="str">
        <f>$DT$69</f>
        <v>6.56% (n=4)</v>
      </c>
      <c r="DU45" s="113">
        <f t="shared" si="52"/>
        <v>0</v>
      </c>
      <c r="DV45" s="113">
        <f t="shared" si="53"/>
        <v>0</v>
      </c>
      <c r="DW45" s="113" t="str">
        <f t="shared" si="54"/>
        <v>Đạt</v>
      </c>
      <c r="DX45" s="113">
        <f>Diem!O46</f>
        <v>0</v>
      </c>
      <c r="DY45" s="113" t="str">
        <f t="shared" si="55"/>
        <v>Đạt</v>
      </c>
      <c r="DZ45" s="118"/>
      <c r="EA45" s="118"/>
      <c r="EB45" s="118"/>
      <c r="EC45" s="118"/>
      <c r="ED45" s="118"/>
      <c r="EE45" s="118"/>
      <c r="EF45" s="118"/>
      <c r="EG45" s="118"/>
      <c r="EH45" s="118"/>
      <c r="EI45" s="118"/>
      <c r="EJ45" s="118"/>
      <c r="EK45" s="118"/>
      <c r="EL45" s="118"/>
      <c r="EM45" s="118"/>
      <c r="EN45" s="118"/>
      <c r="EO45" s="118"/>
      <c r="EP45" s="118"/>
      <c r="EQ45" s="118"/>
      <c r="ER45" s="118"/>
      <c r="ES45" s="118"/>
      <c r="ET45" s="118"/>
      <c r="EU45" s="118"/>
      <c r="EV45" s="118"/>
      <c r="EW45" s="118"/>
      <c r="EX45" s="118"/>
      <c r="EY45" s="118"/>
      <c r="EZ45" s="118"/>
      <c r="FA45" s="118"/>
      <c r="FB45" s="118"/>
      <c r="FC45" s="118"/>
      <c r="FD45" s="118"/>
      <c r="FE45" s="118"/>
      <c r="FF45" s="118"/>
      <c r="FG45" s="118"/>
      <c r="FH45" s="118"/>
      <c r="FI45" s="118"/>
      <c r="FJ45" s="118"/>
      <c r="FK45" s="118"/>
      <c r="FL45" s="118"/>
      <c r="FM45" s="118"/>
      <c r="FN45" s="118"/>
      <c r="FO45" s="118"/>
      <c r="FP45" s="118"/>
      <c r="FQ45" s="118"/>
      <c r="FR45" s="118"/>
      <c r="FS45" s="118"/>
      <c r="FT45" s="118"/>
      <c r="FU45" s="118"/>
      <c r="FV45" s="118"/>
      <c r="FW45" s="118"/>
      <c r="FX45" s="118"/>
      <c r="FY45" s="118"/>
      <c r="FZ45" s="118"/>
      <c r="GA45" s="118"/>
      <c r="GB45" s="118"/>
      <c r="GC45" s="118"/>
      <c r="GD45" s="118"/>
      <c r="GE45" s="118"/>
      <c r="GF45" s="118"/>
      <c r="GG45" s="118"/>
      <c r="GH45" s="118"/>
      <c r="GI45" s="118"/>
      <c r="GJ45" s="118"/>
      <c r="GK45" s="118"/>
      <c r="GL45" s="118"/>
      <c r="GM45" s="118"/>
      <c r="GN45" s="118"/>
      <c r="GO45" s="118"/>
    </row>
    <row r="46" spans="1:221" s="116" customFormat="1" ht="23.25" customHeight="1">
      <c r="A46" s="111">
        <v>45</v>
      </c>
      <c r="B46" s="112" t="s">
        <v>449</v>
      </c>
      <c r="C46" s="112" t="s">
        <v>523</v>
      </c>
      <c r="D46" s="112" t="s">
        <v>71</v>
      </c>
      <c r="E46" s="112" t="str">
        <f t="shared" si="60"/>
        <v>CƠ BẢN</v>
      </c>
      <c r="F46" s="112" t="s">
        <v>450</v>
      </c>
      <c r="G46" s="111"/>
      <c r="H46" s="111"/>
      <c r="I46" s="111"/>
      <c r="J46" s="119"/>
      <c r="K46" s="112"/>
      <c r="L46" s="111"/>
      <c r="M46" s="113">
        <v>2306</v>
      </c>
      <c r="N46" s="113" t="s">
        <v>251</v>
      </c>
      <c r="O46" s="114">
        <v>45271</v>
      </c>
      <c r="P46" s="113" t="s">
        <v>522</v>
      </c>
      <c r="Q46" s="113" t="s">
        <v>264</v>
      </c>
      <c r="R46" s="113" t="s">
        <v>522</v>
      </c>
      <c r="S46" s="113" t="s">
        <v>264</v>
      </c>
      <c r="T46" s="113" t="s">
        <v>576</v>
      </c>
      <c r="U46" s="113" t="s">
        <v>264</v>
      </c>
      <c r="V46" s="113" t="s">
        <v>487</v>
      </c>
      <c r="W46" s="113" t="s">
        <v>487</v>
      </c>
      <c r="X46" s="113" t="s">
        <v>278</v>
      </c>
      <c r="Y46" s="113">
        <v>0</v>
      </c>
      <c r="Z46" s="113">
        <v>0</v>
      </c>
      <c r="AA46" s="113">
        <v>0</v>
      </c>
      <c r="AB46" s="113"/>
      <c r="AC46" s="113"/>
      <c r="AD46" s="113">
        <v>0</v>
      </c>
      <c r="AE46" s="113">
        <f t="shared" ref="AE46:AE53" si="514">IF(AD46=1,50,0)</f>
        <v>0</v>
      </c>
      <c r="AF46" s="113">
        <f>Diem!L47</f>
        <v>0</v>
      </c>
      <c r="AG46" s="113" t="str">
        <f t="shared" ref="AG46:AG53" si="515">IF(AF46&lt;80, "Đạt",IF(AF46&lt;100, "Cảnh báo","Không Đạt"))</f>
        <v>Đạt</v>
      </c>
      <c r="AH46" s="113" t="s">
        <v>522</v>
      </c>
      <c r="AI46" s="113" t="s">
        <v>264</v>
      </c>
      <c r="AJ46" s="113" t="str">
        <f t="shared" ref="AJ46:AJ53" si="516">AH46&amp;" "&amp;"RhD"&amp;" "&amp;AI46</f>
        <v>O RhD Dương</v>
      </c>
      <c r="AK46" s="113" t="str">
        <f>$AK$68</f>
        <v>O RhD Dương</v>
      </c>
      <c r="AL46" s="113"/>
      <c r="AM46" s="113"/>
      <c r="AN46" s="113" t="str">
        <f>$AN$68</f>
        <v>100% (n=61)</v>
      </c>
      <c r="AO46" s="113"/>
      <c r="AP46" s="113"/>
      <c r="AQ46" s="113">
        <f t="shared" ref="AQ46:AQ53" si="517">IF(AH46=P46,0,IF(AH46="CXĐ",50,100))</f>
        <v>0</v>
      </c>
      <c r="AR46" s="113">
        <f t="shared" ref="AR46:AR53" si="518">IF(AI46=Q46,0,IF(AI46="CXĐ",50,100))</f>
        <v>0</v>
      </c>
      <c r="AS46" s="113">
        <f t="shared" ref="AS46:AS53" si="519">IF((AQ46+AR46)&gt;150,150,(AQ46+AR46))</f>
        <v>0</v>
      </c>
      <c r="AT46" s="113" t="s">
        <v>522</v>
      </c>
      <c r="AU46" s="113" t="s">
        <v>264</v>
      </c>
      <c r="AV46" s="113" t="str">
        <f t="shared" ref="AV46:AV53" si="520">AT46&amp;" "&amp;"RhD"&amp;" "&amp;AU46</f>
        <v>O RhD Dương</v>
      </c>
      <c r="AW46" s="113" t="str">
        <f>$AW$68</f>
        <v>O RhD Dương</v>
      </c>
      <c r="AX46" s="113"/>
      <c r="AY46" s="113"/>
      <c r="AZ46" s="113" t="str">
        <f>$AZ$68</f>
        <v>100% (n=61)</v>
      </c>
      <c r="BA46" s="113"/>
      <c r="BB46" s="113"/>
      <c r="BC46" s="113">
        <f t="shared" ref="BC46:BC53" si="521">IF(AT46=R46,0,IF(AT46="CXĐ",50,100))</f>
        <v>0</v>
      </c>
      <c r="BD46" s="113">
        <f t="shared" ref="BD46:BD53" si="522">IF(AU46=S46,0,IF(AU46="CXĐ",50,100))</f>
        <v>0</v>
      </c>
      <c r="BE46" s="113">
        <f t="shared" ref="BE46:BE53" si="523">IF((BC46+BD46)&gt;150,150,(BC46+BD46))</f>
        <v>0</v>
      </c>
      <c r="BF46" s="113" t="s">
        <v>576</v>
      </c>
      <c r="BG46" s="113" t="s">
        <v>264</v>
      </c>
      <c r="BH46" s="113" t="str">
        <f t="shared" ref="BH46:BH53" si="524">BF46&amp;" "&amp;"RhD"&amp;" "&amp;BG46</f>
        <v>AB RhD Dương</v>
      </c>
      <c r="BI46" s="113" t="str">
        <f>$BI$68</f>
        <v>AB RhD Dương</v>
      </c>
      <c r="BJ46" s="113"/>
      <c r="BK46" s="113"/>
      <c r="BL46" s="113" t="str">
        <f>$BL$68</f>
        <v>100% (n=61)</v>
      </c>
      <c r="BM46" s="113"/>
      <c r="BN46" s="113"/>
      <c r="BO46" s="113">
        <f t="shared" ref="BO46:BO53" si="525">IF(BF46=T46,0,IF(BF46="CXĐ",50,100))</f>
        <v>0</v>
      </c>
      <c r="BP46" s="113">
        <f t="shared" ref="BP46:BP53" si="526">IF(BG46=U46,0,IF(BG46="CXĐ",50,100))</f>
        <v>0</v>
      </c>
      <c r="BQ46" s="113">
        <f t="shared" ref="BQ46:BQ53" si="527">IF((BO46+BP46)&gt;150,150,(BO46+BP46))</f>
        <v>0</v>
      </c>
      <c r="BR46" s="113">
        <f t="shared" ref="BR46:BR53" si="528">AQ46+BC46+BO46</f>
        <v>0</v>
      </c>
      <c r="BS46" s="113" t="str">
        <f t="shared" ref="BS46:BS53" si="529">IF(BR46&lt;80, "Đạt",IF(BR46&lt;100, "Cảnh báo","Không Đạt"))</f>
        <v>Đạt</v>
      </c>
      <c r="BT46" s="113">
        <f t="shared" ref="BT46:BT53" si="530">AR46+BD46+BP46</f>
        <v>0</v>
      </c>
      <c r="BU46" s="113" t="str">
        <f t="shared" ref="BU46:BU53" si="531">IF(BT46&lt;80, "Đạt",IF(BT46&lt;100, "Cảnh báo","Không Đạt"))</f>
        <v>Đạt</v>
      </c>
      <c r="BV46" s="113">
        <f>Diem!M47</f>
        <v>0</v>
      </c>
      <c r="BW46" s="113" t="str">
        <f t="shared" ref="BW46:BW53" si="532">IF(BV46&lt;80, "Đạt",IF(BV46&lt;100, "Cảnh báo","Không Đạt"))</f>
        <v>Đạt</v>
      </c>
      <c r="BX46" s="113">
        <f>Diem!N47</f>
        <v>0</v>
      </c>
      <c r="BY46" s="113" t="str">
        <f t="shared" ref="BY46:BY53" si="533">IF(BX46&lt;80, "Đạt",IF(BX46&lt;100, "Cảnh báo","Không Đạt"))</f>
        <v>Đạt</v>
      </c>
      <c r="BZ46" s="113" t="s">
        <v>269</v>
      </c>
      <c r="CA46" s="113" t="str">
        <f>$CA$68</f>
        <v>KHH</v>
      </c>
      <c r="CB46" s="113" t="str">
        <f>$CB$67</f>
        <v>HH</v>
      </c>
      <c r="CC46" s="113" t="str">
        <f>$CD$68</f>
        <v>98.36% (n=60)</v>
      </c>
      <c r="CD46" s="113" t="str">
        <f>$CD$69</f>
        <v>1.64% (n=1)</v>
      </c>
      <c r="CE46" s="113" t="s">
        <v>269</v>
      </c>
      <c r="CF46" s="113" t="str">
        <f>$CF$68</f>
        <v>KHH</v>
      </c>
      <c r="CG46" s="113" t="str">
        <f>$CG$67</f>
        <v>HH</v>
      </c>
      <c r="CH46" s="113" t="str">
        <f>$CI$68</f>
        <v>98.36% (n=60)</v>
      </c>
      <c r="CI46" s="113" t="str">
        <f>$CI$69</f>
        <v>1.64% (n=1)</v>
      </c>
      <c r="CJ46" s="113" t="s">
        <v>174</v>
      </c>
      <c r="CK46" s="113" t="str">
        <f>$CK$68</f>
        <v>HH</v>
      </c>
      <c r="CL46" s="113" t="str">
        <f>$CK$69</f>
        <v>KHH</v>
      </c>
      <c r="CM46" s="113" t="str">
        <f>$CN$68</f>
        <v>96.72% (n=59)</v>
      </c>
      <c r="CN46" s="113" t="str">
        <f>$CN$69</f>
        <v>3.28% (n=2)</v>
      </c>
      <c r="CO46" s="113">
        <f t="shared" ref="CO46:CO53" si="534">IF((IF(AND(BZ46&lt;&gt;CA46,CA46="KHH"),100,IF(AND(BZ46&lt;&gt;CA46,CA46="HH"),40,0)))+(IF(AND(CE46&lt;&gt;CF46,CF46="KHH"),100,IF(AND(CE46&lt;&gt;CF46,CF46="HH"),40,0))+(IF(AND(CJ46&lt;&gt;CK46,CK46="KHH"),100,IF(AND(CJ46&lt;&gt;CK46,CK46="HH"),40,0))))&gt;150,150,(IF(AND(BZ46&lt;&gt;CA46,CA46="KHH"),100,IF(AND(BZ46&lt;&gt;CA46,CA46="HH"),40,0)))+(IF(AND(CE46&lt;&gt;CF46,CF46="KHH"),100,IF(AND(CE46&lt;&gt;CF46,CF46="HH"),40,0))+(IF(AND(CJ46&lt;&gt;CK46,CK46="KHH"),100,IF(AND(CJ46&lt;&gt;CK46,CK46="HH"),40,0)))))</f>
        <v>0</v>
      </c>
      <c r="CP46" s="113" t="s">
        <v>269</v>
      </c>
      <c r="CQ46" s="113" t="str">
        <f>$CQ$68</f>
        <v>KHH</v>
      </c>
      <c r="CR46" s="113" t="str">
        <f>$CR$67</f>
        <v>HH</v>
      </c>
      <c r="CS46" s="113" t="str">
        <f>$CT$68</f>
        <v>98.36% (n=60)</v>
      </c>
      <c r="CT46" s="113" t="str">
        <f>$CT$69</f>
        <v>1.64% (n=1)</v>
      </c>
      <c r="CU46" s="113" t="s">
        <v>269</v>
      </c>
      <c r="CV46" s="113" t="str">
        <f>$CV$68</f>
        <v>KHH</v>
      </c>
      <c r="CW46" s="113" t="str">
        <f>$CW$67</f>
        <v>HH</v>
      </c>
      <c r="CX46" s="113" t="str">
        <f>$CY$68</f>
        <v>98.36% (n=60)</v>
      </c>
      <c r="CY46" s="113" t="str">
        <f>$CY$69</f>
        <v>1.64% (n=1)</v>
      </c>
      <c r="CZ46" s="113" t="s">
        <v>174</v>
      </c>
      <c r="DA46" s="113" t="str">
        <f>$DA$68</f>
        <v>HH</v>
      </c>
      <c r="DB46" s="113" t="str">
        <f>$DB$67</f>
        <v>KHH</v>
      </c>
      <c r="DC46" s="113" t="str">
        <f>$DD$68</f>
        <v>96.72% (n=59)</v>
      </c>
      <c r="DD46" s="113" t="str">
        <f>$DD$69</f>
        <v>3.28% (n=2)</v>
      </c>
      <c r="DE46" s="113">
        <f t="shared" ref="DE46:DE53" si="535">IF((IF(AND(CP46&lt;&gt;CQ46,CQ46="KHH"),100,IF(AND(CP46&lt;&gt;CQ46,CQ46="HH"),40,0)))+(IF(AND(CU46&lt;&gt;CV46,CV46="KHH"),100,IF(AND(CU46&lt;&gt;CV46,CV46="HH"),40,0))+(IF(AND(CZ46&lt;&gt;DA46,DA46="KHH"),100,IF(AND(CZ46&lt;&gt;DA46,DA46="HH"),40,0))))&gt;150,150,(IF(AND(CP46&lt;&gt;CQ46,CQ46="KHH"),100,IF(AND(CP46&lt;&gt;CQ46,CQ46="HH"),40,0)))+(IF(AND(CU46&lt;&gt;CV46,CV46="KHH"),100,IF(AND(CU46&lt;&gt;CV46,CV46="HH"),40,0))+(IF(AND(CZ46&lt;&gt;DA46,DA46="KHH"),100,IF(AND(CZ46&lt;&gt;DA46,DA46="HH"),40,0)))))</f>
        <v>0</v>
      </c>
      <c r="DF46" s="113" t="s">
        <v>174</v>
      </c>
      <c r="DG46" s="113" t="str">
        <f>$DG$68</f>
        <v>HH</v>
      </c>
      <c r="DH46" s="113" t="str">
        <f>$DH$67</f>
        <v>KHH</v>
      </c>
      <c r="DI46" s="113" t="str">
        <f>$DJ$68</f>
        <v>98.36% (n=60)</v>
      </c>
      <c r="DJ46" s="113" t="str">
        <f>$DJ$69</f>
        <v>1.64% (n=1)</v>
      </c>
      <c r="DK46" s="113" t="s">
        <v>174</v>
      </c>
      <c r="DL46" s="113" t="str">
        <f>$DL$68</f>
        <v>HH</v>
      </c>
      <c r="DM46" s="113" t="str">
        <f>$DM$67</f>
        <v>KHH</v>
      </c>
      <c r="DN46" s="113" t="str">
        <f>$DO$68</f>
        <v>98.36% (n=60)</v>
      </c>
      <c r="DO46" s="113" t="str">
        <f>$DO$69</f>
        <v>1.64% (n=1)</v>
      </c>
      <c r="DP46" s="113" t="s">
        <v>174</v>
      </c>
      <c r="DQ46" s="113" t="str">
        <f>$DQ$67</f>
        <v>HH</v>
      </c>
      <c r="DR46" s="113" t="str">
        <f>$DR$67</f>
        <v>KHH</v>
      </c>
      <c r="DS46" s="113" t="str">
        <f>$DT$68</f>
        <v>93.44% (n=57)</v>
      </c>
      <c r="DT46" s="113" t="str">
        <f>$DT$69</f>
        <v>6.56% (n=4)</v>
      </c>
      <c r="DU46" s="113">
        <f t="shared" ref="DU46:DU53" si="536">IF((IF(AND(DF46&lt;&gt;DG46,DG46="KHH"),100,IF(AND(DF46&lt;&gt;DG46,DG46="HH"),40,0)))+(IF(AND(DK46&lt;&gt;DL46,DL46="KHH"),100,IF(AND(DK46&lt;&gt;DL46,DL46="HH"),40,0))+(IF(AND(DP46&lt;&gt;DQ46,DQ46="KHH"),100,IF(AND(DP46&lt;&gt;DQ46,DQ46="HH"),40,0))))&gt;150,150,(IF(AND(DF46&lt;&gt;DG46,DG46="KHH"),100,IF(AND(DF46&lt;&gt;DG46,DG46="HH"),40,0)))+(IF(AND(DK46&lt;&gt;DL46,DL46="KHH"),100,IF(AND(DK46&lt;&gt;DL46,DL46="HH"),40,0))+(IF(AND(DP46&lt;&gt;DQ46,DQ46="KHH"),100,IF(AND(DP46&lt;&gt;DQ46,DQ46="HH"),40,0)))))</f>
        <v>0</v>
      </c>
      <c r="DV46" s="113">
        <f t="shared" ref="DV46:DV53" si="537">IF((CO46+DE46+DU46)&gt;150,150,(CO46+DE46+DU46))</f>
        <v>0</v>
      </c>
      <c r="DW46" s="113" t="str">
        <f t="shared" ref="DW46:DW53" si="538">IF(DV46&lt;80, "Đạt",IF(DV46&lt;100, "Cảnh báo","Không Đạt"))</f>
        <v>Đạt</v>
      </c>
      <c r="DX46" s="113">
        <f>Diem!O47</f>
        <v>0</v>
      </c>
      <c r="DY46" s="113" t="str">
        <f t="shared" ref="DY46:DY53" si="539">IF(DX46&lt;80, "Đạt",IF(DX46&lt;100, "Cảnh báo","Không Đạt"))</f>
        <v>Đạt</v>
      </c>
      <c r="DZ46" s="118"/>
      <c r="EA46" s="118"/>
      <c r="EB46" s="118"/>
      <c r="EC46" s="118"/>
      <c r="ED46" s="118"/>
      <c r="EE46" s="118"/>
      <c r="EF46" s="118"/>
      <c r="EG46" s="118"/>
      <c r="EH46" s="118"/>
      <c r="EI46" s="118"/>
      <c r="EJ46" s="118"/>
      <c r="EK46" s="118"/>
      <c r="EL46" s="118"/>
      <c r="EM46" s="118"/>
      <c r="EN46" s="118"/>
      <c r="EO46" s="118"/>
      <c r="EP46" s="118"/>
      <c r="EQ46" s="118"/>
      <c r="ER46" s="118"/>
      <c r="ES46" s="118"/>
      <c r="ET46" s="118"/>
      <c r="EU46" s="118"/>
      <c r="EV46" s="118"/>
      <c r="EW46" s="118"/>
      <c r="EX46" s="118"/>
      <c r="EY46" s="118"/>
      <c r="EZ46" s="118"/>
      <c r="FA46" s="118"/>
      <c r="FB46" s="118"/>
      <c r="FC46" s="118"/>
      <c r="FD46" s="118"/>
      <c r="FE46" s="118"/>
      <c r="FF46" s="118"/>
      <c r="FG46" s="118"/>
      <c r="FH46" s="118"/>
      <c r="FI46" s="118"/>
      <c r="FJ46" s="118"/>
      <c r="FK46" s="118"/>
      <c r="FL46" s="118"/>
      <c r="FM46" s="118"/>
      <c r="FN46" s="118"/>
      <c r="FO46" s="118"/>
      <c r="FP46" s="118"/>
      <c r="FQ46" s="118"/>
      <c r="FR46" s="118"/>
      <c r="FS46" s="118"/>
      <c r="FT46" s="118"/>
      <c r="FU46" s="118"/>
      <c r="FV46" s="118"/>
      <c r="FW46" s="118"/>
      <c r="FX46" s="118"/>
      <c r="FY46" s="118"/>
      <c r="FZ46" s="118"/>
      <c r="GA46" s="118"/>
      <c r="GB46" s="118"/>
      <c r="GC46" s="118"/>
      <c r="GD46" s="118"/>
      <c r="GE46" s="118"/>
      <c r="GF46" s="118"/>
      <c r="GG46" s="118"/>
      <c r="GH46" s="118"/>
      <c r="GI46" s="118"/>
      <c r="GJ46" s="118"/>
      <c r="GK46" s="118"/>
      <c r="GL46" s="118"/>
      <c r="GM46" s="118"/>
      <c r="GN46" s="118"/>
      <c r="GO46" s="118"/>
    </row>
    <row r="47" spans="1:221" s="116" customFormat="1" ht="23.25" customHeight="1">
      <c r="A47" s="111">
        <v>46</v>
      </c>
      <c r="B47" s="112" t="s">
        <v>449</v>
      </c>
      <c r="C47" s="112" t="s">
        <v>524</v>
      </c>
      <c r="D47" s="112" t="s">
        <v>71</v>
      </c>
      <c r="E47" s="112" t="str">
        <f t="shared" ref="E47" si="540">IF(D47="QE1019","TOÀN DIỆN","CƠ BẢN")</f>
        <v>CƠ BẢN</v>
      </c>
      <c r="F47" s="112" t="s">
        <v>450</v>
      </c>
      <c r="G47" s="111"/>
      <c r="H47" s="111"/>
      <c r="I47" s="111"/>
      <c r="J47" s="119"/>
      <c r="K47" s="112"/>
      <c r="L47" s="111"/>
      <c r="M47" s="113">
        <v>2306</v>
      </c>
      <c r="N47" s="113" t="s">
        <v>251</v>
      </c>
      <c r="O47" s="114">
        <v>45271</v>
      </c>
      <c r="P47" s="113" t="s">
        <v>522</v>
      </c>
      <c r="Q47" s="113" t="s">
        <v>264</v>
      </c>
      <c r="R47" s="113" t="s">
        <v>522</v>
      </c>
      <c r="S47" s="113" t="s">
        <v>264</v>
      </c>
      <c r="T47" s="113" t="s">
        <v>576</v>
      </c>
      <c r="U47" s="113" t="s">
        <v>264</v>
      </c>
      <c r="V47" s="113" t="s">
        <v>487</v>
      </c>
      <c r="W47" s="113" t="s">
        <v>487</v>
      </c>
      <c r="X47" s="113" t="s">
        <v>278</v>
      </c>
      <c r="Y47" s="113">
        <v>0</v>
      </c>
      <c r="Z47" s="113">
        <v>0</v>
      </c>
      <c r="AA47" s="113">
        <v>0</v>
      </c>
      <c r="AB47" s="113"/>
      <c r="AC47" s="113"/>
      <c r="AD47" s="113">
        <v>0</v>
      </c>
      <c r="AE47" s="113">
        <f t="shared" ref="AE47" si="541">IF(AD47=1,50,0)</f>
        <v>0</v>
      </c>
      <c r="AF47" s="113">
        <f>Diem!L48</f>
        <v>0</v>
      </c>
      <c r="AG47" s="113" t="str">
        <f t="shared" ref="AG47" si="542">IF(AF47&lt;80, "Đạt",IF(AF47&lt;100, "Cảnh báo","Không Đạt"))</f>
        <v>Đạt</v>
      </c>
      <c r="AH47" s="113" t="s">
        <v>522</v>
      </c>
      <c r="AI47" s="113" t="s">
        <v>264</v>
      </c>
      <c r="AJ47" s="113" t="str">
        <f t="shared" ref="AJ47" si="543">AH47&amp;" "&amp;"RhD"&amp;" "&amp;AI47</f>
        <v>O RhD Dương</v>
      </c>
      <c r="AK47" s="113" t="str">
        <f>$AK$68</f>
        <v>O RhD Dương</v>
      </c>
      <c r="AL47" s="113"/>
      <c r="AM47" s="113"/>
      <c r="AN47" s="113" t="str">
        <f>$AN$68</f>
        <v>100% (n=61)</v>
      </c>
      <c r="AO47" s="113"/>
      <c r="AP47" s="113"/>
      <c r="AQ47" s="113">
        <f t="shared" ref="AQ47" si="544">IF(AH47=P47,0,IF(AH47="CXĐ",50,100))</f>
        <v>0</v>
      </c>
      <c r="AR47" s="113">
        <f t="shared" ref="AR47" si="545">IF(AI47=Q47,0,IF(AI47="CXĐ",50,100))</f>
        <v>0</v>
      </c>
      <c r="AS47" s="113">
        <f t="shared" ref="AS47" si="546">IF((AQ47+AR47)&gt;150,150,(AQ47+AR47))</f>
        <v>0</v>
      </c>
      <c r="AT47" s="113" t="s">
        <v>522</v>
      </c>
      <c r="AU47" s="113" t="s">
        <v>264</v>
      </c>
      <c r="AV47" s="113" t="str">
        <f t="shared" ref="AV47" si="547">AT47&amp;" "&amp;"RhD"&amp;" "&amp;AU47</f>
        <v>O RhD Dương</v>
      </c>
      <c r="AW47" s="113" t="str">
        <f>$AW$68</f>
        <v>O RhD Dương</v>
      </c>
      <c r="AX47" s="113"/>
      <c r="AY47" s="113"/>
      <c r="AZ47" s="113" t="str">
        <f>$AZ$68</f>
        <v>100% (n=61)</v>
      </c>
      <c r="BA47" s="113"/>
      <c r="BB47" s="113"/>
      <c r="BC47" s="113">
        <f t="shared" ref="BC47" si="548">IF(AT47=R47,0,IF(AT47="CXĐ",50,100))</f>
        <v>0</v>
      </c>
      <c r="BD47" s="113">
        <f t="shared" ref="BD47" si="549">IF(AU47=S47,0,IF(AU47="CXĐ",50,100))</f>
        <v>0</v>
      </c>
      <c r="BE47" s="113">
        <f t="shared" ref="BE47" si="550">IF((BC47+BD47)&gt;150,150,(BC47+BD47))</f>
        <v>0</v>
      </c>
      <c r="BF47" s="113" t="s">
        <v>576</v>
      </c>
      <c r="BG47" s="113" t="s">
        <v>264</v>
      </c>
      <c r="BH47" s="113" t="str">
        <f t="shared" ref="BH47" si="551">BF47&amp;" "&amp;"RhD"&amp;" "&amp;BG47</f>
        <v>AB RhD Dương</v>
      </c>
      <c r="BI47" s="113" t="str">
        <f>$BI$68</f>
        <v>AB RhD Dương</v>
      </c>
      <c r="BJ47" s="113"/>
      <c r="BK47" s="113"/>
      <c r="BL47" s="113" t="str">
        <f>$BL$68</f>
        <v>100% (n=61)</v>
      </c>
      <c r="BM47" s="113"/>
      <c r="BN47" s="113"/>
      <c r="BO47" s="113">
        <f t="shared" ref="BO47" si="552">IF(BF47=T47,0,IF(BF47="CXĐ",50,100))</f>
        <v>0</v>
      </c>
      <c r="BP47" s="113">
        <f t="shared" ref="BP47" si="553">IF(BG47=U47,0,IF(BG47="CXĐ",50,100))</f>
        <v>0</v>
      </c>
      <c r="BQ47" s="113">
        <f t="shared" ref="BQ47" si="554">IF((BO47+BP47)&gt;150,150,(BO47+BP47))</f>
        <v>0</v>
      </c>
      <c r="BR47" s="113">
        <f t="shared" ref="BR47" si="555">AQ47+BC47+BO47</f>
        <v>0</v>
      </c>
      <c r="BS47" s="113" t="str">
        <f t="shared" ref="BS47" si="556">IF(BR47&lt;80, "Đạt",IF(BR47&lt;100, "Cảnh báo","Không Đạt"))</f>
        <v>Đạt</v>
      </c>
      <c r="BT47" s="113">
        <f t="shared" ref="BT47" si="557">AR47+BD47+BP47</f>
        <v>0</v>
      </c>
      <c r="BU47" s="113" t="str">
        <f t="shared" ref="BU47" si="558">IF(BT47&lt;80, "Đạt",IF(BT47&lt;100, "Cảnh báo","Không Đạt"))</f>
        <v>Đạt</v>
      </c>
      <c r="BV47" s="113">
        <f>Diem!M48</f>
        <v>0</v>
      </c>
      <c r="BW47" s="113" t="str">
        <f t="shared" ref="BW47" si="559">IF(BV47&lt;80, "Đạt",IF(BV47&lt;100, "Cảnh báo","Không Đạt"))</f>
        <v>Đạt</v>
      </c>
      <c r="BX47" s="113">
        <f>Diem!N48</f>
        <v>0</v>
      </c>
      <c r="BY47" s="113" t="str">
        <f t="shared" ref="BY47" si="560">IF(BX47&lt;80, "Đạt",IF(BX47&lt;100, "Cảnh báo","Không Đạt"))</f>
        <v>Đạt</v>
      </c>
      <c r="BZ47" s="113" t="s">
        <v>269</v>
      </c>
      <c r="CA47" s="113" t="str">
        <f>$CA$68</f>
        <v>KHH</v>
      </c>
      <c r="CB47" s="113" t="str">
        <f>$CB$67</f>
        <v>HH</v>
      </c>
      <c r="CC47" s="113" t="str">
        <f>$CD$68</f>
        <v>98.36% (n=60)</v>
      </c>
      <c r="CD47" s="113" t="str">
        <f>$CD$69</f>
        <v>1.64% (n=1)</v>
      </c>
      <c r="CE47" s="113" t="s">
        <v>269</v>
      </c>
      <c r="CF47" s="113" t="str">
        <f>$CF$68</f>
        <v>KHH</v>
      </c>
      <c r="CG47" s="113" t="str">
        <f>$CG$67</f>
        <v>HH</v>
      </c>
      <c r="CH47" s="113" t="str">
        <f>$CI$68</f>
        <v>98.36% (n=60)</v>
      </c>
      <c r="CI47" s="113" t="str">
        <f>$CI$69</f>
        <v>1.64% (n=1)</v>
      </c>
      <c r="CJ47" s="113" t="s">
        <v>174</v>
      </c>
      <c r="CK47" s="113" t="str">
        <f>$CK$68</f>
        <v>HH</v>
      </c>
      <c r="CL47" s="113" t="str">
        <f>$CK$69</f>
        <v>KHH</v>
      </c>
      <c r="CM47" s="113" t="str">
        <f>$CN$68</f>
        <v>96.72% (n=59)</v>
      </c>
      <c r="CN47" s="113" t="str">
        <f>$CN$69</f>
        <v>3.28% (n=2)</v>
      </c>
      <c r="CO47" s="113">
        <f t="shared" ref="CO47" si="561">IF((IF(AND(BZ47&lt;&gt;CA47,CA47="KHH"),100,IF(AND(BZ47&lt;&gt;CA47,CA47="HH"),40,0)))+(IF(AND(CE47&lt;&gt;CF47,CF47="KHH"),100,IF(AND(CE47&lt;&gt;CF47,CF47="HH"),40,0))+(IF(AND(CJ47&lt;&gt;CK47,CK47="KHH"),100,IF(AND(CJ47&lt;&gt;CK47,CK47="HH"),40,0))))&gt;150,150,(IF(AND(BZ47&lt;&gt;CA47,CA47="KHH"),100,IF(AND(BZ47&lt;&gt;CA47,CA47="HH"),40,0)))+(IF(AND(CE47&lt;&gt;CF47,CF47="KHH"),100,IF(AND(CE47&lt;&gt;CF47,CF47="HH"),40,0))+(IF(AND(CJ47&lt;&gt;CK47,CK47="KHH"),100,IF(AND(CJ47&lt;&gt;CK47,CK47="HH"),40,0)))))</f>
        <v>0</v>
      </c>
      <c r="CP47" s="113" t="s">
        <v>269</v>
      </c>
      <c r="CQ47" s="113" t="str">
        <f>$CQ$68</f>
        <v>KHH</v>
      </c>
      <c r="CR47" s="113" t="str">
        <f>$CR$67</f>
        <v>HH</v>
      </c>
      <c r="CS47" s="113" t="str">
        <f>$CT$68</f>
        <v>98.36% (n=60)</v>
      </c>
      <c r="CT47" s="113" t="str">
        <f>$CT$69</f>
        <v>1.64% (n=1)</v>
      </c>
      <c r="CU47" s="113" t="s">
        <v>269</v>
      </c>
      <c r="CV47" s="113" t="str">
        <f>$CV$68</f>
        <v>KHH</v>
      </c>
      <c r="CW47" s="113" t="str">
        <f>$CW$67</f>
        <v>HH</v>
      </c>
      <c r="CX47" s="113" t="str">
        <f>$CY$68</f>
        <v>98.36% (n=60)</v>
      </c>
      <c r="CY47" s="113" t="str">
        <f>$CY$69</f>
        <v>1.64% (n=1)</v>
      </c>
      <c r="CZ47" s="113" t="s">
        <v>174</v>
      </c>
      <c r="DA47" s="113" t="str">
        <f>$DA$68</f>
        <v>HH</v>
      </c>
      <c r="DB47" s="113" t="str">
        <f>$DB$67</f>
        <v>KHH</v>
      </c>
      <c r="DC47" s="113" t="str">
        <f>$DD$68</f>
        <v>96.72% (n=59)</v>
      </c>
      <c r="DD47" s="113" t="str">
        <f>$DD$69</f>
        <v>3.28% (n=2)</v>
      </c>
      <c r="DE47" s="113">
        <f t="shared" ref="DE47" si="562">IF((IF(AND(CP47&lt;&gt;CQ47,CQ47="KHH"),100,IF(AND(CP47&lt;&gt;CQ47,CQ47="HH"),40,0)))+(IF(AND(CU47&lt;&gt;CV47,CV47="KHH"),100,IF(AND(CU47&lt;&gt;CV47,CV47="HH"),40,0))+(IF(AND(CZ47&lt;&gt;DA47,DA47="KHH"),100,IF(AND(CZ47&lt;&gt;DA47,DA47="HH"),40,0))))&gt;150,150,(IF(AND(CP47&lt;&gt;CQ47,CQ47="KHH"),100,IF(AND(CP47&lt;&gt;CQ47,CQ47="HH"),40,0)))+(IF(AND(CU47&lt;&gt;CV47,CV47="KHH"),100,IF(AND(CU47&lt;&gt;CV47,CV47="HH"),40,0))+(IF(AND(CZ47&lt;&gt;DA47,DA47="KHH"),100,IF(AND(CZ47&lt;&gt;DA47,DA47="HH"),40,0)))))</f>
        <v>0</v>
      </c>
      <c r="DF47" s="113" t="s">
        <v>174</v>
      </c>
      <c r="DG47" s="113" t="str">
        <f>$DG$68</f>
        <v>HH</v>
      </c>
      <c r="DH47" s="113" t="str">
        <f>$DH$67</f>
        <v>KHH</v>
      </c>
      <c r="DI47" s="113" t="str">
        <f>$DJ$68</f>
        <v>98.36% (n=60)</v>
      </c>
      <c r="DJ47" s="113" t="str">
        <f>$DJ$69</f>
        <v>1.64% (n=1)</v>
      </c>
      <c r="DK47" s="113" t="s">
        <v>174</v>
      </c>
      <c r="DL47" s="113" t="str">
        <f>$DL$68</f>
        <v>HH</v>
      </c>
      <c r="DM47" s="113" t="str">
        <f>$DM$67</f>
        <v>KHH</v>
      </c>
      <c r="DN47" s="113" t="str">
        <f>$DO$68</f>
        <v>98.36% (n=60)</v>
      </c>
      <c r="DO47" s="113" t="str">
        <f>$DO$69</f>
        <v>1.64% (n=1)</v>
      </c>
      <c r="DP47" s="113" t="s">
        <v>174</v>
      </c>
      <c r="DQ47" s="113" t="str">
        <f>$DQ$67</f>
        <v>HH</v>
      </c>
      <c r="DR47" s="113" t="str">
        <f>$DR$67</f>
        <v>KHH</v>
      </c>
      <c r="DS47" s="113" t="str">
        <f>$DT$68</f>
        <v>93.44% (n=57)</v>
      </c>
      <c r="DT47" s="113" t="str">
        <f>$DT$69</f>
        <v>6.56% (n=4)</v>
      </c>
      <c r="DU47" s="113">
        <f t="shared" ref="DU47" si="563">IF((IF(AND(DF47&lt;&gt;DG47,DG47="KHH"),100,IF(AND(DF47&lt;&gt;DG47,DG47="HH"),40,0)))+(IF(AND(DK47&lt;&gt;DL47,DL47="KHH"),100,IF(AND(DK47&lt;&gt;DL47,DL47="HH"),40,0))+(IF(AND(DP47&lt;&gt;DQ47,DQ47="KHH"),100,IF(AND(DP47&lt;&gt;DQ47,DQ47="HH"),40,0))))&gt;150,150,(IF(AND(DF47&lt;&gt;DG47,DG47="KHH"),100,IF(AND(DF47&lt;&gt;DG47,DG47="HH"),40,0)))+(IF(AND(DK47&lt;&gt;DL47,DL47="KHH"),100,IF(AND(DK47&lt;&gt;DL47,DL47="HH"),40,0))+(IF(AND(DP47&lt;&gt;DQ47,DQ47="KHH"),100,IF(AND(DP47&lt;&gt;DQ47,DQ47="HH"),40,0)))))</f>
        <v>0</v>
      </c>
      <c r="DV47" s="113">
        <f t="shared" ref="DV47" si="564">IF((CO47+DE47+DU47)&gt;150,150,(CO47+DE47+DU47))</f>
        <v>0</v>
      </c>
      <c r="DW47" s="113" t="str">
        <f t="shared" ref="DW47" si="565">IF(DV47&lt;80, "Đạt",IF(DV47&lt;100, "Cảnh báo","Không Đạt"))</f>
        <v>Đạt</v>
      </c>
      <c r="DX47" s="113">
        <f>Diem!O48</f>
        <v>0</v>
      </c>
      <c r="DY47" s="113" t="str">
        <f t="shared" ref="DY47" si="566">IF(DX47&lt;80, "Đạt",IF(DX47&lt;100, "Cảnh báo","Không Đạt"))</f>
        <v>Đạt</v>
      </c>
      <c r="DZ47" s="118"/>
      <c r="EA47" s="118"/>
      <c r="EB47" s="118"/>
      <c r="EC47" s="118"/>
      <c r="ED47" s="118"/>
      <c r="EE47" s="118"/>
      <c r="EF47" s="118"/>
      <c r="EG47" s="118"/>
      <c r="EH47" s="118"/>
      <c r="EI47" s="118"/>
      <c r="EJ47" s="118"/>
      <c r="EK47" s="118"/>
      <c r="EL47" s="118"/>
      <c r="EM47" s="118"/>
      <c r="EN47" s="118"/>
      <c r="EO47" s="118"/>
      <c r="EP47" s="118"/>
      <c r="EQ47" s="118"/>
      <c r="ER47" s="118"/>
      <c r="ES47" s="118"/>
      <c r="ET47" s="118"/>
      <c r="EU47" s="118"/>
      <c r="EV47" s="118"/>
      <c r="EW47" s="118"/>
      <c r="EX47" s="118"/>
      <c r="EY47" s="118"/>
      <c r="EZ47" s="118"/>
      <c r="FA47" s="118"/>
      <c r="FB47" s="118"/>
      <c r="FC47" s="118"/>
      <c r="FD47" s="118"/>
      <c r="FE47" s="118"/>
      <c r="FF47" s="118"/>
      <c r="FG47" s="118"/>
      <c r="FH47" s="118"/>
      <c r="FI47" s="118"/>
      <c r="FJ47" s="118"/>
      <c r="FK47" s="118"/>
      <c r="FL47" s="118"/>
      <c r="FM47" s="118"/>
      <c r="FN47" s="118"/>
      <c r="FO47" s="118"/>
      <c r="FP47" s="118"/>
      <c r="FQ47" s="118"/>
      <c r="FR47" s="118"/>
      <c r="FS47" s="118"/>
      <c r="FT47" s="118"/>
      <c r="FU47" s="118"/>
      <c r="FV47" s="118"/>
      <c r="FW47" s="118"/>
      <c r="FX47" s="118"/>
      <c r="FY47" s="118"/>
      <c r="FZ47" s="118"/>
      <c r="GA47" s="118"/>
      <c r="GB47" s="118"/>
      <c r="GC47" s="118"/>
      <c r="GD47" s="118"/>
      <c r="GE47" s="118"/>
      <c r="GF47" s="118"/>
      <c r="GG47" s="118"/>
      <c r="GH47" s="118"/>
      <c r="GI47" s="118"/>
      <c r="GJ47" s="118"/>
      <c r="GK47" s="118"/>
      <c r="GL47" s="118"/>
      <c r="GM47" s="118"/>
      <c r="GN47" s="118"/>
      <c r="GO47" s="118"/>
    </row>
    <row r="48" spans="1:221" s="106" customFormat="1" ht="23.25" customHeight="1">
      <c r="A48" s="111">
        <v>47</v>
      </c>
      <c r="B48" s="109" t="s">
        <v>451</v>
      </c>
      <c r="C48" s="109" t="s">
        <v>452</v>
      </c>
      <c r="D48" s="109" t="s">
        <v>71</v>
      </c>
      <c r="E48" s="109" t="str">
        <f t="shared" si="60"/>
        <v>CƠ BẢN</v>
      </c>
      <c r="F48" s="109" t="s">
        <v>466</v>
      </c>
      <c r="G48" s="108"/>
      <c r="H48" s="108"/>
      <c r="I48" s="108"/>
      <c r="J48" s="110"/>
      <c r="K48" s="109"/>
      <c r="L48" s="108"/>
      <c r="M48" s="103">
        <v>2306</v>
      </c>
      <c r="N48" s="103" t="s">
        <v>251</v>
      </c>
      <c r="O48" s="117">
        <v>45271</v>
      </c>
      <c r="P48" s="103" t="s">
        <v>522</v>
      </c>
      <c r="Q48" s="103" t="s">
        <v>264</v>
      </c>
      <c r="R48" s="103" t="s">
        <v>522</v>
      </c>
      <c r="S48" s="103" t="s">
        <v>264</v>
      </c>
      <c r="T48" s="103" t="s">
        <v>576</v>
      </c>
      <c r="U48" s="103" t="s">
        <v>264</v>
      </c>
      <c r="V48" s="103" t="s">
        <v>487</v>
      </c>
      <c r="W48" s="103" t="s">
        <v>487</v>
      </c>
      <c r="X48" s="103" t="s">
        <v>278</v>
      </c>
      <c r="Y48" s="103">
        <v>0</v>
      </c>
      <c r="Z48" s="103">
        <v>0</v>
      </c>
      <c r="AA48" s="103">
        <v>0</v>
      </c>
      <c r="AB48" s="103"/>
      <c r="AC48" s="103"/>
      <c r="AD48" s="103">
        <v>0</v>
      </c>
      <c r="AE48" s="103">
        <f t="shared" si="514"/>
        <v>0</v>
      </c>
      <c r="AF48" s="103">
        <f>Diem!L49</f>
        <v>0</v>
      </c>
      <c r="AG48" s="103" t="str">
        <f t="shared" si="515"/>
        <v>Đạt</v>
      </c>
      <c r="AH48" s="103" t="s">
        <v>522</v>
      </c>
      <c r="AI48" s="103" t="s">
        <v>264</v>
      </c>
      <c r="AJ48" s="103" t="str">
        <f t="shared" si="516"/>
        <v>O RhD Dương</v>
      </c>
      <c r="AK48" s="103" t="str">
        <f>$AK$68</f>
        <v>O RhD Dương</v>
      </c>
      <c r="AL48" s="103"/>
      <c r="AM48" s="103"/>
      <c r="AN48" s="103" t="str">
        <f>$AN$68</f>
        <v>100% (n=61)</v>
      </c>
      <c r="AO48" s="103"/>
      <c r="AP48" s="103"/>
      <c r="AQ48" s="103">
        <f t="shared" si="517"/>
        <v>0</v>
      </c>
      <c r="AR48" s="103">
        <f t="shared" si="518"/>
        <v>0</v>
      </c>
      <c r="AS48" s="103">
        <f t="shared" si="519"/>
        <v>0</v>
      </c>
      <c r="AT48" s="103" t="s">
        <v>522</v>
      </c>
      <c r="AU48" s="103" t="s">
        <v>264</v>
      </c>
      <c r="AV48" s="103" t="str">
        <f t="shared" si="520"/>
        <v>O RhD Dương</v>
      </c>
      <c r="AW48" s="103" t="str">
        <f>$AW$68</f>
        <v>O RhD Dương</v>
      </c>
      <c r="AX48" s="103"/>
      <c r="AY48" s="103"/>
      <c r="AZ48" s="103" t="str">
        <f>$AZ$68</f>
        <v>100% (n=61)</v>
      </c>
      <c r="BA48" s="103"/>
      <c r="BB48" s="103"/>
      <c r="BC48" s="103">
        <f t="shared" si="521"/>
        <v>0</v>
      </c>
      <c r="BD48" s="103">
        <f t="shared" si="522"/>
        <v>0</v>
      </c>
      <c r="BE48" s="103">
        <f t="shared" si="523"/>
        <v>0</v>
      </c>
      <c r="BF48" s="103" t="s">
        <v>576</v>
      </c>
      <c r="BG48" s="103" t="s">
        <v>264</v>
      </c>
      <c r="BH48" s="103" t="str">
        <f t="shared" si="524"/>
        <v>AB RhD Dương</v>
      </c>
      <c r="BI48" s="103" t="str">
        <f>$BI$68</f>
        <v>AB RhD Dương</v>
      </c>
      <c r="BJ48" s="103"/>
      <c r="BK48" s="103"/>
      <c r="BL48" s="103" t="str">
        <f>$BL$68</f>
        <v>100% (n=61)</v>
      </c>
      <c r="BM48" s="103"/>
      <c r="BN48" s="103"/>
      <c r="BO48" s="103">
        <f t="shared" si="525"/>
        <v>0</v>
      </c>
      <c r="BP48" s="103">
        <f t="shared" si="526"/>
        <v>0</v>
      </c>
      <c r="BQ48" s="103">
        <f t="shared" si="527"/>
        <v>0</v>
      </c>
      <c r="BR48" s="103">
        <f t="shared" si="528"/>
        <v>0</v>
      </c>
      <c r="BS48" s="103" t="str">
        <f t="shared" si="529"/>
        <v>Đạt</v>
      </c>
      <c r="BT48" s="103">
        <f t="shared" si="530"/>
        <v>0</v>
      </c>
      <c r="BU48" s="103" t="str">
        <f t="shared" si="531"/>
        <v>Đạt</v>
      </c>
      <c r="BV48" s="103">
        <f>Diem!M49</f>
        <v>0</v>
      </c>
      <c r="BW48" s="103" t="str">
        <f t="shared" si="532"/>
        <v>Đạt</v>
      </c>
      <c r="BX48" s="103">
        <f>Diem!N49</f>
        <v>0</v>
      </c>
      <c r="BY48" s="103" t="str">
        <f t="shared" si="533"/>
        <v>Đạt</v>
      </c>
      <c r="BZ48" s="103" t="s">
        <v>269</v>
      </c>
      <c r="CA48" s="103" t="str">
        <f>$CA$68</f>
        <v>KHH</v>
      </c>
      <c r="CB48" s="103" t="str">
        <f>$CB$67</f>
        <v>HH</v>
      </c>
      <c r="CC48" s="103" t="str">
        <f>$CD$68</f>
        <v>98.36% (n=60)</v>
      </c>
      <c r="CD48" s="103" t="str">
        <f>$CD$69</f>
        <v>1.64% (n=1)</v>
      </c>
      <c r="CE48" s="103" t="s">
        <v>269</v>
      </c>
      <c r="CF48" s="103" t="str">
        <f>$CF$68</f>
        <v>KHH</v>
      </c>
      <c r="CG48" s="103" t="str">
        <f>$CG$67</f>
        <v>HH</v>
      </c>
      <c r="CH48" s="103" t="str">
        <f>$CI$68</f>
        <v>98.36% (n=60)</v>
      </c>
      <c r="CI48" s="103" t="str">
        <f>$CI$69</f>
        <v>1.64% (n=1)</v>
      </c>
      <c r="CJ48" s="103" t="s">
        <v>269</v>
      </c>
      <c r="CK48" s="103" t="str">
        <f>$CK$68</f>
        <v>HH</v>
      </c>
      <c r="CL48" s="103" t="str">
        <f>$CK$69</f>
        <v>KHH</v>
      </c>
      <c r="CM48" s="103" t="str">
        <f>$CN$68</f>
        <v>96.72% (n=59)</v>
      </c>
      <c r="CN48" s="103" t="str">
        <f>$CN$69</f>
        <v>3.28% (n=2)</v>
      </c>
      <c r="CO48" s="103">
        <f t="shared" si="534"/>
        <v>40</v>
      </c>
      <c r="CP48" s="103" t="s">
        <v>269</v>
      </c>
      <c r="CQ48" s="103" t="str">
        <f>$CQ$68</f>
        <v>KHH</v>
      </c>
      <c r="CR48" s="103" t="str">
        <f>$CR$67</f>
        <v>HH</v>
      </c>
      <c r="CS48" s="103" t="str">
        <f>$CT$68</f>
        <v>98.36% (n=60)</v>
      </c>
      <c r="CT48" s="103" t="str">
        <f>$CT$69</f>
        <v>1.64% (n=1)</v>
      </c>
      <c r="CU48" s="103" t="s">
        <v>269</v>
      </c>
      <c r="CV48" s="103" t="str">
        <f>$CV$68</f>
        <v>KHH</v>
      </c>
      <c r="CW48" s="103" t="str">
        <f>$CW$67</f>
        <v>HH</v>
      </c>
      <c r="CX48" s="103" t="str">
        <f>$CY$68</f>
        <v>98.36% (n=60)</v>
      </c>
      <c r="CY48" s="103" t="str">
        <f>$CY$69</f>
        <v>1.64% (n=1)</v>
      </c>
      <c r="CZ48" s="103" t="s">
        <v>174</v>
      </c>
      <c r="DA48" s="103" t="str">
        <f>$DA$68</f>
        <v>HH</v>
      </c>
      <c r="DB48" s="103" t="str">
        <f>$DB$67</f>
        <v>KHH</v>
      </c>
      <c r="DC48" s="103" t="str">
        <f>$DD$68</f>
        <v>96.72% (n=59)</v>
      </c>
      <c r="DD48" s="103" t="str">
        <f>$DD$69</f>
        <v>3.28% (n=2)</v>
      </c>
      <c r="DE48" s="103">
        <f t="shared" si="535"/>
        <v>0</v>
      </c>
      <c r="DF48" s="103" t="s">
        <v>174</v>
      </c>
      <c r="DG48" s="103" t="str">
        <f>$DG$68</f>
        <v>HH</v>
      </c>
      <c r="DH48" s="103" t="str">
        <f>$DH$67</f>
        <v>KHH</v>
      </c>
      <c r="DI48" s="103" t="str">
        <f>$DJ$68</f>
        <v>98.36% (n=60)</v>
      </c>
      <c r="DJ48" s="103" t="str">
        <f>$DJ$69</f>
        <v>1.64% (n=1)</v>
      </c>
      <c r="DK48" s="103" t="s">
        <v>174</v>
      </c>
      <c r="DL48" s="103" t="str">
        <f>$DL$68</f>
        <v>HH</v>
      </c>
      <c r="DM48" s="103" t="str">
        <f>$DM$67</f>
        <v>KHH</v>
      </c>
      <c r="DN48" s="103" t="str">
        <f>$DO$68</f>
        <v>98.36% (n=60)</v>
      </c>
      <c r="DO48" s="103" t="str">
        <f>$DO$69</f>
        <v>1.64% (n=1)</v>
      </c>
      <c r="DP48" s="103" t="s">
        <v>174</v>
      </c>
      <c r="DQ48" s="103" t="str">
        <f>$DQ$67</f>
        <v>HH</v>
      </c>
      <c r="DR48" s="103" t="str">
        <f>$DR$67</f>
        <v>KHH</v>
      </c>
      <c r="DS48" s="103" t="str">
        <f>$DT$68</f>
        <v>93.44% (n=57)</v>
      </c>
      <c r="DT48" s="103" t="str">
        <f>$DT$69</f>
        <v>6.56% (n=4)</v>
      </c>
      <c r="DU48" s="103">
        <f t="shared" si="536"/>
        <v>0</v>
      </c>
      <c r="DV48" s="103">
        <f t="shared" si="537"/>
        <v>40</v>
      </c>
      <c r="DW48" s="103" t="str">
        <f t="shared" si="538"/>
        <v>Đạt</v>
      </c>
      <c r="DX48" s="103">
        <f>Diem!O49</f>
        <v>40</v>
      </c>
      <c r="DY48" s="103" t="str">
        <f t="shared" si="539"/>
        <v>Đạt</v>
      </c>
      <c r="DZ48" s="104"/>
      <c r="EA48" s="104"/>
      <c r="EB48" s="104"/>
      <c r="EC48" s="104"/>
      <c r="ED48" s="104"/>
      <c r="EE48" s="104"/>
      <c r="EF48" s="104"/>
      <c r="EG48" s="104"/>
      <c r="EH48" s="104"/>
      <c r="EI48" s="104"/>
      <c r="EJ48" s="104"/>
      <c r="EK48" s="104"/>
      <c r="EL48" s="104"/>
      <c r="EM48" s="104"/>
      <c r="EN48" s="104"/>
      <c r="EO48" s="104"/>
      <c r="EP48" s="104"/>
      <c r="EQ48" s="104"/>
      <c r="ER48" s="104"/>
      <c r="ES48" s="104"/>
      <c r="ET48" s="104"/>
      <c r="EU48" s="104"/>
      <c r="EV48" s="104"/>
      <c r="EW48" s="104"/>
      <c r="EX48" s="104"/>
      <c r="EY48" s="104"/>
      <c r="EZ48" s="104"/>
      <c r="FA48" s="104"/>
      <c r="FB48" s="104"/>
      <c r="FC48" s="104"/>
      <c r="FD48" s="104"/>
      <c r="FE48" s="104"/>
      <c r="FF48" s="104"/>
      <c r="FG48" s="104"/>
      <c r="FH48" s="104"/>
      <c r="FI48" s="104"/>
      <c r="FJ48" s="104"/>
      <c r="FK48" s="104"/>
      <c r="FL48" s="104"/>
      <c r="FM48" s="104"/>
      <c r="FN48" s="104"/>
      <c r="FO48" s="104"/>
      <c r="FP48" s="104"/>
      <c r="FQ48" s="104"/>
      <c r="FR48" s="104"/>
      <c r="FS48" s="104"/>
      <c r="FT48" s="104"/>
      <c r="FU48" s="104"/>
      <c r="FV48" s="104"/>
      <c r="FW48" s="104"/>
      <c r="FX48" s="104"/>
      <c r="FY48" s="104"/>
      <c r="FZ48" s="104"/>
      <c r="GA48" s="104"/>
      <c r="GB48" s="104"/>
      <c r="GC48" s="104"/>
      <c r="GD48" s="104"/>
      <c r="GE48" s="104"/>
      <c r="GF48" s="104"/>
      <c r="GG48" s="104"/>
      <c r="GH48" s="104"/>
      <c r="GI48" s="104"/>
      <c r="GJ48" s="104"/>
      <c r="GK48" s="104"/>
      <c r="GL48" s="104"/>
      <c r="GM48" s="104"/>
      <c r="GN48" s="104"/>
      <c r="GO48" s="104"/>
    </row>
    <row r="49" spans="1:197" s="116" customFormat="1" ht="23.25" customHeight="1">
      <c r="A49" s="111">
        <v>48</v>
      </c>
      <c r="B49" s="112" t="s">
        <v>453</v>
      </c>
      <c r="C49" s="112" t="s">
        <v>454</v>
      </c>
      <c r="D49" s="112" t="s">
        <v>71</v>
      </c>
      <c r="E49" s="112" t="str">
        <f t="shared" si="60"/>
        <v>CƠ BẢN</v>
      </c>
      <c r="F49" s="112" t="s">
        <v>455</v>
      </c>
      <c r="G49" s="111"/>
      <c r="H49" s="111"/>
      <c r="I49" s="111"/>
      <c r="J49" s="119"/>
      <c r="K49" s="112"/>
      <c r="L49" s="111"/>
      <c r="M49" s="113">
        <v>2306</v>
      </c>
      <c r="N49" s="113" t="s">
        <v>251</v>
      </c>
      <c r="O49" s="114">
        <v>45271</v>
      </c>
      <c r="P49" s="113" t="s">
        <v>522</v>
      </c>
      <c r="Q49" s="113" t="s">
        <v>264</v>
      </c>
      <c r="R49" s="113" t="s">
        <v>522</v>
      </c>
      <c r="S49" s="113" t="s">
        <v>264</v>
      </c>
      <c r="T49" s="113" t="s">
        <v>576</v>
      </c>
      <c r="U49" s="113" t="s">
        <v>264</v>
      </c>
      <c r="V49" s="113" t="s">
        <v>487</v>
      </c>
      <c r="W49" s="113" t="s">
        <v>487</v>
      </c>
      <c r="X49" s="113" t="s">
        <v>278</v>
      </c>
      <c r="Y49" s="113">
        <v>0</v>
      </c>
      <c r="Z49" s="113">
        <v>0</v>
      </c>
      <c r="AA49" s="113">
        <v>0</v>
      </c>
      <c r="AB49" s="113"/>
      <c r="AC49" s="113"/>
      <c r="AD49" s="113">
        <v>0</v>
      </c>
      <c r="AE49" s="113">
        <f t="shared" si="514"/>
        <v>0</v>
      </c>
      <c r="AF49" s="113">
        <f>Diem!L50</f>
        <v>0</v>
      </c>
      <c r="AG49" s="113" t="str">
        <f t="shared" si="515"/>
        <v>Đạt</v>
      </c>
      <c r="AH49" s="113" t="s">
        <v>522</v>
      </c>
      <c r="AI49" s="113" t="s">
        <v>264</v>
      </c>
      <c r="AJ49" s="113" t="str">
        <f t="shared" si="516"/>
        <v>O RhD Dương</v>
      </c>
      <c r="AK49" s="113" t="str">
        <f>$AK$68</f>
        <v>O RhD Dương</v>
      </c>
      <c r="AL49" s="113"/>
      <c r="AM49" s="113"/>
      <c r="AN49" s="113" t="str">
        <f>$AN$68</f>
        <v>100% (n=61)</v>
      </c>
      <c r="AO49" s="113"/>
      <c r="AP49" s="113"/>
      <c r="AQ49" s="113">
        <f t="shared" si="517"/>
        <v>0</v>
      </c>
      <c r="AR49" s="113">
        <f t="shared" si="518"/>
        <v>0</v>
      </c>
      <c r="AS49" s="113">
        <f t="shared" si="519"/>
        <v>0</v>
      </c>
      <c r="AT49" s="113" t="s">
        <v>522</v>
      </c>
      <c r="AU49" s="113" t="s">
        <v>264</v>
      </c>
      <c r="AV49" s="113" t="str">
        <f t="shared" si="520"/>
        <v>O RhD Dương</v>
      </c>
      <c r="AW49" s="113" t="str">
        <f>$AW$68</f>
        <v>O RhD Dương</v>
      </c>
      <c r="AX49" s="113"/>
      <c r="AY49" s="113"/>
      <c r="AZ49" s="113" t="str">
        <f>$AZ$68</f>
        <v>100% (n=61)</v>
      </c>
      <c r="BA49" s="113"/>
      <c r="BB49" s="113"/>
      <c r="BC49" s="113">
        <f t="shared" si="521"/>
        <v>0</v>
      </c>
      <c r="BD49" s="113">
        <f t="shared" si="522"/>
        <v>0</v>
      </c>
      <c r="BE49" s="113">
        <f t="shared" si="523"/>
        <v>0</v>
      </c>
      <c r="BF49" s="113" t="s">
        <v>576</v>
      </c>
      <c r="BG49" s="113" t="s">
        <v>264</v>
      </c>
      <c r="BH49" s="113" t="str">
        <f t="shared" si="524"/>
        <v>AB RhD Dương</v>
      </c>
      <c r="BI49" s="113" t="str">
        <f>$BI$68</f>
        <v>AB RhD Dương</v>
      </c>
      <c r="BJ49" s="113"/>
      <c r="BK49" s="113"/>
      <c r="BL49" s="113" t="str">
        <f>$BL$68</f>
        <v>100% (n=61)</v>
      </c>
      <c r="BM49" s="113"/>
      <c r="BN49" s="113"/>
      <c r="BO49" s="113">
        <f t="shared" si="525"/>
        <v>0</v>
      </c>
      <c r="BP49" s="113">
        <f t="shared" si="526"/>
        <v>0</v>
      </c>
      <c r="BQ49" s="113">
        <f t="shared" si="527"/>
        <v>0</v>
      </c>
      <c r="BR49" s="113">
        <f t="shared" si="528"/>
        <v>0</v>
      </c>
      <c r="BS49" s="113" t="str">
        <f t="shared" si="529"/>
        <v>Đạt</v>
      </c>
      <c r="BT49" s="113">
        <f t="shared" si="530"/>
        <v>0</v>
      </c>
      <c r="BU49" s="113" t="str">
        <f t="shared" si="531"/>
        <v>Đạt</v>
      </c>
      <c r="BV49" s="113">
        <f>Diem!M50</f>
        <v>0</v>
      </c>
      <c r="BW49" s="113" t="str">
        <f t="shared" si="532"/>
        <v>Đạt</v>
      </c>
      <c r="BX49" s="113">
        <f>Diem!N50</f>
        <v>0</v>
      </c>
      <c r="BY49" s="113" t="str">
        <f t="shared" si="533"/>
        <v>Đạt</v>
      </c>
      <c r="BZ49" s="113" t="s">
        <v>269</v>
      </c>
      <c r="CA49" s="113" t="str">
        <f>$CA$68</f>
        <v>KHH</v>
      </c>
      <c r="CB49" s="113" t="str">
        <f>$CB$67</f>
        <v>HH</v>
      </c>
      <c r="CC49" s="113" t="str">
        <f>$CD$68</f>
        <v>98.36% (n=60)</v>
      </c>
      <c r="CD49" s="113" t="str">
        <f>$CD$69</f>
        <v>1.64% (n=1)</v>
      </c>
      <c r="CE49" s="113" t="s">
        <v>269</v>
      </c>
      <c r="CF49" s="113" t="str">
        <f>$CF$68</f>
        <v>KHH</v>
      </c>
      <c r="CG49" s="113" t="str">
        <f>$CG$67</f>
        <v>HH</v>
      </c>
      <c r="CH49" s="113" t="str">
        <f>$CI$68</f>
        <v>98.36% (n=60)</v>
      </c>
      <c r="CI49" s="113" t="str">
        <f>$CI$69</f>
        <v>1.64% (n=1)</v>
      </c>
      <c r="CJ49" s="113" t="s">
        <v>174</v>
      </c>
      <c r="CK49" s="113" t="str">
        <f>$CK$68</f>
        <v>HH</v>
      </c>
      <c r="CL49" s="113" t="str">
        <f>$CK$69</f>
        <v>KHH</v>
      </c>
      <c r="CM49" s="113" t="str">
        <f>$CN$68</f>
        <v>96.72% (n=59)</v>
      </c>
      <c r="CN49" s="113" t="str">
        <f>$CN$69</f>
        <v>3.28% (n=2)</v>
      </c>
      <c r="CO49" s="113">
        <f t="shared" si="534"/>
        <v>0</v>
      </c>
      <c r="CP49" s="113" t="s">
        <v>269</v>
      </c>
      <c r="CQ49" s="113" t="str">
        <f>$CQ$68</f>
        <v>KHH</v>
      </c>
      <c r="CR49" s="113" t="str">
        <f>$CR$67</f>
        <v>HH</v>
      </c>
      <c r="CS49" s="113" t="str">
        <f>$CT$68</f>
        <v>98.36% (n=60)</v>
      </c>
      <c r="CT49" s="113" t="str">
        <f>$CT$69</f>
        <v>1.64% (n=1)</v>
      </c>
      <c r="CU49" s="113" t="s">
        <v>269</v>
      </c>
      <c r="CV49" s="113" t="str">
        <f>$CV$68</f>
        <v>KHH</v>
      </c>
      <c r="CW49" s="113" t="str">
        <f>$CW$67</f>
        <v>HH</v>
      </c>
      <c r="CX49" s="113" t="str">
        <f>$CY$68</f>
        <v>98.36% (n=60)</v>
      </c>
      <c r="CY49" s="113" t="str">
        <f>$CY$69</f>
        <v>1.64% (n=1)</v>
      </c>
      <c r="CZ49" s="113" t="s">
        <v>174</v>
      </c>
      <c r="DA49" s="113" t="str">
        <f>$DA$68</f>
        <v>HH</v>
      </c>
      <c r="DB49" s="113" t="str">
        <f>$DB$67</f>
        <v>KHH</v>
      </c>
      <c r="DC49" s="113" t="str">
        <f>$DD$68</f>
        <v>96.72% (n=59)</v>
      </c>
      <c r="DD49" s="113" t="str">
        <f>$DD$69</f>
        <v>3.28% (n=2)</v>
      </c>
      <c r="DE49" s="113">
        <f t="shared" si="535"/>
        <v>0</v>
      </c>
      <c r="DF49" s="113" t="s">
        <v>174</v>
      </c>
      <c r="DG49" s="113" t="str">
        <f>$DG$68</f>
        <v>HH</v>
      </c>
      <c r="DH49" s="113" t="str">
        <f>$DH$67</f>
        <v>KHH</v>
      </c>
      <c r="DI49" s="113" t="str">
        <f>$DJ$68</f>
        <v>98.36% (n=60)</v>
      </c>
      <c r="DJ49" s="113" t="str">
        <f>$DJ$69</f>
        <v>1.64% (n=1)</v>
      </c>
      <c r="DK49" s="113" t="s">
        <v>174</v>
      </c>
      <c r="DL49" s="113" t="str">
        <f>$DL$68</f>
        <v>HH</v>
      </c>
      <c r="DM49" s="113" t="str">
        <f>$DM$67</f>
        <v>KHH</v>
      </c>
      <c r="DN49" s="113" t="str">
        <f>$DO$68</f>
        <v>98.36% (n=60)</v>
      </c>
      <c r="DO49" s="113" t="str">
        <f>$DO$69</f>
        <v>1.64% (n=1)</v>
      </c>
      <c r="DP49" s="113" t="s">
        <v>174</v>
      </c>
      <c r="DQ49" s="113" t="str">
        <f>$DQ$67</f>
        <v>HH</v>
      </c>
      <c r="DR49" s="113" t="str">
        <f>$DR$67</f>
        <v>KHH</v>
      </c>
      <c r="DS49" s="113" t="str">
        <f>$DT$68</f>
        <v>93.44% (n=57)</v>
      </c>
      <c r="DT49" s="113" t="str">
        <f>$DT$69</f>
        <v>6.56% (n=4)</v>
      </c>
      <c r="DU49" s="113">
        <f t="shared" si="536"/>
        <v>0</v>
      </c>
      <c r="DV49" s="113">
        <f t="shared" si="537"/>
        <v>0</v>
      </c>
      <c r="DW49" s="113" t="str">
        <f t="shared" si="538"/>
        <v>Đạt</v>
      </c>
      <c r="DX49" s="113">
        <f>Diem!O50</f>
        <v>0</v>
      </c>
      <c r="DY49" s="113" t="str">
        <f t="shared" si="539"/>
        <v>Đạt</v>
      </c>
      <c r="DZ49" s="118"/>
      <c r="EA49" s="118"/>
      <c r="EB49" s="118"/>
      <c r="EC49" s="118"/>
      <c r="ED49" s="118"/>
      <c r="EE49" s="118"/>
      <c r="EF49" s="118"/>
      <c r="EG49" s="118"/>
      <c r="EH49" s="118"/>
      <c r="EI49" s="118"/>
      <c r="EJ49" s="118"/>
      <c r="EK49" s="118"/>
      <c r="EL49" s="118"/>
      <c r="EM49" s="118"/>
      <c r="EN49" s="118"/>
      <c r="EO49" s="118"/>
      <c r="EP49" s="118"/>
      <c r="EQ49" s="118"/>
      <c r="ER49" s="118"/>
      <c r="ES49" s="118"/>
      <c r="ET49" s="118"/>
      <c r="EU49" s="118"/>
      <c r="EV49" s="118"/>
      <c r="EW49" s="118"/>
      <c r="EX49" s="118"/>
      <c r="EY49" s="118"/>
      <c r="EZ49" s="118"/>
      <c r="FA49" s="118"/>
      <c r="FB49" s="118"/>
      <c r="FC49" s="118"/>
      <c r="FD49" s="118"/>
      <c r="FE49" s="118"/>
      <c r="FF49" s="118"/>
      <c r="FG49" s="118"/>
      <c r="FH49" s="118"/>
      <c r="FI49" s="118"/>
      <c r="FJ49" s="118"/>
      <c r="FK49" s="118"/>
      <c r="FL49" s="118"/>
      <c r="FM49" s="118"/>
      <c r="FN49" s="118"/>
      <c r="FO49" s="118"/>
      <c r="FP49" s="118"/>
      <c r="FQ49" s="118"/>
      <c r="FR49" s="118"/>
      <c r="FS49" s="118"/>
      <c r="FT49" s="118"/>
      <c r="FU49" s="118"/>
      <c r="FV49" s="118"/>
      <c r="FW49" s="118"/>
      <c r="FX49" s="118"/>
      <c r="FY49" s="118"/>
      <c r="FZ49" s="118"/>
      <c r="GA49" s="118"/>
      <c r="GB49" s="118"/>
      <c r="GC49" s="118"/>
      <c r="GD49" s="118"/>
      <c r="GE49" s="118"/>
      <c r="GF49" s="118"/>
      <c r="GG49" s="118"/>
      <c r="GH49" s="118"/>
      <c r="GI49" s="118"/>
      <c r="GJ49" s="118"/>
      <c r="GK49" s="118"/>
      <c r="GL49" s="118"/>
      <c r="GM49" s="118"/>
      <c r="GN49" s="118"/>
      <c r="GO49" s="118"/>
    </row>
    <row r="50" spans="1:197" s="116" customFormat="1" ht="23.25" customHeight="1">
      <c r="A50" s="111">
        <v>49</v>
      </c>
      <c r="B50" s="112" t="s">
        <v>456</v>
      </c>
      <c r="C50" s="112" t="s">
        <v>457</v>
      </c>
      <c r="D50" s="112" t="s">
        <v>71</v>
      </c>
      <c r="E50" s="112" t="str">
        <f t="shared" si="60"/>
        <v>CƠ BẢN</v>
      </c>
      <c r="F50" s="112" t="s">
        <v>458</v>
      </c>
      <c r="G50" s="111"/>
      <c r="H50" s="111"/>
      <c r="I50" s="111"/>
      <c r="J50" s="119"/>
      <c r="K50" s="112"/>
      <c r="L50" s="111"/>
      <c r="M50" s="113">
        <v>2306</v>
      </c>
      <c r="N50" s="113" t="s">
        <v>251</v>
      </c>
      <c r="O50" s="114">
        <v>45271</v>
      </c>
      <c r="P50" s="113" t="s">
        <v>522</v>
      </c>
      <c r="Q50" s="113" t="s">
        <v>264</v>
      </c>
      <c r="R50" s="113" t="s">
        <v>522</v>
      </c>
      <c r="S50" s="113" t="s">
        <v>264</v>
      </c>
      <c r="T50" s="113" t="s">
        <v>576</v>
      </c>
      <c r="U50" s="113" t="s">
        <v>264</v>
      </c>
      <c r="V50" s="113" t="s">
        <v>487</v>
      </c>
      <c r="W50" s="113" t="s">
        <v>487</v>
      </c>
      <c r="X50" s="113" t="s">
        <v>278</v>
      </c>
      <c r="Y50" s="113">
        <v>0</v>
      </c>
      <c r="Z50" s="113">
        <v>0</v>
      </c>
      <c r="AA50" s="113">
        <v>0</v>
      </c>
      <c r="AB50" s="113"/>
      <c r="AC50" s="113"/>
      <c r="AD50" s="113">
        <v>0</v>
      </c>
      <c r="AE50" s="113">
        <f t="shared" si="514"/>
        <v>0</v>
      </c>
      <c r="AF50" s="113">
        <f>Diem!L51</f>
        <v>0</v>
      </c>
      <c r="AG50" s="113" t="str">
        <f>IF(AF50&lt;80, "Đạt",IF(AF50&lt;100, "Cảnh báo","Không Đạt"))</f>
        <v>Đạt</v>
      </c>
      <c r="AH50" s="113" t="s">
        <v>522</v>
      </c>
      <c r="AI50" s="113" t="s">
        <v>264</v>
      </c>
      <c r="AJ50" s="113" t="str">
        <f t="shared" si="516"/>
        <v>O RhD Dương</v>
      </c>
      <c r="AK50" s="113" t="str">
        <f>$AK$68</f>
        <v>O RhD Dương</v>
      </c>
      <c r="AL50" s="113"/>
      <c r="AM50" s="113"/>
      <c r="AN50" s="113" t="str">
        <f>$AN$68</f>
        <v>100% (n=61)</v>
      </c>
      <c r="AO50" s="113"/>
      <c r="AP50" s="113"/>
      <c r="AQ50" s="113">
        <f t="shared" si="517"/>
        <v>0</v>
      </c>
      <c r="AR50" s="113">
        <f t="shared" si="518"/>
        <v>0</v>
      </c>
      <c r="AS50" s="113">
        <f t="shared" si="519"/>
        <v>0</v>
      </c>
      <c r="AT50" s="113" t="s">
        <v>522</v>
      </c>
      <c r="AU50" s="113" t="s">
        <v>264</v>
      </c>
      <c r="AV50" s="113" t="str">
        <f t="shared" si="520"/>
        <v>O RhD Dương</v>
      </c>
      <c r="AW50" s="113" t="str">
        <f>$AW$68</f>
        <v>O RhD Dương</v>
      </c>
      <c r="AX50" s="113"/>
      <c r="AY50" s="113"/>
      <c r="AZ50" s="113" t="str">
        <f>$AZ$68</f>
        <v>100% (n=61)</v>
      </c>
      <c r="BA50" s="113"/>
      <c r="BB50" s="113"/>
      <c r="BC50" s="113">
        <f t="shared" si="521"/>
        <v>0</v>
      </c>
      <c r="BD50" s="113">
        <f t="shared" si="522"/>
        <v>0</v>
      </c>
      <c r="BE50" s="113">
        <f t="shared" si="523"/>
        <v>0</v>
      </c>
      <c r="BF50" s="113" t="s">
        <v>576</v>
      </c>
      <c r="BG50" s="113" t="s">
        <v>264</v>
      </c>
      <c r="BH50" s="113" t="str">
        <f t="shared" si="524"/>
        <v>AB RhD Dương</v>
      </c>
      <c r="BI50" s="113" t="str">
        <f>$BI$68</f>
        <v>AB RhD Dương</v>
      </c>
      <c r="BJ50" s="113"/>
      <c r="BK50" s="113"/>
      <c r="BL50" s="113" t="str">
        <f>$BL$68</f>
        <v>100% (n=61)</v>
      </c>
      <c r="BM50" s="113"/>
      <c r="BN50" s="113"/>
      <c r="BO50" s="113">
        <f t="shared" si="525"/>
        <v>0</v>
      </c>
      <c r="BP50" s="113">
        <f t="shared" si="526"/>
        <v>0</v>
      </c>
      <c r="BQ50" s="113">
        <f t="shared" si="527"/>
        <v>0</v>
      </c>
      <c r="BR50" s="113">
        <f t="shared" si="528"/>
        <v>0</v>
      </c>
      <c r="BS50" s="113" t="str">
        <f t="shared" si="529"/>
        <v>Đạt</v>
      </c>
      <c r="BT50" s="113">
        <f t="shared" si="530"/>
        <v>0</v>
      </c>
      <c r="BU50" s="113" t="str">
        <f t="shared" si="531"/>
        <v>Đạt</v>
      </c>
      <c r="BV50" s="113">
        <f>Diem!M51</f>
        <v>0</v>
      </c>
      <c r="BW50" s="113" t="str">
        <f>IF(BV50&lt;80, "Đạt",IF(BV50&lt;100, "Cảnh báo","Không Đạt"))</f>
        <v>Đạt</v>
      </c>
      <c r="BX50" s="113">
        <f>Diem!N51</f>
        <v>0</v>
      </c>
      <c r="BY50" s="113" t="str">
        <f t="shared" si="533"/>
        <v>Đạt</v>
      </c>
      <c r="BZ50" s="113" t="s">
        <v>269</v>
      </c>
      <c r="CA50" s="113" t="str">
        <f>$CA$68</f>
        <v>KHH</v>
      </c>
      <c r="CB50" s="113" t="str">
        <f>$CB$67</f>
        <v>HH</v>
      </c>
      <c r="CC50" s="113" t="str">
        <f>$CD$68</f>
        <v>98.36% (n=60)</v>
      </c>
      <c r="CD50" s="113" t="str">
        <f>$CD$69</f>
        <v>1.64% (n=1)</v>
      </c>
      <c r="CE50" s="113" t="s">
        <v>269</v>
      </c>
      <c r="CF50" s="113" t="str">
        <f>$CF$68</f>
        <v>KHH</v>
      </c>
      <c r="CG50" s="113" t="str">
        <f>$CG$67</f>
        <v>HH</v>
      </c>
      <c r="CH50" s="113" t="str">
        <f>$CI$68</f>
        <v>98.36% (n=60)</v>
      </c>
      <c r="CI50" s="113" t="str">
        <f>$CI$69</f>
        <v>1.64% (n=1)</v>
      </c>
      <c r="CJ50" s="113" t="s">
        <v>174</v>
      </c>
      <c r="CK50" s="113" t="str">
        <f>$CK$68</f>
        <v>HH</v>
      </c>
      <c r="CL50" s="113" t="str">
        <f>$CK$69</f>
        <v>KHH</v>
      </c>
      <c r="CM50" s="113" t="str">
        <f>$CN$68</f>
        <v>96.72% (n=59)</v>
      </c>
      <c r="CN50" s="113" t="str">
        <f>$CN$69</f>
        <v>3.28% (n=2)</v>
      </c>
      <c r="CO50" s="113">
        <f t="shared" si="534"/>
        <v>0</v>
      </c>
      <c r="CP50" s="113" t="s">
        <v>269</v>
      </c>
      <c r="CQ50" s="113" t="str">
        <f>$CQ$68</f>
        <v>KHH</v>
      </c>
      <c r="CR50" s="113" t="str">
        <f>$CR$67</f>
        <v>HH</v>
      </c>
      <c r="CS50" s="113" t="str">
        <f>$CT$68</f>
        <v>98.36% (n=60)</v>
      </c>
      <c r="CT50" s="113" t="str">
        <f>$CT$69</f>
        <v>1.64% (n=1)</v>
      </c>
      <c r="CU50" s="113" t="s">
        <v>269</v>
      </c>
      <c r="CV50" s="113" t="str">
        <f>$CV$68</f>
        <v>KHH</v>
      </c>
      <c r="CW50" s="113" t="str">
        <f>$CW$67</f>
        <v>HH</v>
      </c>
      <c r="CX50" s="113" t="str">
        <f>$CY$68</f>
        <v>98.36% (n=60)</v>
      </c>
      <c r="CY50" s="113" t="str">
        <f>$CY$69</f>
        <v>1.64% (n=1)</v>
      </c>
      <c r="CZ50" s="113" t="s">
        <v>174</v>
      </c>
      <c r="DA50" s="113" t="str">
        <f>$DA$68</f>
        <v>HH</v>
      </c>
      <c r="DB50" s="113" t="str">
        <f>$DB$67</f>
        <v>KHH</v>
      </c>
      <c r="DC50" s="113" t="str">
        <f>$DD$68</f>
        <v>96.72% (n=59)</v>
      </c>
      <c r="DD50" s="113" t="str">
        <f>$DD$69</f>
        <v>3.28% (n=2)</v>
      </c>
      <c r="DE50" s="113">
        <f t="shared" si="535"/>
        <v>0</v>
      </c>
      <c r="DF50" s="113" t="s">
        <v>174</v>
      </c>
      <c r="DG50" s="113" t="str">
        <f>$DG$68</f>
        <v>HH</v>
      </c>
      <c r="DH50" s="113" t="str">
        <f>$DH$67</f>
        <v>KHH</v>
      </c>
      <c r="DI50" s="113" t="str">
        <f>$DJ$68</f>
        <v>98.36% (n=60)</v>
      </c>
      <c r="DJ50" s="113" t="str">
        <f>$DJ$69</f>
        <v>1.64% (n=1)</v>
      </c>
      <c r="DK50" s="113" t="s">
        <v>174</v>
      </c>
      <c r="DL50" s="113" t="str">
        <f>$DL$68</f>
        <v>HH</v>
      </c>
      <c r="DM50" s="113" t="str">
        <f>$DM$67</f>
        <v>KHH</v>
      </c>
      <c r="DN50" s="113" t="str">
        <f>$DO$68</f>
        <v>98.36% (n=60)</v>
      </c>
      <c r="DO50" s="113" t="str">
        <f>$DO$69</f>
        <v>1.64% (n=1)</v>
      </c>
      <c r="DP50" s="113" t="s">
        <v>174</v>
      </c>
      <c r="DQ50" s="113" t="str">
        <f>$DQ$67</f>
        <v>HH</v>
      </c>
      <c r="DR50" s="113" t="str">
        <f>$DR$67</f>
        <v>KHH</v>
      </c>
      <c r="DS50" s="113" t="str">
        <f>$DT$68</f>
        <v>93.44% (n=57)</v>
      </c>
      <c r="DT50" s="113" t="str">
        <f>$DT$69</f>
        <v>6.56% (n=4)</v>
      </c>
      <c r="DU50" s="113">
        <f t="shared" si="536"/>
        <v>0</v>
      </c>
      <c r="DV50" s="113">
        <f t="shared" si="537"/>
        <v>0</v>
      </c>
      <c r="DW50" s="113" t="str">
        <f t="shared" si="538"/>
        <v>Đạt</v>
      </c>
      <c r="DX50" s="113">
        <f>Diem!O51</f>
        <v>0</v>
      </c>
      <c r="DY50" s="113" t="str">
        <f t="shared" si="539"/>
        <v>Đạt</v>
      </c>
      <c r="DZ50" s="118"/>
      <c r="EA50" s="118"/>
      <c r="EB50" s="118"/>
      <c r="EC50" s="118"/>
      <c r="ED50" s="118"/>
      <c r="EE50" s="118"/>
      <c r="EF50" s="118"/>
      <c r="EG50" s="118"/>
      <c r="EH50" s="118"/>
      <c r="EI50" s="118"/>
      <c r="EJ50" s="118"/>
      <c r="EK50" s="118"/>
      <c r="EL50" s="118"/>
      <c r="EM50" s="118"/>
      <c r="EN50" s="118"/>
      <c r="EO50" s="118"/>
      <c r="EP50" s="118"/>
      <c r="EQ50" s="118"/>
      <c r="ER50" s="118"/>
      <c r="ES50" s="118"/>
      <c r="ET50" s="118"/>
      <c r="EU50" s="118"/>
      <c r="EV50" s="118"/>
      <c r="EW50" s="118"/>
      <c r="EX50" s="118"/>
      <c r="EY50" s="118"/>
      <c r="EZ50" s="118"/>
      <c r="FA50" s="118"/>
      <c r="FB50" s="118"/>
      <c r="FC50" s="118"/>
      <c r="FD50" s="118"/>
      <c r="FE50" s="118"/>
      <c r="FF50" s="118"/>
      <c r="FG50" s="118"/>
      <c r="FH50" s="118"/>
      <c r="FI50" s="118"/>
      <c r="FJ50" s="118"/>
      <c r="FK50" s="118"/>
      <c r="FL50" s="118"/>
      <c r="FM50" s="118"/>
      <c r="FN50" s="118"/>
      <c r="FO50" s="118"/>
      <c r="FP50" s="118"/>
      <c r="FQ50" s="118"/>
      <c r="FR50" s="118"/>
      <c r="FS50" s="118"/>
      <c r="FT50" s="118"/>
      <c r="FU50" s="118"/>
      <c r="FV50" s="118"/>
      <c r="FW50" s="118"/>
      <c r="FX50" s="118"/>
      <c r="FY50" s="118"/>
      <c r="FZ50" s="118"/>
      <c r="GA50" s="118"/>
      <c r="GB50" s="118"/>
      <c r="GC50" s="118"/>
      <c r="GD50" s="118"/>
      <c r="GE50" s="118"/>
      <c r="GF50" s="118"/>
      <c r="GG50" s="118"/>
      <c r="GH50" s="118"/>
      <c r="GI50" s="118"/>
      <c r="GJ50" s="118"/>
      <c r="GK50" s="118"/>
      <c r="GL50" s="118"/>
      <c r="GM50" s="118"/>
      <c r="GN50" s="118"/>
      <c r="GO50" s="118"/>
    </row>
    <row r="51" spans="1:197" s="116" customFormat="1" ht="23.25" customHeight="1">
      <c r="A51" s="111">
        <v>50</v>
      </c>
      <c r="B51" s="112" t="s">
        <v>485</v>
      </c>
      <c r="C51" s="112" t="s">
        <v>55</v>
      </c>
      <c r="D51" s="112" t="s">
        <v>71</v>
      </c>
      <c r="E51" s="112" t="str">
        <f t="shared" ref="E51" si="567">IF(D51="QE1019","TOÀN DIỆN","CƠ BẢN")</f>
        <v>CƠ BẢN</v>
      </c>
      <c r="F51" s="112" t="s">
        <v>39</v>
      </c>
      <c r="G51" s="111"/>
      <c r="H51" s="111"/>
      <c r="I51" s="111"/>
      <c r="J51" s="119"/>
      <c r="K51" s="112"/>
      <c r="L51" s="111"/>
      <c r="M51" s="113">
        <v>2306</v>
      </c>
      <c r="N51" s="113" t="s">
        <v>251</v>
      </c>
      <c r="O51" s="114">
        <v>45271</v>
      </c>
      <c r="P51" s="113" t="s">
        <v>522</v>
      </c>
      <c r="Q51" s="113" t="s">
        <v>264</v>
      </c>
      <c r="R51" s="113" t="s">
        <v>522</v>
      </c>
      <c r="S51" s="113" t="s">
        <v>264</v>
      </c>
      <c r="T51" s="113" t="s">
        <v>576</v>
      </c>
      <c r="U51" s="113" t="s">
        <v>264</v>
      </c>
      <c r="V51" s="113" t="s">
        <v>487</v>
      </c>
      <c r="W51" s="113" t="s">
        <v>487</v>
      </c>
      <c r="X51" s="113" t="s">
        <v>278</v>
      </c>
      <c r="Y51" s="113">
        <v>0</v>
      </c>
      <c r="Z51" s="113">
        <v>0</v>
      </c>
      <c r="AA51" s="113">
        <v>0</v>
      </c>
      <c r="AB51" s="113"/>
      <c r="AC51" s="113"/>
      <c r="AD51" s="113">
        <v>0</v>
      </c>
      <c r="AE51" s="113">
        <f t="shared" ref="AE51" si="568">IF(AD51=1,50,0)</f>
        <v>0</v>
      </c>
      <c r="AF51" s="113">
        <f>Diem!L52</f>
        <v>0</v>
      </c>
      <c r="AG51" s="113" t="str">
        <f>IF(AF51&lt;80, "Đạt",IF(AF51&lt;100, "Cảnh báo","Không Đạt"))</f>
        <v>Đạt</v>
      </c>
      <c r="AH51" s="113" t="s">
        <v>522</v>
      </c>
      <c r="AI51" s="113" t="s">
        <v>264</v>
      </c>
      <c r="AJ51" s="113" t="str">
        <f t="shared" ref="AJ51" si="569">AH51&amp;" "&amp;"RhD"&amp;" "&amp;AI51</f>
        <v>O RhD Dương</v>
      </c>
      <c r="AK51" s="113" t="str">
        <f>$AK$68</f>
        <v>O RhD Dương</v>
      </c>
      <c r="AL51" s="113"/>
      <c r="AM51" s="113"/>
      <c r="AN51" s="113" t="str">
        <f>$AN$68</f>
        <v>100% (n=61)</v>
      </c>
      <c r="AO51" s="113"/>
      <c r="AP51" s="113"/>
      <c r="AQ51" s="113">
        <f t="shared" ref="AQ51" si="570">IF(AH51=P51,0,IF(AH51="CXĐ",50,100))</f>
        <v>0</v>
      </c>
      <c r="AR51" s="113">
        <f t="shared" ref="AR51" si="571">IF(AI51=Q51,0,IF(AI51="CXĐ",50,100))</f>
        <v>0</v>
      </c>
      <c r="AS51" s="113">
        <f t="shared" ref="AS51" si="572">IF((AQ51+AR51)&gt;150,150,(AQ51+AR51))</f>
        <v>0</v>
      </c>
      <c r="AT51" s="113" t="s">
        <v>522</v>
      </c>
      <c r="AU51" s="113" t="s">
        <v>264</v>
      </c>
      <c r="AV51" s="113" t="str">
        <f t="shared" ref="AV51" si="573">AT51&amp;" "&amp;"RhD"&amp;" "&amp;AU51</f>
        <v>O RhD Dương</v>
      </c>
      <c r="AW51" s="113" t="str">
        <f>$AW$68</f>
        <v>O RhD Dương</v>
      </c>
      <c r="AX51" s="113"/>
      <c r="AY51" s="113"/>
      <c r="AZ51" s="113" t="str">
        <f>$AZ$68</f>
        <v>100% (n=61)</v>
      </c>
      <c r="BA51" s="113"/>
      <c r="BB51" s="113"/>
      <c r="BC51" s="113">
        <f t="shared" ref="BC51" si="574">IF(AT51=R51,0,IF(AT51="CXĐ",50,100))</f>
        <v>0</v>
      </c>
      <c r="BD51" s="113">
        <f t="shared" ref="BD51" si="575">IF(AU51=S51,0,IF(AU51="CXĐ",50,100))</f>
        <v>0</v>
      </c>
      <c r="BE51" s="113">
        <f t="shared" ref="BE51" si="576">IF((BC51+BD51)&gt;150,150,(BC51+BD51))</f>
        <v>0</v>
      </c>
      <c r="BF51" s="113" t="s">
        <v>576</v>
      </c>
      <c r="BG51" s="113" t="s">
        <v>264</v>
      </c>
      <c r="BH51" s="113" t="str">
        <f t="shared" ref="BH51" si="577">BF51&amp;" "&amp;"RhD"&amp;" "&amp;BG51</f>
        <v>AB RhD Dương</v>
      </c>
      <c r="BI51" s="113" t="str">
        <f>$BI$68</f>
        <v>AB RhD Dương</v>
      </c>
      <c r="BJ51" s="113"/>
      <c r="BK51" s="113"/>
      <c r="BL51" s="113" t="str">
        <f>$BL$68</f>
        <v>100% (n=61)</v>
      </c>
      <c r="BM51" s="113"/>
      <c r="BN51" s="113"/>
      <c r="BO51" s="113">
        <f t="shared" ref="BO51" si="578">IF(BF51=T51,0,IF(BF51="CXĐ",50,100))</f>
        <v>0</v>
      </c>
      <c r="BP51" s="113">
        <f t="shared" ref="BP51" si="579">IF(BG51=U51,0,IF(BG51="CXĐ",50,100))</f>
        <v>0</v>
      </c>
      <c r="BQ51" s="113">
        <f t="shared" ref="BQ51" si="580">IF((BO51+BP51)&gt;150,150,(BO51+BP51))</f>
        <v>0</v>
      </c>
      <c r="BR51" s="113">
        <f t="shared" ref="BR51" si="581">AQ51+BC51+BO51</f>
        <v>0</v>
      </c>
      <c r="BS51" s="113" t="str">
        <f t="shared" ref="BS51" si="582">IF(BR51&lt;80, "Đạt",IF(BR51&lt;100, "Cảnh báo","Không Đạt"))</f>
        <v>Đạt</v>
      </c>
      <c r="BT51" s="113">
        <f t="shared" ref="BT51" si="583">AR51+BD51+BP51</f>
        <v>0</v>
      </c>
      <c r="BU51" s="113" t="str">
        <f t="shared" ref="BU51" si="584">IF(BT51&lt;80, "Đạt",IF(BT51&lt;100, "Cảnh báo","Không Đạt"))</f>
        <v>Đạt</v>
      </c>
      <c r="BV51" s="113">
        <f>Diem!M52</f>
        <v>0</v>
      </c>
      <c r="BW51" s="113" t="str">
        <f t="shared" ref="BW51" si="585">IF(BV51&lt;80, "Đạt",IF(BV51&lt;100, "Cảnh báo","Không Đạt"))</f>
        <v>Đạt</v>
      </c>
      <c r="BX51" s="113">
        <f>Diem!N52</f>
        <v>0</v>
      </c>
      <c r="BY51" s="113" t="str">
        <f t="shared" ref="BY51" si="586">IF(BX51&lt;80, "Đạt",IF(BX51&lt;100, "Cảnh báo","Không Đạt"))</f>
        <v>Đạt</v>
      </c>
      <c r="BZ51" s="113" t="s">
        <v>269</v>
      </c>
      <c r="CA51" s="113" t="str">
        <f>$CA$68</f>
        <v>KHH</v>
      </c>
      <c r="CB51" s="113" t="str">
        <f>$CB$67</f>
        <v>HH</v>
      </c>
      <c r="CC51" s="113" t="str">
        <f>$CD$68</f>
        <v>98.36% (n=60)</v>
      </c>
      <c r="CD51" s="113" t="str">
        <f>$CD$69</f>
        <v>1.64% (n=1)</v>
      </c>
      <c r="CE51" s="113" t="s">
        <v>269</v>
      </c>
      <c r="CF51" s="113" t="str">
        <f>$CF$68</f>
        <v>KHH</v>
      </c>
      <c r="CG51" s="113" t="str">
        <f>$CG$67</f>
        <v>HH</v>
      </c>
      <c r="CH51" s="113" t="str">
        <f>$CI$68</f>
        <v>98.36% (n=60)</v>
      </c>
      <c r="CI51" s="113" t="str">
        <f>$CI$69</f>
        <v>1.64% (n=1)</v>
      </c>
      <c r="CJ51" s="113" t="s">
        <v>174</v>
      </c>
      <c r="CK51" s="113" t="str">
        <f>$CK$68</f>
        <v>HH</v>
      </c>
      <c r="CL51" s="113" t="str">
        <f>$CK$69</f>
        <v>KHH</v>
      </c>
      <c r="CM51" s="113" t="str">
        <f>$CN$68</f>
        <v>96.72% (n=59)</v>
      </c>
      <c r="CN51" s="113" t="str">
        <f>$CN$69</f>
        <v>3.28% (n=2)</v>
      </c>
      <c r="CO51" s="113">
        <f t="shared" ref="CO51" si="587">IF((IF(AND(BZ51&lt;&gt;CA51,CA51="KHH"),100,IF(AND(BZ51&lt;&gt;CA51,CA51="HH"),40,0)))+(IF(AND(CE51&lt;&gt;CF51,CF51="KHH"),100,IF(AND(CE51&lt;&gt;CF51,CF51="HH"),40,0))+(IF(AND(CJ51&lt;&gt;CK51,CK51="KHH"),100,IF(AND(CJ51&lt;&gt;CK51,CK51="HH"),40,0))))&gt;150,150,(IF(AND(BZ51&lt;&gt;CA51,CA51="KHH"),100,IF(AND(BZ51&lt;&gt;CA51,CA51="HH"),40,0)))+(IF(AND(CE51&lt;&gt;CF51,CF51="KHH"),100,IF(AND(CE51&lt;&gt;CF51,CF51="HH"),40,0))+(IF(AND(CJ51&lt;&gt;CK51,CK51="KHH"),100,IF(AND(CJ51&lt;&gt;CK51,CK51="HH"),40,0)))))</f>
        <v>0</v>
      </c>
      <c r="CP51" s="113" t="s">
        <v>269</v>
      </c>
      <c r="CQ51" s="113" t="str">
        <f>$CQ$68</f>
        <v>KHH</v>
      </c>
      <c r="CR51" s="113" t="str">
        <f>$CR$67</f>
        <v>HH</v>
      </c>
      <c r="CS51" s="113" t="str">
        <f>$CT$68</f>
        <v>98.36% (n=60)</v>
      </c>
      <c r="CT51" s="113" t="str">
        <f>$CT$69</f>
        <v>1.64% (n=1)</v>
      </c>
      <c r="CU51" s="113" t="s">
        <v>269</v>
      </c>
      <c r="CV51" s="113" t="str">
        <f>$CV$68</f>
        <v>KHH</v>
      </c>
      <c r="CW51" s="113" t="str">
        <f>$CW$67</f>
        <v>HH</v>
      </c>
      <c r="CX51" s="113" t="str">
        <f>$CY$68</f>
        <v>98.36% (n=60)</v>
      </c>
      <c r="CY51" s="113" t="str">
        <f>$CY$69</f>
        <v>1.64% (n=1)</v>
      </c>
      <c r="CZ51" s="113" t="s">
        <v>174</v>
      </c>
      <c r="DA51" s="113" t="str">
        <f>$DA$68</f>
        <v>HH</v>
      </c>
      <c r="DB51" s="113" t="str">
        <f>$DB$67</f>
        <v>KHH</v>
      </c>
      <c r="DC51" s="113" t="str">
        <f>$DD$68</f>
        <v>96.72% (n=59)</v>
      </c>
      <c r="DD51" s="113" t="str">
        <f>$DD$69</f>
        <v>3.28% (n=2)</v>
      </c>
      <c r="DE51" s="113">
        <f t="shared" ref="DE51" si="588">IF((IF(AND(CP51&lt;&gt;CQ51,CQ51="KHH"),100,IF(AND(CP51&lt;&gt;CQ51,CQ51="HH"),40,0)))+(IF(AND(CU51&lt;&gt;CV51,CV51="KHH"),100,IF(AND(CU51&lt;&gt;CV51,CV51="HH"),40,0))+(IF(AND(CZ51&lt;&gt;DA51,DA51="KHH"),100,IF(AND(CZ51&lt;&gt;DA51,DA51="HH"),40,0))))&gt;150,150,(IF(AND(CP51&lt;&gt;CQ51,CQ51="KHH"),100,IF(AND(CP51&lt;&gt;CQ51,CQ51="HH"),40,0)))+(IF(AND(CU51&lt;&gt;CV51,CV51="KHH"),100,IF(AND(CU51&lt;&gt;CV51,CV51="HH"),40,0))+(IF(AND(CZ51&lt;&gt;DA51,DA51="KHH"),100,IF(AND(CZ51&lt;&gt;DA51,DA51="HH"),40,0)))))</f>
        <v>0</v>
      </c>
      <c r="DF51" s="113" t="s">
        <v>174</v>
      </c>
      <c r="DG51" s="113" t="str">
        <f>$DG$68</f>
        <v>HH</v>
      </c>
      <c r="DH51" s="113" t="str">
        <f>$DH$67</f>
        <v>KHH</v>
      </c>
      <c r="DI51" s="113" t="str">
        <f>$DJ$68</f>
        <v>98.36% (n=60)</v>
      </c>
      <c r="DJ51" s="113" t="str">
        <f>$DJ$69</f>
        <v>1.64% (n=1)</v>
      </c>
      <c r="DK51" s="113" t="s">
        <v>174</v>
      </c>
      <c r="DL51" s="113" t="str">
        <f>$DL$68</f>
        <v>HH</v>
      </c>
      <c r="DM51" s="113" t="str">
        <f>$DM$67</f>
        <v>KHH</v>
      </c>
      <c r="DN51" s="113" t="str">
        <f>$DO$68</f>
        <v>98.36% (n=60)</v>
      </c>
      <c r="DO51" s="113" t="str">
        <f>$DO$69</f>
        <v>1.64% (n=1)</v>
      </c>
      <c r="DP51" s="113" t="s">
        <v>174</v>
      </c>
      <c r="DQ51" s="113" t="str">
        <f>$DQ$67</f>
        <v>HH</v>
      </c>
      <c r="DR51" s="113" t="str">
        <f>$DR$67</f>
        <v>KHH</v>
      </c>
      <c r="DS51" s="113" t="str">
        <f>$DT$68</f>
        <v>93.44% (n=57)</v>
      </c>
      <c r="DT51" s="113" t="str">
        <f>$DT$69</f>
        <v>6.56% (n=4)</v>
      </c>
      <c r="DU51" s="113">
        <f t="shared" ref="DU51" si="589">IF((IF(AND(DF51&lt;&gt;DG51,DG51="KHH"),100,IF(AND(DF51&lt;&gt;DG51,DG51="HH"),40,0)))+(IF(AND(DK51&lt;&gt;DL51,DL51="KHH"),100,IF(AND(DK51&lt;&gt;DL51,DL51="HH"),40,0))+(IF(AND(DP51&lt;&gt;DQ51,DQ51="KHH"),100,IF(AND(DP51&lt;&gt;DQ51,DQ51="HH"),40,0))))&gt;150,150,(IF(AND(DF51&lt;&gt;DG51,DG51="KHH"),100,IF(AND(DF51&lt;&gt;DG51,DG51="HH"),40,0)))+(IF(AND(DK51&lt;&gt;DL51,DL51="KHH"),100,IF(AND(DK51&lt;&gt;DL51,DL51="HH"),40,0))+(IF(AND(DP51&lt;&gt;DQ51,DQ51="KHH"),100,IF(AND(DP51&lt;&gt;DQ51,DQ51="HH"),40,0)))))</f>
        <v>0</v>
      </c>
      <c r="DV51" s="113">
        <f t="shared" ref="DV51" si="590">IF((CO51+DE51+DU51)&gt;150,150,(CO51+DE51+DU51))</f>
        <v>0</v>
      </c>
      <c r="DW51" s="113" t="str">
        <f t="shared" ref="DW51" si="591">IF(DV51&lt;80, "Đạt",IF(DV51&lt;100, "Cảnh báo","Không Đạt"))</f>
        <v>Đạt</v>
      </c>
      <c r="DX51" s="113">
        <f>Diem!O52</f>
        <v>0</v>
      </c>
      <c r="DY51" s="113" t="str">
        <f t="shared" ref="DY51" si="592">IF(DX51&lt;80, "Đạt",IF(DX51&lt;100, "Cảnh báo","Không Đạt"))</f>
        <v>Đạt</v>
      </c>
      <c r="DZ51" s="118"/>
      <c r="EA51" s="118"/>
      <c r="EB51" s="118"/>
      <c r="EC51" s="118"/>
      <c r="ED51" s="118"/>
      <c r="EE51" s="118"/>
      <c r="EF51" s="118"/>
      <c r="EG51" s="118"/>
      <c r="EH51" s="118"/>
      <c r="EI51" s="118"/>
      <c r="EJ51" s="118"/>
      <c r="EK51" s="118"/>
      <c r="EL51" s="118"/>
      <c r="EM51" s="118"/>
      <c r="EN51" s="118"/>
      <c r="EO51" s="118"/>
      <c r="EP51" s="118"/>
      <c r="EQ51" s="118"/>
      <c r="ER51" s="118"/>
      <c r="ES51" s="118"/>
      <c r="ET51" s="118"/>
      <c r="EU51" s="118"/>
      <c r="EV51" s="118"/>
      <c r="EW51" s="118"/>
      <c r="EX51" s="118"/>
      <c r="EY51" s="118"/>
      <c r="EZ51" s="118"/>
      <c r="FA51" s="118"/>
      <c r="FB51" s="118"/>
      <c r="FC51" s="118"/>
      <c r="FD51" s="118"/>
      <c r="FE51" s="118"/>
      <c r="FF51" s="118"/>
      <c r="FG51" s="118"/>
      <c r="FH51" s="118"/>
      <c r="FI51" s="118"/>
      <c r="FJ51" s="118"/>
      <c r="FK51" s="118"/>
      <c r="FL51" s="118"/>
      <c r="FM51" s="118"/>
      <c r="FN51" s="118"/>
      <c r="FO51" s="118"/>
      <c r="FP51" s="118"/>
      <c r="FQ51" s="118"/>
      <c r="FR51" s="118"/>
      <c r="FS51" s="118"/>
      <c r="FT51" s="118"/>
      <c r="FU51" s="118"/>
      <c r="FV51" s="118"/>
      <c r="FW51" s="118"/>
      <c r="FX51" s="118"/>
      <c r="FY51" s="118"/>
      <c r="FZ51" s="118"/>
      <c r="GA51" s="118"/>
      <c r="GB51" s="118"/>
      <c r="GC51" s="118"/>
      <c r="GD51" s="118"/>
      <c r="GE51" s="118"/>
      <c r="GF51" s="118"/>
      <c r="GG51" s="118"/>
      <c r="GH51" s="118"/>
      <c r="GI51" s="118"/>
      <c r="GJ51" s="118"/>
      <c r="GK51" s="118"/>
      <c r="GL51" s="118"/>
      <c r="GM51" s="118"/>
      <c r="GN51" s="118"/>
      <c r="GO51" s="118"/>
    </row>
    <row r="52" spans="1:197" s="106" customFormat="1" ht="23.25" customHeight="1">
      <c r="A52" s="111">
        <v>51</v>
      </c>
      <c r="B52" s="109" t="s">
        <v>459</v>
      </c>
      <c r="C52" s="109" t="s">
        <v>460</v>
      </c>
      <c r="D52" s="109" t="s">
        <v>71</v>
      </c>
      <c r="E52" s="109" t="str">
        <f t="shared" si="60"/>
        <v>CƠ BẢN</v>
      </c>
      <c r="F52" s="109" t="s">
        <v>461</v>
      </c>
      <c r="G52" s="108"/>
      <c r="H52" s="108"/>
      <c r="I52" s="108"/>
      <c r="J52" s="110"/>
      <c r="K52" s="109"/>
      <c r="L52" s="108"/>
      <c r="M52" s="103">
        <v>2306</v>
      </c>
      <c r="N52" s="103" t="s">
        <v>251</v>
      </c>
      <c r="O52" s="117">
        <v>45271</v>
      </c>
      <c r="P52" s="103" t="s">
        <v>522</v>
      </c>
      <c r="Q52" s="103" t="s">
        <v>264</v>
      </c>
      <c r="R52" s="103" t="s">
        <v>522</v>
      </c>
      <c r="S52" s="103" t="s">
        <v>264</v>
      </c>
      <c r="T52" s="103" t="s">
        <v>576</v>
      </c>
      <c r="U52" s="103" t="s">
        <v>264</v>
      </c>
      <c r="V52" s="103" t="s">
        <v>487</v>
      </c>
      <c r="W52" s="103" t="s">
        <v>487</v>
      </c>
      <c r="X52" s="103" t="s">
        <v>278</v>
      </c>
      <c r="Y52" s="103">
        <v>0</v>
      </c>
      <c r="Z52" s="103">
        <v>0</v>
      </c>
      <c r="AA52" s="103">
        <v>0</v>
      </c>
      <c r="AB52" s="103"/>
      <c r="AC52" s="103"/>
      <c r="AD52" s="103">
        <v>0</v>
      </c>
      <c r="AE52" s="103">
        <f t="shared" si="514"/>
        <v>0</v>
      </c>
      <c r="AF52" s="103">
        <f>Diem!L53</f>
        <v>0</v>
      </c>
      <c r="AG52" s="103" t="str">
        <f t="shared" si="515"/>
        <v>Đạt</v>
      </c>
      <c r="AH52" s="103" t="s">
        <v>522</v>
      </c>
      <c r="AI52" s="103" t="s">
        <v>264</v>
      </c>
      <c r="AJ52" s="103" t="str">
        <f t="shared" si="516"/>
        <v>O RhD Dương</v>
      </c>
      <c r="AK52" s="103" t="str">
        <f>$AK$68</f>
        <v>O RhD Dương</v>
      </c>
      <c r="AL52" s="103"/>
      <c r="AM52" s="103"/>
      <c r="AN52" s="103" t="str">
        <f>$AN$68</f>
        <v>100% (n=61)</v>
      </c>
      <c r="AO52" s="103"/>
      <c r="AP52" s="103"/>
      <c r="AQ52" s="103">
        <f t="shared" si="517"/>
        <v>0</v>
      </c>
      <c r="AR52" s="103">
        <f t="shared" si="518"/>
        <v>0</v>
      </c>
      <c r="AS52" s="103">
        <f t="shared" si="519"/>
        <v>0</v>
      </c>
      <c r="AT52" s="103" t="s">
        <v>522</v>
      </c>
      <c r="AU52" s="103" t="s">
        <v>264</v>
      </c>
      <c r="AV52" s="103" t="str">
        <f t="shared" si="520"/>
        <v>O RhD Dương</v>
      </c>
      <c r="AW52" s="103" t="str">
        <f>$AW$68</f>
        <v>O RhD Dương</v>
      </c>
      <c r="AX52" s="103"/>
      <c r="AY52" s="103"/>
      <c r="AZ52" s="103" t="str">
        <f>$AZ$68</f>
        <v>100% (n=61)</v>
      </c>
      <c r="BA52" s="103"/>
      <c r="BB52" s="103"/>
      <c r="BC52" s="103">
        <f t="shared" si="521"/>
        <v>0</v>
      </c>
      <c r="BD52" s="103">
        <f t="shared" si="522"/>
        <v>0</v>
      </c>
      <c r="BE52" s="103">
        <f t="shared" si="523"/>
        <v>0</v>
      </c>
      <c r="BF52" s="103" t="s">
        <v>576</v>
      </c>
      <c r="BG52" s="103" t="s">
        <v>264</v>
      </c>
      <c r="BH52" s="103" t="str">
        <f t="shared" si="524"/>
        <v>AB RhD Dương</v>
      </c>
      <c r="BI52" s="103" t="str">
        <f>$BI$68</f>
        <v>AB RhD Dương</v>
      </c>
      <c r="BJ52" s="103"/>
      <c r="BK52" s="103"/>
      <c r="BL52" s="103" t="str">
        <f>$BL$68</f>
        <v>100% (n=61)</v>
      </c>
      <c r="BM52" s="103"/>
      <c r="BN52" s="103"/>
      <c r="BO52" s="103">
        <f t="shared" si="525"/>
        <v>0</v>
      </c>
      <c r="BP52" s="103">
        <f t="shared" si="526"/>
        <v>0</v>
      </c>
      <c r="BQ52" s="103">
        <f t="shared" si="527"/>
        <v>0</v>
      </c>
      <c r="BR52" s="103">
        <f t="shared" si="528"/>
        <v>0</v>
      </c>
      <c r="BS52" s="103" t="str">
        <f t="shared" si="529"/>
        <v>Đạt</v>
      </c>
      <c r="BT52" s="103">
        <f t="shared" si="530"/>
        <v>0</v>
      </c>
      <c r="BU52" s="103" t="str">
        <f t="shared" si="531"/>
        <v>Đạt</v>
      </c>
      <c r="BV52" s="103">
        <f>Diem!M53</f>
        <v>0</v>
      </c>
      <c r="BW52" s="103" t="str">
        <f t="shared" si="532"/>
        <v>Đạt</v>
      </c>
      <c r="BX52" s="103">
        <f>Diem!N53</f>
        <v>0</v>
      </c>
      <c r="BY52" s="103" t="str">
        <f t="shared" si="533"/>
        <v>Đạt</v>
      </c>
      <c r="BZ52" s="103" t="s">
        <v>269</v>
      </c>
      <c r="CA52" s="103" t="str">
        <f>$CA$68</f>
        <v>KHH</v>
      </c>
      <c r="CB52" s="103" t="str">
        <f>$CB$67</f>
        <v>HH</v>
      </c>
      <c r="CC52" s="103" t="str">
        <f>$CD$68</f>
        <v>98.36% (n=60)</v>
      </c>
      <c r="CD52" s="103" t="str">
        <f>$CD$69</f>
        <v>1.64% (n=1)</v>
      </c>
      <c r="CE52" s="103" t="s">
        <v>269</v>
      </c>
      <c r="CF52" s="103" t="str">
        <f>$CF$68</f>
        <v>KHH</v>
      </c>
      <c r="CG52" s="103" t="str">
        <f>$CG$67</f>
        <v>HH</v>
      </c>
      <c r="CH52" s="103" t="str">
        <f>$CI$68</f>
        <v>98.36% (n=60)</v>
      </c>
      <c r="CI52" s="103" t="str">
        <f>$CI$69</f>
        <v>1.64% (n=1)</v>
      </c>
      <c r="CJ52" s="103" t="s">
        <v>174</v>
      </c>
      <c r="CK52" s="103" t="str">
        <f>$CK$68</f>
        <v>HH</v>
      </c>
      <c r="CL52" s="103" t="str">
        <f>$CK$69</f>
        <v>KHH</v>
      </c>
      <c r="CM52" s="103" t="str">
        <f>$CN$68</f>
        <v>96.72% (n=59)</v>
      </c>
      <c r="CN52" s="103" t="str">
        <f>$CN$69</f>
        <v>3.28% (n=2)</v>
      </c>
      <c r="CO52" s="103">
        <f t="shared" si="534"/>
        <v>0</v>
      </c>
      <c r="CP52" s="103" t="s">
        <v>269</v>
      </c>
      <c r="CQ52" s="103" t="str">
        <f>$CQ$68</f>
        <v>KHH</v>
      </c>
      <c r="CR52" s="103" t="str">
        <f>$CR$67</f>
        <v>HH</v>
      </c>
      <c r="CS52" s="103" t="str">
        <f>$CT$68</f>
        <v>98.36% (n=60)</v>
      </c>
      <c r="CT52" s="103" t="str">
        <f>$CT$69</f>
        <v>1.64% (n=1)</v>
      </c>
      <c r="CU52" s="103" t="s">
        <v>269</v>
      </c>
      <c r="CV52" s="103" t="str">
        <f>$CV$68</f>
        <v>KHH</v>
      </c>
      <c r="CW52" s="103" t="str">
        <f>$CW$67</f>
        <v>HH</v>
      </c>
      <c r="CX52" s="103" t="str">
        <f>$CY$68</f>
        <v>98.36% (n=60)</v>
      </c>
      <c r="CY52" s="103" t="str">
        <f>$CY$69</f>
        <v>1.64% (n=1)</v>
      </c>
      <c r="CZ52" s="103" t="s">
        <v>174</v>
      </c>
      <c r="DA52" s="103" t="str">
        <f>$DA$68</f>
        <v>HH</v>
      </c>
      <c r="DB52" s="103" t="str">
        <f>$DB$67</f>
        <v>KHH</v>
      </c>
      <c r="DC52" s="103" t="str">
        <f>$DD$68</f>
        <v>96.72% (n=59)</v>
      </c>
      <c r="DD52" s="103" t="str">
        <f>$DD$69</f>
        <v>3.28% (n=2)</v>
      </c>
      <c r="DE52" s="103">
        <f t="shared" si="535"/>
        <v>0</v>
      </c>
      <c r="DF52" s="103" t="s">
        <v>174</v>
      </c>
      <c r="DG52" s="103" t="str">
        <f>$DG$68</f>
        <v>HH</v>
      </c>
      <c r="DH52" s="103" t="str">
        <f>$DH$67</f>
        <v>KHH</v>
      </c>
      <c r="DI52" s="103" t="str">
        <f>$DJ$68</f>
        <v>98.36% (n=60)</v>
      </c>
      <c r="DJ52" s="103" t="str">
        <f>$DJ$69</f>
        <v>1.64% (n=1)</v>
      </c>
      <c r="DK52" s="103" t="s">
        <v>174</v>
      </c>
      <c r="DL52" s="103" t="str">
        <f>$DL$68</f>
        <v>HH</v>
      </c>
      <c r="DM52" s="103" t="str">
        <f>$DM$67</f>
        <v>KHH</v>
      </c>
      <c r="DN52" s="103" t="str">
        <f>$DO$68</f>
        <v>98.36% (n=60)</v>
      </c>
      <c r="DO52" s="103" t="str">
        <f>$DO$69</f>
        <v>1.64% (n=1)</v>
      </c>
      <c r="DP52" s="103" t="s">
        <v>269</v>
      </c>
      <c r="DQ52" s="103" t="str">
        <f>$DQ$67</f>
        <v>HH</v>
      </c>
      <c r="DR52" s="103" t="str">
        <f>$DR$67</f>
        <v>KHH</v>
      </c>
      <c r="DS52" s="103" t="str">
        <f>$DT$68</f>
        <v>93.44% (n=57)</v>
      </c>
      <c r="DT52" s="103" t="str">
        <f>$DT$69</f>
        <v>6.56% (n=4)</v>
      </c>
      <c r="DU52" s="103">
        <f>IF((IF(AND(DF52&lt;&gt;DG52,DG52="KHH"),100,IF(AND(DF52&lt;&gt;DG52,DG52="HH"),40,0)))+(IF(AND(DK52&lt;&gt;DL52,DL52="KHH"),100,IF(AND(DK52&lt;&gt;DL52,DL52="HH"),40,0))+(IF(AND(DP52&lt;&gt;DQ52,DQ52="KHH"),100,IF(AND(DP52&lt;&gt;DQ52,DQ52="HH"),40,0))))&gt;150,150,(IF(AND(DF52&lt;&gt;DG52,DG52="KHH"),100,IF(AND(DF52&lt;&gt;DG52,DG52="HH"),40,0)))+(IF(AND(DK52&lt;&gt;DL52,DL52="KHH"),100,IF(AND(DK52&lt;&gt;DL52,DL52="HH"),40,0))+(IF(AND(DP52&lt;&gt;DQ52,DQ52="KHH"),100,IF(AND(DP52&lt;&gt;DQ52,DQ52="HH"),40,0)))))</f>
        <v>40</v>
      </c>
      <c r="DV52" s="103">
        <f t="shared" si="537"/>
        <v>40</v>
      </c>
      <c r="DW52" s="103" t="str">
        <f t="shared" si="538"/>
        <v>Đạt</v>
      </c>
      <c r="DX52" s="103">
        <f>Diem!O53</f>
        <v>150</v>
      </c>
      <c r="DY52" s="103" t="str">
        <f t="shared" si="539"/>
        <v>Không Đạt</v>
      </c>
      <c r="DZ52" s="104"/>
      <c r="EA52" s="104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104"/>
      <c r="EV52" s="104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104"/>
      <c r="FQ52" s="104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104"/>
      <c r="GL52" s="104"/>
      <c r="GM52" s="104"/>
      <c r="GN52" s="104"/>
      <c r="GO52" s="104"/>
    </row>
    <row r="53" spans="1:197" s="116" customFormat="1" ht="23.25" customHeight="1">
      <c r="A53" s="111">
        <v>52</v>
      </c>
      <c r="B53" s="112" t="s">
        <v>462</v>
      </c>
      <c r="C53" s="112" t="s">
        <v>463</v>
      </c>
      <c r="D53" s="112" t="s">
        <v>71</v>
      </c>
      <c r="E53" s="112" t="str">
        <f t="shared" si="60"/>
        <v>CƠ BẢN</v>
      </c>
      <c r="F53" s="112" t="s">
        <v>464</v>
      </c>
      <c r="G53" s="111"/>
      <c r="H53" s="111"/>
      <c r="I53" s="111"/>
      <c r="J53" s="119"/>
      <c r="K53" s="112"/>
      <c r="L53" s="111"/>
      <c r="M53" s="113">
        <v>2306</v>
      </c>
      <c r="N53" s="113" t="s">
        <v>251</v>
      </c>
      <c r="O53" s="114">
        <v>45271</v>
      </c>
      <c r="P53" s="113" t="s">
        <v>522</v>
      </c>
      <c r="Q53" s="113" t="s">
        <v>264</v>
      </c>
      <c r="R53" s="113" t="s">
        <v>522</v>
      </c>
      <c r="S53" s="113" t="s">
        <v>264</v>
      </c>
      <c r="T53" s="113" t="s">
        <v>576</v>
      </c>
      <c r="U53" s="113" t="s">
        <v>264</v>
      </c>
      <c r="V53" s="113" t="s">
        <v>487</v>
      </c>
      <c r="W53" s="113" t="s">
        <v>487</v>
      </c>
      <c r="X53" s="113" t="s">
        <v>278</v>
      </c>
      <c r="Y53" s="113">
        <v>0</v>
      </c>
      <c r="Z53" s="113">
        <v>0</v>
      </c>
      <c r="AA53" s="113">
        <v>0</v>
      </c>
      <c r="AB53" s="113"/>
      <c r="AC53" s="113"/>
      <c r="AD53" s="113">
        <v>0</v>
      </c>
      <c r="AE53" s="113">
        <f t="shared" si="514"/>
        <v>0</v>
      </c>
      <c r="AF53" s="113">
        <f>Diem!L54</f>
        <v>0</v>
      </c>
      <c r="AG53" s="113" t="str">
        <f t="shared" si="515"/>
        <v>Đạt</v>
      </c>
      <c r="AH53" s="113" t="s">
        <v>522</v>
      </c>
      <c r="AI53" s="113" t="s">
        <v>264</v>
      </c>
      <c r="AJ53" s="113" t="str">
        <f t="shared" si="516"/>
        <v>O RhD Dương</v>
      </c>
      <c r="AK53" s="113" t="str">
        <f>$AK$68</f>
        <v>O RhD Dương</v>
      </c>
      <c r="AL53" s="113"/>
      <c r="AM53" s="113"/>
      <c r="AN53" s="113" t="str">
        <f>$AN$68</f>
        <v>100% (n=61)</v>
      </c>
      <c r="AO53" s="113"/>
      <c r="AP53" s="113"/>
      <c r="AQ53" s="113">
        <f t="shared" si="517"/>
        <v>0</v>
      </c>
      <c r="AR53" s="113">
        <f t="shared" si="518"/>
        <v>0</v>
      </c>
      <c r="AS53" s="113">
        <f t="shared" si="519"/>
        <v>0</v>
      </c>
      <c r="AT53" s="113" t="s">
        <v>522</v>
      </c>
      <c r="AU53" s="113" t="s">
        <v>264</v>
      </c>
      <c r="AV53" s="113" t="str">
        <f t="shared" si="520"/>
        <v>O RhD Dương</v>
      </c>
      <c r="AW53" s="113" t="str">
        <f>$AW$68</f>
        <v>O RhD Dương</v>
      </c>
      <c r="AX53" s="113"/>
      <c r="AY53" s="113"/>
      <c r="AZ53" s="113" t="str">
        <f>$AZ$68</f>
        <v>100% (n=61)</v>
      </c>
      <c r="BA53" s="113"/>
      <c r="BB53" s="113"/>
      <c r="BC53" s="113">
        <f t="shared" si="521"/>
        <v>0</v>
      </c>
      <c r="BD53" s="113">
        <f t="shared" si="522"/>
        <v>0</v>
      </c>
      <c r="BE53" s="113">
        <f t="shared" si="523"/>
        <v>0</v>
      </c>
      <c r="BF53" s="113" t="s">
        <v>576</v>
      </c>
      <c r="BG53" s="113" t="s">
        <v>264</v>
      </c>
      <c r="BH53" s="113" t="str">
        <f t="shared" si="524"/>
        <v>AB RhD Dương</v>
      </c>
      <c r="BI53" s="113" t="str">
        <f>$BI$68</f>
        <v>AB RhD Dương</v>
      </c>
      <c r="BJ53" s="113"/>
      <c r="BK53" s="113"/>
      <c r="BL53" s="113" t="str">
        <f>$BL$68</f>
        <v>100% (n=61)</v>
      </c>
      <c r="BM53" s="113"/>
      <c r="BN53" s="113"/>
      <c r="BO53" s="113">
        <f t="shared" si="525"/>
        <v>0</v>
      </c>
      <c r="BP53" s="113">
        <f t="shared" si="526"/>
        <v>0</v>
      </c>
      <c r="BQ53" s="113">
        <f t="shared" si="527"/>
        <v>0</v>
      </c>
      <c r="BR53" s="113">
        <f t="shared" si="528"/>
        <v>0</v>
      </c>
      <c r="BS53" s="113" t="str">
        <f t="shared" si="529"/>
        <v>Đạt</v>
      </c>
      <c r="BT53" s="113">
        <f t="shared" si="530"/>
        <v>0</v>
      </c>
      <c r="BU53" s="113" t="str">
        <f t="shared" si="531"/>
        <v>Đạt</v>
      </c>
      <c r="BV53" s="113">
        <f>Diem!M54</f>
        <v>0</v>
      </c>
      <c r="BW53" s="113" t="str">
        <f t="shared" si="532"/>
        <v>Đạt</v>
      </c>
      <c r="BX53" s="113">
        <f>Diem!N54</f>
        <v>0</v>
      </c>
      <c r="BY53" s="113" t="str">
        <f t="shared" si="533"/>
        <v>Đạt</v>
      </c>
      <c r="BZ53" s="113" t="s">
        <v>269</v>
      </c>
      <c r="CA53" s="113" t="str">
        <f>$CA$68</f>
        <v>KHH</v>
      </c>
      <c r="CB53" s="113" t="str">
        <f>$CB$67</f>
        <v>HH</v>
      </c>
      <c r="CC53" s="113" t="str">
        <f>$CD$68</f>
        <v>98.36% (n=60)</v>
      </c>
      <c r="CD53" s="113" t="str">
        <f>$CD$69</f>
        <v>1.64% (n=1)</v>
      </c>
      <c r="CE53" s="113" t="s">
        <v>269</v>
      </c>
      <c r="CF53" s="113" t="str">
        <f>$CF$68</f>
        <v>KHH</v>
      </c>
      <c r="CG53" s="113" t="str">
        <f>$CG$67</f>
        <v>HH</v>
      </c>
      <c r="CH53" s="113" t="str">
        <f>$CI$68</f>
        <v>98.36% (n=60)</v>
      </c>
      <c r="CI53" s="113" t="str">
        <f>$CI$69</f>
        <v>1.64% (n=1)</v>
      </c>
      <c r="CJ53" s="113" t="s">
        <v>174</v>
      </c>
      <c r="CK53" s="113" t="str">
        <f>$CK$68</f>
        <v>HH</v>
      </c>
      <c r="CL53" s="113" t="str">
        <f>$CK$69</f>
        <v>KHH</v>
      </c>
      <c r="CM53" s="113" t="str">
        <f>$CN$68</f>
        <v>96.72% (n=59)</v>
      </c>
      <c r="CN53" s="113" t="str">
        <f>$CN$69</f>
        <v>3.28% (n=2)</v>
      </c>
      <c r="CO53" s="113">
        <f t="shared" si="534"/>
        <v>0</v>
      </c>
      <c r="CP53" s="113" t="s">
        <v>269</v>
      </c>
      <c r="CQ53" s="113" t="str">
        <f>$CQ$68</f>
        <v>KHH</v>
      </c>
      <c r="CR53" s="113" t="str">
        <f>$CR$67</f>
        <v>HH</v>
      </c>
      <c r="CS53" s="113" t="str">
        <f>$CT$68</f>
        <v>98.36% (n=60)</v>
      </c>
      <c r="CT53" s="113" t="str">
        <f>$CT$69</f>
        <v>1.64% (n=1)</v>
      </c>
      <c r="CU53" s="113" t="s">
        <v>269</v>
      </c>
      <c r="CV53" s="113" t="str">
        <f>$CV$68</f>
        <v>KHH</v>
      </c>
      <c r="CW53" s="113" t="str">
        <f>$CW$67</f>
        <v>HH</v>
      </c>
      <c r="CX53" s="113" t="str">
        <f>$CY$68</f>
        <v>98.36% (n=60)</v>
      </c>
      <c r="CY53" s="113" t="str">
        <f>$CY$69</f>
        <v>1.64% (n=1)</v>
      </c>
      <c r="CZ53" s="113" t="s">
        <v>174</v>
      </c>
      <c r="DA53" s="113" t="str">
        <f>$DA$68</f>
        <v>HH</v>
      </c>
      <c r="DB53" s="113" t="str">
        <f>$DB$67</f>
        <v>KHH</v>
      </c>
      <c r="DC53" s="113" t="str">
        <f>$DD$68</f>
        <v>96.72% (n=59)</v>
      </c>
      <c r="DD53" s="113" t="str">
        <f>$DD$69</f>
        <v>3.28% (n=2)</v>
      </c>
      <c r="DE53" s="113">
        <f t="shared" si="535"/>
        <v>0</v>
      </c>
      <c r="DF53" s="113" t="s">
        <v>174</v>
      </c>
      <c r="DG53" s="113" t="str">
        <f>$DG$68</f>
        <v>HH</v>
      </c>
      <c r="DH53" s="113" t="str">
        <f>$DH$67</f>
        <v>KHH</v>
      </c>
      <c r="DI53" s="113" t="str">
        <f>$DJ$68</f>
        <v>98.36% (n=60)</v>
      </c>
      <c r="DJ53" s="113" t="str">
        <f>$DJ$69</f>
        <v>1.64% (n=1)</v>
      </c>
      <c r="DK53" s="113" t="s">
        <v>174</v>
      </c>
      <c r="DL53" s="113" t="str">
        <f>$DL$68</f>
        <v>HH</v>
      </c>
      <c r="DM53" s="113" t="str">
        <f>$DM$67</f>
        <v>KHH</v>
      </c>
      <c r="DN53" s="113" t="str">
        <f>$DO$68</f>
        <v>98.36% (n=60)</v>
      </c>
      <c r="DO53" s="113" t="str">
        <f>$DO$69</f>
        <v>1.64% (n=1)</v>
      </c>
      <c r="DP53" s="113" t="s">
        <v>174</v>
      </c>
      <c r="DQ53" s="113" t="str">
        <f>$DQ$67</f>
        <v>HH</v>
      </c>
      <c r="DR53" s="113" t="str">
        <f>$DR$67</f>
        <v>KHH</v>
      </c>
      <c r="DS53" s="113" t="str">
        <f>$DT$68</f>
        <v>93.44% (n=57)</v>
      </c>
      <c r="DT53" s="113" t="str">
        <f>$DT$69</f>
        <v>6.56% (n=4)</v>
      </c>
      <c r="DU53" s="113">
        <f t="shared" si="536"/>
        <v>0</v>
      </c>
      <c r="DV53" s="113">
        <f t="shared" si="537"/>
        <v>0</v>
      </c>
      <c r="DW53" s="113" t="str">
        <f t="shared" si="538"/>
        <v>Đạt</v>
      </c>
      <c r="DX53" s="113">
        <f>Diem!O54</f>
        <v>150</v>
      </c>
      <c r="DY53" s="113" t="str">
        <f t="shared" si="539"/>
        <v>Không Đạt</v>
      </c>
      <c r="DZ53" s="118"/>
      <c r="EA53" s="118"/>
      <c r="EB53" s="118"/>
      <c r="EC53" s="118"/>
      <c r="ED53" s="118"/>
      <c r="EE53" s="118"/>
      <c r="EF53" s="118"/>
      <c r="EG53" s="118"/>
      <c r="EH53" s="118"/>
      <c r="EI53" s="118"/>
      <c r="EJ53" s="118"/>
      <c r="EK53" s="118"/>
      <c r="EL53" s="118"/>
      <c r="EM53" s="118"/>
      <c r="EN53" s="118"/>
      <c r="EO53" s="118"/>
      <c r="EP53" s="118"/>
      <c r="EQ53" s="118"/>
      <c r="ER53" s="118"/>
      <c r="ES53" s="118"/>
      <c r="ET53" s="118"/>
      <c r="EU53" s="118"/>
      <c r="EV53" s="118"/>
      <c r="EW53" s="118"/>
      <c r="EX53" s="118"/>
      <c r="EY53" s="118"/>
      <c r="EZ53" s="118"/>
      <c r="FA53" s="118"/>
      <c r="FB53" s="118"/>
      <c r="FC53" s="118"/>
      <c r="FD53" s="118"/>
      <c r="FE53" s="118"/>
      <c r="FF53" s="118"/>
      <c r="FG53" s="118"/>
      <c r="FH53" s="118"/>
      <c r="FI53" s="118"/>
      <c r="FJ53" s="118"/>
      <c r="FK53" s="118"/>
      <c r="FL53" s="118"/>
      <c r="FM53" s="118"/>
      <c r="FN53" s="118"/>
      <c r="FO53" s="118"/>
      <c r="FP53" s="118"/>
      <c r="FQ53" s="118"/>
      <c r="FR53" s="118"/>
      <c r="FS53" s="118"/>
      <c r="FT53" s="118"/>
      <c r="FU53" s="118"/>
      <c r="FV53" s="118"/>
      <c r="FW53" s="118"/>
      <c r="FX53" s="118"/>
      <c r="FY53" s="118"/>
      <c r="FZ53" s="118"/>
      <c r="GA53" s="118"/>
      <c r="GB53" s="118"/>
      <c r="GC53" s="118"/>
      <c r="GD53" s="118"/>
      <c r="GE53" s="118"/>
      <c r="GF53" s="118"/>
      <c r="GG53" s="118"/>
      <c r="GH53" s="118"/>
      <c r="GI53" s="118"/>
      <c r="GJ53" s="118"/>
      <c r="GK53" s="118"/>
      <c r="GL53" s="118"/>
      <c r="GM53" s="118"/>
      <c r="GN53" s="118"/>
      <c r="GO53" s="118"/>
    </row>
    <row r="54" spans="1:197" s="116" customFormat="1" ht="23.25" customHeight="1">
      <c r="A54" s="111">
        <v>53</v>
      </c>
      <c r="B54" s="112" t="s">
        <v>480</v>
      </c>
      <c r="C54" s="112" t="s">
        <v>481</v>
      </c>
      <c r="D54" s="112" t="s">
        <v>71</v>
      </c>
      <c r="E54" s="112" t="str">
        <f t="shared" si="60"/>
        <v>CƠ BẢN</v>
      </c>
      <c r="F54" s="112" t="s">
        <v>482</v>
      </c>
      <c r="G54" s="111"/>
      <c r="H54" s="111"/>
      <c r="I54" s="111"/>
      <c r="J54" s="119"/>
      <c r="K54" s="112"/>
      <c r="L54" s="111"/>
      <c r="M54" s="113">
        <v>2306</v>
      </c>
      <c r="N54" s="113" t="s">
        <v>251</v>
      </c>
      <c r="O54" s="114">
        <v>45271</v>
      </c>
      <c r="P54" s="113" t="s">
        <v>522</v>
      </c>
      <c r="Q54" s="113" t="s">
        <v>264</v>
      </c>
      <c r="R54" s="113" t="s">
        <v>522</v>
      </c>
      <c r="S54" s="113" t="s">
        <v>264</v>
      </c>
      <c r="T54" s="113" t="s">
        <v>576</v>
      </c>
      <c r="U54" s="113" t="s">
        <v>264</v>
      </c>
      <c r="V54" s="113" t="s">
        <v>487</v>
      </c>
      <c r="W54" s="113" t="s">
        <v>487</v>
      </c>
      <c r="X54" s="113" t="s">
        <v>278</v>
      </c>
      <c r="Y54" s="113">
        <v>0</v>
      </c>
      <c r="Z54" s="113">
        <v>0</v>
      </c>
      <c r="AA54" s="113">
        <v>0</v>
      </c>
      <c r="AB54" s="113"/>
      <c r="AC54" s="113"/>
      <c r="AD54" s="113">
        <v>0</v>
      </c>
      <c r="AE54" s="113">
        <f t="shared" ref="AE54" si="593">IF(AD54=1,50,0)</f>
        <v>0</v>
      </c>
      <c r="AF54" s="113">
        <f>Diem!L55</f>
        <v>0</v>
      </c>
      <c r="AG54" s="113" t="s">
        <v>475</v>
      </c>
      <c r="AH54" s="113" t="s">
        <v>522</v>
      </c>
      <c r="AI54" s="113" t="s">
        <v>264</v>
      </c>
      <c r="AJ54" s="113" t="str">
        <f t="shared" ref="AJ54" si="594">AH54&amp;" "&amp;"RhD"&amp;" "&amp;AI54</f>
        <v>O RhD Dương</v>
      </c>
      <c r="AK54" s="113" t="str">
        <f>$AK$68</f>
        <v>O RhD Dương</v>
      </c>
      <c r="AL54" s="113"/>
      <c r="AM54" s="113"/>
      <c r="AN54" s="113" t="str">
        <f>$AN$68</f>
        <v>100% (n=61)</v>
      </c>
      <c r="AO54" s="113"/>
      <c r="AP54" s="113"/>
      <c r="AQ54" s="113">
        <f t="shared" ref="AQ54" si="595">IF(AH54=P54,0,IF(AH54="CXĐ",50,100))</f>
        <v>0</v>
      </c>
      <c r="AR54" s="113">
        <f t="shared" ref="AR54" si="596">IF(AI54=Q54,0,IF(AI54="CXĐ",50,100))</f>
        <v>0</v>
      </c>
      <c r="AS54" s="113">
        <f t="shared" ref="AS54" si="597">IF((AQ54+AR54)&gt;150,150,(AQ54+AR54))</f>
        <v>0</v>
      </c>
      <c r="AT54" s="113" t="s">
        <v>522</v>
      </c>
      <c r="AU54" s="113" t="s">
        <v>264</v>
      </c>
      <c r="AV54" s="113" t="str">
        <f t="shared" ref="AV54" si="598">AT54&amp;" "&amp;"RhD"&amp;" "&amp;AU54</f>
        <v>O RhD Dương</v>
      </c>
      <c r="AW54" s="113" t="str">
        <f>$AW$68</f>
        <v>O RhD Dương</v>
      </c>
      <c r="AX54" s="113"/>
      <c r="AY54" s="113"/>
      <c r="AZ54" s="113" t="str">
        <f>$AZ$68</f>
        <v>100% (n=61)</v>
      </c>
      <c r="BA54" s="113"/>
      <c r="BB54" s="113"/>
      <c r="BC54" s="113">
        <f t="shared" ref="BC54" si="599">IF(AT54=R54,0,IF(AT54="CXĐ",50,100))</f>
        <v>0</v>
      </c>
      <c r="BD54" s="113">
        <f t="shared" ref="BD54" si="600">IF(AU54=S54,0,IF(AU54="CXĐ",50,100))</f>
        <v>0</v>
      </c>
      <c r="BE54" s="113">
        <f t="shared" ref="BE54" si="601">IF((BC54+BD54)&gt;150,150,(BC54+BD54))</f>
        <v>0</v>
      </c>
      <c r="BF54" s="113" t="s">
        <v>576</v>
      </c>
      <c r="BG54" s="113" t="s">
        <v>264</v>
      </c>
      <c r="BH54" s="113" t="str">
        <f t="shared" ref="BH54" si="602">BF54&amp;" "&amp;"RhD"&amp;" "&amp;BG54</f>
        <v>AB RhD Dương</v>
      </c>
      <c r="BI54" s="113" t="str">
        <f>$BI$68</f>
        <v>AB RhD Dương</v>
      </c>
      <c r="BJ54" s="113"/>
      <c r="BK54" s="113"/>
      <c r="BL54" s="113" t="str">
        <f>$BL$68</f>
        <v>100% (n=61)</v>
      </c>
      <c r="BM54" s="113"/>
      <c r="BN54" s="113"/>
      <c r="BO54" s="113">
        <f t="shared" ref="BO54" si="603">IF(BF54=T54,0,IF(BF54="CXĐ",50,100))</f>
        <v>0</v>
      </c>
      <c r="BP54" s="113">
        <f t="shared" ref="BP54" si="604">IF(BG54=U54,0,IF(BG54="CXĐ",50,100))</f>
        <v>0</v>
      </c>
      <c r="BQ54" s="113">
        <f t="shared" ref="BQ54" si="605">IF((BO54+BP54)&gt;150,150,(BO54+BP54))</f>
        <v>0</v>
      </c>
      <c r="BR54" s="113">
        <f t="shared" ref="BR54" si="606">AQ54+BC54+BO54</f>
        <v>0</v>
      </c>
      <c r="BS54" s="113" t="str">
        <f t="shared" ref="BS54" si="607">IF(BR54&lt;80, "Đạt",IF(BR54&lt;100, "Cảnh báo","Không Đạt"))</f>
        <v>Đạt</v>
      </c>
      <c r="BT54" s="113">
        <f t="shared" ref="BT54" si="608">AR54+BD54+BP54</f>
        <v>0</v>
      </c>
      <c r="BU54" s="113" t="str">
        <f t="shared" ref="BU54" si="609">IF(BT54&lt;80, "Đạt",IF(BT54&lt;100, "Cảnh báo","Không Đạt"))</f>
        <v>Đạt</v>
      </c>
      <c r="BV54" s="113">
        <f>Diem!M55</f>
        <v>0</v>
      </c>
      <c r="BW54" s="113" t="str">
        <f t="shared" ref="BW54" si="610">IF(BV54&lt;80, "Đạt",IF(BV54&lt;100, "Cảnh báo","Không Đạt"))</f>
        <v>Đạt</v>
      </c>
      <c r="BX54" s="113">
        <f>Diem!N55</f>
        <v>0</v>
      </c>
      <c r="BY54" s="113" t="str">
        <f t="shared" ref="BY54" si="611">IF(BX54&lt;80, "Đạt",IF(BX54&lt;100, "Cảnh báo","Không Đạt"))</f>
        <v>Đạt</v>
      </c>
      <c r="BZ54" s="113" t="s">
        <v>269</v>
      </c>
      <c r="CA54" s="113" t="str">
        <f>$CA$68</f>
        <v>KHH</v>
      </c>
      <c r="CB54" s="113" t="str">
        <f>$CB$67</f>
        <v>HH</v>
      </c>
      <c r="CC54" s="113" t="str">
        <f>$CD$68</f>
        <v>98.36% (n=60)</v>
      </c>
      <c r="CD54" s="113" t="str">
        <f>$CD$69</f>
        <v>1.64% (n=1)</v>
      </c>
      <c r="CE54" s="113" t="s">
        <v>269</v>
      </c>
      <c r="CF54" s="113" t="str">
        <f>$CF$68</f>
        <v>KHH</v>
      </c>
      <c r="CG54" s="113" t="str">
        <f>$CG$67</f>
        <v>HH</v>
      </c>
      <c r="CH54" s="113" t="str">
        <f>$CI$68</f>
        <v>98.36% (n=60)</v>
      </c>
      <c r="CI54" s="113" t="str">
        <f>$CI$69</f>
        <v>1.64% (n=1)</v>
      </c>
      <c r="CJ54" s="113" t="s">
        <v>174</v>
      </c>
      <c r="CK54" s="113" t="str">
        <f>$CK$68</f>
        <v>HH</v>
      </c>
      <c r="CL54" s="113" t="str">
        <f>$CK$69</f>
        <v>KHH</v>
      </c>
      <c r="CM54" s="113" t="str">
        <f>$CN$68</f>
        <v>96.72% (n=59)</v>
      </c>
      <c r="CN54" s="113" t="str">
        <f>$CN$69</f>
        <v>3.28% (n=2)</v>
      </c>
      <c r="CO54" s="113">
        <f t="shared" ref="CO54" si="612">IF((IF(AND(BZ54&lt;&gt;CA54,CA54="KHH"),100,IF(AND(BZ54&lt;&gt;CA54,CA54="HH"),40,0)))+(IF(AND(CE54&lt;&gt;CF54,CF54="KHH"),100,IF(AND(CE54&lt;&gt;CF54,CF54="HH"),40,0))+(IF(AND(CJ54&lt;&gt;CK54,CK54="KHH"),100,IF(AND(CJ54&lt;&gt;CK54,CK54="HH"),40,0))))&gt;150,150,(IF(AND(BZ54&lt;&gt;CA54,CA54="KHH"),100,IF(AND(BZ54&lt;&gt;CA54,CA54="HH"),40,0)))+(IF(AND(CE54&lt;&gt;CF54,CF54="KHH"),100,IF(AND(CE54&lt;&gt;CF54,CF54="HH"),40,0))+(IF(AND(CJ54&lt;&gt;CK54,CK54="KHH"),100,IF(AND(CJ54&lt;&gt;CK54,CK54="HH"),40,0)))))</f>
        <v>0</v>
      </c>
      <c r="CP54" s="113" t="s">
        <v>269</v>
      </c>
      <c r="CQ54" s="113" t="str">
        <f>$CQ$68</f>
        <v>KHH</v>
      </c>
      <c r="CR54" s="113" t="str">
        <f>$CR$67</f>
        <v>HH</v>
      </c>
      <c r="CS54" s="113" t="str">
        <f>$CT$68</f>
        <v>98.36% (n=60)</v>
      </c>
      <c r="CT54" s="113" t="str">
        <f>$CT$69</f>
        <v>1.64% (n=1)</v>
      </c>
      <c r="CU54" s="113" t="s">
        <v>269</v>
      </c>
      <c r="CV54" s="113" t="str">
        <f>$CV$68</f>
        <v>KHH</v>
      </c>
      <c r="CW54" s="113" t="str">
        <f>$CW$67</f>
        <v>HH</v>
      </c>
      <c r="CX54" s="113" t="str">
        <f>$CY$68</f>
        <v>98.36% (n=60)</v>
      </c>
      <c r="CY54" s="113" t="str">
        <f>$CY$69</f>
        <v>1.64% (n=1)</v>
      </c>
      <c r="CZ54" s="113" t="s">
        <v>174</v>
      </c>
      <c r="DA54" s="113" t="str">
        <f>$DA$68</f>
        <v>HH</v>
      </c>
      <c r="DB54" s="113" t="str">
        <f>$DB$67</f>
        <v>KHH</v>
      </c>
      <c r="DC54" s="113" t="str">
        <f>$DD$68</f>
        <v>96.72% (n=59)</v>
      </c>
      <c r="DD54" s="113" t="str">
        <f>$DD$69</f>
        <v>3.28% (n=2)</v>
      </c>
      <c r="DE54" s="113">
        <f t="shared" ref="DE54" si="613">IF((IF(AND(CP54&lt;&gt;CQ54,CQ54="KHH"),100,IF(AND(CP54&lt;&gt;CQ54,CQ54="HH"),40,0)))+(IF(AND(CU54&lt;&gt;CV54,CV54="KHH"),100,IF(AND(CU54&lt;&gt;CV54,CV54="HH"),40,0))+(IF(AND(CZ54&lt;&gt;DA54,DA54="KHH"),100,IF(AND(CZ54&lt;&gt;DA54,DA54="HH"),40,0))))&gt;150,150,(IF(AND(CP54&lt;&gt;CQ54,CQ54="KHH"),100,IF(AND(CP54&lt;&gt;CQ54,CQ54="HH"),40,0)))+(IF(AND(CU54&lt;&gt;CV54,CV54="KHH"),100,IF(AND(CU54&lt;&gt;CV54,CV54="HH"),40,0))+(IF(AND(CZ54&lt;&gt;DA54,DA54="KHH"),100,IF(AND(CZ54&lt;&gt;DA54,DA54="HH"),40,0)))))</f>
        <v>0</v>
      </c>
      <c r="DF54" s="113" t="s">
        <v>174</v>
      </c>
      <c r="DG54" s="113" t="str">
        <f>$DG$68</f>
        <v>HH</v>
      </c>
      <c r="DH54" s="113" t="str">
        <f>$DH$67</f>
        <v>KHH</v>
      </c>
      <c r="DI54" s="113" t="str">
        <f>$DJ$68</f>
        <v>98.36% (n=60)</v>
      </c>
      <c r="DJ54" s="113" t="str">
        <f>$DJ$69</f>
        <v>1.64% (n=1)</v>
      </c>
      <c r="DK54" s="113" t="s">
        <v>174</v>
      </c>
      <c r="DL54" s="113" t="str">
        <f>$DL$68</f>
        <v>HH</v>
      </c>
      <c r="DM54" s="113" t="str">
        <f>$DM$67</f>
        <v>KHH</v>
      </c>
      <c r="DN54" s="113" t="str">
        <f>$DO$68</f>
        <v>98.36% (n=60)</v>
      </c>
      <c r="DO54" s="113" t="str">
        <f>$DO$69</f>
        <v>1.64% (n=1)</v>
      </c>
      <c r="DP54" s="113" t="s">
        <v>174</v>
      </c>
      <c r="DQ54" s="113" t="str">
        <f>$DQ$67</f>
        <v>HH</v>
      </c>
      <c r="DR54" s="113" t="str">
        <f>$DR$67</f>
        <v>KHH</v>
      </c>
      <c r="DS54" s="113" t="str">
        <f>$DT$68</f>
        <v>93.44% (n=57)</v>
      </c>
      <c r="DT54" s="113" t="str">
        <f>$DT$69</f>
        <v>6.56% (n=4)</v>
      </c>
      <c r="DU54" s="113">
        <f t="shared" ref="DU54" si="614">IF((IF(AND(DF54&lt;&gt;DG54,DG54="KHH"),100,IF(AND(DF54&lt;&gt;DG54,DG54="HH"),40,0)))+(IF(AND(DK54&lt;&gt;DL54,DL54="KHH"),100,IF(AND(DK54&lt;&gt;DL54,DL54="HH"),40,0))+(IF(AND(DP54&lt;&gt;DQ54,DQ54="KHH"),100,IF(AND(DP54&lt;&gt;DQ54,DQ54="HH"),40,0))))&gt;150,150,(IF(AND(DF54&lt;&gt;DG54,DG54="KHH"),100,IF(AND(DF54&lt;&gt;DG54,DG54="HH"),40,0)))+(IF(AND(DK54&lt;&gt;DL54,DL54="KHH"),100,IF(AND(DK54&lt;&gt;DL54,DL54="HH"),40,0))+(IF(AND(DP54&lt;&gt;DQ54,DQ54="KHH"),100,IF(AND(DP54&lt;&gt;DQ54,DQ54="HH"),40,0)))))</f>
        <v>0</v>
      </c>
      <c r="DV54" s="113">
        <f t="shared" ref="DV54" si="615">IF((CO54+DE54+DU54)&gt;150,150,(CO54+DE54+DU54))</f>
        <v>0</v>
      </c>
      <c r="DW54" s="113" t="str">
        <f t="shared" ref="DW54" si="616">IF(DV54&lt;80, "Đạt",IF(DV54&lt;100, "Cảnh báo","Không Đạt"))</f>
        <v>Đạt</v>
      </c>
      <c r="DX54" s="113">
        <f>Diem!O55</f>
        <v>0</v>
      </c>
      <c r="DY54" s="113" t="str">
        <f t="shared" ref="DY54" si="617">IF(DX54&lt;80, "Đạt",IF(DX54&lt;100, "Cảnh báo","Không Đạt"))</f>
        <v>Đạt</v>
      </c>
      <c r="DZ54" s="118"/>
      <c r="EA54" s="118"/>
      <c r="EB54" s="118"/>
      <c r="EC54" s="118"/>
      <c r="ED54" s="118"/>
      <c r="EE54" s="118"/>
      <c r="EF54" s="118"/>
      <c r="EG54" s="118"/>
      <c r="EH54" s="118"/>
      <c r="EI54" s="118"/>
      <c r="EJ54" s="118"/>
      <c r="EK54" s="118"/>
      <c r="EL54" s="118"/>
      <c r="EM54" s="118"/>
      <c r="EN54" s="118"/>
      <c r="EO54" s="118"/>
      <c r="EP54" s="118"/>
      <c r="EQ54" s="118"/>
      <c r="ER54" s="118"/>
      <c r="ES54" s="118"/>
      <c r="ET54" s="118"/>
      <c r="EU54" s="118"/>
      <c r="EV54" s="118"/>
      <c r="EW54" s="118"/>
      <c r="EX54" s="118"/>
      <c r="EY54" s="118"/>
      <c r="EZ54" s="118"/>
      <c r="FA54" s="118"/>
      <c r="FB54" s="118"/>
      <c r="FC54" s="118"/>
      <c r="FD54" s="118"/>
      <c r="FE54" s="118"/>
      <c r="FF54" s="118"/>
      <c r="FG54" s="118"/>
      <c r="FH54" s="118"/>
      <c r="FI54" s="118"/>
      <c r="FJ54" s="118"/>
      <c r="FK54" s="118"/>
      <c r="FL54" s="118"/>
      <c r="FM54" s="118"/>
      <c r="FN54" s="118"/>
      <c r="FO54" s="118"/>
      <c r="FP54" s="118"/>
      <c r="FQ54" s="118"/>
      <c r="FR54" s="118"/>
      <c r="FS54" s="118"/>
      <c r="FT54" s="118"/>
      <c r="FU54" s="118"/>
      <c r="FV54" s="118"/>
      <c r="FW54" s="118"/>
      <c r="FX54" s="118"/>
      <c r="FY54" s="118"/>
      <c r="FZ54" s="118"/>
      <c r="GA54" s="118"/>
      <c r="GB54" s="118"/>
      <c r="GC54" s="118"/>
      <c r="GD54" s="118"/>
      <c r="GE54" s="118"/>
      <c r="GF54" s="118"/>
      <c r="GG54" s="118"/>
      <c r="GH54" s="118"/>
      <c r="GI54" s="118"/>
      <c r="GJ54" s="118"/>
      <c r="GK54" s="118"/>
      <c r="GL54" s="118"/>
      <c r="GM54" s="118"/>
      <c r="GN54" s="118"/>
      <c r="GO54" s="118"/>
    </row>
    <row r="55" spans="1:197" s="116" customFormat="1" ht="23.25" customHeight="1">
      <c r="A55" s="111">
        <v>54</v>
      </c>
      <c r="B55" s="112" t="s">
        <v>569</v>
      </c>
      <c r="C55" s="112" t="s">
        <v>570</v>
      </c>
      <c r="D55" s="112" t="s">
        <v>71</v>
      </c>
      <c r="E55" s="112" t="s">
        <v>571</v>
      </c>
      <c r="F55" s="112" t="s">
        <v>572</v>
      </c>
      <c r="G55" s="111"/>
      <c r="H55" s="111"/>
      <c r="I55" s="111"/>
      <c r="J55" s="119"/>
      <c r="K55" s="112"/>
      <c r="L55" s="111"/>
      <c r="M55" s="113">
        <v>2306</v>
      </c>
      <c r="N55" s="113">
        <v>1</v>
      </c>
      <c r="O55" s="114">
        <v>45271</v>
      </c>
      <c r="P55" s="113" t="s">
        <v>522</v>
      </c>
      <c r="Q55" s="113" t="s">
        <v>264</v>
      </c>
      <c r="R55" s="113" t="s">
        <v>522</v>
      </c>
      <c r="S55" s="113" t="s">
        <v>264</v>
      </c>
      <c r="T55" s="113" t="s">
        <v>576</v>
      </c>
      <c r="U55" s="113" t="s">
        <v>264</v>
      </c>
      <c r="V55" s="113" t="s">
        <v>487</v>
      </c>
      <c r="W55" s="113" t="s">
        <v>487</v>
      </c>
      <c r="X55" s="113" t="s">
        <v>278</v>
      </c>
      <c r="Y55" s="113">
        <v>0</v>
      </c>
      <c r="Z55" s="113">
        <v>0</v>
      </c>
      <c r="AA55" s="113">
        <v>0</v>
      </c>
      <c r="AB55" s="113"/>
      <c r="AC55" s="113"/>
      <c r="AD55" s="113">
        <v>0</v>
      </c>
      <c r="AE55" s="113">
        <f t="shared" ref="AE55" si="618">IF(AD55=1,50,0)</f>
        <v>0</v>
      </c>
      <c r="AF55" s="113">
        <f>Diem!L56</f>
        <v>0</v>
      </c>
      <c r="AG55" s="113" t="s">
        <v>475</v>
      </c>
      <c r="AH55" s="113" t="s">
        <v>522</v>
      </c>
      <c r="AI55" s="113" t="s">
        <v>264</v>
      </c>
      <c r="AJ55" s="113" t="str">
        <f t="shared" ref="AJ55" si="619">AH55&amp;" "&amp;"RhD"&amp;" "&amp;AI55</f>
        <v>O RhD Dương</v>
      </c>
      <c r="AK55" s="113" t="str">
        <f>$AK$68</f>
        <v>O RhD Dương</v>
      </c>
      <c r="AL55" s="113"/>
      <c r="AM55" s="113"/>
      <c r="AN55" s="113" t="str">
        <f>$AN$68</f>
        <v>100% (n=61)</v>
      </c>
      <c r="AO55" s="113"/>
      <c r="AP55" s="113"/>
      <c r="AQ55" s="113">
        <f t="shared" ref="AQ55" si="620">IF(AH55=P55,0,IF(AH55="CXĐ",50,100))</f>
        <v>0</v>
      </c>
      <c r="AR55" s="113">
        <f t="shared" ref="AR55" si="621">IF(AI55=Q55,0,IF(AI55="CXĐ",50,100))</f>
        <v>0</v>
      </c>
      <c r="AS55" s="113">
        <f t="shared" ref="AS55" si="622">IF((AQ55+AR55)&gt;150,150,(AQ55+AR55))</f>
        <v>0</v>
      </c>
      <c r="AT55" s="113" t="s">
        <v>522</v>
      </c>
      <c r="AU55" s="113" t="s">
        <v>264</v>
      </c>
      <c r="AV55" s="113" t="str">
        <f t="shared" ref="AV55" si="623">AT55&amp;" "&amp;"RhD"&amp;" "&amp;AU55</f>
        <v>O RhD Dương</v>
      </c>
      <c r="AW55" s="113" t="str">
        <f>$AW$68</f>
        <v>O RhD Dương</v>
      </c>
      <c r="AX55" s="113"/>
      <c r="AY55" s="113"/>
      <c r="AZ55" s="113" t="str">
        <f>$AZ$68</f>
        <v>100% (n=61)</v>
      </c>
      <c r="BA55" s="113"/>
      <c r="BB55" s="113"/>
      <c r="BC55" s="113">
        <f t="shared" ref="BC55" si="624">IF(AT55=R55,0,IF(AT55="CXĐ",50,100))</f>
        <v>0</v>
      </c>
      <c r="BD55" s="113">
        <f t="shared" ref="BD55" si="625">IF(AU55=S55,0,IF(AU55="CXĐ",50,100))</f>
        <v>0</v>
      </c>
      <c r="BE55" s="113">
        <f t="shared" ref="BE55" si="626">IF((BC55+BD55)&gt;150,150,(BC55+BD55))</f>
        <v>0</v>
      </c>
      <c r="BF55" s="113" t="s">
        <v>576</v>
      </c>
      <c r="BG55" s="113" t="s">
        <v>264</v>
      </c>
      <c r="BH55" s="113" t="str">
        <f t="shared" ref="BH55" si="627">BF55&amp;" "&amp;"RhD"&amp;" "&amp;BG55</f>
        <v>AB RhD Dương</v>
      </c>
      <c r="BI55" s="113" t="str">
        <f>$BI$68</f>
        <v>AB RhD Dương</v>
      </c>
      <c r="BJ55" s="113"/>
      <c r="BK55" s="113"/>
      <c r="BL55" s="113" t="str">
        <f>$BL$68</f>
        <v>100% (n=61)</v>
      </c>
      <c r="BM55" s="113"/>
      <c r="BN55" s="113"/>
      <c r="BO55" s="113">
        <f t="shared" ref="BO55" si="628">IF(BF55=T55,0,IF(BF55="CXĐ",50,100))</f>
        <v>0</v>
      </c>
      <c r="BP55" s="113">
        <f t="shared" ref="BP55" si="629">IF(BG55=U55,0,IF(BG55="CXĐ",50,100))</f>
        <v>0</v>
      </c>
      <c r="BQ55" s="113">
        <f t="shared" ref="BQ55" si="630">IF((BO55+BP55)&gt;150,150,(BO55+BP55))</f>
        <v>0</v>
      </c>
      <c r="BR55" s="113">
        <f t="shared" ref="BR55" si="631">AQ55+BC55+BO55</f>
        <v>0</v>
      </c>
      <c r="BS55" s="113" t="str">
        <f t="shared" ref="BS55" si="632">IF(BR55&lt;80, "Đạt",IF(BR55&lt;100, "Cảnh báo","Không Đạt"))</f>
        <v>Đạt</v>
      </c>
      <c r="BT55" s="113">
        <f t="shared" ref="BT55" si="633">AR55+BD55+BP55</f>
        <v>0</v>
      </c>
      <c r="BU55" s="113" t="str">
        <f t="shared" ref="BU55" si="634">IF(BT55&lt;80, "Đạt",IF(BT55&lt;100, "Cảnh báo","Không Đạt"))</f>
        <v>Đạt</v>
      </c>
      <c r="BV55" s="113">
        <f>Diem!M56</f>
        <v>0</v>
      </c>
      <c r="BW55" s="113" t="str">
        <f t="shared" ref="BW55" si="635">IF(BV55&lt;80, "Đạt",IF(BV55&lt;100, "Cảnh báo","Không Đạt"))</f>
        <v>Đạt</v>
      </c>
      <c r="BX55" s="113">
        <f>Diem!N56</f>
        <v>0</v>
      </c>
      <c r="BY55" s="113" t="str">
        <f t="shared" ref="BY55" si="636">IF(BX55&lt;80, "Đạt",IF(BX55&lt;100, "Cảnh báo","Không Đạt"))</f>
        <v>Đạt</v>
      </c>
      <c r="BZ55" s="113" t="s">
        <v>269</v>
      </c>
      <c r="CA55" s="113" t="str">
        <f>$CA$68</f>
        <v>KHH</v>
      </c>
      <c r="CB55" s="113" t="str">
        <f>$CB$67</f>
        <v>HH</v>
      </c>
      <c r="CC55" s="113" t="str">
        <f>$CD$68</f>
        <v>98.36% (n=60)</v>
      </c>
      <c r="CD55" s="113" t="str">
        <f>$CD$69</f>
        <v>1.64% (n=1)</v>
      </c>
      <c r="CE55" s="113" t="s">
        <v>269</v>
      </c>
      <c r="CF55" s="113" t="str">
        <f>$CF$68</f>
        <v>KHH</v>
      </c>
      <c r="CG55" s="113" t="str">
        <f>$CG$67</f>
        <v>HH</v>
      </c>
      <c r="CH55" s="113" t="str">
        <f>$CI$68</f>
        <v>98.36% (n=60)</v>
      </c>
      <c r="CI55" s="113" t="str">
        <f>$CI$69</f>
        <v>1.64% (n=1)</v>
      </c>
      <c r="CJ55" s="113" t="s">
        <v>174</v>
      </c>
      <c r="CK55" s="113" t="str">
        <f>$CK$68</f>
        <v>HH</v>
      </c>
      <c r="CL55" s="113" t="str">
        <f>$CK$69</f>
        <v>KHH</v>
      </c>
      <c r="CM55" s="113" t="str">
        <f>$CN$68</f>
        <v>96.72% (n=59)</v>
      </c>
      <c r="CN55" s="113" t="str">
        <f>$CN$69</f>
        <v>3.28% (n=2)</v>
      </c>
      <c r="CO55" s="113">
        <f t="shared" ref="CO55" si="637">IF((IF(AND(BZ55&lt;&gt;CA55,CA55="KHH"),100,IF(AND(BZ55&lt;&gt;CA55,CA55="HH"),40,0)))+(IF(AND(CE55&lt;&gt;CF55,CF55="KHH"),100,IF(AND(CE55&lt;&gt;CF55,CF55="HH"),40,0))+(IF(AND(CJ55&lt;&gt;CK55,CK55="KHH"),100,IF(AND(CJ55&lt;&gt;CK55,CK55="HH"),40,0))))&gt;150,150,(IF(AND(BZ55&lt;&gt;CA55,CA55="KHH"),100,IF(AND(BZ55&lt;&gt;CA55,CA55="HH"),40,0)))+(IF(AND(CE55&lt;&gt;CF55,CF55="KHH"),100,IF(AND(CE55&lt;&gt;CF55,CF55="HH"),40,0))+(IF(AND(CJ55&lt;&gt;CK55,CK55="KHH"),100,IF(AND(CJ55&lt;&gt;CK55,CK55="HH"),40,0)))))</f>
        <v>0</v>
      </c>
      <c r="CP55" s="113" t="s">
        <v>269</v>
      </c>
      <c r="CQ55" s="113" t="str">
        <f>$CQ$68</f>
        <v>KHH</v>
      </c>
      <c r="CR55" s="113" t="str">
        <f>$CR$67</f>
        <v>HH</v>
      </c>
      <c r="CS55" s="113" t="str">
        <f>$CT$68</f>
        <v>98.36% (n=60)</v>
      </c>
      <c r="CT55" s="113" t="str">
        <f>$CT$69</f>
        <v>1.64% (n=1)</v>
      </c>
      <c r="CU55" s="113" t="s">
        <v>269</v>
      </c>
      <c r="CV55" s="113" t="str">
        <f>$CV$68</f>
        <v>KHH</v>
      </c>
      <c r="CW55" s="113" t="str">
        <f>$CW$67</f>
        <v>HH</v>
      </c>
      <c r="CX55" s="113" t="str">
        <f>$CY$68</f>
        <v>98.36% (n=60)</v>
      </c>
      <c r="CY55" s="113" t="str">
        <f>$CY$69</f>
        <v>1.64% (n=1)</v>
      </c>
      <c r="CZ55" s="113" t="s">
        <v>174</v>
      </c>
      <c r="DA55" s="113" t="str">
        <f>$DA$68</f>
        <v>HH</v>
      </c>
      <c r="DB55" s="113" t="str">
        <f>$DB$67</f>
        <v>KHH</v>
      </c>
      <c r="DC55" s="113" t="str">
        <f>$DD$68</f>
        <v>96.72% (n=59)</v>
      </c>
      <c r="DD55" s="113" t="str">
        <f>$DD$69</f>
        <v>3.28% (n=2)</v>
      </c>
      <c r="DE55" s="113">
        <f t="shared" ref="DE55" si="638">IF((IF(AND(CP55&lt;&gt;CQ55,CQ55="KHH"),100,IF(AND(CP55&lt;&gt;CQ55,CQ55="HH"),40,0)))+(IF(AND(CU55&lt;&gt;CV55,CV55="KHH"),100,IF(AND(CU55&lt;&gt;CV55,CV55="HH"),40,0))+(IF(AND(CZ55&lt;&gt;DA55,DA55="KHH"),100,IF(AND(CZ55&lt;&gt;DA55,DA55="HH"),40,0))))&gt;150,150,(IF(AND(CP55&lt;&gt;CQ55,CQ55="KHH"),100,IF(AND(CP55&lt;&gt;CQ55,CQ55="HH"),40,0)))+(IF(AND(CU55&lt;&gt;CV55,CV55="KHH"),100,IF(AND(CU55&lt;&gt;CV55,CV55="HH"),40,0))+(IF(AND(CZ55&lt;&gt;DA55,DA55="KHH"),100,IF(AND(CZ55&lt;&gt;DA55,DA55="HH"),40,0)))))</f>
        <v>0</v>
      </c>
      <c r="DF55" s="113" t="s">
        <v>174</v>
      </c>
      <c r="DG55" s="113" t="str">
        <f>$DG$68</f>
        <v>HH</v>
      </c>
      <c r="DH55" s="113" t="str">
        <f>$DH$67</f>
        <v>KHH</v>
      </c>
      <c r="DI55" s="113" t="str">
        <f>$DJ$68</f>
        <v>98.36% (n=60)</v>
      </c>
      <c r="DJ55" s="113" t="str">
        <f>$DJ$69</f>
        <v>1.64% (n=1)</v>
      </c>
      <c r="DK55" s="113" t="s">
        <v>174</v>
      </c>
      <c r="DL55" s="113" t="str">
        <f>$DL$68</f>
        <v>HH</v>
      </c>
      <c r="DM55" s="113" t="str">
        <f>$DM$67</f>
        <v>KHH</v>
      </c>
      <c r="DN55" s="113" t="str">
        <f>$DO$68</f>
        <v>98.36% (n=60)</v>
      </c>
      <c r="DO55" s="113" t="str">
        <f>$DO$69</f>
        <v>1.64% (n=1)</v>
      </c>
      <c r="DP55" s="113" t="s">
        <v>174</v>
      </c>
      <c r="DQ55" s="113" t="str">
        <f>$DQ$67</f>
        <v>HH</v>
      </c>
      <c r="DR55" s="113" t="str">
        <f>$DR$67</f>
        <v>KHH</v>
      </c>
      <c r="DS55" s="113" t="str">
        <f>$DT$68</f>
        <v>93.44% (n=57)</v>
      </c>
      <c r="DT55" s="113" t="str">
        <f>$DT$69</f>
        <v>6.56% (n=4)</v>
      </c>
      <c r="DU55" s="113">
        <f t="shared" ref="DU55" si="639">IF((IF(AND(DF55&lt;&gt;DG55,DG55="KHH"),100,IF(AND(DF55&lt;&gt;DG55,DG55="HH"),40,0)))+(IF(AND(DK55&lt;&gt;DL55,DL55="KHH"),100,IF(AND(DK55&lt;&gt;DL55,DL55="HH"),40,0))+(IF(AND(DP55&lt;&gt;DQ55,DQ55="KHH"),100,IF(AND(DP55&lt;&gt;DQ55,DQ55="HH"),40,0))))&gt;150,150,(IF(AND(DF55&lt;&gt;DG55,DG55="KHH"),100,IF(AND(DF55&lt;&gt;DG55,DG55="HH"),40,0)))+(IF(AND(DK55&lt;&gt;DL55,DL55="KHH"),100,IF(AND(DK55&lt;&gt;DL55,DL55="HH"),40,0))+(IF(AND(DP55&lt;&gt;DQ55,DQ55="KHH"),100,IF(AND(DP55&lt;&gt;DQ55,DQ55="HH"),40,0)))))</f>
        <v>0</v>
      </c>
      <c r="DV55" s="113">
        <f t="shared" ref="DV55" si="640">IF((CO55+DE55+DU55)&gt;150,150,(CO55+DE55+DU55))</f>
        <v>0</v>
      </c>
      <c r="DW55" s="113" t="str">
        <f t="shared" ref="DW55" si="641">IF(DV55&lt;80, "Đạt",IF(DV55&lt;100, "Cảnh báo","Không Đạt"))</f>
        <v>Đạt</v>
      </c>
      <c r="DX55" s="113">
        <f>Diem!O56</f>
        <v>0</v>
      </c>
      <c r="DY55" s="113" t="str">
        <f t="shared" ref="DY55" si="642">IF(DX55&lt;80, "Đạt",IF(DX55&lt;100, "Cảnh báo","Không Đạt"))</f>
        <v>Đạt</v>
      </c>
      <c r="DZ55" s="118"/>
      <c r="EA55" s="118"/>
      <c r="EB55" s="118"/>
      <c r="EC55" s="118"/>
      <c r="ED55" s="118"/>
      <c r="EE55" s="118"/>
      <c r="EF55" s="118"/>
      <c r="EG55" s="118"/>
      <c r="EH55" s="118"/>
      <c r="EI55" s="118"/>
      <c r="EJ55" s="118"/>
      <c r="EK55" s="118"/>
      <c r="EL55" s="118"/>
      <c r="EM55" s="118"/>
      <c r="EN55" s="118"/>
      <c r="EO55" s="118"/>
      <c r="EP55" s="118"/>
      <c r="EQ55" s="118"/>
      <c r="ER55" s="118"/>
      <c r="ES55" s="118"/>
      <c r="ET55" s="118"/>
      <c r="EU55" s="118"/>
      <c r="EV55" s="118"/>
      <c r="EW55" s="118"/>
      <c r="EX55" s="118"/>
      <c r="EY55" s="118"/>
      <c r="EZ55" s="118"/>
      <c r="FA55" s="118"/>
      <c r="FB55" s="118"/>
      <c r="FC55" s="118"/>
      <c r="FD55" s="118"/>
      <c r="FE55" s="118"/>
      <c r="FF55" s="118"/>
      <c r="FG55" s="118"/>
      <c r="FH55" s="118"/>
      <c r="FI55" s="118"/>
      <c r="FJ55" s="118"/>
      <c r="FK55" s="118"/>
      <c r="FL55" s="118"/>
      <c r="FM55" s="118"/>
      <c r="FN55" s="118"/>
      <c r="FO55" s="118"/>
      <c r="FP55" s="118"/>
      <c r="FQ55" s="118"/>
      <c r="FR55" s="118"/>
      <c r="FS55" s="118"/>
      <c r="FT55" s="118"/>
      <c r="FU55" s="118"/>
      <c r="FV55" s="118"/>
      <c r="FW55" s="118"/>
      <c r="FX55" s="118"/>
      <c r="FY55" s="118"/>
      <c r="FZ55" s="118"/>
      <c r="GA55" s="118"/>
      <c r="GB55" s="118"/>
      <c r="GC55" s="118"/>
      <c r="GD55" s="118"/>
      <c r="GE55" s="118"/>
      <c r="GF55" s="118"/>
      <c r="GG55" s="118"/>
      <c r="GH55" s="118"/>
      <c r="GI55" s="118"/>
      <c r="GJ55" s="118"/>
      <c r="GK55" s="118"/>
      <c r="GL55" s="118"/>
      <c r="GM55" s="118"/>
      <c r="GN55" s="118"/>
      <c r="GO55" s="118"/>
    </row>
    <row r="56" spans="1:197" s="106" customFormat="1" ht="23.25" customHeight="1">
      <c r="A56" s="111">
        <v>55</v>
      </c>
      <c r="B56" s="109" t="s">
        <v>470</v>
      </c>
      <c r="C56" s="109" t="s">
        <v>471</v>
      </c>
      <c r="D56" s="109" t="s">
        <v>71</v>
      </c>
      <c r="E56" s="109" t="str">
        <f t="shared" ref="E56" si="643">IF(D56="QE1019","TOÀN DIỆN","CƠ BẢN")</f>
        <v>CƠ BẢN</v>
      </c>
      <c r="F56" s="109" t="s">
        <v>472</v>
      </c>
      <c r="G56" s="108"/>
      <c r="H56" s="108"/>
      <c r="I56" s="108"/>
      <c r="J56" s="110"/>
      <c r="K56" s="109"/>
      <c r="L56" s="108"/>
      <c r="M56" s="103">
        <v>2306</v>
      </c>
      <c r="N56" s="103" t="s">
        <v>251</v>
      </c>
      <c r="O56" s="117">
        <v>45271</v>
      </c>
      <c r="P56" s="103" t="s">
        <v>522</v>
      </c>
      <c r="Q56" s="103" t="s">
        <v>264</v>
      </c>
      <c r="R56" s="103" t="s">
        <v>522</v>
      </c>
      <c r="S56" s="103" t="s">
        <v>264</v>
      </c>
      <c r="T56" s="103" t="s">
        <v>576</v>
      </c>
      <c r="U56" s="103" t="s">
        <v>264</v>
      </c>
      <c r="V56" s="103" t="s">
        <v>487</v>
      </c>
      <c r="W56" s="103" t="s">
        <v>487</v>
      </c>
      <c r="X56" s="103" t="s">
        <v>278</v>
      </c>
      <c r="Y56" s="103">
        <v>0</v>
      </c>
      <c r="Z56" s="103">
        <v>0</v>
      </c>
      <c r="AA56" s="103">
        <v>0</v>
      </c>
      <c r="AB56" s="103"/>
      <c r="AC56" s="103"/>
      <c r="AD56" s="103">
        <v>0</v>
      </c>
      <c r="AE56" s="103">
        <f t="shared" ref="AE56" si="644">IF(AD56=1,50,0)</f>
        <v>0</v>
      </c>
      <c r="AF56" s="103">
        <f>Diem!L57</f>
        <v>0</v>
      </c>
      <c r="AG56" s="103" t="str">
        <f t="shared" ref="AG56" si="645">IF(AF56&lt;80, "Đạt",IF(AF56&lt;100, "Cảnh báo","Không Đạt"))</f>
        <v>Đạt</v>
      </c>
      <c r="AH56" s="103" t="s">
        <v>522</v>
      </c>
      <c r="AI56" s="103" t="s">
        <v>264</v>
      </c>
      <c r="AJ56" s="103" t="str">
        <f t="shared" ref="AJ56" si="646">AH56&amp;" "&amp;"RhD"&amp;" "&amp;AI56</f>
        <v>O RhD Dương</v>
      </c>
      <c r="AK56" s="103" t="str">
        <f>$AK$68</f>
        <v>O RhD Dương</v>
      </c>
      <c r="AL56" s="103"/>
      <c r="AM56" s="103"/>
      <c r="AN56" s="103" t="str">
        <f>$AN$68</f>
        <v>100% (n=61)</v>
      </c>
      <c r="AO56" s="103"/>
      <c r="AP56" s="103"/>
      <c r="AQ56" s="103">
        <f t="shared" ref="AQ56" si="647">IF(AH56=P56,0,IF(AH56="CXĐ",50,100))</f>
        <v>0</v>
      </c>
      <c r="AR56" s="103">
        <f t="shared" ref="AR56" si="648">IF(AI56=Q56,0,IF(AI56="CXĐ",50,100))</f>
        <v>0</v>
      </c>
      <c r="AS56" s="103">
        <f t="shared" ref="AS56" si="649">IF((AQ56+AR56)&gt;150,150,(AQ56+AR56))</f>
        <v>0</v>
      </c>
      <c r="AT56" s="103" t="s">
        <v>522</v>
      </c>
      <c r="AU56" s="103" t="s">
        <v>264</v>
      </c>
      <c r="AV56" s="103" t="str">
        <f t="shared" ref="AV56" si="650">AT56&amp;" "&amp;"RhD"&amp;" "&amp;AU56</f>
        <v>O RhD Dương</v>
      </c>
      <c r="AW56" s="103" t="str">
        <f>$AW$68</f>
        <v>O RhD Dương</v>
      </c>
      <c r="AX56" s="103"/>
      <c r="AY56" s="103"/>
      <c r="AZ56" s="103" t="str">
        <f>$AZ$68</f>
        <v>100% (n=61)</v>
      </c>
      <c r="BA56" s="103"/>
      <c r="BB56" s="103"/>
      <c r="BC56" s="103">
        <f t="shared" ref="BC56" si="651">IF(AT56=R56,0,IF(AT56="CXĐ",50,100))</f>
        <v>0</v>
      </c>
      <c r="BD56" s="103">
        <f t="shared" ref="BD56" si="652">IF(AU56=S56,0,IF(AU56="CXĐ",50,100))</f>
        <v>0</v>
      </c>
      <c r="BE56" s="103">
        <f t="shared" ref="BE56" si="653">IF((BC56+BD56)&gt;150,150,(BC56+BD56))</f>
        <v>0</v>
      </c>
      <c r="BF56" s="103" t="s">
        <v>576</v>
      </c>
      <c r="BG56" s="103" t="s">
        <v>264</v>
      </c>
      <c r="BH56" s="103" t="str">
        <f t="shared" ref="BH56" si="654">BF56&amp;" "&amp;"RhD"&amp;" "&amp;BG56</f>
        <v>AB RhD Dương</v>
      </c>
      <c r="BI56" s="103" t="str">
        <f>$BI$68</f>
        <v>AB RhD Dương</v>
      </c>
      <c r="BJ56" s="103"/>
      <c r="BK56" s="103"/>
      <c r="BL56" s="103" t="str">
        <f>$BL$68</f>
        <v>100% (n=61)</v>
      </c>
      <c r="BM56" s="103"/>
      <c r="BN56" s="103"/>
      <c r="BO56" s="103">
        <f t="shared" ref="BO56" si="655">IF(BF56=T56,0,IF(BF56="CXĐ",50,100))</f>
        <v>0</v>
      </c>
      <c r="BP56" s="103">
        <f t="shared" ref="BP56" si="656">IF(BG56=U56,0,IF(BG56="CXĐ",50,100))</f>
        <v>0</v>
      </c>
      <c r="BQ56" s="103">
        <f t="shared" ref="BQ56" si="657">IF((BO56+BP56)&gt;150,150,(BO56+BP56))</f>
        <v>0</v>
      </c>
      <c r="BR56" s="103">
        <f t="shared" ref="BR56" si="658">AQ56+BC56+BO56</f>
        <v>0</v>
      </c>
      <c r="BS56" s="103" t="str">
        <f t="shared" ref="BS56" si="659">IF(BR56&lt;80, "Đạt",IF(BR56&lt;100, "Cảnh báo","Không Đạt"))</f>
        <v>Đạt</v>
      </c>
      <c r="BT56" s="103">
        <f t="shared" ref="BT56" si="660">AR56+BD56+BP56</f>
        <v>0</v>
      </c>
      <c r="BU56" s="103" t="str">
        <f t="shared" ref="BU56" si="661">IF(BT56&lt;80, "Đạt",IF(BT56&lt;100, "Cảnh báo","Không Đạt"))</f>
        <v>Đạt</v>
      </c>
      <c r="BV56" s="103">
        <f>Diem!M57</f>
        <v>0</v>
      </c>
      <c r="BW56" s="103" t="str">
        <f t="shared" ref="BW56" si="662">IF(BV56&lt;80, "Đạt",IF(BV56&lt;100, "Cảnh báo","Không Đạt"))</f>
        <v>Đạt</v>
      </c>
      <c r="BX56" s="103">
        <f>Diem!N57</f>
        <v>0</v>
      </c>
      <c r="BY56" s="103" t="str">
        <f t="shared" ref="BY56" si="663">IF(BX56&lt;80, "Đạt",IF(BX56&lt;100, "Cảnh báo","Không Đạt"))</f>
        <v>Đạt</v>
      </c>
      <c r="BZ56" s="103" t="s">
        <v>269</v>
      </c>
      <c r="CA56" s="103" t="str">
        <f>$CA$68</f>
        <v>KHH</v>
      </c>
      <c r="CB56" s="103" t="str">
        <f>$CB$67</f>
        <v>HH</v>
      </c>
      <c r="CC56" s="103" t="str">
        <f>$CD$68</f>
        <v>98.36% (n=60)</v>
      </c>
      <c r="CD56" s="103" t="str">
        <f>$CD$69</f>
        <v>1.64% (n=1)</v>
      </c>
      <c r="CE56" s="103" t="s">
        <v>269</v>
      </c>
      <c r="CF56" s="103" t="str">
        <f>$CF$68</f>
        <v>KHH</v>
      </c>
      <c r="CG56" s="103" t="str">
        <f>$CG$67</f>
        <v>HH</v>
      </c>
      <c r="CH56" s="103" t="str">
        <f>$CI$68</f>
        <v>98.36% (n=60)</v>
      </c>
      <c r="CI56" s="103" t="str">
        <f>$CI$69</f>
        <v>1.64% (n=1)</v>
      </c>
      <c r="CJ56" s="103" t="s">
        <v>174</v>
      </c>
      <c r="CK56" s="103" t="str">
        <f>$CK$68</f>
        <v>HH</v>
      </c>
      <c r="CL56" s="103" t="str">
        <f>$CK$69</f>
        <v>KHH</v>
      </c>
      <c r="CM56" s="103" t="str">
        <f>$CN$68</f>
        <v>96.72% (n=59)</v>
      </c>
      <c r="CN56" s="103" t="str">
        <f>$CN$69</f>
        <v>3.28% (n=2)</v>
      </c>
      <c r="CO56" s="103">
        <f t="shared" ref="CO56" si="664">IF((IF(AND(BZ56&lt;&gt;CA56,CA56="KHH"),100,IF(AND(BZ56&lt;&gt;CA56,CA56="HH"),40,0)))+(IF(AND(CE56&lt;&gt;CF56,CF56="KHH"),100,IF(AND(CE56&lt;&gt;CF56,CF56="HH"),40,0))+(IF(AND(CJ56&lt;&gt;CK56,CK56="KHH"),100,IF(AND(CJ56&lt;&gt;CK56,CK56="HH"),40,0))))&gt;150,150,(IF(AND(BZ56&lt;&gt;CA56,CA56="KHH"),100,IF(AND(BZ56&lt;&gt;CA56,CA56="HH"),40,0)))+(IF(AND(CE56&lt;&gt;CF56,CF56="KHH"),100,IF(AND(CE56&lt;&gt;CF56,CF56="HH"),40,0))+(IF(AND(CJ56&lt;&gt;CK56,CK56="KHH"),100,IF(AND(CJ56&lt;&gt;CK56,CK56="HH"),40,0)))))</f>
        <v>0</v>
      </c>
      <c r="CP56" s="103" t="s">
        <v>269</v>
      </c>
      <c r="CQ56" s="103" t="str">
        <f>$CQ$68</f>
        <v>KHH</v>
      </c>
      <c r="CR56" s="103" t="str">
        <f>$CR$67</f>
        <v>HH</v>
      </c>
      <c r="CS56" s="103" t="str">
        <f>$CT$68</f>
        <v>98.36% (n=60)</v>
      </c>
      <c r="CT56" s="103" t="str">
        <f>$CT$69</f>
        <v>1.64% (n=1)</v>
      </c>
      <c r="CU56" s="103" t="s">
        <v>269</v>
      </c>
      <c r="CV56" s="103" t="str">
        <f>$CV$68</f>
        <v>KHH</v>
      </c>
      <c r="CW56" s="103" t="str">
        <f>$CW$67</f>
        <v>HH</v>
      </c>
      <c r="CX56" s="103" t="str">
        <f>$CY$68</f>
        <v>98.36% (n=60)</v>
      </c>
      <c r="CY56" s="103" t="str">
        <f>$CY$69</f>
        <v>1.64% (n=1)</v>
      </c>
      <c r="CZ56" s="103" t="s">
        <v>269</v>
      </c>
      <c r="DA56" s="103" t="str">
        <f>$DA$68</f>
        <v>HH</v>
      </c>
      <c r="DB56" s="103" t="str">
        <f>$DB$67</f>
        <v>KHH</v>
      </c>
      <c r="DC56" s="103" t="str">
        <f>$DD$68</f>
        <v>96.72% (n=59)</v>
      </c>
      <c r="DD56" s="103" t="str">
        <f>$DD$69</f>
        <v>3.28% (n=2)</v>
      </c>
      <c r="DE56" s="103">
        <f t="shared" ref="DE56" si="665">IF((IF(AND(CP56&lt;&gt;CQ56,CQ56="KHH"),100,IF(AND(CP56&lt;&gt;CQ56,CQ56="HH"),40,0)))+(IF(AND(CU56&lt;&gt;CV56,CV56="KHH"),100,IF(AND(CU56&lt;&gt;CV56,CV56="HH"),40,0))+(IF(AND(CZ56&lt;&gt;DA56,DA56="KHH"),100,IF(AND(CZ56&lt;&gt;DA56,DA56="HH"),40,0))))&gt;150,150,(IF(AND(CP56&lt;&gt;CQ56,CQ56="KHH"),100,IF(AND(CP56&lt;&gt;CQ56,CQ56="HH"),40,0)))+(IF(AND(CU56&lt;&gt;CV56,CV56="KHH"),100,IF(AND(CU56&lt;&gt;CV56,CV56="HH"),40,0))+(IF(AND(CZ56&lt;&gt;DA56,DA56="KHH"),100,IF(AND(CZ56&lt;&gt;DA56,DA56="HH"),40,0)))))</f>
        <v>40</v>
      </c>
      <c r="DF56" s="103" t="s">
        <v>174</v>
      </c>
      <c r="DG56" s="103" t="str">
        <f>$DG$68</f>
        <v>HH</v>
      </c>
      <c r="DH56" s="103" t="str">
        <f>$DH$67</f>
        <v>KHH</v>
      </c>
      <c r="DI56" s="103" t="str">
        <f>$DJ$68</f>
        <v>98.36% (n=60)</v>
      </c>
      <c r="DJ56" s="103" t="str">
        <f>$DJ$69</f>
        <v>1.64% (n=1)</v>
      </c>
      <c r="DK56" s="103" t="s">
        <v>174</v>
      </c>
      <c r="DL56" s="103" t="str">
        <f>$DL$68</f>
        <v>HH</v>
      </c>
      <c r="DM56" s="103" t="str">
        <f>$DM$67</f>
        <v>KHH</v>
      </c>
      <c r="DN56" s="103" t="str">
        <f>$DO$68</f>
        <v>98.36% (n=60)</v>
      </c>
      <c r="DO56" s="103" t="str">
        <f>$DO$69</f>
        <v>1.64% (n=1)</v>
      </c>
      <c r="DP56" s="103" t="s">
        <v>269</v>
      </c>
      <c r="DQ56" s="103" t="str">
        <f>$DQ$67</f>
        <v>HH</v>
      </c>
      <c r="DR56" s="103" t="str">
        <f>$DR$67</f>
        <v>KHH</v>
      </c>
      <c r="DS56" s="103" t="str">
        <f>$DT$68</f>
        <v>93.44% (n=57)</v>
      </c>
      <c r="DT56" s="103" t="str">
        <f>$DT$69</f>
        <v>6.56% (n=4)</v>
      </c>
      <c r="DU56" s="103">
        <f t="shared" ref="DU56" si="666">IF((IF(AND(DF56&lt;&gt;DG56,DG56="KHH"),100,IF(AND(DF56&lt;&gt;DG56,DG56="HH"),40,0)))+(IF(AND(DK56&lt;&gt;DL56,DL56="KHH"),100,IF(AND(DK56&lt;&gt;DL56,DL56="HH"),40,0))+(IF(AND(DP56&lt;&gt;DQ56,DQ56="KHH"),100,IF(AND(DP56&lt;&gt;DQ56,DQ56="HH"),40,0))))&gt;150,150,(IF(AND(DF56&lt;&gt;DG56,DG56="KHH"),100,IF(AND(DF56&lt;&gt;DG56,DG56="HH"),40,0)))+(IF(AND(DK56&lt;&gt;DL56,DL56="KHH"),100,IF(AND(DK56&lt;&gt;DL56,DL56="HH"),40,0))+(IF(AND(DP56&lt;&gt;DQ56,DQ56="KHH"),100,IF(AND(DP56&lt;&gt;DQ56,DQ56="HH"),40,0)))))</f>
        <v>40</v>
      </c>
      <c r="DV56" s="103">
        <f t="shared" ref="DV56" si="667">IF((CO56+DE56+DU56)&gt;150,150,(CO56+DE56+DU56))</f>
        <v>80</v>
      </c>
      <c r="DW56" s="103" t="str">
        <f t="shared" ref="DW56" si="668">IF(DV56&lt;80, "Đạt",IF(DV56&lt;100, "Cảnh báo","Không Đạt"))</f>
        <v>Cảnh báo</v>
      </c>
      <c r="DX56" s="103">
        <f>Diem!O57</f>
        <v>80</v>
      </c>
      <c r="DY56" s="103" t="str">
        <f t="shared" ref="DY56" si="669">IF(DX56&lt;80, "Đạt",IF(DX56&lt;100, "Cảnh báo","Không Đạt"))</f>
        <v>Cảnh báo</v>
      </c>
      <c r="DZ56" s="104"/>
      <c r="EA56" s="104"/>
      <c r="EB56" s="104"/>
      <c r="EC56" s="104"/>
      <c r="ED56" s="104"/>
      <c r="EE56" s="104"/>
      <c r="EF56" s="104"/>
      <c r="EG56" s="104"/>
      <c r="EH56" s="104"/>
      <c r="EI56" s="104"/>
      <c r="EJ56" s="104"/>
      <c r="EK56" s="104"/>
      <c r="EL56" s="104"/>
      <c r="EM56" s="104"/>
      <c r="EN56" s="104"/>
      <c r="EO56" s="104"/>
      <c r="EP56" s="104"/>
      <c r="EQ56" s="104"/>
      <c r="ER56" s="104"/>
      <c r="ES56" s="104"/>
      <c r="ET56" s="104"/>
      <c r="EU56" s="104"/>
      <c r="EV56" s="104"/>
      <c r="EW56" s="104"/>
      <c r="EX56" s="104"/>
      <c r="EY56" s="104"/>
      <c r="EZ56" s="104"/>
      <c r="FA56" s="104"/>
      <c r="FB56" s="104"/>
      <c r="FC56" s="104"/>
      <c r="FD56" s="104"/>
      <c r="FE56" s="104"/>
      <c r="FF56" s="104"/>
      <c r="FG56" s="104"/>
      <c r="FH56" s="104"/>
      <c r="FI56" s="104"/>
      <c r="FJ56" s="104"/>
      <c r="FK56" s="104"/>
      <c r="FL56" s="104"/>
      <c r="FM56" s="104"/>
      <c r="FN56" s="104"/>
      <c r="FO56" s="104"/>
      <c r="FP56" s="104"/>
      <c r="FQ56" s="104"/>
      <c r="FR56" s="104"/>
      <c r="FS56" s="104"/>
      <c r="FT56" s="104"/>
      <c r="FU56" s="104"/>
      <c r="FV56" s="104"/>
      <c r="FW56" s="104"/>
      <c r="FX56" s="104"/>
      <c r="FY56" s="104"/>
      <c r="FZ56" s="104"/>
      <c r="GA56" s="104"/>
      <c r="GB56" s="104"/>
      <c r="GC56" s="104"/>
      <c r="GD56" s="104"/>
      <c r="GE56" s="104"/>
      <c r="GF56" s="104"/>
      <c r="GG56" s="104"/>
      <c r="GH56" s="104"/>
      <c r="GI56" s="104"/>
      <c r="GJ56" s="104"/>
      <c r="GK56" s="104"/>
      <c r="GL56" s="104"/>
      <c r="GM56" s="104"/>
      <c r="GN56" s="104"/>
      <c r="GO56" s="104"/>
    </row>
    <row r="57" spans="1:197" s="116" customFormat="1" ht="23.25" customHeight="1">
      <c r="A57" s="111">
        <v>56</v>
      </c>
      <c r="B57" s="112" t="s">
        <v>479</v>
      </c>
      <c r="C57" s="112" t="s">
        <v>483</v>
      </c>
      <c r="D57" s="112" t="s">
        <v>71</v>
      </c>
      <c r="E57" s="112" t="str">
        <f t="shared" ref="E57" si="670">IF(D57="QE1019","TOÀN DIỆN","CƠ BẢN")</f>
        <v>CƠ BẢN</v>
      </c>
      <c r="F57" s="112" t="s">
        <v>503</v>
      </c>
      <c r="G57" s="111"/>
      <c r="H57" s="111"/>
      <c r="I57" s="111"/>
      <c r="J57" s="119"/>
      <c r="K57" s="112"/>
      <c r="L57" s="111"/>
      <c r="M57" s="113">
        <v>2306</v>
      </c>
      <c r="N57" s="113" t="s">
        <v>251</v>
      </c>
      <c r="O57" s="114">
        <v>45271</v>
      </c>
      <c r="P57" s="113" t="s">
        <v>522</v>
      </c>
      <c r="Q57" s="113" t="s">
        <v>264</v>
      </c>
      <c r="R57" s="113" t="s">
        <v>522</v>
      </c>
      <c r="S57" s="113" t="s">
        <v>264</v>
      </c>
      <c r="T57" s="113" t="s">
        <v>576</v>
      </c>
      <c r="U57" s="113" t="s">
        <v>264</v>
      </c>
      <c r="V57" s="113" t="s">
        <v>487</v>
      </c>
      <c r="W57" s="113" t="s">
        <v>487</v>
      </c>
      <c r="X57" s="113" t="s">
        <v>278</v>
      </c>
      <c r="Y57" s="113">
        <v>0</v>
      </c>
      <c r="Z57" s="113">
        <v>0</v>
      </c>
      <c r="AA57" s="113">
        <v>0</v>
      </c>
      <c r="AB57" s="113"/>
      <c r="AC57" s="113"/>
      <c r="AD57" s="113">
        <v>0</v>
      </c>
      <c r="AE57" s="113">
        <f t="shared" ref="AE57" si="671">IF(AD57=1,50,0)</f>
        <v>0</v>
      </c>
      <c r="AF57" s="113">
        <f>Diem!L58</f>
        <v>0</v>
      </c>
      <c r="AG57" s="113" t="str">
        <f t="shared" ref="AG57" si="672">IF(AF57&lt;80, "Đạt",IF(AF57&lt;100, "Cảnh báo","Không Đạt"))</f>
        <v>Đạt</v>
      </c>
      <c r="AH57" s="113" t="s">
        <v>522</v>
      </c>
      <c r="AI57" s="113" t="s">
        <v>264</v>
      </c>
      <c r="AJ57" s="113" t="str">
        <f t="shared" ref="AJ57" si="673">AH57&amp;" "&amp;"RhD"&amp;" "&amp;AI57</f>
        <v>O RhD Dương</v>
      </c>
      <c r="AK57" s="113" t="str">
        <f>$AK$68</f>
        <v>O RhD Dương</v>
      </c>
      <c r="AL57" s="113"/>
      <c r="AM57" s="113"/>
      <c r="AN57" s="113" t="str">
        <f>$AN$68</f>
        <v>100% (n=61)</v>
      </c>
      <c r="AO57" s="113"/>
      <c r="AP57" s="113"/>
      <c r="AQ57" s="113">
        <f t="shared" ref="AQ57" si="674">IF(AH57=P57,0,IF(AH57="CXĐ",50,100))</f>
        <v>0</v>
      </c>
      <c r="AR57" s="113">
        <f t="shared" ref="AR57" si="675">IF(AI57=Q57,0,IF(AI57="CXĐ",50,100))</f>
        <v>0</v>
      </c>
      <c r="AS57" s="113">
        <f t="shared" ref="AS57" si="676">IF((AQ57+AR57)&gt;150,150,(AQ57+AR57))</f>
        <v>0</v>
      </c>
      <c r="AT57" s="113" t="s">
        <v>522</v>
      </c>
      <c r="AU57" s="113" t="s">
        <v>264</v>
      </c>
      <c r="AV57" s="113" t="str">
        <f t="shared" ref="AV57" si="677">AT57&amp;" "&amp;"RhD"&amp;" "&amp;AU57</f>
        <v>O RhD Dương</v>
      </c>
      <c r="AW57" s="113" t="str">
        <f>$AW$68</f>
        <v>O RhD Dương</v>
      </c>
      <c r="AX57" s="113"/>
      <c r="AY57" s="113"/>
      <c r="AZ57" s="113" t="str">
        <f>$AZ$68</f>
        <v>100% (n=61)</v>
      </c>
      <c r="BA57" s="113"/>
      <c r="BB57" s="113"/>
      <c r="BC57" s="113">
        <f t="shared" ref="BC57" si="678">IF(AT57=R57,0,IF(AT57="CXĐ",50,100))</f>
        <v>0</v>
      </c>
      <c r="BD57" s="113">
        <f t="shared" ref="BD57" si="679">IF(AU57=S57,0,IF(AU57="CXĐ",50,100))</f>
        <v>0</v>
      </c>
      <c r="BE57" s="113">
        <f t="shared" ref="BE57" si="680">IF((BC57+BD57)&gt;150,150,(BC57+BD57))</f>
        <v>0</v>
      </c>
      <c r="BF57" s="113" t="s">
        <v>576</v>
      </c>
      <c r="BG57" s="113" t="s">
        <v>264</v>
      </c>
      <c r="BH57" s="113" t="str">
        <f t="shared" ref="BH57" si="681">BF57&amp;" "&amp;"RhD"&amp;" "&amp;BG57</f>
        <v>AB RhD Dương</v>
      </c>
      <c r="BI57" s="113" t="str">
        <f>$BI$68</f>
        <v>AB RhD Dương</v>
      </c>
      <c r="BJ57" s="113"/>
      <c r="BK57" s="113"/>
      <c r="BL57" s="113" t="str">
        <f>$BL$68</f>
        <v>100% (n=61)</v>
      </c>
      <c r="BM57" s="113"/>
      <c r="BN57" s="113"/>
      <c r="BO57" s="113">
        <f t="shared" ref="BO57" si="682">IF(BF57=T57,0,IF(BF57="CXĐ",50,100))</f>
        <v>0</v>
      </c>
      <c r="BP57" s="113">
        <f t="shared" ref="BP57" si="683">IF(BG57=U57,0,IF(BG57="CXĐ",50,100))</f>
        <v>0</v>
      </c>
      <c r="BQ57" s="113">
        <f t="shared" ref="BQ57" si="684">IF((BO57+BP57)&gt;150,150,(BO57+BP57))</f>
        <v>0</v>
      </c>
      <c r="BR57" s="113">
        <f t="shared" ref="BR57" si="685">AQ57+BC57+BO57</f>
        <v>0</v>
      </c>
      <c r="BS57" s="113" t="str">
        <f t="shared" ref="BS57" si="686">IF(BR57&lt;80, "Đạt",IF(BR57&lt;100, "Cảnh báo","Không Đạt"))</f>
        <v>Đạt</v>
      </c>
      <c r="BT57" s="113">
        <f t="shared" ref="BT57" si="687">AR57+BD57+BP57</f>
        <v>0</v>
      </c>
      <c r="BU57" s="113" t="str">
        <f t="shared" ref="BU57" si="688">IF(BT57&lt;80, "Đạt",IF(BT57&lt;100, "Cảnh báo","Không Đạt"))</f>
        <v>Đạt</v>
      </c>
      <c r="BV57" s="113">
        <f>Diem!M58</f>
        <v>0</v>
      </c>
      <c r="BW57" s="113" t="str">
        <f t="shared" ref="BW57" si="689">IF(BV57&lt;80, "Đạt",IF(BV57&lt;100, "Cảnh báo","Không Đạt"))</f>
        <v>Đạt</v>
      </c>
      <c r="BX57" s="113">
        <f>Diem!N58</f>
        <v>0</v>
      </c>
      <c r="BY57" s="113" t="str">
        <f t="shared" ref="BY57" si="690">IF(BX57&lt;80, "Đạt",IF(BX57&lt;100, "Cảnh báo","Không Đạt"))</f>
        <v>Đạt</v>
      </c>
      <c r="BZ57" s="113" t="s">
        <v>269</v>
      </c>
      <c r="CA57" s="113" t="str">
        <f>$CA$68</f>
        <v>KHH</v>
      </c>
      <c r="CB57" s="113" t="str">
        <f>$CB$67</f>
        <v>HH</v>
      </c>
      <c r="CC57" s="113" t="str">
        <f>$CD$68</f>
        <v>98.36% (n=60)</v>
      </c>
      <c r="CD57" s="113" t="str">
        <f>$CD$69</f>
        <v>1.64% (n=1)</v>
      </c>
      <c r="CE57" s="113" t="s">
        <v>269</v>
      </c>
      <c r="CF57" s="113" t="str">
        <f>$CF$68</f>
        <v>KHH</v>
      </c>
      <c r="CG57" s="113" t="str">
        <f>$CG$67</f>
        <v>HH</v>
      </c>
      <c r="CH57" s="113" t="str">
        <f>$CI$68</f>
        <v>98.36% (n=60)</v>
      </c>
      <c r="CI57" s="113" t="str">
        <f>$CI$69</f>
        <v>1.64% (n=1)</v>
      </c>
      <c r="CJ57" s="113" t="s">
        <v>174</v>
      </c>
      <c r="CK57" s="113" t="str">
        <f>$CK$68</f>
        <v>HH</v>
      </c>
      <c r="CL57" s="113" t="str">
        <f>$CK$69</f>
        <v>KHH</v>
      </c>
      <c r="CM57" s="113" t="str">
        <f>$CN$68</f>
        <v>96.72% (n=59)</v>
      </c>
      <c r="CN57" s="113" t="str">
        <f>$CN$69</f>
        <v>3.28% (n=2)</v>
      </c>
      <c r="CO57" s="113">
        <f t="shared" ref="CO57" si="691">IF((IF(AND(BZ57&lt;&gt;CA57,CA57="KHH"),100,IF(AND(BZ57&lt;&gt;CA57,CA57="HH"),40,0)))+(IF(AND(CE57&lt;&gt;CF57,CF57="KHH"),100,IF(AND(CE57&lt;&gt;CF57,CF57="HH"),40,0))+(IF(AND(CJ57&lt;&gt;CK57,CK57="KHH"),100,IF(AND(CJ57&lt;&gt;CK57,CK57="HH"),40,0))))&gt;150,150,(IF(AND(BZ57&lt;&gt;CA57,CA57="KHH"),100,IF(AND(BZ57&lt;&gt;CA57,CA57="HH"),40,0)))+(IF(AND(CE57&lt;&gt;CF57,CF57="KHH"),100,IF(AND(CE57&lt;&gt;CF57,CF57="HH"),40,0))+(IF(AND(CJ57&lt;&gt;CK57,CK57="KHH"),100,IF(AND(CJ57&lt;&gt;CK57,CK57="HH"),40,0)))))</f>
        <v>0</v>
      </c>
      <c r="CP57" s="113" t="s">
        <v>269</v>
      </c>
      <c r="CQ57" s="113" t="str">
        <f>$CQ$68</f>
        <v>KHH</v>
      </c>
      <c r="CR57" s="113" t="str">
        <f>$CR$67</f>
        <v>HH</v>
      </c>
      <c r="CS57" s="113" t="str">
        <f>$CT$68</f>
        <v>98.36% (n=60)</v>
      </c>
      <c r="CT57" s="113" t="str">
        <f>$CT$69</f>
        <v>1.64% (n=1)</v>
      </c>
      <c r="CU57" s="113" t="s">
        <v>269</v>
      </c>
      <c r="CV57" s="113" t="str">
        <f>$CV$68</f>
        <v>KHH</v>
      </c>
      <c r="CW57" s="113" t="str">
        <f>$CW$67</f>
        <v>HH</v>
      </c>
      <c r="CX57" s="113" t="str">
        <f>$CY$68</f>
        <v>98.36% (n=60)</v>
      </c>
      <c r="CY57" s="113" t="str">
        <f>$CY$69</f>
        <v>1.64% (n=1)</v>
      </c>
      <c r="CZ57" s="113" t="s">
        <v>174</v>
      </c>
      <c r="DA57" s="113" t="str">
        <f>$DA$68</f>
        <v>HH</v>
      </c>
      <c r="DB57" s="113" t="str">
        <f>$DB$67</f>
        <v>KHH</v>
      </c>
      <c r="DC57" s="113" t="str">
        <f>$DD$68</f>
        <v>96.72% (n=59)</v>
      </c>
      <c r="DD57" s="113" t="str">
        <f>$DD$69</f>
        <v>3.28% (n=2)</v>
      </c>
      <c r="DE57" s="113">
        <f t="shared" ref="DE57" si="692">IF((IF(AND(CP57&lt;&gt;CQ57,CQ57="KHH"),100,IF(AND(CP57&lt;&gt;CQ57,CQ57="HH"),40,0)))+(IF(AND(CU57&lt;&gt;CV57,CV57="KHH"),100,IF(AND(CU57&lt;&gt;CV57,CV57="HH"),40,0))+(IF(AND(CZ57&lt;&gt;DA57,DA57="KHH"),100,IF(AND(CZ57&lt;&gt;DA57,DA57="HH"),40,0))))&gt;150,150,(IF(AND(CP57&lt;&gt;CQ57,CQ57="KHH"),100,IF(AND(CP57&lt;&gt;CQ57,CQ57="HH"),40,0)))+(IF(AND(CU57&lt;&gt;CV57,CV57="KHH"),100,IF(AND(CU57&lt;&gt;CV57,CV57="HH"),40,0))+(IF(AND(CZ57&lt;&gt;DA57,DA57="KHH"),100,IF(AND(CZ57&lt;&gt;DA57,DA57="HH"),40,0)))))</f>
        <v>0</v>
      </c>
      <c r="DF57" s="113" t="s">
        <v>174</v>
      </c>
      <c r="DG57" s="113" t="str">
        <f>$DG$68</f>
        <v>HH</v>
      </c>
      <c r="DH57" s="113" t="str">
        <f>$DH$67</f>
        <v>KHH</v>
      </c>
      <c r="DI57" s="113" t="str">
        <f>$DJ$68</f>
        <v>98.36% (n=60)</v>
      </c>
      <c r="DJ57" s="113" t="str">
        <f>$DJ$69</f>
        <v>1.64% (n=1)</v>
      </c>
      <c r="DK57" s="113" t="s">
        <v>174</v>
      </c>
      <c r="DL57" s="113" t="str">
        <f>$DL$68</f>
        <v>HH</v>
      </c>
      <c r="DM57" s="113" t="str">
        <f>$DM$67</f>
        <v>KHH</v>
      </c>
      <c r="DN57" s="113" t="str">
        <f>$DO$68</f>
        <v>98.36% (n=60)</v>
      </c>
      <c r="DO57" s="113" t="str">
        <f>$DO$69</f>
        <v>1.64% (n=1)</v>
      </c>
      <c r="DP57" s="113" t="s">
        <v>174</v>
      </c>
      <c r="DQ57" s="113" t="str">
        <f>$DQ$67</f>
        <v>HH</v>
      </c>
      <c r="DR57" s="113" t="str">
        <f>$DR$67</f>
        <v>KHH</v>
      </c>
      <c r="DS57" s="113" t="str">
        <f>$DT$68</f>
        <v>93.44% (n=57)</v>
      </c>
      <c r="DT57" s="113" t="str">
        <f>$DT$69</f>
        <v>6.56% (n=4)</v>
      </c>
      <c r="DU57" s="113">
        <f>IF((IF(AND(DF57&lt;&gt;DG57,DG57="KHH"),100,IF(AND(DF57&lt;&gt;DG57,DG57="HH"),40,0)))+(IF(AND(DK57&lt;&gt;DL57,DL57="KHH"),100,IF(AND(DK57&lt;&gt;DL57,DL57="HH"),40,0))+(IF(AND(DP57&lt;&gt;DQ57,DQ57="KHH"),100,IF(AND(DP57&lt;&gt;DQ57,DQ57="HH"),40,0))))&gt;150,150,(IF(AND(DF57&lt;&gt;DG57,DG57="KHH"),100,IF(AND(DF57&lt;&gt;DG57,DG57="HH"),40,0)))+(IF(AND(DK57&lt;&gt;DL57,DL57="KHH"),100,IF(AND(DK57&lt;&gt;DL57,DL57="HH"),40,0))+(IF(AND(DP57&lt;&gt;DQ57,DQ57="KHH"),100,IF(AND(DP57&lt;&gt;DQ57,DQ57="HH"),40,0)))))</f>
        <v>0</v>
      </c>
      <c r="DV57" s="113">
        <f>IF((CO57+DE57+DU57)&gt;150,150,(CO57+DE57+DU57))</f>
        <v>0</v>
      </c>
      <c r="DW57" s="113" t="str">
        <f t="shared" ref="DW57" si="693">IF(DV57&lt;80, "Đạt",IF(DV57&lt;100, "Cảnh báo","Không Đạt"))</f>
        <v>Đạt</v>
      </c>
      <c r="DX57" s="113">
        <f>Diem!O58</f>
        <v>0</v>
      </c>
      <c r="DY57" s="113" t="str">
        <f t="shared" ref="DY57" si="694">IF(DX57&lt;80, "Đạt",IF(DX57&lt;100, "Cảnh báo","Không Đạt"))</f>
        <v>Đạt</v>
      </c>
      <c r="DZ57" s="118"/>
      <c r="EA57" s="118"/>
      <c r="EB57" s="118"/>
      <c r="EC57" s="118"/>
      <c r="ED57" s="118"/>
      <c r="EE57" s="118"/>
      <c r="EF57" s="118"/>
      <c r="EG57" s="118"/>
      <c r="EH57" s="118"/>
      <c r="EI57" s="118"/>
      <c r="EJ57" s="118"/>
      <c r="EK57" s="118"/>
      <c r="EL57" s="118"/>
      <c r="EM57" s="118"/>
      <c r="EN57" s="118"/>
      <c r="EO57" s="118"/>
      <c r="EP57" s="118"/>
      <c r="EQ57" s="118"/>
      <c r="ER57" s="118"/>
      <c r="ES57" s="118"/>
      <c r="ET57" s="118"/>
      <c r="EU57" s="118"/>
      <c r="EV57" s="118"/>
      <c r="EW57" s="118"/>
      <c r="EX57" s="118"/>
      <c r="EY57" s="118"/>
      <c r="EZ57" s="118"/>
      <c r="FA57" s="118"/>
      <c r="FB57" s="118"/>
      <c r="FC57" s="118"/>
      <c r="FD57" s="118"/>
      <c r="FE57" s="118"/>
      <c r="FF57" s="118"/>
      <c r="FG57" s="118"/>
      <c r="FH57" s="118"/>
      <c r="FI57" s="118"/>
      <c r="FJ57" s="118"/>
      <c r="FK57" s="118"/>
      <c r="FL57" s="118"/>
      <c r="FM57" s="118"/>
      <c r="FN57" s="118"/>
      <c r="FO57" s="118"/>
      <c r="FP57" s="118"/>
      <c r="FQ57" s="118"/>
      <c r="FR57" s="118"/>
      <c r="FS57" s="118"/>
      <c r="FT57" s="118"/>
      <c r="FU57" s="118"/>
      <c r="FV57" s="118"/>
      <c r="FW57" s="118"/>
      <c r="FX57" s="118"/>
      <c r="FY57" s="118"/>
      <c r="FZ57" s="118"/>
      <c r="GA57" s="118"/>
      <c r="GB57" s="118"/>
      <c r="GC57" s="118"/>
      <c r="GD57" s="118"/>
      <c r="GE57" s="118"/>
      <c r="GF57" s="118"/>
      <c r="GG57" s="118"/>
      <c r="GH57" s="118"/>
      <c r="GI57" s="118"/>
      <c r="GJ57" s="118"/>
      <c r="GK57" s="118"/>
      <c r="GL57" s="118"/>
      <c r="GM57" s="118"/>
      <c r="GN57" s="118"/>
      <c r="GO57" s="118"/>
    </row>
    <row r="58" spans="1:197" s="116" customFormat="1" ht="23.25" customHeight="1">
      <c r="A58" s="111">
        <v>57</v>
      </c>
      <c r="B58" s="112" t="s">
        <v>493</v>
      </c>
      <c r="C58" s="112" t="s">
        <v>495</v>
      </c>
      <c r="D58" s="112" t="s">
        <v>71</v>
      </c>
      <c r="E58" s="112" t="str">
        <f t="shared" ref="E58:E59" si="695">IF(D58="QE1019","TOÀN DIỆN","CƠ BẢN")</f>
        <v>CƠ BẢN</v>
      </c>
      <c r="F58" s="112" t="s">
        <v>504</v>
      </c>
      <c r="G58" s="111"/>
      <c r="H58" s="111"/>
      <c r="I58" s="111"/>
      <c r="J58" s="119"/>
      <c r="K58" s="112"/>
      <c r="L58" s="111"/>
      <c r="M58" s="113">
        <v>2306</v>
      </c>
      <c r="N58" s="113" t="s">
        <v>251</v>
      </c>
      <c r="O58" s="114">
        <v>45271</v>
      </c>
      <c r="P58" s="113" t="s">
        <v>522</v>
      </c>
      <c r="Q58" s="113" t="s">
        <v>264</v>
      </c>
      <c r="R58" s="113" t="s">
        <v>522</v>
      </c>
      <c r="S58" s="113" t="s">
        <v>264</v>
      </c>
      <c r="T58" s="113" t="s">
        <v>576</v>
      </c>
      <c r="U58" s="113" t="s">
        <v>264</v>
      </c>
      <c r="V58" s="113" t="s">
        <v>487</v>
      </c>
      <c r="W58" s="113" t="s">
        <v>487</v>
      </c>
      <c r="X58" s="113" t="s">
        <v>278</v>
      </c>
      <c r="Y58" s="113">
        <v>0</v>
      </c>
      <c r="Z58" s="113">
        <v>0</v>
      </c>
      <c r="AA58" s="113">
        <v>0</v>
      </c>
      <c r="AB58" s="113"/>
      <c r="AC58" s="113"/>
      <c r="AD58" s="113">
        <v>0</v>
      </c>
      <c r="AE58" s="113">
        <f t="shared" ref="AE58:AE59" si="696">IF(AD58=1,50,0)</f>
        <v>0</v>
      </c>
      <c r="AF58" s="113">
        <f>Diem!L59</f>
        <v>0</v>
      </c>
      <c r="AG58" s="113" t="str">
        <f t="shared" ref="AG58:AG59" si="697">IF(AF58&lt;80, "Đạt",IF(AF58&lt;100, "Cảnh báo","Không Đạt"))</f>
        <v>Đạt</v>
      </c>
      <c r="AH58" s="113" t="s">
        <v>522</v>
      </c>
      <c r="AI58" s="113" t="s">
        <v>264</v>
      </c>
      <c r="AJ58" s="113" t="str">
        <f t="shared" ref="AJ58:AJ59" si="698">AH58&amp;" "&amp;"RhD"&amp;" "&amp;AI58</f>
        <v>O RhD Dương</v>
      </c>
      <c r="AK58" s="113" t="str">
        <f t="shared" ref="AK58:AK61" si="699">$AK$68</f>
        <v>O RhD Dương</v>
      </c>
      <c r="AL58" s="113"/>
      <c r="AM58" s="113"/>
      <c r="AN58" s="113" t="str">
        <f t="shared" ref="AN58:AN61" si="700">$AN$68</f>
        <v>100% (n=61)</v>
      </c>
      <c r="AO58" s="113"/>
      <c r="AP58" s="113"/>
      <c r="AQ58" s="113">
        <f t="shared" ref="AQ58:AQ59" si="701">IF(AH58=P58,0,IF(AH58="CXĐ",50,100))</f>
        <v>0</v>
      </c>
      <c r="AR58" s="113">
        <f t="shared" ref="AR58:AR59" si="702">IF(AI58=Q58,0,IF(AI58="CXĐ",50,100))</f>
        <v>0</v>
      </c>
      <c r="AS58" s="113">
        <f t="shared" ref="AS58:AS59" si="703">IF((AQ58+AR58)&gt;150,150,(AQ58+AR58))</f>
        <v>0</v>
      </c>
      <c r="AT58" s="113" t="s">
        <v>522</v>
      </c>
      <c r="AU58" s="113" t="s">
        <v>264</v>
      </c>
      <c r="AV58" s="113" t="str">
        <f t="shared" ref="AV58:AV59" si="704">AT58&amp;" "&amp;"RhD"&amp;" "&amp;AU58</f>
        <v>O RhD Dương</v>
      </c>
      <c r="AW58" s="113" t="str">
        <f t="shared" ref="AW58:AW61" si="705">$AW$68</f>
        <v>O RhD Dương</v>
      </c>
      <c r="AX58" s="113"/>
      <c r="AY58" s="113"/>
      <c r="AZ58" s="113" t="str">
        <f t="shared" ref="AZ58:AZ61" si="706">$AZ$68</f>
        <v>100% (n=61)</v>
      </c>
      <c r="BA58" s="113"/>
      <c r="BB58" s="113"/>
      <c r="BC58" s="113">
        <f t="shared" ref="BC58:BC59" si="707">IF(AT58=R58,0,IF(AT58="CXĐ",50,100))</f>
        <v>0</v>
      </c>
      <c r="BD58" s="113">
        <f t="shared" ref="BD58:BD59" si="708">IF(AU58=S58,0,IF(AU58="CXĐ",50,100))</f>
        <v>0</v>
      </c>
      <c r="BE58" s="113">
        <f t="shared" ref="BE58:BE59" si="709">IF((BC58+BD58)&gt;150,150,(BC58+BD58))</f>
        <v>0</v>
      </c>
      <c r="BF58" s="113" t="s">
        <v>576</v>
      </c>
      <c r="BG58" s="113" t="s">
        <v>264</v>
      </c>
      <c r="BH58" s="113" t="str">
        <f t="shared" ref="BH58:BH59" si="710">BF58&amp;" "&amp;"RhD"&amp;" "&amp;BG58</f>
        <v>AB RhD Dương</v>
      </c>
      <c r="BI58" s="113" t="str">
        <f t="shared" ref="BI58:BI61" si="711">$BI$68</f>
        <v>AB RhD Dương</v>
      </c>
      <c r="BJ58" s="113"/>
      <c r="BK58" s="113"/>
      <c r="BL58" s="113" t="str">
        <f t="shared" ref="BL58:BL61" si="712">$BL$68</f>
        <v>100% (n=61)</v>
      </c>
      <c r="BM58" s="113"/>
      <c r="BN58" s="113"/>
      <c r="BO58" s="113">
        <f t="shared" ref="BO58:BO59" si="713">IF(BF58=T58,0,IF(BF58="CXĐ",50,100))</f>
        <v>0</v>
      </c>
      <c r="BP58" s="113">
        <f t="shared" ref="BP58:BP59" si="714">IF(BG58=U58,0,IF(BG58="CXĐ",50,100))</f>
        <v>0</v>
      </c>
      <c r="BQ58" s="113">
        <f t="shared" ref="BQ58:BQ59" si="715">IF((BO58+BP58)&gt;150,150,(BO58+BP58))</f>
        <v>0</v>
      </c>
      <c r="BR58" s="113">
        <f t="shared" ref="BR58:BR59" si="716">AQ58+BC58+BO58</f>
        <v>0</v>
      </c>
      <c r="BS58" s="113" t="str">
        <f t="shared" ref="BS58:BS59" si="717">IF(BR58&lt;80, "Đạt",IF(BR58&lt;100, "Cảnh báo","Không Đạt"))</f>
        <v>Đạt</v>
      </c>
      <c r="BT58" s="113">
        <f t="shared" ref="BT58:BT59" si="718">AR58+BD58+BP58</f>
        <v>0</v>
      </c>
      <c r="BU58" s="113" t="str">
        <f t="shared" ref="BU58:BU59" si="719">IF(BT58&lt;80, "Đạt",IF(BT58&lt;100, "Cảnh báo","Không Đạt"))</f>
        <v>Đạt</v>
      </c>
      <c r="BV58" s="113">
        <f>Diem!M59</f>
        <v>0</v>
      </c>
      <c r="BW58" s="113" t="str">
        <f t="shared" ref="BW58:BW59" si="720">IF(BV58&lt;80, "Đạt",IF(BV58&lt;100, "Cảnh báo","Không Đạt"))</f>
        <v>Đạt</v>
      </c>
      <c r="BX58" s="113">
        <f>Diem!N59</f>
        <v>0</v>
      </c>
      <c r="BY58" s="113" t="str">
        <f t="shared" ref="BY58:BY59" si="721">IF(BX58&lt;80, "Đạt",IF(BX58&lt;100, "Cảnh báo","Không Đạt"))</f>
        <v>Đạt</v>
      </c>
      <c r="BZ58" s="113" t="s">
        <v>269</v>
      </c>
      <c r="CA58" s="113" t="str">
        <f t="shared" ref="CA58:CA61" si="722">$CA$68</f>
        <v>KHH</v>
      </c>
      <c r="CB58" s="113" t="str">
        <f t="shared" ref="CB58:CB61" si="723">$CB$67</f>
        <v>HH</v>
      </c>
      <c r="CC58" s="113" t="str">
        <f t="shared" ref="CC58:CC61" si="724">$CD$68</f>
        <v>98.36% (n=60)</v>
      </c>
      <c r="CD58" s="113" t="str">
        <f t="shared" ref="CD58:CD61" si="725">$CD$69</f>
        <v>1.64% (n=1)</v>
      </c>
      <c r="CE58" s="113" t="s">
        <v>269</v>
      </c>
      <c r="CF58" s="113" t="str">
        <f t="shared" ref="CF58:CF61" si="726">$CF$68</f>
        <v>KHH</v>
      </c>
      <c r="CG58" s="113" t="str">
        <f t="shared" ref="CG58:CG61" si="727">$CG$67</f>
        <v>HH</v>
      </c>
      <c r="CH58" s="113" t="str">
        <f t="shared" ref="CH58:CH61" si="728">$CI$68</f>
        <v>98.36% (n=60)</v>
      </c>
      <c r="CI58" s="113" t="str">
        <f t="shared" ref="CI58:CI61" si="729">$CI$69</f>
        <v>1.64% (n=1)</v>
      </c>
      <c r="CJ58" s="113" t="s">
        <v>174</v>
      </c>
      <c r="CK58" s="113" t="str">
        <f t="shared" ref="CK58:CK61" si="730">$CK$68</f>
        <v>HH</v>
      </c>
      <c r="CL58" s="113" t="str">
        <f t="shared" ref="CL58:CL61" si="731">$CK$69</f>
        <v>KHH</v>
      </c>
      <c r="CM58" s="113" t="str">
        <f t="shared" ref="CM58:CM61" si="732">$CN$68</f>
        <v>96.72% (n=59)</v>
      </c>
      <c r="CN58" s="113" t="str">
        <f t="shared" ref="CN58:CN61" si="733">$CN$69</f>
        <v>3.28% (n=2)</v>
      </c>
      <c r="CO58" s="113">
        <f t="shared" ref="CO58:CO59" si="734">IF((IF(AND(BZ58&lt;&gt;CA58,CA58="KHH"),100,IF(AND(BZ58&lt;&gt;CA58,CA58="HH"),40,0)))+(IF(AND(CE58&lt;&gt;CF58,CF58="KHH"),100,IF(AND(CE58&lt;&gt;CF58,CF58="HH"),40,0))+(IF(AND(CJ58&lt;&gt;CK58,CK58="KHH"),100,IF(AND(CJ58&lt;&gt;CK58,CK58="HH"),40,0))))&gt;150,150,(IF(AND(BZ58&lt;&gt;CA58,CA58="KHH"),100,IF(AND(BZ58&lt;&gt;CA58,CA58="HH"),40,0)))+(IF(AND(CE58&lt;&gt;CF58,CF58="KHH"),100,IF(AND(CE58&lt;&gt;CF58,CF58="HH"),40,0))+(IF(AND(CJ58&lt;&gt;CK58,CK58="KHH"),100,IF(AND(CJ58&lt;&gt;CK58,CK58="HH"),40,0)))))</f>
        <v>0</v>
      </c>
      <c r="CP58" s="113" t="s">
        <v>269</v>
      </c>
      <c r="CQ58" s="113" t="str">
        <f t="shared" ref="CQ58:CQ61" si="735">$CQ$68</f>
        <v>KHH</v>
      </c>
      <c r="CR58" s="113" t="str">
        <f t="shared" ref="CR58:CR61" si="736">$CR$67</f>
        <v>HH</v>
      </c>
      <c r="CS58" s="113" t="str">
        <f t="shared" ref="CS58:CS61" si="737">$CT$68</f>
        <v>98.36% (n=60)</v>
      </c>
      <c r="CT58" s="113" t="str">
        <f t="shared" ref="CT58:CT61" si="738">$CT$69</f>
        <v>1.64% (n=1)</v>
      </c>
      <c r="CU58" s="113" t="s">
        <v>269</v>
      </c>
      <c r="CV58" s="113" t="str">
        <f t="shared" ref="CV58:CV61" si="739">$CV$68</f>
        <v>KHH</v>
      </c>
      <c r="CW58" s="113" t="str">
        <f t="shared" ref="CW58:CW61" si="740">$CW$67</f>
        <v>HH</v>
      </c>
      <c r="CX58" s="113" t="str">
        <f t="shared" ref="CX58:CX61" si="741">$CY$68</f>
        <v>98.36% (n=60)</v>
      </c>
      <c r="CY58" s="113" t="str">
        <f t="shared" ref="CY58:CY61" si="742">$CY$69</f>
        <v>1.64% (n=1)</v>
      </c>
      <c r="CZ58" s="113" t="s">
        <v>174</v>
      </c>
      <c r="DA58" s="113" t="str">
        <f t="shared" ref="DA58:DA61" si="743">$DA$68</f>
        <v>HH</v>
      </c>
      <c r="DB58" s="113" t="str">
        <f t="shared" ref="DB58:DB61" si="744">$DB$67</f>
        <v>KHH</v>
      </c>
      <c r="DC58" s="113" t="str">
        <f t="shared" ref="DC58:DC61" si="745">$DD$68</f>
        <v>96.72% (n=59)</v>
      </c>
      <c r="DD58" s="113" t="str">
        <f t="shared" ref="DD58:DD61" si="746">$DD$69</f>
        <v>3.28% (n=2)</v>
      </c>
      <c r="DE58" s="113">
        <f t="shared" ref="DE58:DE59" si="747">IF((IF(AND(CP58&lt;&gt;CQ58,CQ58="KHH"),100,IF(AND(CP58&lt;&gt;CQ58,CQ58="HH"),40,0)))+(IF(AND(CU58&lt;&gt;CV58,CV58="KHH"),100,IF(AND(CU58&lt;&gt;CV58,CV58="HH"),40,0))+(IF(AND(CZ58&lt;&gt;DA58,DA58="KHH"),100,IF(AND(CZ58&lt;&gt;DA58,DA58="HH"),40,0))))&gt;150,150,(IF(AND(CP58&lt;&gt;CQ58,CQ58="KHH"),100,IF(AND(CP58&lt;&gt;CQ58,CQ58="HH"),40,0)))+(IF(AND(CU58&lt;&gt;CV58,CV58="KHH"),100,IF(AND(CU58&lt;&gt;CV58,CV58="HH"),40,0))+(IF(AND(CZ58&lt;&gt;DA58,DA58="KHH"),100,IF(AND(CZ58&lt;&gt;DA58,DA58="HH"),40,0)))))</f>
        <v>0</v>
      </c>
      <c r="DF58" s="113" t="s">
        <v>174</v>
      </c>
      <c r="DG58" s="113" t="str">
        <f t="shared" ref="DG58:DG61" si="748">$DG$68</f>
        <v>HH</v>
      </c>
      <c r="DH58" s="113" t="str">
        <f t="shared" ref="DH58:DH61" si="749">$DH$67</f>
        <v>KHH</v>
      </c>
      <c r="DI58" s="113" t="str">
        <f t="shared" ref="DI58:DI61" si="750">$DJ$68</f>
        <v>98.36% (n=60)</v>
      </c>
      <c r="DJ58" s="113" t="str">
        <f t="shared" ref="DJ58:DJ61" si="751">$DJ$69</f>
        <v>1.64% (n=1)</v>
      </c>
      <c r="DK58" s="113" t="s">
        <v>174</v>
      </c>
      <c r="DL58" s="113" t="str">
        <f t="shared" ref="DL58:DL61" si="752">$DL$68</f>
        <v>HH</v>
      </c>
      <c r="DM58" s="113" t="str">
        <f t="shared" ref="DM58:DM61" si="753">$DM$67</f>
        <v>KHH</v>
      </c>
      <c r="DN58" s="113" t="str">
        <f t="shared" ref="DN58:DN61" si="754">$DO$68</f>
        <v>98.36% (n=60)</v>
      </c>
      <c r="DO58" s="113" t="str">
        <f t="shared" ref="DO58:DO61" si="755">$DO$69</f>
        <v>1.64% (n=1)</v>
      </c>
      <c r="DP58" s="113" t="s">
        <v>174</v>
      </c>
      <c r="DQ58" s="113" t="str">
        <f t="shared" ref="DQ58:DQ61" si="756">$DQ$67</f>
        <v>HH</v>
      </c>
      <c r="DR58" s="113" t="str">
        <f t="shared" ref="DR58:DR61" si="757">$DR$67</f>
        <v>KHH</v>
      </c>
      <c r="DS58" s="113" t="str">
        <f t="shared" ref="DS58:DS61" si="758">$DT$68</f>
        <v>93.44% (n=57)</v>
      </c>
      <c r="DT58" s="113" t="str">
        <f t="shared" ref="DT58:DT61" si="759">$DT$69</f>
        <v>6.56% (n=4)</v>
      </c>
      <c r="DU58" s="113">
        <f t="shared" ref="DU58:DU59" si="760">IF((IF(AND(DF58&lt;&gt;DG58,DG58="KHH"),100,IF(AND(DF58&lt;&gt;DG58,DG58="HH"),40,0)))+(IF(AND(DK58&lt;&gt;DL58,DL58="KHH"),100,IF(AND(DK58&lt;&gt;DL58,DL58="HH"),40,0))+(IF(AND(DP58&lt;&gt;DQ58,DQ58="KHH"),100,IF(AND(DP58&lt;&gt;DQ58,DQ58="HH"),40,0))))&gt;150,150,(IF(AND(DF58&lt;&gt;DG58,DG58="KHH"),100,IF(AND(DF58&lt;&gt;DG58,DG58="HH"),40,0)))+(IF(AND(DK58&lt;&gt;DL58,DL58="KHH"),100,IF(AND(DK58&lt;&gt;DL58,DL58="HH"),40,0))+(IF(AND(DP58&lt;&gt;DQ58,DQ58="KHH"),100,IF(AND(DP58&lt;&gt;DQ58,DQ58="HH"),40,0)))))</f>
        <v>0</v>
      </c>
      <c r="DV58" s="113">
        <f t="shared" ref="DV58:DV59" si="761">IF((CO58+DE58+DU58)&gt;150,150,(CO58+DE58+DU58))</f>
        <v>0</v>
      </c>
      <c r="DW58" s="113" t="str">
        <f t="shared" ref="DW58:DW59" si="762">IF(DV58&lt;80, "Đạt",IF(DV58&lt;100, "Cảnh báo","Không Đạt"))</f>
        <v>Đạt</v>
      </c>
      <c r="DX58" s="113">
        <f>Diem!O59</f>
        <v>0</v>
      </c>
      <c r="DY58" s="113" t="str">
        <f t="shared" ref="DY58:DY59" si="763">IF(DX58&lt;80, "Đạt",IF(DX58&lt;100, "Cảnh báo","Không Đạt"))</f>
        <v>Đạt</v>
      </c>
      <c r="DZ58" s="118"/>
      <c r="EA58" s="118"/>
      <c r="EB58" s="118"/>
      <c r="EC58" s="118"/>
      <c r="ED58" s="118"/>
      <c r="EE58" s="118"/>
      <c r="EF58" s="118"/>
      <c r="EG58" s="118"/>
      <c r="EH58" s="118"/>
      <c r="EI58" s="118"/>
      <c r="EJ58" s="118"/>
      <c r="EK58" s="118"/>
      <c r="EL58" s="118"/>
      <c r="EM58" s="118"/>
      <c r="EN58" s="118"/>
      <c r="EO58" s="118"/>
      <c r="EP58" s="118"/>
      <c r="EQ58" s="118"/>
      <c r="ER58" s="118"/>
      <c r="ES58" s="118"/>
      <c r="ET58" s="118"/>
      <c r="EU58" s="118"/>
      <c r="EV58" s="118"/>
      <c r="EW58" s="118"/>
      <c r="EX58" s="118"/>
      <c r="EY58" s="118"/>
      <c r="EZ58" s="118"/>
      <c r="FA58" s="118"/>
      <c r="FB58" s="118"/>
      <c r="FC58" s="118"/>
      <c r="FD58" s="118"/>
      <c r="FE58" s="118"/>
      <c r="FF58" s="118"/>
      <c r="FG58" s="118"/>
      <c r="FH58" s="118"/>
      <c r="FI58" s="118"/>
      <c r="FJ58" s="118"/>
      <c r="FK58" s="118"/>
      <c r="FL58" s="118"/>
      <c r="FM58" s="118"/>
      <c r="FN58" s="118"/>
      <c r="FO58" s="118"/>
      <c r="FP58" s="118"/>
      <c r="FQ58" s="118"/>
      <c r="FR58" s="118"/>
      <c r="FS58" s="118"/>
      <c r="FT58" s="118"/>
      <c r="FU58" s="118"/>
      <c r="FV58" s="118"/>
      <c r="FW58" s="118"/>
      <c r="FX58" s="118"/>
      <c r="FY58" s="118"/>
      <c r="FZ58" s="118"/>
      <c r="GA58" s="118"/>
      <c r="GB58" s="118"/>
      <c r="GC58" s="118"/>
      <c r="GD58" s="118"/>
      <c r="GE58" s="118"/>
      <c r="GF58" s="118"/>
      <c r="GG58" s="118"/>
      <c r="GH58" s="118"/>
      <c r="GI58" s="118"/>
      <c r="GJ58" s="118"/>
      <c r="GK58" s="118"/>
      <c r="GL58" s="118"/>
      <c r="GM58" s="118"/>
      <c r="GN58" s="118"/>
      <c r="GO58" s="118"/>
    </row>
    <row r="59" spans="1:197" s="116" customFormat="1" ht="23.25" customHeight="1">
      <c r="A59" s="111">
        <v>58</v>
      </c>
      <c r="B59" s="112" t="s">
        <v>494</v>
      </c>
      <c r="C59" s="112" t="s">
        <v>496</v>
      </c>
      <c r="D59" s="112" t="s">
        <v>71</v>
      </c>
      <c r="E59" s="112" t="str">
        <f t="shared" si="695"/>
        <v>CƠ BẢN</v>
      </c>
      <c r="F59" s="112" t="s">
        <v>505</v>
      </c>
      <c r="G59" s="111"/>
      <c r="H59" s="111"/>
      <c r="I59" s="111"/>
      <c r="J59" s="119"/>
      <c r="K59" s="112"/>
      <c r="L59" s="111"/>
      <c r="M59" s="113">
        <v>2306</v>
      </c>
      <c r="N59" s="113" t="s">
        <v>251</v>
      </c>
      <c r="O59" s="114">
        <v>45271</v>
      </c>
      <c r="P59" s="113" t="s">
        <v>522</v>
      </c>
      <c r="Q59" s="113" t="s">
        <v>264</v>
      </c>
      <c r="R59" s="113" t="s">
        <v>522</v>
      </c>
      <c r="S59" s="113" t="s">
        <v>264</v>
      </c>
      <c r="T59" s="113" t="s">
        <v>576</v>
      </c>
      <c r="U59" s="113" t="s">
        <v>264</v>
      </c>
      <c r="V59" s="113" t="s">
        <v>487</v>
      </c>
      <c r="W59" s="113" t="s">
        <v>487</v>
      </c>
      <c r="X59" s="113" t="s">
        <v>278</v>
      </c>
      <c r="Y59" s="113">
        <v>0</v>
      </c>
      <c r="Z59" s="113">
        <v>0</v>
      </c>
      <c r="AA59" s="113">
        <v>0</v>
      </c>
      <c r="AB59" s="113"/>
      <c r="AC59" s="113"/>
      <c r="AD59" s="113">
        <v>0</v>
      </c>
      <c r="AE59" s="113">
        <f t="shared" si="696"/>
        <v>0</v>
      </c>
      <c r="AF59" s="113">
        <f>Diem!L60</f>
        <v>0</v>
      </c>
      <c r="AG59" s="113" t="str">
        <f t="shared" si="697"/>
        <v>Đạt</v>
      </c>
      <c r="AH59" s="113" t="s">
        <v>522</v>
      </c>
      <c r="AI59" s="113" t="s">
        <v>264</v>
      </c>
      <c r="AJ59" s="113" t="str">
        <f t="shared" si="698"/>
        <v>O RhD Dương</v>
      </c>
      <c r="AK59" s="113" t="str">
        <f t="shared" si="699"/>
        <v>O RhD Dương</v>
      </c>
      <c r="AL59" s="113"/>
      <c r="AM59" s="113"/>
      <c r="AN59" s="113" t="str">
        <f t="shared" si="700"/>
        <v>100% (n=61)</v>
      </c>
      <c r="AO59" s="113"/>
      <c r="AP59" s="113"/>
      <c r="AQ59" s="113">
        <f t="shared" si="701"/>
        <v>0</v>
      </c>
      <c r="AR59" s="113">
        <f t="shared" si="702"/>
        <v>0</v>
      </c>
      <c r="AS59" s="113">
        <f t="shared" si="703"/>
        <v>0</v>
      </c>
      <c r="AT59" s="113" t="s">
        <v>522</v>
      </c>
      <c r="AU59" s="113" t="s">
        <v>264</v>
      </c>
      <c r="AV59" s="113" t="str">
        <f t="shared" si="704"/>
        <v>O RhD Dương</v>
      </c>
      <c r="AW59" s="113" t="str">
        <f t="shared" si="705"/>
        <v>O RhD Dương</v>
      </c>
      <c r="AX59" s="113"/>
      <c r="AY59" s="113"/>
      <c r="AZ59" s="113" t="str">
        <f t="shared" si="706"/>
        <v>100% (n=61)</v>
      </c>
      <c r="BA59" s="113"/>
      <c r="BB59" s="113"/>
      <c r="BC59" s="113">
        <f t="shared" si="707"/>
        <v>0</v>
      </c>
      <c r="BD59" s="113">
        <f t="shared" si="708"/>
        <v>0</v>
      </c>
      <c r="BE59" s="113">
        <f t="shared" si="709"/>
        <v>0</v>
      </c>
      <c r="BF59" s="113" t="s">
        <v>576</v>
      </c>
      <c r="BG59" s="113" t="s">
        <v>264</v>
      </c>
      <c r="BH59" s="113" t="str">
        <f t="shared" si="710"/>
        <v>AB RhD Dương</v>
      </c>
      <c r="BI59" s="113" t="str">
        <f t="shared" si="711"/>
        <v>AB RhD Dương</v>
      </c>
      <c r="BJ59" s="113"/>
      <c r="BK59" s="113"/>
      <c r="BL59" s="113" t="str">
        <f t="shared" si="712"/>
        <v>100% (n=61)</v>
      </c>
      <c r="BM59" s="113"/>
      <c r="BN59" s="113"/>
      <c r="BO59" s="113">
        <f t="shared" si="713"/>
        <v>0</v>
      </c>
      <c r="BP59" s="113">
        <f t="shared" si="714"/>
        <v>0</v>
      </c>
      <c r="BQ59" s="113">
        <f t="shared" si="715"/>
        <v>0</v>
      </c>
      <c r="BR59" s="113">
        <f t="shared" si="716"/>
        <v>0</v>
      </c>
      <c r="BS59" s="113" t="str">
        <f t="shared" si="717"/>
        <v>Đạt</v>
      </c>
      <c r="BT59" s="113">
        <f t="shared" si="718"/>
        <v>0</v>
      </c>
      <c r="BU59" s="113" t="str">
        <f t="shared" si="719"/>
        <v>Đạt</v>
      </c>
      <c r="BV59" s="113">
        <f>Diem!M60</f>
        <v>0</v>
      </c>
      <c r="BW59" s="113" t="str">
        <f t="shared" si="720"/>
        <v>Đạt</v>
      </c>
      <c r="BX59" s="113">
        <f>Diem!N60</f>
        <v>0</v>
      </c>
      <c r="BY59" s="113" t="str">
        <f t="shared" si="721"/>
        <v>Đạt</v>
      </c>
      <c r="BZ59" s="113" t="s">
        <v>269</v>
      </c>
      <c r="CA59" s="113" t="str">
        <f t="shared" si="722"/>
        <v>KHH</v>
      </c>
      <c r="CB59" s="113" t="str">
        <f t="shared" si="723"/>
        <v>HH</v>
      </c>
      <c r="CC59" s="113" t="str">
        <f t="shared" si="724"/>
        <v>98.36% (n=60)</v>
      </c>
      <c r="CD59" s="113" t="str">
        <f t="shared" si="725"/>
        <v>1.64% (n=1)</v>
      </c>
      <c r="CE59" s="113" t="s">
        <v>269</v>
      </c>
      <c r="CF59" s="113" t="str">
        <f t="shared" si="726"/>
        <v>KHH</v>
      </c>
      <c r="CG59" s="113" t="str">
        <f t="shared" si="727"/>
        <v>HH</v>
      </c>
      <c r="CH59" s="113" t="str">
        <f t="shared" si="728"/>
        <v>98.36% (n=60)</v>
      </c>
      <c r="CI59" s="113" t="str">
        <f t="shared" si="729"/>
        <v>1.64% (n=1)</v>
      </c>
      <c r="CJ59" s="113" t="s">
        <v>174</v>
      </c>
      <c r="CK59" s="113" t="str">
        <f t="shared" si="730"/>
        <v>HH</v>
      </c>
      <c r="CL59" s="113" t="str">
        <f t="shared" si="731"/>
        <v>KHH</v>
      </c>
      <c r="CM59" s="113" t="str">
        <f t="shared" si="732"/>
        <v>96.72% (n=59)</v>
      </c>
      <c r="CN59" s="113" t="str">
        <f t="shared" si="733"/>
        <v>3.28% (n=2)</v>
      </c>
      <c r="CO59" s="113">
        <f t="shared" si="734"/>
        <v>0</v>
      </c>
      <c r="CP59" s="113" t="s">
        <v>269</v>
      </c>
      <c r="CQ59" s="113" t="str">
        <f t="shared" si="735"/>
        <v>KHH</v>
      </c>
      <c r="CR59" s="113" t="str">
        <f t="shared" si="736"/>
        <v>HH</v>
      </c>
      <c r="CS59" s="113" t="str">
        <f t="shared" si="737"/>
        <v>98.36% (n=60)</v>
      </c>
      <c r="CT59" s="113" t="str">
        <f t="shared" si="738"/>
        <v>1.64% (n=1)</v>
      </c>
      <c r="CU59" s="113" t="s">
        <v>269</v>
      </c>
      <c r="CV59" s="113" t="str">
        <f t="shared" si="739"/>
        <v>KHH</v>
      </c>
      <c r="CW59" s="113" t="str">
        <f t="shared" si="740"/>
        <v>HH</v>
      </c>
      <c r="CX59" s="113" t="str">
        <f t="shared" si="741"/>
        <v>98.36% (n=60)</v>
      </c>
      <c r="CY59" s="113" t="str">
        <f t="shared" si="742"/>
        <v>1.64% (n=1)</v>
      </c>
      <c r="CZ59" s="113" t="s">
        <v>174</v>
      </c>
      <c r="DA59" s="113" t="str">
        <f t="shared" si="743"/>
        <v>HH</v>
      </c>
      <c r="DB59" s="113" t="str">
        <f t="shared" si="744"/>
        <v>KHH</v>
      </c>
      <c r="DC59" s="113" t="str">
        <f t="shared" si="745"/>
        <v>96.72% (n=59)</v>
      </c>
      <c r="DD59" s="113" t="str">
        <f t="shared" si="746"/>
        <v>3.28% (n=2)</v>
      </c>
      <c r="DE59" s="113">
        <f t="shared" si="747"/>
        <v>0</v>
      </c>
      <c r="DF59" s="113" t="s">
        <v>174</v>
      </c>
      <c r="DG59" s="113" t="str">
        <f t="shared" si="748"/>
        <v>HH</v>
      </c>
      <c r="DH59" s="113" t="str">
        <f t="shared" si="749"/>
        <v>KHH</v>
      </c>
      <c r="DI59" s="113" t="str">
        <f t="shared" si="750"/>
        <v>98.36% (n=60)</v>
      </c>
      <c r="DJ59" s="113" t="str">
        <f t="shared" si="751"/>
        <v>1.64% (n=1)</v>
      </c>
      <c r="DK59" s="113" t="s">
        <v>174</v>
      </c>
      <c r="DL59" s="113" t="str">
        <f t="shared" si="752"/>
        <v>HH</v>
      </c>
      <c r="DM59" s="113" t="str">
        <f t="shared" si="753"/>
        <v>KHH</v>
      </c>
      <c r="DN59" s="113" t="str">
        <f t="shared" si="754"/>
        <v>98.36% (n=60)</v>
      </c>
      <c r="DO59" s="113" t="str">
        <f t="shared" si="755"/>
        <v>1.64% (n=1)</v>
      </c>
      <c r="DP59" s="113" t="s">
        <v>174</v>
      </c>
      <c r="DQ59" s="113" t="str">
        <f t="shared" si="756"/>
        <v>HH</v>
      </c>
      <c r="DR59" s="113" t="str">
        <f t="shared" si="757"/>
        <v>KHH</v>
      </c>
      <c r="DS59" s="113" t="str">
        <f t="shared" si="758"/>
        <v>93.44% (n=57)</v>
      </c>
      <c r="DT59" s="113" t="str">
        <f t="shared" si="759"/>
        <v>6.56% (n=4)</v>
      </c>
      <c r="DU59" s="113">
        <f t="shared" si="760"/>
        <v>0</v>
      </c>
      <c r="DV59" s="113">
        <f t="shared" si="761"/>
        <v>0</v>
      </c>
      <c r="DW59" s="113" t="str">
        <f t="shared" si="762"/>
        <v>Đạt</v>
      </c>
      <c r="DX59" s="113">
        <f>Diem!O60</f>
        <v>0</v>
      </c>
      <c r="DY59" s="113" t="str">
        <f t="shared" si="763"/>
        <v>Đạt</v>
      </c>
      <c r="DZ59" s="118"/>
      <c r="EA59" s="118"/>
      <c r="EB59" s="118"/>
      <c r="EC59" s="118"/>
      <c r="ED59" s="118"/>
      <c r="EE59" s="118"/>
      <c r="EF59" s="118"/>
      <c r="EG59" s="118"/>
      <c r="EH59" s="118"/>
      <c r="EI59" s="118"/>
      <c r="EJ59" s="118"/>
      <c r="EK59" s="118"/>
      <c r="EL59" s="118"/>
      <c r="EM59" s="118"/>
      <c r="EN59" s="118"/>
      <c r="EO59" s="118"/>
      <c r="EP59" s="118"/>
      <c r="EQ59" s="118"/>
      <c r="ER59" s="118"/>
      <c r="ES59" s="118"/>
      <c r="ET59" s="118"/>
      <c r="EU59" s="118"/>
      <c r="EV59" s="118"/>
      <c r="EW59" s="118"/>
      <c r="EX59" s="118"/>
      <c r="EY59" s="118"/>
      <c r="EZ59" s="118"/>
      <c r="FA59" s="118"/>
      <c r="FB59" s="118"/>
      <c r="FC59" s="118"/>
      <c r="FD59" s="118"/>
      <c r="FE59" s="118"/>
      <c r="FF59" s="118"/>
      <c r="FG59" s="118"/>
      <c r="FH59" s="118"/>
      <c r="FI59" s="118"/>
      <c r="FJ59" s="118"/>
      <c r="FK59" s="118"/>
      <c r="FL59" s="118"/>
      <c r="FM59" s="118"/>
      <c r="FN59" s="118"/>
      <c r="FO59" s="118"/>
      <c r="FP59" s="118"/>
      <c r="FQ59" s="118"/>
      <c r="FR59" s="118"/>
      <c r="FS59" s="118"/>
      <c r="FT59" s="118"/>
      <c r="FU59" s="118"/>
      <c r="FV59" s="118"/>
      <c r="FW59" s="118"/>
      <c r="FX59" s="118"/>
      <c r="FY59" s="118"/>
      <c r="FZ59" s="118"/>
      <c r="GA59" s="118"/>
      <c r="GB59" s="118"/>
      <c r="GC59" s="118"/>
      <c r="GD59" s="118"/>
      <c r="GE59" s="118"/>
      <c r="GF59" s="118"/>
      <c r="GG59" s="118"/>
      <c r="GH59" s="118"/>
      <c r="GI59" s="118"/>
      <c r="GJ59" s="118"/>
      <c r="GK59" s="118"/>
      <c r="GL59" s="118"/>
      <c r="GM59" s="118"/>
      <c r="GN59" s="118"/>
      <c r="GO59" s="118"/>
    </row>
    <row r="60" spans="1:197" s="116" customFormat="1" ht="23.25" customHeight="1">
      <c r="A60" s="111">
        <v>59</v>
      </c>
      <c r="B60" s="112" t="s">
        <v>507</v>
      </c>
      <c r="C60" s="112" t="s">
        <v>508</v>
      </c>
      <c r="D60" s="112" t="s">
        <v>71</v>
      </c>
      <c r="E60" s="112" t="str">
        <f t="shared" ref="E60" si="764">IF(D60="QE1019","TOÀN DIỆN","CƠ BẢN")</f>
        <v>CƠ BẢN</v>
      </c>
      <c r="F60" s="112" t="s">
        <v>509</v>
      </c>
      <c r="G60" s="111"/>
      <c r="H60" s="111"/>
      <c r="I60" s="111"/>
      <c r="J60" s="119"/>
      <c r="K60" s="112"/>
      <c r="L60" s="111"/>
      <c r="M60" s="113">
        <v>2306</v>
      </c>
      <c r="N60" s="113" t="s">
        <v>251</v>
      </c>
      <c r="O60" s="114">
        <v>45271</v>
      </c>
      <c r="P60" s="113" t="s">
        <v>522</v>
      </c>
      <c r="Q60" s="113" t="s">
        <v>264</v>
      </c>
      <c r="R60" s="113" t="s">
        <v>522</v>
      </c>
      <c r="S60" s="113" t="s">
        <v>264</v>
      </c>
      <c r="T60" s="113" t="s">
        <v>576</v>
      </c>
      <c r="U60" s="113" t="s">
        <v>264</v>
      </c>
      <c r="V60" s="113" t="s">
        <v>487</v>
      </c>
      <c r="W60" s="113" t="s">
        <v>487</v>
      </c>
      <c r="X60" s="113" t="s">
        <v>278</v>
      </c>
      <c r="Y60" s="113">
        <v>0</v>
      </c>
      <c r="Z60" s="113">
        <v>0</v>
      </c>
      <c r="AA60" s="113">
        <v>0</v>
      </c>
      <c r="AB60" s="113"/>
      <c r="AC60" s="113"/>
      <c r="AD60" s="113">
        <v>0</v>
      </c>
      <c r="AE60" s="113">
        <f t="shared" ref="AE60" si="765">IF(AD60=1,50,0)</f>
        <v>0</v>
      </c>
      <c r="AF60" s="113">
        <f>Diem!L61</f>
        <v>0</v>
      </c>
      <c r="AG60" s="113" t="str">
        <f t="shared" ref="AG60" si="766">IF(AF60&lt;80, "Đạt",IF(AF60&lt;100, "Cảnh báo","Không Đạt"))</f>
        <v>Đạt</v>
      </c>
      <c r="AH60" s="113" t="s">
        <v>522</v>
      </c>
      <c r="AI60" s="113" t="s">
        <v>264</v>
      </c>
      <c r="AJ60" s="113" t="str">
        <f t="shared" ref="AJ60" si="767">AH60&amp;" "&amp;"RhD"&amp;" "&amp;AI60</f>
        <v>O RhD Dương</v>
      </c>
      <c r="AK60" s="113" t="str">
        <f t="shared" si="699"/>
        <v>O RhD Dương</v>
      </c>
      <c r="AL60" s="113"/>
      <c r="AM60" s="113"/>
      <c r="AN60" s="113" t="str">
        <f t="shared" si="700"/>
        <v>100% (n=61)</v>
      </c>
      <c r="AO60" s="113"/>
      <c r="AP60" s="113"/>
      <c r="AQ60" s="113">
        <f t="shared" ref="AQ60" si="768">IF(AH60=P60,0,IF(AH60="CXĐ",50,100))</f>
        <v>0</v>
      </c>
      <c r="AR60" s="113">
        <f t="shared" ref="AR60" si="769">IF(AI60=Q60,0,IF(AI60="CXĐ",50,100))</f>
        <v>0</v>
      </c>
      <c r="AS60" s="113">
        <f t="shared" ref="AS60" si="770">IF((AQ60+AR60)&gt;150,150,(AQ60+AR60))</f>
        <v>0</v>
      </c>
      <c r="AT60" s="113" t="s">
        <v>522</v>
      </c>
      <c r="AU60" s="113" t="s">
        <v>264</v>
      </c>
      <c r="AV60" s="113" t="str">
        <f t="shared" ref="AV60" si="771">AT60&amp;" "&amp;"RhD"&amp;" "&amp;AU60</f>
        <v>O RhD Dương</v>
      </c>
      <c r="AW60" s="113" t="str">
        <f t="shared" si="705"/>
        <v>O RhD Dương</v>
      </c>
      <c r="AX60" s="113"/>
      <c r="AY60" s="113"/>
      <c r="AZ60" s="113" t="str">
        <f t="shared" si="706"/>
        <v>100% (n=61)</v>
      </c>
      <c r="BA60" s="113"/>
      <c r="BB60" s="113"/>
      <c r="BC60" s="113">
        <f t="shared" ref="BC60" si="772">IF(AT60=R60,0,IF(AT60="CXĐ",50,100))</f>
        <v>0</v>
      </c>
      <c r="BD60" s="113">
        <f t="shared" ref="BD60" si="773">IF(AU60=S60,0,IF(AU60="CXĐ",50,100))</f>
        <v>0</v>
      </c>
      <c r="BE60" s="113">
        <f t="shared" ref="BE60" si="774">IF((BC60+BD60)&gt;150,150,(BC60+BD60))</f>
        <v>0</v>
      </c>
      <c r="BF60" s="113" t="s">
        <v>576</v>
      </c>
      <c r="BG60" s="113" t="s">
        <v>264</v>
      </c>
      <c r="BH60" s="113" t="str">
        <f t="shared" ref="BH60" si="775">BF60&amp;" "&amp;"RhD"&amp;" "&amp;BG60</f>
        <v>AB RhD Dương</v>
      </c>
      <c r="BI60" s="113" t="str">
        <f t="shared" si="711"/>
        <v>AB RhD Dương</v>
      </c>
      <c r="BJ60" s="113"/>
      <c r="BK60" s="113"/>
      <c r="BL60" s="113" t="str">
        <f t="shared" si="712"/>
        <v>100% (n=61)</v>
      </c>
      <c r="BM60" s="113"/>
      <c r="BN60" s="113"/>
      <c r="BO60" s="113">
        <f t="shared" ref="BO60" si="776">IF(BF60=T60,0,IF(BF60="CXĐ",50,100))</f>
        <v>0</v>
      </c>
      <c r="BP60" s="113">
        <f t="shared" ref="BP60" si="777">IF(BG60=U60,0,IF(BG60="CXĐ",50,100))</f>
        <v>0</v>
      </c>
      <c r="BQ60" s="113">
        <f t="shared" ref="BQ60" si="778">IF((BO60+BP60)&gt;150,150,(BO60+BP60))</f>
        <v>0</v>
      </c>
      <c r="BR60" s="113">
        <f t="shared" ref="BR60" si="779">AQ60+BC60+BO60</f>
        <v>0</v>
      </c>
      <c r="BS60" s="113" t="str">
        <f t="shared" ref="BS60" si="780">IF(BR60&lt;80, "Đạt",IF(BR60&lt;100, "Cảnh báo","Không Đạt"))</f>
        <v>Đạt</v>
      </c>
      <c r="BT60" s="113">
        <f t="shared" ref="BT60" si="781">AR60+BD60+BP60</f>
        <v>0</v>
      </c>
      <c r="BU60" s="113" t="str">
        <f t="shared" ref="BU60" si="782">IF(BT60&lt;80, "Đạt",IF(BT60&lt;100, "Cảnh báo","Không Đạt"))</f>
        <v>Đạt</v>
      </c>
      <c r="BV60" s="113">
        <f>Diem!M61</f>
        <v>0</v>
      </c>
      <c r="BW60" s="113" t="str">
        <f t="shared" ref="BW60" si="783">IF(BV60&lt;80, "Đạt",IF(BV60&lt;100, "Cảnh báo","Không Đạt"))</f>
        <v>Đạt</v>
      </c>
      <c r="BX60" s="113">
        <f>Diem!N61</f>
        <v>0</v>
      </c>
      <c r="BY60" s="113" t="str">
        <f t="shared" ref="BY60" si="784">IF(BX60&lt;80, "Đạt",IF(BX60&lt;100, "Cảnh báo","Không Đạt"))</f>
        <v>Đạt</v>
      </c>
      <c r="BZ60" s="113" t="s">
        <v>269</v>
      </c>
      <c r="CA60" s="113" t="str">
        <f t="shared" si="722"/>
        <v>KHH</v>
      </c>
      <c r="CB60" s="113" t="str">
        <f t="shared" si="723"/>
        <v>HH</v>
      </c>
      <c r="CC60" s="113" t="str">
        <f t="shared" si="724"/>
        <v>98.36% (n=60)</v>
      </c>
      <c r="CD60" s="113" t="str">
        <f t="shared" si="725"/>
        <v>1.64% (n=1)</v>
      </c>
      <c r="CE60" s="113" t="s">
        <v>269</v>
      </c>
      <c r="CF60" s="113" t="str">
        <f t="shared" si="726"/>
        <v>KHH</v>
      </c>
      <c r="CG60" s="113" t="str">
        <f t="shared" si="727"/>
        <v>HH</v>
      </c>
      <c r="CH60" s="113" t="str">
        <f t="shared" si="728"/>
        <v>98.36% (n=60)</v>
      </c>
      <c r="CI60" s="113" t="str">
        <f t="shared" si="729"/>
        <v>1.64% (n=1)</v>
      </c>
      <c r="CJ60" s="113" t="s">
        <v>174</v>
      </c>
      <c r="CK60" s="113" t="str">
        <f t="shared" si="730"/>
        <v>HH</v>
      </c>
      <c r="CL60" s="113" t="str">
        <f t="shared" si="731"/>
        <v>KHH</v>
      </c>
      <c r="CM60" s="113" t="str">
        <f t="shared" si="732"/>
        <v>96.72% (n=59)</v>
      </c>
      <c r="CN60" s="113" t="str">
        <f t="shared" si="733"/>
        <v>3.28% (n=2)</v>
      </c>
      <c r="CO60" s="113">
        <f t="shared" ref="CO60" si="785">IF((IF(AND(BZ60&lt;&gt;CA60,CA60="KHH"),100,IF(AND(BZ60&lt;&gt;CA60,CA60="HH"),40,0)))+(IF(AND(CE60&lt;&gt;CF60,CF60="KHH"),100,IF(AND(CE60&lt;&gt;CF60,CF60="HH"),40,0))+(IF(AND(CJ60&lt;&gt;CK60,CK60="KHH"),100,IF(AND(CJ60&lt;&gt;CK60,CK60="HH"),40,0))))&gt;150,150,(IF(AND(BZ60&lt;&gt;CA60,CA60="KHH"),100,IF(AND(BZ60&lt;&gt;CA60,CA60="HH"),40,0)))+(IF(AND(CE60&lt;&gt;CF60,CF60="KHH"),100,IF(AND(CE60&lt;&gt;CF60,CF60="HH"),40,0))+(IF(AND(CJ60&lt;&gt;CK60,CK60="KHH"),100,IF(AND(CJ60&lt;&gt;CK60,CK60="HH"),40,0)))))</f>
        <v>0</v>
      </c>
      <c r="CP60" s="113" t="s">
        <v>269</v>
      </c>
      <c r="CQ60" s="113" t="str">
        <f t="shared" si="735"/>
        <v>KHH</v>
      </c>
      <c r="CR60" s="113" t="str">
        <f t="shared" si="736"/>
        <v>HH</v>
      </c>
      <c r="CS60" s="113" t="str">
        <f t="shared" si="737"/>
        <v>98.36% (n=60)</v>
      </c>
      <c r="CT60" s="113" t="str">
        <f t="shared" si="738"/>
        <v>1.64% (n=1)</v>
      </c>
      <c r="CU60" s="113" t="s">
        <v>269</v>
      </c>
      <c r="CV60" s="113" t="str">
        <f t="shared" si="739"/>
        <v>KHH</v>
      </c>
      <c r="CW60" s="113" t="str">
        <f t="shared" si="740"/>
        <v>HH</v>
      </c>
      <c r="CX60" s="113" t="str">
        <f t="shared" si="741"/>
        <v>98.36% (n=60)</v>
      </c>
      <c r="CY60" s="113" t="str">
        <f t="shared" si="742"/>
        <v>1.64% (n=1)</v>
      </c>
      <c r="CZ60" s="113" t="s">
        <v>174</v>
      </c>
      <c r="DA60" s="113" t="str">
        <f t="shared" si="743"/>
        <v>HH</v>
      </c>
      <c r="DB60" s="113" t="str">
        <f t="shared" si="744"/>
        <v>KHH</v>
      </c>
      <c r="DC60" s="113" t="str">
        <f t="shared" si="745"/>
        <v>96.72% (n=59)</v>
      </c>
      <c r="DD60" s="113" t="str">
        <f t="shared" si="746"/>
        <v>3.28% (n=2)</v>
      </c>
      <c r="DE60" s="113">
        <f t="shared" ref="DE60" si="786">IF((IF(AND(CP60&lt;&gt;CQ60,CQ60="KHH"),100,IF(AND(CP60&lt;&gt;CQ60,CQ60="HH"),40,0)))+(IF(AND(CU60&lt;&gt;CV60,CV60="KHH"),100,IF(AND(CU60&lt;&gt;CV60,CV60="HH"),40,0))+(IF(AND(CZ60&lt;&gt;DA60,DA60="KHH"),100,IF(AND(CZ60&lt;&gt;DA60,DA60="HH"),40,0))))&gt;150,150,(IF(AND(CP60&lt;&gt;CQ60,CQ60="KHH"),100,IF(AND(CP60&lt;&gt;CQ60,CQ60="HH"),40,0)))+(IF(AND(CU60&lt;&gt;CV60,CV60="KHH"),100,IF(AND(CU60&lt;&gt;CV60,CV60="HH"),40,0))+(IF(AND(CZ60&lt;&gt;DA60,DA60="KHH"),100,IF(AND(CZ60&lt;&gt;DA60,DA60="HH"),40,0)))))</f>
        <v>0</v>
      </c>
      <c r="DF60" s="113" t="s">
        <v>174</v>
      </c>
      <c r="DG60" s="113" t="str">
        <f t="shared" si="748"/>
        <v>HH</v>
      </c>
      <c r="DH60" s="113" t="str">
        <f t="shared" si="749"/>
        <v>KHH</v>
      </c>
      <c r="DI60" s="113" t="str">
        <f t="shared" si="750"/>
        <v>98.36% (n=60)</v>
      </c>
      <c r="DJ60" s="113" t="str">
        <f t="shared" si="751"/>
        <v>1.64% (n=1)</v>
      </c>
      <c r="DK60" s="113" t="s">
        <v>174</v>
      </c>
      <c r="DL60" s="113" t="str">
        <f t="shared" si="752"/>
        <v>HH</v>
      </c>
      <c r="DM60" s="113" t="str">
        <f t="shared" si="753"/>
        <v>KHH</v>
      </c>
      <c r="DN60" s="113" t="str">
        <f t="shared" si="754"/>
        <v>98.36% (n=60)</v>
      </c>
      <c r="DO60" s="113" t="str">
        <f t="shared" si="755"/>
        <v>1.64% (n=1)</v>
      </c>
      <c r="DP60" s="113" t="s">
        <v>174</v>
      </c>
      <c r="DQ60" s="113" t="str">
        <f t="shared" si="756"/>
        <v>HH</v>
      </c>
      <c r="DR60" s="113" t="str">
        <f t="shared" si="757"/>
        <v>KHH</v>
      </c>
      <c r="DS60" s="113" t="str">
        <f t="shared" si="758"/>
        <v>93.44% (n=57)</v>
      </c>
      <c r="DT60" s="113" t="str">
        <f t="shared" si="759"/>
        <v>6.56% (n=4)</v>
      </c>
      <c r="DU60" s="113">
        <f t="shared" ref="DU60" si="787">IF((IF(AND(DF60&lt;&gt;DG60,DG60="KHH"),100,IF(AND(DF60&lt;&gt;DG60,DG60="HH"),40,0)))+(IF(AND(DK60&lt;&gt;DL60,DL60="KHH"),100,IF(AND(DK60&lt;&gt;DL60,DL60="HH"),40,0))+(IF(AND(DP60&lt;&gt;DQ60,DQ60="KHH"),100,IF(AND(DP60&lt;&gt;DQ60,DQ60="HH"),40,0))))&gt;150,150,(IF(AND(DF60&lt;&gt;DG60,DG60="KHH"),100,IF(AND(DF60&lt;&gt;DG60,DG60="HH"),40,0)))+(IF(AND(DK60&lt;&gt;DL60,DL60="KHH"),100,IF(AND(DK60&lt;&gt;DL60,DL60="HH"),40,0))+(IF(AND(DP60&lt;&gt;DQ60,DQ60="KHH"),100,IF(AND(DP60&lt;&gt;DQ60,DQ60="HH"),40,0)))))</f>
        <v>0</v>
      </c>
      <c r="DV60" s="113">
        <f t="shared" ref="DV60" si="788">IF((CO60+DE60+DU60)&gt;150,150,(CO60+DE60+DU60))</f>
        <v>0</v>
      </c>
      <c r="DW60" s="113" t="str">
        <f t="shared" ref="DW60" si="789">IF(DV60&lt;80, "Đạt",IF(DV60&lt;100, "Cảnh báo","Không Đạt"))</f>
        <v>Đạt</v>
      </c>
      <c r="DX60" s="113">
        <f>Diem!O61</f>
        <v>150</v>
      </c>
      <c r="DY60" s="113" t="str">
        <f t="shared" ref="DY60" si="790">IF(DX60&lt;80, "Đạt",IF(DX60&lt;100, "Cảnh báo","Không Đạt"))</f>
        <v>Không Đạt</v>
      </c>
      <c r="DZ60" s="118"/>
      <c r="EA60" s="118"/>
      <c r="EB60" s="118"/>
      <c r="EC60" s="118"/>
      <c r="ED60" s="118"/>
      <c r="EE60" s="118"/>
      <c r="EF60" s="118"/>
      <c r="EG60" s="118"/>
      <c r="EH60" s="118"/>
      <c r="EI60" s="118"/>
      <c r="EJ60" s="118"/>
      <c r="EK60" s="118"/>
      <c r="EL60" s="118"/>
      <c r="EM60" s="118"/>
      <c r="EN60" s="118"/>
      <c r="EO60" s="118"/>
      <c r="EP60" s="118"/>
      <c r="EQ60" s="118"/>
      <c r="ER60" s="118"/>
      <c r="ES60" s="118"/>
      <c r="ET60" s="118"/>
      <c r="EU60" s="118"/>
      <c r="EV60" s="118"/>
      <c r="EW60" s="118"/>
      <c r="EX60" s="118"/>
      <c r="EY60" s="118"/>
      <c r="EZ60" s="118"/>
      <c r="FA60" s="118"/>
      <c r="FB60" s="118"/>
      <c r="FC60" s="118"/>
      <c r="FD60" s="118"/>
      <c r="FE60" s="118"/>
      <c r="FF60" s="118"/>
      <c r="FG60" s="118"/>
      <c r="FH60" s="118"/>
      <c r="FI60" s="118"/>
      <c r="FJ60" s="118"/>
      <c r="FK60" s="118"/>
      <c r="FL60" s="118"/>
      <c r="FM60" s="118"/>
      <c r="FN60" s="118"/>
      <c r="FO60" s="118"/>
      <c r="FP60" s="118"/>
      <c r="FQ60" s="118"/>
      <c r="FR60" s="118"/>
      <c r="FS60" s="118"/>
      <c r="FT60" s="118"/>
      <c r="FU60" s="118"/>
      <c r="FV60" s="118"/>
      <c r="FW60" s="118"/>
      <c r="FX60" s="118"/>
      <c r="FY60" s="118"/>
      <c r="FZ60" s="118"/>
      <c r="GA60" s="118"/>
      <c r="GB60" s="118"/>
      <c r="GC60" s="118"/>
      <c r="GD60" s="118"/>
      <c r="GE60" s="118"/>
      <c r="GF60" s="118"/>
      <c r="GG60" s="118"/>
      <c r="GH60" s="118"/>
      <c r="GI60" s="118"/>
      <c r="GJ60" s="118"/>
      <c r="GK60" s="118"/>
      <c r="GL60" s="118"/>
      <c r="GM60" s="118"/>
      <c r="GN60" s="118"/>
      <c r="GO60" s="118"/>
    </row>
    <row r="61" spans="1:197" s="116" customFormat="1" ht="23.25" customHeight="1">
      <c r="A61" s="111">
        <v>60</v>
      </c>
      <c r="B61" s="112" t="s">
        <v>530</v>
      </c>
      <c r="C61" s="112" t="s">
        <v>532</v>
      </c>
      <c r="D61" s="112" t="s">
        <v>71</v>
      </c>
      <c r="E61" s="112" t="str">
        <f t="shared" ref="E61" si="791">IF(D61="QE1019","TOÀN DIỆN","CƠ BẢN")</f>
        <v>CƠ BẢN</v>
      </c>
      <c r="F61" s="112" t="s">
        <v>531</v>
      </c>
      <c r="G61" s="111"/>
      <c r="H61" s="111"/>
      <c r="I61" s="111"/>
      <c r="J61" s="119"/>
      <c r="K61" s="112"/>
      <c r="L61" s="111"/>
      <c r="M61" s="113">
        <v>2306</v>
      </c>
      <c r="N61" s="113" t="s">
        <v>251</v>
      </c>
      <c r="O61" s="114">
        <v>45271</v>
      </c>
      <c r="P61" s="113" t="s">
        <v>522</v>
      </c>
      <c r="Q61" s="113" t="s">
        <v>264</v>
      </c>
      <c r="R61" s="113" t="s">
        <v>522</v>
      </c>
      <c r="S61" s="113" t="s">
        <v>264</v>
      </c>
      <c r="T61" s="113" t="s">
        <v>576</v>
      </c>
      <c r="U61" s="113" t="s">
        <v>264</v>
      </c>
      <c r="V61" s="113" t="s">
        <v>487</v>
      </c>
      <c r="W61" s="113" t="s">
        <v>487</v>
      </c>
      <c r="X61" s="113" t="s">
        <v>278</v>
      </c>
      <c r="Y61" s="113">
        <v>0</v>
      </c>
      <c r="Z61" s="113">
        <v>0</v>
      </c>
      <c r="AA61" s="113">
        <v>0</v>
      </c>
      <c r="AB61" s="113"/>
      <c r="AC61" s="113"/>
      <c r="AD61" s="113">
        <v>0</v>
      </c>
      <c r="AE61" s="113">
        <f t="shared" ref="AE61" si="792">IF(AD61=1,50,0)</f>
        <v>0</v>
      </c>
      <c r="AF61" s="113">
        <f>Diem!L63</f>
        <v>0</v>
      </c>
      <c r="AG61" s="113" t="str">
        <f t="shared" ref="AG61" si="793">IF(AF61&lt;80, "Đạt",IF(AF61&lt;100, "Cảnh báo","Không Đạt"))</f>
        <v>Đạt</v>
      </c>
      <c r="AH61" s="113" t="s">
        <v>522</v>
      </c>
      <c r="AI61" s="113" t="s">
        <v>264</v>
      </c>
      <c r="AJ61" s="113" t="str">
        <f t="shared" ref="AJ61" si="794">AH61&amp;" "&amp;"RhD"&amp;" "&amp;AI61</f>
        <v>O RhD Dương</v>
      </c>
      <c r="AK61" s="113" t="str">
        <f t="shared" si="699"/>
        <v>O RhD Dương</v>
      </c>
      <c r="AL61" s="113"/>
      <c r="AM61" s="113"/>
      <c r="AN61" s="113" t="str">
        <f t="shared" si="700"/>
        <v>100% (n=61)</v>
      </c>
      <c r="AO61" s="113"/>
      <c r="AP61" s="113"/>
      <c r="AQ61" s="113">
        <f t="shared" ref="AQ61" si="795">IF(AH61=P61,0,IF(AH61="CXĐ",50,100))</f>
        <v>0</v>
      </c>
      <c r="AR61" s="113">
        <f t="shared" ref="AR61" si="796">IF(AI61=Q61,0,IF(AI61="CXĐ",50,100))</f>
        <v>0</v>
      </c>
      <c r="AS61" s="113">
        <f t="shared" ref="AS61" si="797">IF((AQ61+AR61)&gt;150,150,(AQ61+AR61))</f>
        <v>0</v>
      </c>
      <c r="AT61" s="113" t="s">
        <v>522</v>
      </c>
      <c r="AU61" s="113" t="s">
        <v>264</v>
      </c>
      <c r="AV61" s="113" t="str">
        <f t="shared" ref="AV61" si="798">AT61&amp;" "&amp;"RhD"&amp;" "&amp;AU61</f>
        <v>O RhD Dương</v>
      </c>
      <c r="AW61" s="113" t="str">
        <f t="shared" si="705"/>
        <v>O RhD Dương</v>
      </c>
      <c r="AX61" s="113"/>
      <c r="AY61" s="113"/>
      <c r="AZ61" s="113" t="str">
        <f t="shared" si="706"/>
        <v>100% (n=61)</v>
      </c>
      <c r="BA61" s="113"/>
      <c r="BB61" s="113"/>
      <c r="BC61" s="113">
        <f t="shared" ref="BC61" si="799">IF(AT61=R61,0,IF(AT61="CXĐ",50,100))</f>
        <v>0</v>
      </c>
      <c r="BD61" s="113">
        <f t="shared" ref="BD61" si="800">IF(AU61=S61,0,IF(AU61="CXĐ",50,100))</f>
        <v>0</v>
      </c>
      <c r="BE61" s="113">
        <f t="shared" ref="BE61" si="801">IF((BC61+BD61)&gt;150,150,(BC61+BD61))</f>
        <v>0</v>
      </c>
      <c r="BF61" s="113" t="s">
        <v>576</v>
      </c>
      <c r="BG61" s="113" t="s">
        <v>264</v>
      </c>
      <c r="BH61" s="113" t="str">
        <f t="shared" ref="BH61" si="802">BF61&amp;" "&amp;"RhD"&amp;" "&amp;BG61</f>
        <v>AB RhD Dương</v>
      </c>
      <c r="BI61" s="113" t="str">
        <f t="shared" si="711"/>
        <v>AB RhD Dương</v>
      </c>
      <c r="BJ61" s="113"/>
      <c r="BK61" s="113"/>
      <c r="BL61" s="113" t="str">
        <f t="shared" si="712"/>
        <v>100% (n=61)</v>
      </c>
      <c r="BM61" s="113"/>
      <c r="BN61" s="113"/>
      <c r="BO61" s="113">
        <f t="shared" ref="BO61" si="803">IF(BF61=T61,0,IF(BF61="CXĐ",50,100))</f>
        <v>0</v>
      </c>
      <c r="BP61" s="113">
        <f t="shared" ref="BP61" si="804">IF(BG61=U61,0,IF(BG61="CXĐ",50,100))</f>
        <v>0</v>
      </c>
      <c r="BQ61" s="113">
        <f t="shared" ref="BQ61" si="805">IF((BO61+BP61)&gt;150,150,(BO61+BP61))</f>
        <v>0</v>
      </c>
      <c r="BR61" s="113">
        <f t="shared" ref="BR61" si="806">AQ61+BC61+BO61</f>
        <v>0</v>
      </c>
      <c r="BS61" s="113" t="str">
        <f t="shared" ref="BS61" si="807">IF(BR61&lt;80, "Đạt",IF(BR61&lt;100, "Cảnh báo","Không Đạt"))</f>
        <v>Đạt</v>
      </c>
      <c r="BT61" s="113">
        <f t="shared" ref="BT61" si="808">AR61+BD61+BP61</f>
        <v>0</v>
      </c>
      <c r="BU61" s="113" t="str">
        <f t="shared" ref="BU61" si="809">IF(BT61&lt;80, "Đạt",IF(BT61&lt;100, "Cảnh báo","Không Đạt"))</f>
        <v>Đạt</v>
      </c>
      <c r="BV61" s="113">
        <f>Diem!M62</f>
        <v>0</v>
      </c>
      <c r="BW61" s="113" t="str">
        <f t="shared" ref="BW61" si="810">IF(BV61&lt;80, "Đạt",IF(BV61&lt;100, "Cảnh báo","Không Đạt"))</f>
        <v>Đạt</v>
      </c>
      <c r="BX61" s="113">
        <f>Diem!N62</f>
        <v>0</v>
      </c>
      <c r="BY61" s="113" t="str">
        <f t="shared" ref="BY61" si="811">IF(BX61&lt;80, "Đạt",IF(BX61&lt;100, "Cảnh báo","Không Đạt"))</f>
        <v>Đạt</v>
      </c>
      <c r="BZ61" s="113" t="s">
        <v>269</v>
      </c>
      <c r="CA61" s="113" t="str">
        <f t="shared" si="722"/>
        <v>KHH</v>
      </c>
      <c r="CB61" s="113" t="str">
        <f t="shared" si="723"/>
        <v>HH</v>
      </c>
      <c r="CC61" s="113" t="str">
        <f t="shared" si="724"/>
        <v>98.36% (n=60)</v>
      </c>
      <c r="CD61" s="113" t="str">
        <f t="shared" si="725"/>
        <v>1.64% (n=1)</v>
      </c>
      <c r="CE61" s="113" t="s">
        <v>269</v>
      </c>
      <c r="CF61" s="113" t="str">
        <f t="shared" si="726"/>
        <v>KHH</v>
      </c>
      <c r="CG61" s="113" t="str">
        <f t="shared" si="727"/>
        <v>HH</v>
      </c>
      <c r="CH61" s="113" t="str">
        <f t="shared" si="728"/>
        <v>98.36% (n=60)</v>
      </c>
      <c r="CI61" s="113" t="str">
        <f t="shared" si="729"/>
        <v>1.64% (n=1)</v>
      </c>
      <c r="CJ61" s="113" t="s">
        <v>174</v>
      </c>
      <c r="CK61" s="113" t="str">
        <f t="shared" si="730"/>
        <v>HH</v>
      </c>
      <c r="CL61" s="113" t="str">
        <f t="shared" si="731"/>
        <v>KHH</v>
      </c>
      <c r="CM61" s="113" t="str">
        <f t="shared" si="732"/>
        <v>96.72% (n=59)</v>
      </c>
      <c r="CN61" s="113" t="str">
        <f t="shared" si="733"/>
        <v>3.28% (n=2)</v>
      </c>
      <c r="CO61" s="113">
        <f t="shared" ref="CO61" si="812">IF((IF(AND(BZ61&lt;&gt;CA61,CA61="KHH"),100,IF(AND(BZ61&lt;&gt;CA61,CA61="HH"),40,0)))+(IF(AND(CE61&lt;&gt;CF61,CF61="KHH"),100,IF(AND(CE61&lt;&gt;CF61,CF61="HH"),40,0))+(IF(AND(CJ61&lt;&gt;CK61,CK61="KHH"),100,IF(AND(CJ61&lt;&gt;CK61,CK61="HH"),40,0))))&gt;150,150,(IF(AND(BZ61&lt;&gt;CA61,CA61="KHH"),100,IF(AND(BZ61&lt;&gt;CA61,CA61="HH"),40,0)))+(IF(AND(CE61&lt;&gt;CF61,CF61="KHH"),100,IF(AND(CE61&lt;&gt;CF61,CF61="HH"),40,0))+(IF(AND(CJ61&lt;&gt;CK61,CK61="KHH"),100,IF(AND(CJ61&lt;&gt;CK61,CK61="HH"),40,0)))))</f>
        <v>0</v>
      </c>
      <c r="CP61" s="113" t="s">
        <v>269</v>
      </c>
      <c r="CQ61" s="113" t="str">
        <f t="shared" si="735"/>
        <v>KHH</v>
      </c>
      <c r="CR61" s="113" t="str">
        <f t="shared" si="736"/>
        <v>HH</v>
      </c>
      <c r="CS61" s="113" t="str">
        <f t="shared" si="737"/>
        <v>98.36% (n=60)</v>
      </c>
      <c r="CT61" s="113" t="str">
        <f t="shared" si="738"/>
        <v>1.64% (n=1)</v>
      </c>
      <c r="CU61" s="113" t="s">
        <v>269</v>
      </c>
      <c r="CV61" s="113" t="str">
        <f t="shared" si="739"/>
        <v>KHH</v>
      </c>
      <c r="CW61" s="113" t="str">
        <f t="shared" si="740"/>
        <v>HH</v>
      </c>
      <c r="CX61" s="113" t="str">
        <f t="shared" si="741"/>
        <v>98.36% (n=60)</v>
      </c>
      <c r="CY61" s="113" t="str">
        <f t="shared" si="742"/>
        <v>1.64% (n=1)</v>
      </c>
      <c r="CZ61" s="113" t="s">
        <v>174</v>
      </c>
      <c r="DA61" s="113" t="str">
        <f t="shared" si="743"/>
        <v>HH</v>
      </c>
      <c r="DB61" s="113" t="str">
        <f t="shared" si="744"/>
        <v>KHH</v>
      </c>
      <c r="DC61" s="113" t="str">
        <f t="shared" si="745"/>
        <v>96.72% (n=59)</v>
      </c>
      <c r="DD61" s="113" t="str">
        <f t="shared" si="746"/>
        <v>3.28% (n=2)</v>
      </c>
      <c r="DE61" s="113">
        <f t="shared" ref="DE61" si="813">IF((IF(AND(CP61&lt;&gt;CQ61,CQ61="KHH"),100,IF(AND(CP61&lt;&gt;CQ61,CQ61="HH"),40,0)))+(IF(AND(CU61&lt;&gt;CV61,CV61="KHH"),100,IF(AND(CU61&lt;&gt;CV61,CV61="HH"),40,0))+(IF(AND(CZ61&lt;&gt;DA61,DA61="KHH"),100,IF(AND(CZ61&lt;&gt;DA61,DA61="HH"),40,0))))&gt;150,150,(IF(AND(CP61&lt;&gt;CQ61,CQ61="KHH"),100,IF(AND(CP61&lt;&gt;CQ61,CQ61="HH"),40,0)))+(IF(AND(CU61&lt;&gt;CV61,CV61="KHH"),100,IF(AND(CU61&lt;&gt;CV61,CV61="HH"),40,0))+(IF(AND(CZ61&lt;&gt;DA61,DA61="KHH"),100,IF(AND(CZ61&lt;&gt;DA61,DA61="HH"),40,0)))))</f>
        <v>0</v>
      </c>
      <c r="DF61" s="113" t="s">
        <v>174</v>
      </c>
      <c r="DG61" s="113" t="str">
        <f t="shared" si="748"/>
        <v>HH</v>
      </c>
      <c r="DH61" s="113" t="str">
        <f t="shared" si="749"/>
        <v>KHH</v>
      </c>
      <c r="DI61" s="113" t="str">
        <f t="shared" si="750"/>
        <v>98.36% (n=60)</v>
      </c>
      <c r="DJ61" s="113" t="str">
        <f t="shared" si="751"/>
        <v>1.64% (n=1)</v>
      </c>
      <c r="DK61" s="113" t="s">
        <v>174</v>
      </c>
      <c r="DL61" s="113" t="str">
        <f t="shared" si="752"/>
        <v>HH</v>
      </c>
      <c r="DM61" s="113" t="str">
        <f t="shared" si="753"/>
        <v>KHH</v>
      </c>
      <c r="DN61" s="113" t="str">
        <f t="shared" si="754"/>
        <v>98.36% (n=60)</v>
      </c>
      <c r="DO61" s="113" t="str">
        <f t="shared" si="755"/>
        <v>1.64% (n=1)</v>
      </c>
      <c r="DP61" s="113" t="s">
        <v>174</v>
      </c>
      <c r="DQ61" s="113" t="str">
        <f t="shared" si="756"/>
        <v>HH</v>
      </c>
      <c r="DR61" s="113" t="str">
        <f t="shared" si="757"/>
        <v>KHH</v>
      </c>
      <c r="DS61" s="113" t="str">
        <f t="shared" si="758"/>
        <v>93.44% (n=57)</v>
      </c>
      <c r="DT61" s="113" t="str">
        <f t="shared" si="759"/>
        <v>6.56% (n=4)</v>
      </c>
      <c r="DU61" s="113">
        <f t="shared" ref="DU61" si="814">IF((IF(AND(DF61&lt;&gt;DG61,DG61="KHH"),100,IF(AND(DF61&lt;&gt;DG61,DG61="HH"),40,0)))+(IF(AND(DK61&lt;&gt;DL61,DL61="KHH"),100,IF(AND(DK61&lt;&gt;DL61,DL61="HH"),40,0))+(IF(AND(DP61&lt;&gt;DQ61,DQ61="KHH"),100,IF(AND(DP61&lt;&gt;DQ61,DQ61="HH"),40,0))))&gt;150,150,(IF(AND(DF61&lt;&gt;DG61,DG61="KHH"),100,IF(AND(DF61&lt;&gt;DG61,DG61="HH"),40,0)))+(IF(AND(DK61&lt;&gt;DL61,DL61="KHH"),100,IF(AND(DK61&lt;&gt;DL61,DL61="HH"),40,0))+(IF(AND(DP61&lt;&gt;DQ61,DQ61="KHH"),100,IF(AND(DP61&lt;&gt;DQ61,DQ61="HH"),40,0)))))</f>
        <v>0</v>
      </c>
      <c r="DV61" s="113">
        <f t="shared" ref="DV61" si="815">IF((CO61+DE61+DU61)&gt;150,150,(CO61+DE61+DU61))</f>
        <v>0</v>
      </c>
      <c r="DW61" s="113" t="str">
        <f t="shared" ref="DW61" si="816">IF(DV61&lt;80, "Đạt",IF(DV61&lt;100, "Cảnh báo","Không Đạt"))</f>
        <v>Đạt</v>
      </c>
      <c r="DX61" s="113">
        <f>Diem!O62</f>
        <v>0</v>
      </c>
      <c r="DY61" s="113" t="str">
        <f t="shared" ref="DY61" si="817">IF(DX61&lt;80, "Đạt",IF(DX61&lt;100, "Cảnh báo","Không Đạt"))</f>
        <v>Đạt</v>
      </c>
      <c r="DZ61" s="118"/>
      <c r="EA61" s="118"/>
      <c r="EB61" s="118"/>
      <c r="EC61" s="118"/>
      <c r="ED61" s="118"/>
      <c r="EE61" s="118"/>
      <c r="EF61" s="118"/>
      <c r="EG61" s="118"/>
      <c r="EH61" s="118"/>
      <c r="EI61" s="118"/>
      <c r="EJ61" s="118"/>
      <c r="EK61" s="118"/>
      <c r="EL61" s="118"/>
      <c r="EM61" s="118"/>
      <c r="EN61" s="118"/>
      <c r="EO61" s="118"/>
      <c r="EP61" s="118"/>
      <c r="EQ61" s="118"/>
      <c r="ER61" s="118"/>
      <c r="ES61" s="118"/>
      <c r="ET61" s="118"/>
      <c r="EU61" s="118"/>
      <c r="EV61" s="118"/>
      <c r="EW61" s="118"/>
      <c r="EX61" s="118"/>
      <c r="EY61" s="118"/>
      <c r="EZ61" s="118"/>
      <c r="FA61" s="118"/>
      <c r="FB61" s="118"/>
      <c r="FC61" s="118"/>
      <c r="FD61" s="118"/>
      <c r="FE61" s="118"/>
      <c r="FF61" s="118"/>
      <c r="FG61" s="118"/>
      <c r="FH61" s="118"/>
      <c r="FI61" s="118"/>
      <c r="FJ61" s="118"/>
      <c r="FK61" s="118"/>
      <c r="FL61" s="118"/>
      <c r="FM61" s="118"/>
      <c r="FN61" s="118"/>
      <c r="FO61" s="118"/>
      <c r="FP61" s="118"/>
      <c r="FQ61" s="118"/>
      <c r="FR61" s="118"/>
      <c r="FS61" s="118"/>
      <c r="FT61" s="118"/>
      <c r="FU61" s="118"/>
      <c r="FV61" s="118"/>
      <c r="FW61" s="118"/>
      <c r="FX61" s="118"/>
      <c r="FY61" s="118"/>
      <c r="FZ61" s="118"/>
      <c r="GA61" s="118"/>
      <c r="GB61" s="118"/>
      <c r="GC61" s="118"/>
      <c r="GD61" s="118"/>
      <c r="GE61" s="118"/>
      <c r="GF61" s="118"/>
      <c r="GG61" s="118"/>
      <c r="GH61" s="118"/>
      <c r="GI61" s="118"/>
      <c r="GJ61" s="118"/>
      <c r="GK61" s="118"/>
      <c r="GL61" s="118"/>
      <c r="GM61" s="118"/>
      <c r="GN61" s="118"/>
      <c r="GO61" s="118"/>
    </row>
    <row r="62" spans="1:197" s="123" customFormat="1" ht="23.25" customHeight="1">
      <c r="A62" s="111">
        <v>61</v>
      </c>
      <c r="B62" s="112" t="s">
        <v>431</v>
      </c>
      <c r="C62" s="112" t="s">
        <v>399</v>
      </c>
      <c r="D62" s="112" t="s">
        <v>71</v>
      </c>
      <c r="E62" s="112" t="str">
        <f t="shared" si="60"/>
        <v>CƠ BẢN</v>
      </c>
      <c r="F62" s="112" t="s">
        <v>432</v>
      </c>
      <c r="G62" s="111" t="s">
        <v>5</v>
      </c>
      <c r="H62" s="112" t="s">
        <v>442</v>
      </c>
      <c r="I62" s="120"/>
      <c r="J62" s="119" t="s">
        <v>443</v>
      </c>
      <c r="K62" s="121"/>
      <c r="L62" s="121"/>
      <c r="M62" s="113">
        <v>2306</v>
      </c>
      <c r="N62" s="113" t="s">
        <v>251</v>
      </c>
      <c r="O62" s="114">
        <v>45271</v>
      </c>
      <c r="P62" s="113" t="s">
        <v>522</v>
      </c>
      <c r="Q62" s="113" t="s">
        <v>264</v>
      </c>
      <c r="R62" s="113" t="s">
        <v>522</v>
      </c>
      <c r="S62" s="113" t="s">
        <v>264</v>
      </c>
      <c r="T62" s="113" t="s">
        <v>576</v>
      </c>
      <c r="U62" s="113" t="s">
        <v>264</v>
      </c>
      <c r="V62" s="113" t="s">
        <v>487</v>
      </c>
      <c r="W62" s="113" t="s">
        <v>487</v>
      </c>
      <c r="X62" s="113" t="s">
        <v>278</v>
      </c>
      <c r="Y62" s="113">
        <v>0</v>
      </c>
      <c r="Z62" s="113">
        <v>0</v>
      </c>
      <c r="AA62" s="113">
        <v>0</v>
      </c>
      <c r="AB62" s="113"/>
      <c r="AC62" s="113"/>
      <c r="AD62" s="113">
        <v>0</v>
      </c>
      <c r="AE62" s="113">
        <f t="shared" si="31"/>
        <v>0</v>
      </c>
      <c r="AF62" s="113">
        <f>Diem!L64</f>
        <v>0</v>
      </c>
      <c r="AG62" s="113" t="str">
        <f t="shared" si="95"/>
        <v>Đạt</v>
      </c>
      <c r="AH62" s="113" t="s">
        <v>522</v>
      </c>
      <c r="AI62" s="113" t="s">
        <v>264</v>
      </c>
      <c r="AJ62" s="113" t="str">
        <f t="shared" si="32"/>
        <v>O RhD Dương</v>
      </c>
      <c r="AK62" s="113" t="str">
        <f>$AK$68</f>
        <v>O RhD Dương</v>
      </c>
      <c r="AL62" s="113"/>
      <c r="AM62" s="113"/>
      <c r="AN62" s="113" t="str">
        <f>$AN$68</f>
        <v>100% (n=61)</v>
      </c>
      <c r="AO62" s="113"/>
      <c r="AP62" s="113"/>
      <c r="AQ62" s="113">
        <f t="shared" si="33"/>
        <v>0</v>
      </c>
      <c r="AR62" s="113">
        <f t="shared" si="34"/>
        <v>0</v>
      </c>
      <c r="AS62" s="113">
        <f t="shared" si="35"/>
        <v>0</v>
      </c>
      <c r="AT62" s="113" t="s">
        <v>522</v>
      </c>
      <c r="AU62" s="113" t="s">
        <v>264</v>
      </c>
      <c r="AV62" s="113" t="str">
        <f t="shared" si="36"/>
        <v>O RhD Dương</v>
      </c>
      <c r="AW62" s="113" t="str">
        <f>$AW$68</f>
        <v>O RhD Dương</v>
      </c>
      <c r="AX62" s="113"/>
      <c r="AY62" s="113"/>
      <c r="AZ62" s="113" t="str">
        <f>$AZ$68</f>
        <v>100% (n=61)</v>
      </c>
      <c r="BA62" s="113"/>
      <c r="BB62" s="113"/>
      <c r="BC62" s="113">
        <f t="shared" si="37"/>
        <v>0</v>
      </c>
      <c r="BD62" s="113">
        <f t="shared" si="38"/>
        <v>0</v>
      </c>
      <c r="BE62" s="113">
        <f t="shared" si="39"/>
        <v>0</v>
      </c>
      <c r="BF62" s="113" t="s">
        <v>576</v>
      </c>
      <c r="BG62" s="113" t="s">
        <v>264</v>
      </c>
      <c r="BH62" s="113" t="str">
        <f t="shared" si="40"/>
        <v>AB RhD Dương</v>
      </c>
      <c r="BI62" s="113" t="str">
        <f>$BI$68</f>
        <v>AB RhD Dương</v>
      </c>
      <c r="BJ62" s="113"/>
      <c r="BK62" s="113"/>
      <c r="BL62" s="113" t="str">
        <f>$BL$68</f>
        <v>100% (n=61)</v>
      </c>
      <c r="BM62" s="113"/>
      <c r="BN62" s="113"/>
      <c r="BO62" s="113">
        <f t="shared" si="41"/>
        <v>0</v>
      </c>
      <c r="BP62" s="113">
        <f t="shared" si="42"/>
        <v>0</v>
      </c>
      <c r="BQ62" s="113">
        <f t="shared" si="43"/>
        <v>0</v>
      </c>
      <c r="BR62" s="113">
        <f t="shared" si="44"/>
        <v>0</v>
      </c>
      <c r="BS62" s="113" t="str">
        <f t="shared" si="45"/>
        <v>Đạt</v>
      </c>
      <c r="BT62" s="113">
        <f t="shared" si="46"/>
        <v>0</v>
      </c>
      <c r="BU62" s="113" t="str">
        <f t="shared" si="47"/>
        <v>Đạt</v>
      </c>
      <c r="BV62" s="113">
        <f>Diem!M63</f>
        <v>0</v>
      </c>
      <c r="BW62" s="113" t="str">
        <f t="shared" si="48"/>
        <v>Đạt</v>
      </c>
      <c r="BX62" s="113">
        <f>Diem!N63</f>
        <v>0</v>
      </c>
      <c r="BY62" s="113" t="str">
        <f t="shared" si="49"/>
        <v>Đạt</v>
      </c>
      <c r="BZ62" s="113" t="s">
        <v>269</v>
      </c>
      <c r="CA62" s="113" t="str">
        <f>$CA$68</f>
        <v>KHH</v>
      </c>
      <c r="CB62" s="113" t="str">
        <f>$CB$67</f>
        <v>HH</v>
      </c>
      <c r="CC62" s="113" t="str">
        <f>$CD$68</f>
        <v>98.36% (n=60)</v>
      </c>
      <c r="CD62" s="113" t="str">
        <f>$CD$69</f>
        <v>1.64% (n=1)</v>
      </c>
      <c r="CE62" s="113" t="s">
        <v>269</v>
      </c>
      <c r="CF62" s="113" t="str">
        <f>$CF$68</f>
        <v>KHH</v>
      </c>
      <c r="CG62" s="113" t="str">
        <f>$CG$67</f>
        <v>HH</v>
      </c>
      <c r="CH62" s="113" t="str">
        <f>$CI$68</f>
        <v>98.36% (n=60)</v>
      </c>
      <c r="CI62" s="113" t="str">
        <f>$CI$69</f>
        <v>1.64% (n=1)</v>
      </c>
      <c r="CJ62" s="113" t="s">
        <v>174</v>
      </c>
      <c r="CK62" s="113" t="str">
        <f>$CK$68</f>
        <v>HH</v>
      </c>
      <c r="CL62" s="113" t="str">
        <f>$CK$69</f>
        <v>KHH</v>
      </c>
      <c r="CM62" s="113" t="str">
        <f>$CN$68</f>
        <v>96.72% (n=59)</v>
      </c>
      <c r="CN62" s="113" t="str">
        <f>$CN$69</f>
        <v>3.28% (n=2)</v>
      </c>
      <c r="CO62" s="113">
        <f t="shared" si="50"/>
        <v>0</v>
      </c>
      <c r="CP62" s="113" t="s">
        <v>269</v>
      </c>
      <c r="CQ62" s="113" t="str">
        <f>$CQ$68</f>
        <v>KHH</v>
      </c>
      <c r="CR62" s="113" t="str">
        <f>$CR$67</f>
        <v>HH</v>
      </c>
      <c r="CS62" s="113" t="str">
        <f>$CT$68</f>
        <v>98.36% (n=60)</v>
      </c>
      <c r="CT62" s="113" t="str">
        <f>$CT$69</f>
        <v>1.64% (n=1)</v>
      </c>
      <c r="CU62" s="113" t="s">
        <v>269</v>
      </c>
      <c r="CV62" s="113" t="str">
        <f>$CV$68</f>
        <v>KHH</v>
      </c>
      <c r="CW62" s="113" t="str">
        <f>$CW$67</f>
        <v>HH</v>
      </c>
      <c r="CX62" s="113" t="str">
        <f>$CY$68</f>
        <v>98.36% (n=60)</v>
      </c>
      <c r="CY62" s="113" t="str">
        <f>$CY$69</f>
        <v>1.64% (n=1)</v>
      </c>
      <c r="CZ62" s="113" t="s">
        <v>174</v>
      </c>
      <c r="DA62" s="113" t="str">
        <f>$DA$68</f>
        <v>HH</v>
      </c>
      <c r="DB62" s="113" t="str">
        <f>$DB$67</f>
        <v>KHH</v>
      </c>
      <c r="DC62" s="113" t="str">
        <f>$DD$68</f>
        <v>96.72% (n=59)</v>
      </c>
      <c r="DD62" s="113" t="str">
        <f>$DD$69</f>
        <v>3.28% (n=2)</v>
      </c>
      <c r="DE62" s="113">
        <f t="shared" si="51"/>
        <v>0</v>
      </c>
      <c r="DF62" s="113" t="s">
        <v>174</v>
      </c>
      <c r="DG62" s="113" t="str">
        <f>$DG$68</f>
        <v>HH</v>
      </c>
      <c r="DH62" s="113" t="str">
        <f>$DH$67</f>
        <v>KHH</v>
      </c>
      <c r="DI62" s="113" t="str">
        <f>$DJ$68</f>
        <v>98.36% (n=60)</v>
      </c>
      <c r="DJ62" s="113" t="str">
        <f>$DJ$69</f>
        <v>1.64% (n=1)</v>
      </c>
      <c r="DK62" s="113" t="s">
        <v>174</v>
      </c>
      <c r="DL62" s="113" t="str">
        <f>$DL$68</f>
        <v>HH</v>
      </c>
      <c r="DM62" s="113" t="str">
        <f>$DM$67</f>
        <v>KHH</v>
      </c>
      <c r="DN62" s="113" t="str">
        <f>$DO$68</f>
        <v>98.36% (n=60)</v>
      </c>
      <c r="DO62" s="113" t="str">
        <f>$DO$69</f>
        <v>1.64% (n=1)</v>
      </c>
      <c r="DP62" s="113" t="s">
        <v>174</v>
      </c>
      <c r="DQ62" s="113" t="str">
        <f>$DQ$67</f>
        <v>HH</v>
      </c>
      <c r="DR62" s="113" t="str">
        <f>$DR$67</f>
        <v>KHH</v>
      </c>
      <c r="DS62" s="113" t="str">
        <f>$DT$68</f>
        <v>93.44% (n=57)</v>
      </c>
      <c r="DT62" s="113" t="str">
        <f>$DT$69</f>
        <v>6.56% (n=4)</v>
      </c>
      <c r="DU62" s="113">
        <f t="shared" si="52"/>
        <v>0</v>
      </c>
      <c r="DV62" s="113">
        <f t="shared" si="53"/>
        <v>0</v>
      </c>
      <c r="DW62" s="113" t="str">
        <f t="shared" si="54"/>
        <v>Đạt</v>
      </c>
      <c r="DX62" s="113">
        <f>Diem!O63</f>
        <v>0</v>
      </c>
      <c r="DY62" s="113" t="str">
        <f t="shared" si="55"/>
        <v>Đạt</v>
      </c>
      <c r="DZ62" s="122"/>
      <c r="EA62" s="122"/>
      <c r="EB62" s="118"/>
      <c r="EC62" s="118"/>
      <c r="ED62" s="118"/>
      <c r="EE62" s="118"/>
      <c r="EF62" s="122"/>
      <c r="EG62" s="122"/>
      <c r="EH62" s="118"/>
      <c r="EI62" s="118"/>
      <c r="EJ62" s="118"/>
      <c r="EK62" s="118"/>
      <c r="EL62" s="118"/>
      <c r="EM62" s="122"/>
      <c r="EN62" s="122"/>
      <c r="EO62" s="118"/>
      <c r="EP62" s="118"/>
      <c r="EQ62" s="118"/>
      <c r="ER62" s="118"/>
      <c r="ES62" s="122"/>
      <c r="ET62" s="122"/>
      <c r="EU62" s="118"/>
      <c r="EV62" s="118"/>
      <c r="EW62" s="118"/>
      <c r="EX62" s="118"/>
      <c r="EY62" s="118"/>
      <c r="EZ62" s="118"/>
      <c r="FA62" s="118"/>
      <c r="FB62" s="118"/>
      <c r="FC62" s="118"/>
      <c r="FD62" s="118"/>
      <c r="FE62" s="118"/>
      <c r="FF62" s="122"/>
      <c r="FG62" s="122"/>
      <c r="FH62" s="118"/>
      <c r="FI62" s="118"/>
      <c r="FJ62" s="118"/>
      <c r="FK62" s="118"/>
      <c r="FL62" s="118"/>
      <c r="FM62" s="118"/>
      <c r="FN62" s="118"/>
      <c r="FO62" s="118"/>
      <c r="FP62" s="118"/>
      <c r="FQ62" s="122"/>
      <c r="FR62" s="122"/>
      <c r="FS62" s="118"/>
      <c r="FT62" s="118"/>
      <c r="FU62" s="118"/>
      <c r="FV62" s="118"/>
      <c r="FW62" s="118"/>
      <c r="FX62" s="122"/>
      <c r="FY62" s="122"/>
      <c r="FZ62" s="118"/>
      <c r="GA62" s="122"/>
      <c r="GB62" s="118"/>
      <c r="GC62" s="122"/>
      <c r="GD62" s="118"/>
      <c r="GE62" s="122"/>
      <c r="GF62" s="122"/>
      <c r="GG62" s="118"/>
      <c r="GH62" s="118"/>
      <c r="GI62" s="118"/>
      <c r="GJ62" s="118"/>
      <c r="GK62" s="118"/>
      <c r="GL62" s="118"/>
      <c r="GM62" s="118"/>
      <c r="GN62" s="118"/>
      <c r="GO62" s="118"/>
    </row>
    <row r="63" spans="1:197" ht="23.25" customHeight="1">
      <c r="A63" s="12"/>
      <c r="B63" s="12"/>
      <c r="C63" s="12"/>
      <c r="F63" s="4"/>
      <c r="G63" s="11"/>
      <c r="H63" s="5"/>
      <c r="I63" s="5"/>
      <c r="J63" s="5"/>
      <c r="K63" s="5"/>
      <c r="L63" s="5"/>
      <c r="M63" s="17"/>
      <c r="N63" s="16"/>
      <c r="O63" s="16"/>
      <c r="P63" s="17"/>
      <c r="Q63" s="17"/>
      <c r="R63" s="17"/>
      <c r="S63" s="17"/>
      <c r="T63" s="17"/>
      <c r="U63" s="17"/>
      <c r="V63" s="17"/>
      <c r="W63" s="17"/>
      <c r="X63" s="17"/>
      <c r="Y63" s="21"/>
      <c r="Z63" s="21"/>
      <c r="AA63" s="21"/>
      <c r="AB63" s="21"/>
      <c r="AC63" s="21"/>
      <c r="AD63" s="21"/>
      <c r="AE63" s="22"/>
      <c r="AF63" s="22"/>
      <c r="AG63" s="22"/>
      <c r="AH63" s="76"/>
      <c r="AI63" s="23"/>
      <c r="AJ63" s="20"/>
      <c r="AK63" s="20"/>
      <c r="AL63" s="20"/>
      <c r="AM63" s="20"/>
      <c r="AN63" s="20"/>
      <c r="AO63" s="20"/>
      <c r="AP63" s="20"/>
      <c r="AQ63" s="22"/>
      <c r="AR63" s="22"/>
      <c r="AS63" s="22"/>
      <c r="AT63" s="76"/>
      <c r="AU63" s="23"/>
      <c r="AV63" s="20"/>
      <c r="AW63" s="20"/>
      <c r="AX63" s="20"/>
      <c r="AY63" s="20"/>
      <c r="AZ63" s="20"/>
      <c r="BA63" s="20"/>
      <c r="BB63" s="20"/>
      <c r="BC63" s="22"/>
      <c r="BD63" s="22"/>
      <c r="BE63" s="22"/>
      <c r="BF63" s="76"/>
      <c r="BG63" s="23"/>
      <c r="BH63" s="20"/>
      <c r="BI63" s="20"/>
      <c r="BJ63" s="20"/>
      <c r="BK63" s="20"/>
      <c r="BL63" s="20"/>
      <c r="BM63" s="20"/>
      <c r="BN63" s="20"/>
      <c r="BO63" s="22"/>
      <c r="BP63" s="22"/>
      <c r="BQ63" s="22"/>
      <c r="BR63" s="24"/>
      <c r="BS63" s="24"/>
      <c r="BT63" s="24"/>
      <c r="BU63" s="24"/>
      <c r="BV63" s="25"/>
      <c r="BW63" s="25"/>
      <c r="BX63" s="25"/>
      <c r="BY63" s="25"/>
      <c r="BZ63" s="76"/>
      <c r="CA63" s="20"/>
      <c r="CB63" s="20"/>
      <c r="CC63" s="20"/>
      <c r="CD63" s="20"/>
      <c r="CE63" s="76"/>
      <c r="CF63" s="20"/>
      <c r="CG63" s="20"/>
      <c r="CH63" s="20"/>
      <c r="CI63" s="20"/>
      <c r="CJ63" s="76"/>
      <c r="CK63" s="20"/>
      <c r="CL63" s="20"/>
      <c r="CM63" s="20"/>
      <c r="CN63" s="20"/>
      <c r="CO63" s="22"/>
      <c r="CP63" s="76"/>
      <c r="CQ63" s="20"/>
      <c r="CR63" s="20"/>
      <c r="CS63" s="20"/>
      <c r="CT63" s="20"/>
      <c r="CU63" s="76"/>
      <c r="CV63" s="20"/>
      <c r="CW63" s="20"/>
      <c r="CX63" s="20"/>
      <c r="CY63" s="20"/>
      <c r="CZ63" s="76"/>
      <c r="DA63" s="20"/>
      <c r="DB63" s="20"/>
      <c r="DC63" s="20"/>
      <c r="DD63" s="20"/>
      <c r="DE63" s="22"/>
      <c r="DF63" s="76"/>
      <c r="DG63" s="20"/>
      <c r="DH63" s="20"/>
      <c r="DI63" s="20"/>
      <c r="DJ63" s="20"/>
      <c r="DK63" s="76"/>
      <c r="DL63" s="20"/>
      <c r="DM63" s="20"/>
      <c r="DN63" s="20"/>
      <c r="DO63" s="20"/>
      <c r="DP63" s="76"/>
      <c r="DQ63" s="20"/>
      <c r="DR63" s="20"/>
      <c r="DS63" s="20"/>
      <c r="DT63" s="20"/>
      <c r="DU63" s="22"/>
      <c r="DV63" s="22"/>
      <c r="DW63" s="22"/>
      <c r="DX63" s="25"/>
      <c r="DY63" s="25"/>
      <c r="DZ63" s="32"/>
      <c r="EB63" s="41"/>
      <c r="EC63" s="20"/>
      <c r="ED63" s="23"/>
      <c r="EE63" s="30"/>
      <c r="EF63" s="32"/>
      <c r="EH63" s="20"/>
      <c r="EI63" s="20"/>
      <c r="EJ63" s="20"/>
      <c r="EK63" s="20"/>
      <c r="EL63" s="22"/>
      <c r="EM63" s="32"/>
      <c r="EO63" s="20"/>
      <c r="EP63" s="20"/>
      <c r="EQ63" s="20"/>
      <c r="ER63" s="20"/>
      <c r="ES63" s="32"/>
      <c r="EU63" s="20"/>
      <c r="EV63" s="20"/>
      <c r="EW63" s="20"/>
      <c r="EX63" s="20"/>
      <c r="EY63" s="22"/>
      <c r="EZ63" s="26"/>
      <c r="FA63" s="76"/>
      <c r="FB63" s="20"/>
      <c r="FC63" s="20"/>
      <c r="FD63" s="20"/>
      <c r="FE63" s="20"/>
      <c r="FF63" s="32"/>
      <c r="FH63" s="20"/>
      <c r="FI63" s="20"/>
      <c r="FJ63" s="20"/>
      <c r="FK63" s="20"/>
      <c r="FL63" s="22"/>
      <c r="FM63" s="22"/>
      <c r="FN63" s="22"/>
      <c r="FO63" s="25"/>
      <c r="FP63" s="25"/>
      <c r="FQ63" s="32"/>
      <c r="FS63" s="20"/>
      <c r="FT63" s="20"/>
      <c r="FU63" s="20"/>
      <c r="FV63" s="20"/>
      <c r="FW63" s="22"/>
      <c r="FX63" s="32"/>
      <c r="FZ63" s="20"/>
      <c r="GA63" s="30"/>
      <c r="GB63" s="20"/>
      <c r="GC63" s="30"/>
      <c r="GD63" s="22"/>
      <c r="GE63" s="32"/>
      <c r="GG63" s="20"/>
      <c r="GH63" s="20"/>
      <c r="GI63" s="20"/>
      <c r="GJ63" s="20"/>
      <c r="GK63" s="22"/>
      <c r="GL63" s="22"/>
      <c r="GM63" s="22"/>
      <c r="GN63" s="25"/>
      <c r="GO63" s="25"/>
    </row>
    <row r="64" spans="1:197" ht="23.25" customHeight="1">
      <c r="A64" s="12"/>
      <c r="B64" s="12"/>
      <c r="C64" s="12"/>
      <c r="F64" s="6"/>
      <c r="G64" s="13"/>
      <c r="H64" s="5"/>
      <c r="I64" s="5"/>
      <c r="J64" s="5"/>
      <c r="K64" s="5"/>
      <c r="L64" s="5"/>
      <c r="M64" s="17"/>
      <c r="N64" s="16"/>
      <c r="O64" s="16"/>
      <c r="P64" s="17"/>
      <c r="Q64" s="17"/>
      <c r="R64" s="17"/>
      <c r="S64" s="17"/>
      <c r="T64" s="17"/>
      <c r="U64" s="17"/>
      <c r="V64" s="17"/>
      <c r="W64" s="17"/>
      <c r="X64" s="17"/>
      <c r="Y64" s="21"/>
      <c r="Z64" s="21"/>
      <c r="AA64" s="21"/>
      <c r="AB64" s="21"/>
      <c r="AC64" s="21"/>
      <c r="AD64" s="21"/>
      <c r="AE64" s="22"/>
      <c r="AF64" s="22"/>
      <c r="AG64" s="22"/>
      <c r="AH64" s="76"/>
      <c r="AI64" s="23"/>
      <c r="AJ64" s="20"/>
      <c r="AK64" s="20"/>
      <c r="AL64" s="20"/>
      <c r="AM64" s="20"/>
      <c r="AN64" s="20"/>
      <c r="AO64" s="20"/>
      <c r="AP64" s="20"/>
      <c r="AQ64" s="22"/>
      <c r="AR64" s="22"/>
      <c r="AS64" s="22"/>
      <c r="AT64" s="76"/>
      <c r="AU64" s="23"/>
      <c r="AV64" s="20"/>
      <c r="AW64" s="20"/>
      <c r="AX64" s="20"/>
      <c r="AY64" s="20"/>
      <c r="AZ64" s="20"/>
      <c r="BA64" s="20"/>
      <c r="BB64" s="20"/>
      <c r="BC64" s="22"/>
      <c r="BD64" s="22"/>
      <c r="BE64" s="22"/>
      <c r="BF64" s="76"/>
      <c r="BG64" s="23"/>
      <c r="BH64" s="20"/>
      <c r="BI64" s="20"/>
      <c r="BJ64" s="20"/>
      <c r="BK64" s="20"/>
      <c r="BL64" s="20"/>
      <c r="BM64" s="20"/>
      <c r="BN64" s="20"/>
      <c r="BO64" s="22"/>
      <c r="BP64" s="22"/>
      <c r="BQ64" s="22"/>
      <c r="BR64" s="24"/>
      <c r="BS64" s="24"/>
      <c r="BT64" s="24"/>
      <c r="BU64" s="24"/>
      <c r="BV64" s="25"/>
      <c r="BW64" s="25"/>
      <c r="BX64" s="25"/>
      <c r="BY64" s="25"/>
      <c r="BZ64" s="76"/>
      <c r="CA64" s="20"/>
      <c r="CB64" s="20"/>
      <c r="CC64" s="20"/>
      <c r="CD64" s="20"/>
      <c r="CE64" s="76"/>
      <c r="CF64" s="20"/>
      <c r="CG64" s="20"/>
      <c r="CH64" s="20"/>
      <c r="CI64" s="20"/>
      <c r="CJ64" s="76"/>
      <c r="CK64" s="20"/>
      <c r="CL64" s="20"/>
      <c r="CM64" s="20"/>
      <c r="CN64" s="20"/>
      <c r="CO64" s="22"/>
      <c r="CP64" s="76"/>
      <c r="CQ64" s="20"/>
      <c r="CR64" s="20"/>
      <c r="CS64" s="20"/>
      <c r="CT64" s="20"/>
      <c r="CU64" s="76"/>
      <c r="CV64" s="20"/>
      <c r="CW64" s="20"/>
      <c r="CX64" s="20"/>
      <c r="CY64" s="20"/>
      <c r="CZ64" s="76"/>
      <c r="DA64" s="20"/>
      <c r="DB64" s="20"/>
      <c r="DC64" s="20"/>
      <c r="DD64" s="20"/>
      <c r="DE64" s="22"/>
      <c r="DF64" s="76"/>
      <c r="DG64" s="20"/>
      <c r="DH64" s="20"/>
      <c r="DI64" s="20"/>
      <c r="DJ64" s="20"/>
      <c r="DK64" s="76"/>
      <c r="DL64" s="20"/>
      <c r="DM64" s="20"/>
      <c r="DN64" s="20"/>
      <c r="DO64" s="20"/>
      <c r="DP64" s="76"/>
      <c r="DQ64" s="20"/>
      <c r="DR64" s="20"/>
      <c r="DS64" s="20"/>
      <c r="DT64" s="20"/>
      <c r="DU64" s="22"/>
      <c r="DV64" s="22"/>
      <c r="DW64" s="22"/>
      <c r="DX64" s="25"/>
      <c r="DY64" s="25"/>
      <c r="DZ64" s="32"/>
      <c r="EB64" s="41"/>
      <c r="EC64" s="20"/>
      <c r="ED64" s="23"/>
      <c r="EE64" s="30"/>
      <c r="EF64" s="32"/>
      <c r="EH64" s="20"/>
      <c r="EI64" s="20"/>
      <c r="EJ64" s="20"/>
      <c r="EK64" s="20"/>
      <c r="EL64" s="22"/>
      <c r="EM64" s="32"/>
      <c r="EO64" s="20"/>
      <c r="EP64" s="20"/>
      <c r="EQ64" s="20"/>
      <c r="ER64" s="20"/>
      <c r="ES64" s="32"/>
      <c r="EU64" s="20"/>
      <c r="EV64" s="20"/>
      <c r="EW64" s="20"/>
      <c r="EX64" s="20"/>
      <c r="EY64" s="22"/>
      <c r="EZ64" s="26"/>
      <c r="FA64" s="76"/>
      <c r="FB64" s="20"/>
      <c r="FC64" s="20"/>
      <c r="FD64" s="20"/>
      <c r="FE64" s="20"/>
      <c r="FF64" s="32"/>
      <c r="FH64" s="20"/>
      <c r="FI64" s="20"/>
      <c r="FJ64" s="20"/>
      <c r="FK64" s="20"/>
      <c r="FL64" s="22"/>
      <c r="FM64" s="22"/>
      <c r="FN64" s="22"/>
      <c r="FO64" s="25"/>
      <c r="FP64" s="25"/>
      <c r="FQ64" s="32"/>
      <c r="FS64" s="20"/>
      <c r="FT64" s="20"/>
      <c r="FU64" s="20"/>
      <c r="FV64" s="20"/>
      <c r="FW64" s="22"/>
      <c r="FX64" s="32"/>
      <c r="FZ64" s="20"/>
      <c r="GA64" s="30"/>
      <c r="GB64" s="20"/>
      <c r="GC64" s="30"/>
      <c r="GD64" s="22"/>
      <c r="GE64" s="32"/>
      <c r="GG64" s="20"/>
      <c r="GH64" s="20"/>
      <c r="GI64" s="20"/>
      <c r="GJ64" s="20"/>
      <c r="GK64" s="22"/>
      <c r="GL64" s="22"/>
      <c r="GM64" s="22"/>
      <c r="GN64" s="25"/>
      <c r="GO64" s="25"/>
    </row>
    <row r="65" spans="1:197" ht="23.25" customHeight="1">
      <c r="A65" s="12"/>
      <c r="B65" s="12"/>
      <c r="C65" s="12"/>
      <c r="F65" s="6"/>
      <c r="G65" s="13"/>
      <c r="H65" s="5"/>
      <c r="I65" s="5"/>
      <c r="J65" s="5"/>
      <c r="K65" s="5"/>
      <c r="L65" s="5"/>
      <c r="M65" s="33"/>
      <c r="N65" s="33"/>
      <c r="O65" s="33"/>
      <c r="P65" s="34"/>
      <c r="Q65" s="34"/>
      <c r="R65" s="34"/>
      <c r="S65" s="34"/>
      <c r="T65" s="34"/>
      <c r="U65" s="34"/>
      <c r="V65" s="34"/>
      <c r="W65" s="34"/>
      <c r="X65" s="34"/>
      <c r="Y65" s="35"/>
      <c r="Z65" s="35"/>
      <c r="AA65" s="35"/>
      <c r="AB65" s="35"/>
      <c r="AC65" s="35"/>
      <c r="AD65" s="35"/>
      <c r="AE65" s="28"/>
      <c r="AF65" s="28"/>
      <c r="AG65" s="28"/>
      <c r="AI65" s="29"/>
      <c r="AJ65" s="30"/>
      <c r="AK65" s="30"/>
      <c r="AL65" s="30"/>
      <c r="AM65" s="30"/>
      <c r="AN65" s="30"/>
      <c r="AO65" s="30"/>
      <c r="AP65" s="30"/>
      <c r="AQ65" s="28"/>
      <c r="AR65" s="28"/>
      <c r="AS65" s="28"/>
      <c r="AU65" s="29"/>
      <c r="AV65" s="19"/>
      <c r="AW65" s="30"/>
      <c r="AX65" s="30"/>
      <c r="AY65" s="30"/>
      <c r="AZ65" s="30"/>
      <c r="BA65" s="30"/>
      <c r="BB65" s="30"/>
      <c r="BC65" s="28"/>
      <c r="BD65" s="28"/>
      <c r="BE65" s="28"/>
      <c r="BG65" s="29"/>
      <c r="BH65" s="30"/>
      <c r="BI65" s="30"/>
      <c r="BJ65" s="30"/>
      <c r="BK65" s="30"/>
      <c r="BL65" s="30"/>
      <c r="BM65" s="30"/>
      <c r="BN65" s="30"/>
      <c r="BO65" s="28"/>
      <c r="BP65" s="28"/>
      <c r="BQ65" s="28"/>
      <c r="BR65" s="36"/>
      <c r="BS65" s="36"/>
      <c r="BT65" s="36"/>
      <c r="BU65" s="36"/>
      <c r="BV65" s="31"/>
      <c r="BW65" s="31"/>
      <c r="BX65" s="31"/>
      <c r="BY65" s="31"/>
      <c r="CA65" s="27"/>
      <c r="CB65" s="27"/>
      <c r="CC65" s="27"/>
      <c r="CD65" s="27"/>
      <c r="CF65" s="30"/>
      <c r="CG65" s="30"/>
      <c r="CH65" s="30"/>
      <c r="CI65" s="30"/>
      <c r="CK65" s="30"/>
      <c r="CL65" s="30"/>
      <c r="CM65" s="30"/>
      <c r="CN65" s="30"/>
      <c r="CO65" s="28"/>
      <c r="CQ65" s="30"/>
      <c r="CR65" s="30"/>
      <c r="CS65" s="30"/>
      <c r="CT65" s="30"/>
      <c r="CV65" s="20"/>
      <c r="CW65" s="30"/>
      <c r="CX65" s="20"/>
      <c r="CY65" s="30"/>
      <c r="DA65" s="20"/>
      <c r="DB65" s="20"/>
      <c r="DC65" s="20"/>
      <c r="DD65" s="20"/>
      <c r="DE65" s="22"/>
      <c r="DG65" s="27"/>
      <c r="DH65" s="27"/>
      <c r="DI65" s="20"/>
      <c r="DJ65" s="27"/>
      <c r="DK65" s="76"/>
      <c r="DL65" s="27"/>
      <c r="DM65" s="20"/>
      <c r="DN65" s="20"/>
      <c r="DO65" s="20"/>
      <c r="DQ65" s="30"/>
      <c r="DR65" s="20"/>
      <c r="DS65" s="20"/>
      <c r="DT65" s="20"/>
      <c r="DU65" s="22"/>
      <c r="DV65" s="22"/>
      <c r="DW65" s="22"/>
      <c r="DX65" s="25"/>
      <c r="DY65" s="25"/>
      <c r="DZ65" s="32"/>
      <c r="EB65" s="41"/>
      <c r="EC65" s="20"/>
      <c r="ED65" s="23"/>
      <c r="EE65" s="30"/>
      <c r="EF65" s="32"/>
      <c r="EH65" s="20"/>
      <c r="EI65" s="20"/>
      <c r="EJ65" s="20"/>
      <c r="EK65" s="20"/>
      <c r="EL65" s="22"/>
      <c r="EM65" s="32"/>
      <c r="EO65" s="20"/>
      <c r="EP65" s="20"/>
      <c r="EQ65" s="20"/>
      <c r="ER65" s="20"/>
      <c r="ES65" s="32"/>
      <c r="EU65" s="20"/>
      <c r="EV65" s="20"/>
      <c r="EW65" s="20"/>
      <c r="EX65" s="20"/>
      <c r="EY65" s="22"/>
      <c r="EZ65" s="26"/>
      <c r="FA65" s="76"/>
      <c r="FB65" s="20"/>
      <c r="FC65" s="20"/>
      <c r="FD65" s="20"/>
      <c r="FE65" s="20"/>
      <c r="FF65" s="32"/>
      <c r="FH65" s="20"/>
      <c r="FI65" s="20"/>
      <c r="FJ65" s="20"/>
      <c r="FK65" s="20"/>
      <c r="FL65" s="22"/>
      <c r="FM65" s="22"/>
      <c r="FN65" s="22"/>
      <c r="FO65" s="25"/>
      <c r="FP65" s="25"/>
      <c r="FQ65" s="32"/>
      <c r="FS65" s="20"/>
      <c r="FT65" s="20"/>
      <c r="FU65" s="20"/>
      <c r="FV65" s="20"/>
      <c r="FW65" s="22"/>
      <c r="FX65" s="32"/>
      <c r="FZ65" s="20"/>
      <c r="GA65" s="30"/>
      <c r="GB65" s="20"/>
      <c r="GC65" s="30"/>
      <c r="GD65" s="22"/>
      <c r="GE65" s="32"/>
      <c r="GG65" s="20"/>
      <c r="GH65" s="20"/>
      <c r="GI65" s="20"/>
      <c r="GJ65" s="20"/>
      <c r="GK65" s="22"/>
      <c r="GL65" s="22"/>
      <c r="GM65" s="22"/>
      <c r="GN65" s="25"/>
      <c r="GO65" s="25"/>
    </row>
    <row r="66" spans="1:197" s="38" customFormat="1" ht="23.25" customHeight="1">
      <c r="A66" s="7"/>
      <c r="B66" s="8"/>
      <c r="C66" s="7"/>
      <c r="D66" s="7"/>
      <c r="E66" s="7"/>
      <c r="F66" s="9"/>
      <c r="G66" s="14"/>
      <c r="H66" s="8"/>
      <c r="I66" s="8"/>
      <c r="J66" s="8"/>
      <c r="K66" s="8"/>
      <c r="L66" s="8"/>
      <c r="M66" s="37"/>
      <c r="N66" s="37"/>
      <c r="AH66" s="101"/>
      <c r="AT66" s="101"/>
      <c r="BF66" s="101"/>
      <c r="BZ66" s="101"/>
      <c r="CE66" s="101"/>
      <c r="CJ66" s="101"/>
      <c r="CP66" s="101"/>
      <c r="CU66" s="101"/>
      <c r="CZ66" s="101"/>
      <c r="DF66" s="101"/>
      <c r="DK66" s="101"/>
      <c r="DP66" s="101"/>
      <c r="EA66" s="101"/>
      <c r="EG66" s="101"/>
      <c r="EN66" s="101"/>
      <c r="ET66" s="101"/>
      <c r="FA66" s="101"/>
      <c r="FG66" s="101"/>
      <c r="FR66" s="101"/>
      <c r="FY66" s="101"/>
      <c r="GF66" s="101"/>
    </row>
    <row r="67" spans="1:197" s="2" customFormat="1" ht="23.25" customHeight="1">
      <c r="C67" s="39" t="s">
        <v>52</v>
      </c>
      <c r="G67" s="15"/>
      <c r="AH67" s="102"/>
      <c r="AJ67" s="10"/>
      <c r="AK67" s="10" t="s">
        <v>278</v>
      </c>
      <c r="AL67" s="10"/>
      <c r="AT67" s="102"/>
      <c r="AV67" s="10"/>
      <c r="AW67" s="10" t="s">
        <v>278</v>
      </c>
      <c r="AX67" s="10"/>
      <c r="BF67" s="102"/>
      <c r="BH67" s="10"/>
      <c r="BI67" s="10" t="s">
        <v>487</v>
      </c>
      <c r="BJ67" s="10"/>
      <c r="BK67" s="10"/>
      <c r="BL67" s="10"/>
      <c r="BZ67" s="102"/>
      <c r="CA67" s="10" t="s">
        <v>269</v>
      </c>
      <c r="CB67" s="10" t="s">
        <v>174</v>
      </c>
      <c r="CE67" s="102"/>
      <c r="CF67" s="10" t="s">
        <v>269</v>
      </c>
      <c r="CG67" s="10" t="s">
        <v>174</v>
      </c>
      <c r="CJ67" s="102"/>
      <c r="CK67" s="10" t="s">
        <v>174</v>
      </c>
      <c r="CL67" s="10" t="s">
        <v>269</v>
      </c>
      <c r="CP67" s="102"/>
      <c r="CQ67" s="10" t="s">
        <v>269</v>
      </c>
      <c r="CR67" s="10" t="s">
        <v>174</v>
      </c>
      <c r="CU67" s="102"/>
      <c r="CV67" s="10" t="s">
        <v>269</v>
      </c>
      <c r="CW67" s="10" t="s">
        <v>174</v>
      </c>
      <c r="CZ67" s="102"/>
      <c r="DA67" s="10" t="s">
        <v>174</v>
      </c>
      <c r="DB67" s="10" t="s">
        <v>269</v>
      </c>
      <c r="DF67" s="102"/>
      <c r="DG67" s="10" t="s">
        <v>174</v>
      </c>
      <c r="DH67" s="10" t="s">
        <v>269</v>
      </c>
      <c r="DK67" s="102"/>
      <c r="DL67" s="10" t="s">
        <v>174</v>
      </c>
      <c r="DM67" s="10" t="s">
        <v>269</v>
      </c>
      <c r="DP67" s="102"/>
      <c r="DQ67" s="10" t="s">
        <v>174</v>
      </c>
      <c r="DR67" s="10" t="s">
        <v>269</v>
      </c>
      <c r="EA67" s="102"/>
      <c r="EB67" s="10" t="s">
        <v>270</v>
      </c>
      <c r="EC67" s="10" t="s">
        <v>444</v>
      </c>
      <c r="EG67" s="102"/>
      <c r="EH67" s="10" t="s">
        <v>270</v>
      </c>
      <c r="EI67" s="10" t="s">
        <v>444</v>
      </c>
      <c r="EN67" s="102"/>
      <c r="EO67" s="10" t="s">
        <v>270</v>
      </c>
      <c r="EP67" s="10" t="s">
        <v>444</v>
      </c>
      <c r="ET67" s="102"/>
      <c r="EU67" s="10" t="s">
        <v>270</v>
      </c>
      <c r="EV67" s="10" t="s">
        <v>444</v>
      </c>
      <c r="FA67" s="102"/>
      <c r="FB67" s="10" t="s">
        <v>270</v>
      </c>
      <c r="FC67" s="10" t="s">
        <v>444</v>
      </c>
      <c r="FG67" s="102"/>
      <c r="FH67" s="10" t="s">
        <v>270</v>
      </c>
      <c r="FI67" s="10" t="s">
        <v>444</v>
      </c>
      <c r="FR67" s="102"/>
      <c r="FS67" s="10" t="s">
        <v>281</v>
      </c>
      <c r="FT67" s="10" t="s">
        <v>426</v>
      </c>
      <c r="FY67" s="102"/>
      <c r="FZ67" s="10" t="s">
        <v>281</v>
      </c>
      <c r="GA67" s="10" t="s">
        <v>426</v>
      </c>
      <c r="GF67" s="102"/>
      <c r="GG67" s="10" t="s">
        <v>281</v>
      </c>
      <c r="GH67" s="10" t="s">
        <v>426</v>
      </c>
    </row>
    <row r="68" spans="1:197" s="2" customFormat="1" ht="23.25" customHeight="1">
      <c r="G68" s="15"/>
      <c r="AH68" s="102"/>
      <c r="AJ68" s="3" t="s">
        <v>272</v>
      </c>
      <c r="AK68" s="3" t="str">
        <f>AK67</f>
        <v>O RhD Dương</v>
      </c>
      <c r="AL68" s="3">
        <f>COUNTIF($AJ$2:$AJ$62,AK68)</f>
        <v>61</v>
      </c>
      <c r="AM68" s="3">
        <f>ROUND((AL68/$AL$72*100),2)</f>
        <v>100</v>
      </c>
      <c r="AN68" s="3" t="str">
        <f>(AM68&amp;"%"&amp;" "&amp;"("&amp;"n"&amp;"="&amp;AL68&amp;")")</f>
        <v>100% (n=61)</v>
      </c>
      <c r="AT68" s="102"/>
      <c r="AV68" s="3" t="s">
        <v>276</v>
      </c>
      <c r="AW68" s="3" t="str">
        <f>AW67</f>
        <v>O RhD Dương</v>
      </c>
      <c r="AX68" s="3">
        <f>COUNTIF($AV$2:$AV$65,AW68)</f>
        <v>61</v>
      </c>
      <c r="AY68" s="3">
        <f>ROUND((AX68/$AL$72*100),2)</f>
        <v>100</v>
      </c>
      <c r="AZ68" s="3" t="str">
        <f>(AY68&amp;"%"&amp;" "&amp;"("&amp;"n"&amp;"="&amp;AX68&amp;")")</f>
        <v>100% (n=61)</v>
      </c>
      <c r="BF68" s="102"/>
      <c r="BH68" s="3" t="s">
        <v>276</v>
      </c>
      <c r="BI68" s="3" t="str">
        <f>BI67</f>
        <v>AB RhD Dương</v>
      </c>
      <c r="BJ68" s="3">
        <f>COUNTIF($BH$2:$BH$65,BI68)</f>
        <v>61</v>
      </c>
      <c r="BK68" s="3">
        <f>ROUND((BJ68/$AL$72*100),2)</f>
        <v>100</v>
      </c>
      <c r="BL68" s="3" t="str">
        <f>(BK68&amp;"%"&amp;" "&amp;"("&amp;"n"&amp;"="&amp;BJ68&amp;")")</f>
        <v>100% (n=61)</v>
      </c>
      <c r="BZ68" s="102" t="s">
        <v>108</v>
      </c>
      <c r="CA68" s="3" t="str">
        <f>CA67</f>
        <v>KHH</v>
      </c>
      <c r="CB68" s="3">
        <f>COUNTIF($BZ2:BZ$65,CA68)</f>
        <v>60</v>
      </c>
      <c r="CC68" s="3">
        <f>ROUND((CB68/$CB$71*100),2)</f>
        <v>98.36</v>
      </c>
      <c r="CD68" s="3" t="str">
        <f>(CC68&amp;"%"&amp;" "&amp;"("&amp;"n"&amp;"="&amp;CB68&amp;")")</f>
        <v>98.36% (n=60)</v>
      </c>
      <c r="CE68" s="102" t="s">
        <v>110</v>
      </c>
      <c r="CF68" s="3" t="str">
        <f>CF67</f>
        <v>KHH</v>
      </c>
      <c r="CG68" s="3">
        <f>COUNTIF($CE2:CE$65,CF68)</f>
        <v>60</v>
      </c>
      <c r="CH68" s="3">
        <f>ROUND((CG68/$CG$71*100),2)</f>
        <v>98.36</v>
      </c>
      <c r="CI68" s="3" t="str">
        <f>(CH68&amp;"%"&amp;" "&amp;"("&amp;"n"&amp;"="&amp;CG68&amp;")")</f>
        <v>98.36% (n=60)</v>
      </c>
      <c r="CJ68" s="102" t="s">
        <v>113</v>
      </c>
      <c r="CK68" s="3" t="str">
        <f>CK67</f>
        <v>HH</v>
      </c>
      <c r="CL68" s="3">
        <f>COUNTIF($CJ2:CJ$65,CK68)</f>
        <v>59</v>
      </c>
      <c r="CM68" s="3">
        <f>ROUND((CL68/$CL$71*100),2)</f>
        <v>96.72</v>
      </c>
      <c r="CN68" s="3" t="str">
        <f>(CM68&amp;"%"&amp;" "&amp;"("&amp;"n"&amp;"="&amp;CL68&amp;")")</f>
        <v>96.72% (n=59)</v>
      </c>
      <c r="CO68" s="3"/>
      <c r="CP68" s="102" t="s">
        <v>117</v>
      </c>
      <c r="CQ68" s="3" t="str">
        <f>CQ67</f>
        <v>KHH</v>
      </c>
      <c r="CR68" s="3">
        <f>COUNTIF($CP2:CP$65,CQ68)</f>
        <v>60</v>
      </c>
      <c r="CS68" s="3">
        <f>ROUND((CR68/$CR$71*100),2)</f>
        <v>98.36</v>
      </c>
      <c r="CT68" s="3" t="str">
        <f>(CS68&amp;"%"&amp;" "&amp;"("&amp;"n"&amp;"="&amp;CR68&amp;")")</f>
        <v>98.36% (n=60)</v>
      </c>
      <c r="CU68" s="102" t="s">
        <v>120</v>
      </c>
      <c r="CV68" s="3" t="str">
        <f>CV67</f>
        <v>KHH</v>
      </c>
      <c r="CW68" s="3">
        <f>COUNTIF($CU2:CU$65,CV68)</f>
        <v>60</v>
      </c>
      <c r="CX68" s="3">
        <f>ROUND((CW68/$CW$71*100),2)</f>
        <v>98.36</v>
      </c>
      <c r="CY68" s="3" t="str">
        <f>(CX68&amp;"%"&amp;" "&amp;"("&amp;"n"&amp;"="&amp;CW68&amp;")")</f>
        <v>98.36% (n=60)</v>
      </c>
      <c r="CZ68" s="102" t="s">
        <v>123</v>
      </c>
      <c r="DA68" s="3" t="str">
        <f>DA67</f>
        <v>HH</v>
      </c>
      <c r="DB68" s="3">
        <f>COUNTIF($CZ2:CZ$65,DA68)</f>
        <v>59</v>
      </c>
      <c r="DC68" s="3">
        <f>ROUND((DB68/$DB$71*100),2)</f>
        <v>96.72</v>
      </c>
      <c r="DD68" s="3" t="str">
        <f>(DC68&amp;"%"&amp;" "&amp;"("&amp;"n"&amp;"="&amp;DB68&amp;")")</f>
        <v>96.72% (n=59)</v>
      </c>
      <c r="DE68" s="3"/>
      <c r="DF68" s="102" t="s">
        <v>127</v>
      </c>
      <c r="DG68" s="3" t="str">
        <f>DG67</f>
        <v>HH</v>
      </c>
      <c r="DH68" s="3">
        <f>COUNTIF($DF2:DF$65,DG68)</f>
        <v>60</v>
      </c>
      <c r="DI68" s="3">
        <f>ROUND((DH68/$DH$71*100),2)</f>
        <v>98.36</v>
      </c>
      <c r="DJ68" s="3" t="str">
        <f>(DI68&amp;"%"&amp;" "&amp;"("&amp;"n"&amp;"="&amp;DH68&amp;")")</f>
        <v>98.36% (n=60)</v>
      </c>
      <c r="DK68" s="102" t="s">
        <v>130</v>
      </c>
      <c r="DL68" s="3" t="str">
        <f>DL67</f>
        <v>HH</v>
      </c>
      <c r="DM68" s="3">
        <f>COUNTIF($DK2:DK$65,DL68)</f>
        <v>60</v>
      </c>
      <c r="DN68" s="3">
        <f>ROUND((DM68/$DM$71*100),2)</f>
        <v>98.36</v>
      </c>
      <c r="DO68" s="3" t="str">
        <f>(DN68&amp;"%"&amp;" "&amp;"("&amp;"n"&amp;"="&amp;DM68&amp;")")</f>
        <v>98.36% (n=60)</v>
      </c>
      <c r="DP68" s="102" t="s">
        <v>133</v>
      </c>
      <c r="DQ68" s="3" t="str">
        <f>DQ67</f>
        <v>HH</v>
      </c>
      <c r="DR68" s="3">
        <f>COUNTIF($DP2:DP$65,DQ68)</f>
        <v>57</v>
      </c>
      <c r="DS68" s="3">
        <f>ROUND((DR68/$DR$71*100),2)</f>
        <v>93.44</v>
      </c>
      <c r="DT68" s="3" t="str">
        <f>(DS68&amp;"%"&amp;" "&amp;"("&amp;"n"&amp;"="&amp;DR68&amp;")")</f>
        <v>93.44% (n=57)</v>
      </c>
      <c r="EA68" s="102" t="s">
        <v>141</v>
      </c>
      <c r="EB68" s="3" t="str">
        <f>EB67</f>
        <v>Âm tính</v>
      </c>
      <c r="EC68" s="3">
        <f>COUNTIF($EA2:EA$65,EB68)</f>
        <v>30</v>
      </c>
      <c r="ED68" s="3">
        <f>ROUND((EC68/$EC$71*100),2)</f>
        <v>100</v>
      </c>
      <c r="EE68" s="3" t="str">
        <f>(ED68&amp;"%"&amp;" "&amp;"("&amp;"n"&amp;"="&amp;EC68&amp;")")</f>
        <v>100% (n=30)</v>
      </c>
      <c r="EG68" s="102" t="s">
        <v>235</v>
      </c>
      <c r="EH68" s="3" t="str">
        <f>EH67</f>
        <v>Âm tính</v>
      </c>
      <c r="EI68" s="3">
        <f>COUNTIF($EG2:EG$65,EH68)</f>
        <v>29</v>
      </c>
      <c r="EJ68" s="3">
        <f>ROUND((EI68/$EI$71*100),2)</f>
        <v>100</v>
      </c>
      <c r="EK68" s="3" t="str">
        <f>(EJ68&amp;"%"&amp;" "&amp;"("&amp;"n"&amp;"="&amp;EI68&amp;")")</f>
        <v>100% (n=29)</v>
      </c>
      <c r="EN68" s="102" t="s">
        <v>147</v>
      </c>
      <c r="EO68" s="3" t="str">
        <f>EO67</f>
        <v>Âm tính</v>
      </c>
      <c r="EP68" s="3">
        <f>COUNTIF($EN2:EN$65,EO68)</f>
        <v>30</v>
      </c>
      <c r="EQ68" s="3">
        <f>ROUND((EP68/$EP$71*100),2)</f>
        <v>100</v>
      </c>
      <c r="ER68" s="3" t="str">
        <f>(EQ68&amp;"%"&amp;" "&amp;"("&amp;"n"&amp;"="&amp;EP68&amp;")")</f>
        <v>100% (n=30)</v>
      </c>
      <c r="ET68" s="102" t="s">
        <v>240</v>
      </c>
      <c r="EU68" s="3" t="str">
        <f>EU67</f>
        <v>Âm tính</v>
      </c>
      <c r="EV68" s="3">
        <f>COUNTIF($ET2:ET$65,EU68)</f>
        <v>29</v>
      </c>
      <c r="EW68" s="3">
        <f>ROUND((EV68/$EV$71*100),2)</f>
        <v>100</v>
      </c>
      <c r="EX68" s="3" t="str">
        <f>(EW68&amp;"%"&amp;" "&amp;"("&amp;"n"&amp;"="&amp;EV68&amp;")")</f>
        <v>100% (n=29)</v>
      </c>
      <c r="FA68" s="102" t="s">
        <v>150</v>
      </c>
      <c r="FB68" s="3" t="str">
        <f>FB67</f>
        <v>Âm tính</v>
      </c>
      <c r="FC68" s="3">
        <f>COUNTIF($FA$2:FA$65,FB68)</f>
        <v>30</v>
      </c>
      <c r="FD68" s="3">
        <f>ROUND((FC68/$FC$71*100),2)</f>
        <v>100</v>
      </c>
      <c r="FE68" s="3" t="str">
        <f>(FD68&amp;"%"&amp;" "&amp;"("&amp;"n"&amp;"="&amp;FC68&amp;")")</f>
        <v>100% (n=30)</v>
      </c>
      <c r="FG68" s="102" t="s">
        <v>245</v>
      </c>
      <c r="FH68" s="3" t="str">
        <f>FH67</f>
        <v>Âm tính</v>
      </c>
      <c r="FI68" s="3">
        <f>COUNTIF($FG2:FG$65,FH68)</f>
        <v>29</v>
      </c>
      <c r="FJ68" s="3">
        <f>ROUND((FI68/$FI$71*100),2)</f>
        <v>100</v>
      </c>
      <c r="FK68" s="3" t="str">
        <f>(FJ68&amp;"%"&amp;" "&amp;"("&amp;"n"&amp;"="&amp;FI68&amp;")")</f>
        <v>100% (n=29)</v>
      </c>
      <c r="FR68" s="102" t="s">
        <v>159</v>
      </c>
      <c r="FS68" s="3" t="str">
        <f>FS67</f>
        <v>Không có KTBT</v>
      </c>
      <c r="FT68" s="3">
        <f>COUNTIF($FR2:FR$65,FS68)</f>
        <v>21</v>
      </c>
      <c r="FU68" s="3">
        <f>ROUND((FT68/$FT$71*100),2)</f>
        <v>100</v>
      </c>
      <c r="FV68" s="3" t="str">
        <f>(FU68&amp;"%"&amp;" "&amp;"("&amp;"n"&amp;"="&amp;FT68&amp;")")</f>
        <v>100% (n=21)</v>
      </c>
      <c r="FY68" s="102" t="s">
        <v>163</v>
      </c>
      <c r="FZ68" s="3" t="str">
        <f>FZ67</f>
        <v>Không có KTBT</v>
      </c>
      <c r="GA68" s="3">
        <f>COUNTIF($FY2:FY$65,FZ68)</f>
        <v>21</v>
      </c>
      <c r="GB68" s="3">
        <f>ROUND((GA68/$GA$71*100),2)</f>
        <v>100</v>
      </c>
      <c r="GC68" s="3" t="str">
        <f>(GB68&amp;"%"&amp;" "&amp;"("&amp;"n"&amp;"="&amp;GA68&amp;")")</f>
        <v>100% (n=21)</v>
      </c>
      <c r="GF68" s="102" t="s">
        <v>167</v>
      </c>
      <c r="GG68" s="3" t="str">
        <f>GG67</f>
        <v>Không có KTBT</v>
      </c>
      <c r="GH68" s="3">
        <f>COUNTIF($GF2:GF$65,GG68)</f>
        <v>21</v>
      </c>
      <c r="GI68" s="3">
        <f>ROUND((GH68/$GH$71*100),2)</f>
        <v>100</v>
      </c>
      <c r="GJ68" s="3" t="str">
        <f>(GI68&amp;"%"&amp;" "&amp;"("&amp;"n"&amp;"="&amp;GH68&amp;")")</f>
        <v>100% (n=21)</v>
      </c>
    </row>
    <row r="69" spans="1:197" s="2" customFormat="1" ht="23.25" customHeight="1">
      <c r="G69" s="15"/>
      <c r="AH69" s="102"/>
      <c r="AJ69" s="3" t="s">
        <v>273</v>
      </c>
      <c r="AK69" s="3">
        <f>AL67</f>
        <v>0</v>
      </c>
      <c r="AL69" s="3">
        <f>COUNTIF($AJ$3:$AJ$65,AK69)</f>
        <v>0</v>
      </c>
      <c r="AM69" s="3">
        <f>ROUND((AL69/$AL$72*100),2)</f>
        <v>0</v>
      </c>
      <c r="AN69" s="3" t="str">
        <f>(AM69&amp;"%"&amp;" "&amp;"("&amp;"n"&amp;"="&amp;AL69&amp;")")</f>
        <v>0% (n=0)</v>
      </c>
      <c r="AT69" s="102"/>
      <c r="AV69" s="3" t="s">
        <v>277</v>
      </c>
      <c r="AW69" s="3">
        <f>AX67</f>
        <v>0</v>
      </c>
      <c r="AX69" s="3">
        <f>COUNTIF($AV$3:$AV$65,AW69)</f>
        <v>0</v>
      </c>
      <c r="AY69" s="3">
        <f>ROUND((AX69/$AL$72*100),2)</f>
        <v>0</v>
      </c>
      <c r="AZ69" s="3" t="str">
        <f>(AY69&amp;"%"&amp;" "&amp;"("&amp;"n"&amp;"="&amp;AX69&amp;")")</f>
        <v>0% (n=0)</v>
      </c>
      <c r="BF69" s="102"/>
      <c r="BH69" s="3" t="s">
        <v>277</v>
      </c>
      <c r="BI69" s="3">
        <f>BJ67</f>
        <v>0</v>
      </c>
      <c r="BJ69" s="3">
        <f>COUNTIF($BH$3:$BH$65,BI69)</f>
        <v>0</v>
      </c>
      <c r="BK69" s="3">
        <f t="shared" ref="BK69:BK70" si="818">ROUND((BJ69/$AL$72*100),2)</f>
        <v>0</v>
      </c>
      <c r="BL69" s="3" t="str">
        <f t="shared" ref="BL69:BL70" si="819">(BK69&amp;"%"&amp;" "&amp;"("&amp;"n"&amp;"="&amp;BJ69&amp;")")</f>
        <v>0% (n=0)</v>
      </c>
      <c r="BZ69" s="102" t="s">
        <v>109</v>
      </c>
      <c r="CA69" s="3" t="str">
        <f>CB67</f>
        <v>HH</v>
      </c>
      <c r="CB69" s="3">
        <f>COUNTIF($BZ$2:BZ$65,CA69)</f>
        <v>1</v>
      </c>
      <c r="CC69" s="3">
        <f>ROUND((CB69/$CB$71*100),2)</f>
        <v>1.64</v>
      </c>
      <c r="CD69" s="3" t="str">
        <f>(CC69&amp;"%"&amp;" "&amp;"("&amp;"n"&amp;"="&amp;CB69&amp;")")</f>
        <v>1.64% (n=1)</v>
      </c>
      <c r="CE69" s="102" t="s">
        <v>111</v>
      </c>
      <c r="CF69" s="3" t="str">
        <f>CG67</f>
        <v>HH</v>
      </c>
      <c r="CG69" s="3">
        <f>COUNTIF($CE2:CE$65,CF69)</f>
        <v>1</v>
      </c>
      <c r="CH69" s="3">
        <f>ROUND((CG69/$CG$71*100),2)</f>
        <v>1.64</v>
      </c>
      <c r="CI69" s="3" t="str">
        <f>(CH69&amp;"%"&amp;" "&amp;"("&amp;"n"&amp;"="&amp;CG69&amp;")")</f>
        <v>1.64% (n=1)</v>
      </c>
      <c r="CJ69" s="102" t="s">
        <v>114</v>
      </c>
      <c r="CK69" s="3" t="str">
        <f>CL67</f>
        <v>KHH</v>
      </c>
      <c r="CL69" s="3">
        <f>COUNTIF($CJ2:CJ$65,CK69)</f>
        <v>2</v>
      </c>
      <c r="CM69" s="3">
        <f>ROUND((CL69/$CL$71*100),2)</f>
        <v>3.28</v>
      </c>
      <c r="CN69" s="3" t="str">
        <f>(CM69&amp;"%"&amp;" "&amp;"("&amp;"n"&amp;"="&amp;CL69&amp;")")</f>
        <v>3.28% (n=2)</v>
      </c>
      <c r="CO69" s="3"/>
      <c r="CP69" s="102" t="s">
        <v>118</v>
      </c>
      <c r="CQ69" s="3" t="str">
        <f>CR67</f>
        <v>HH</v>
      </c>
      <c r="CR69" s="3">
        <f>COUNTIF($CP2:CP$65,CQ69)</f>
        <v>1</v>
      </c>
      <c r="CS69" s="3">
        <f>ROUND((CR69/$CR$71*100),2)</f>
        <v>1.64</v>
      </c>
      <c r="CT69" s="3" t="str">
        <f>(CS69&amp;"%"&amp;" "&amp;"("&amp;"n"&amp;"="&amp;CR69&amp;")")</f>
        <v>1.64% (n=1)</v>
      </c>
      <c r="CU69" s="102" t="s">
        <v>121</v>
      </c>
      <c r="CV69" s="3" t="str">
        <f>CW67</f>
        <v>HH</v>
      </c>
      <c r="CW69" s="3">
        <f>COUNTIF($CU2:CU$65,CV69)</f>
        <v>1</v>
      </c>
      <c r="CX69" s="3">
        <f>ROUND((CW69/$CW$71*100),2)</f>
        <v>1.64</v>
      </c>
      <c r="CY69" s="3" t="str">
        <f>(CX69&amp;"%"&amp;" "&amp;"("&amp;"n"&amp;"="&amp;CW69&amp;")")</f>
        <v>1.64% (n=1)</v>
      </c>
      <c r="CZ69" s="102" t="s">
        <v>124</v>
      </c>
      <c r="DA69" s="3" t="str">
        <f>DB67</f>
        <v>KHH</v>
      </c>
      <c r="DB69" s="3">
        <f>COUNTIF($CZ2:CZ$65,DA69)</f>
        <v>2</v>
      </c>
      <c r="DC69" s="3">
        <f>ROUND((DB69/$DB$71*100),2)</f>
        <v>3.28</v>
      </c>
      <c r="DD69" s="3" t="str">
        <f>(DC69&amp;"%"&amp;" "&amp;"("&amp;"n"&amp;"="&amp;DB69&amp;")")</f>
        <v>3.28% (n=2)</v>
      </c>
      <c r="DE69" s="3"/>
      <c r="DF69" s="102" t="s">
        <v>128</v>
      </c>
      <c r="DG69" s="3" t="str">
        <f>DH67</f>
        <v>KHH</v>
      </c>
      <c r="DH69" s="3">
        <f>COUNTIF($DF2:DF$65,DG69)</f>
        <v>1</v>
      </c>
      <c r="DI69" s="3">
        <f>ROUND((DH69/$DH$71*100),2)</f>
        <v>1.64</v>
      </c>
      <c r="DJ69" s="3" t="str">
        <f>(DI69&amp;"%"&amp;" "&amp;"("&amp;"n"&amp;"="&amp;DH69&amp;")")</f>
        <v>1.64% (n=1)</v>
      </c>
      <c r="DK69" s="102" t="s">
        <v>131</v>
      </c>
      <c r="DL69" s="3" t="str">
        <f>DM67</f>
        <v>KHH</v>
      </c>
      <c r="DM69" s="3">
        <f>COUNTIF($DK2:DK$65,DL69)</f>
        <v>1</v>
      </c>
      <c r="DN69" s="3">
        <f>ROUND((DM69/$DM$71*100),2)</f>
        <v>1.64</v>
      </c>
      <c r="DO69" s="3" t="str">
        <f>(DN69&amp;"%"&amp;" "&amp;"("&amp;"n"&amp;"="&amp;DM69&amp;")")</f>
        <v>1.64% (n=1)</v>
      </c>
      <c r="DP69" s="102" t="s">
        <v>134</v>
      </c>
      <c r="DQ69" s="3" t="str">
        <f>DR67</f>
        <v>KHH</v>
      </c>
      <c r="DR69" s="3">
        <f>COUNTIF($DP2:DP$65,DQ69)</f>
        <v>4</v>
      </c>
      <c r="DS69" s="3">
        <f>ROUND((DR69/$DR$71*100),2)</f>
        <v>6.56</v>
      </c>
      <c r="DT69" s="3" t="str">
        <f>(DS69&amp;"%"&amp;" "&amp;"("&amp;"n"&amp;"="&amp;DR69&amp;")")</f>
        <v>6.56% (n=4)</v>
      </c>
      <c r="EA69" s="102" t="s">
        <v>142</v>
      </c>
      <c r="EB69" s="3" t="str">
        <f>EC67</f>
        <v>Dương tính</v>
      </c>
      <c r="EC69" s="3">
        <f>COUNTIF($EA2:EA$65,EB69)</f>
        <v>0</v>
      </c>
      <c r="ED69" s="3">
        <f>ROUND((EC69/$EC$71*100),2)</f>
        <v>0</v>
      </c>
      <c r="EE69" s="3" t="str">
        <f>(ED69&amp;"%"&amp;" "&amp;"("&amp;"n"&amp;"="&amp;EC69&amp;")")</f>
        <v>0% (n=0)</v>
      </c>
      <c r="EG69" s="102" t="s">
        <v>236</v>
      </c>
      <c r="EH69" s="3" t="str">
        <f>EI67</f>
        <v>Dương tính</v>
      </c>
      <c r="EI69" s="3">
        <f>COUNTIF($EG2:EG$65,EH69)</f>
        <v>0</v>
      </c>
      <c r="EJ69" s="3">
        <f>ROUND((EI69/$EI$71*100),2)</f>
        <v>0</v>
      </c>
      <c r="EK69" s="3" t="str">
        <f>(EJ69&amp;"%"&amp;" "&amp;"("&amp;"n"&amp;"="&amp;EI69&amp;")")</f>
        <v>0% (n=0)</v>
      </c>
      <c r="EN69" s="102" t="s">
        <v>148</v>
      </c>
      <c r="EO69" s="3" t="str">
        <f>EP67</f>
        <v>Dương tính</v>
      </c>
      <c r="EP69" s="3">
        <f>COUNTIF($EN2:EN$65,EO69)</f>
        <v>0</v>
      </c>
      <c r="EQ69" s="3">
        <f>ROUND((EP69/$EP$71*100),2)</f>
        <v>0</v>
      </c>
      <c r="ER69" s="3" t="str">
        <f>(EQ69&amp;"%"&amp;" "&amp;"("&amp;"n"&amp;"="&amp;EP69&amp;")")</f>
        <v>0% (n=0)</v>
      </c>
      <c r="ET69" s="102" t="s">
        <v>241</v>
      </c>
      <c r="EU69" s="3" t="str">
        <f>EV67</f>
        <v>Dương tính</v>
      </c>
      <c r="EV69" s="3">
        <f>COUNTIF($ET2:ET$65,EU69)</f>
        <v>0</v>
      </c>
      <c r="EW69" s="3">
        <f>ROUND((EV69/$EV$71*100),2)</f>
        <v>0</v>
      </c>
      <c r="EX69" s="3" t="str">
        <f>(EW69&amp;"%"&amp;" "&amp;"("&amp;"n"&amp;"="&amp;EV69&amp;")")</f>
        <v>0% (n=0)</v>
      </c>
      <c r="FA69" s="102" t="s">
        <v>151</v>
      </c>
      <c r="FB69" s="3" t="str">
        <f>FC67</f>
        <v>Dương tính</v>
      </c>
      <c r="FC69" s="3">
        <f>COUNTIF($FA$2:FA$65,FB69)</f>
        <v>0</v>
      </c>
      <c r="FD69" s="3">
        <f>ROUND((FC69/$FC$71*100),2)</f>
        <v>0</v>
      </c>
      <c r="FE69" s="3" t="str">
        <f>(FD69&amp;"%"&amp;" "&amp;"("&amp;"n"&amp;"="&amp;FC69&amp;")")</f>
        <v>0% (n=0)</v>
      </c>
      <c r="FG69" s="102" t="s">
        <v>246</v>
      </c>
      <c r="FH69" s="3" t="str">
        <f>FI67</f>
        <v>Dương tính</v>
      </c>
      <c r="FI69" s="3">
        <f>COUNTIF($FG2:FG$65,FH69)</f>
        <v>0</v>
      </c>
      <c r="FJ69" s="3">
        <f>ROUND((FI69/$FI$71*100),2)</f>
        <v>0</v>
      </c>
      <c r="FK69" s="3" t="str">
        <f>(FJ69&amp;"%"&amp;" "&amp;"("&amp;"n"&amp;"="&amp;FI69&amp;")")</f>
        <v>0% (n=0)</v>
      </c>
      <c r="FR69" s="102" t="s">
        <v>160</v>
      </c>
      <c r="FS69" s="3" t="str">
        <f>FT67</f>
        <v>Có KTBT</v>
      </c>
      <c r="FT69" s="3">
        <f>COUNTIF($FR2:FR$65,FS69)</f>
        <v>0</v>
      </c>
      <c r="FU69" s="3">
        <f>ROUND((FT69/$FT$71*100),2)</f>
        <v>0</v>
      </c>
      <c r="FV69" s="3" t="str">
        <f>(FU69&amp;"%"&amp;" "&amp;"("&amp;"n"&amp;"="&amp;FT69&amp;")")</f>
        <v>0% (n=0)</v>
      </c>
      <c r="FY69" s="102" t="s">
        <v>164</v>
      </c>
      <c r="FZ69" s="3" t="str">
        <f>GA67</f>
        <v>Có KTBT</v>
      </c>
      <c r="GA69" s="3">
        <f>COUNTIF($FY2:FY$65,FZ69)</f>
        <v>0</v>
      </c>
      <c r="GB69" s="3">
        <f>ROUND((GA69/$GA$71*100),2)</f>
        <v>0</v>
      </c>
      <c r="GC69" s="3" t="str">
        <f>(GB69&amp;"%"&amp;" "&amp;"("&amp;"n"&amp;"="&amp;GA69&amp;")")</f>
        <v>0% (n=0)</v>
      </c>
      <c r="GF69" s="102" t="s">
        <v>168</v>
      </c>
      <c r="GG69" s="3" t="str">
        <f>GH67</f>
        <v>Có KTBT</v>
      </c>
      <c r="GH69" s="3">
        <f>COUNTIF($GF2:GF$65,GG69)</f>
        <v>0</v>
      </c>
      <c r="GI69" s="3">
        <f>ROUND((GH69/$GH$71*100),2)</f>
        <v>0</v>
      </c>
      <c r="GJ69" s="3" t="str">
        <f>(GI69&amp;"%"&amp;" "&amp;"("&amp;"n"&amp;"="&amp;GH69&amp;")")</f>
        <v>0% (n=0)</v>
      </c>
    </row>
    <row r="70" spans="1:197" s="2" customFormat="1" ht="23.25" customHeight="1">
      <c r="G70" s="15"/>
      <c r="AH70" s="102"/>
      <c r="AJ70" s="3" t="s">
        <v>280</v>
      </c>
      <c r="AK70" s="3">
        <f>AM67</f>
        <v>0</v>
      </c>
      <c r="AL70" s="3">
        <f>COUNTIF($AJ$3:$AJ$65,AK70)</f>
        <v>0</v>
      </c>
      <c r="AM70" s="3">
        <f>ROUND((AL70/$AL$72*100),2)</f>
        <v>0</v>
      </c>
      <c r="AN70" s="3" t="str">
        <f t="shared" ref="AN70" si="820">(AM70&amp;"%"&amp;" "&amp;"("&amp;"n"&amp;"="&amp;AL70&amp;")")</f>
        <v>0% (n=0)</v>
      </c>
      <c r="AT70" s="102"/>
      <c r="AV70" s="3" t="s">
        <v>279</v>
      </c>
      <c r="AW70" s="3">
        <f>AY67</f>
        <v>0</v>
      </c>
      <c r="AX70" s="3">
        <f>COUNTIF($AV$3:$AV$65,AW70)</f>
        <v>0</v>
      </c>
      <c r="AY70" s="3">
        <f t="shared" ref="AY70" si="821">ROUND((AX70/$AL$72*100),2)</f>
        <v>0</v>
      </c>
      <c r="AZ70" s="3" t="str">
        <f t="shared" ref="AZ70" si="822">(AY70&amp;"%"&amp;" "&amp;"("&amp;"n"&amp;"="&amp;AX70&amp;")")</f>
        <v>0% (n=0)</v>
      </c>
      <c r="BF70" s="102"/>
      <c r="BH70" s="3" t="s">
        <v>277</v>
      </c>
      <c r="BI70" s="3">
        <f>BJ67</f>
        <v>0</v>
      </c>
      <c r="BJ70" s="3">
        <f>COUNTIF($BH$3:$BH$65,BI70)</f>
        <v>0</v>
      </c>
      <c r="BK70" s="3">
        <f t="shared" si="818"/>
        <v>0</v>
      </c>
      <c r="BL70" s="3" t="str">
        <f t="shared" si="819"/>
        <v>0% (n=0)</v>
      </c>
      <c r="BZ70" s="102"/>
      <c r="CA70" s="3"/>
      <c r="CB70" s="3"/>
      <c r="CC70" s="3"/>
      <c r="CD70" s="3"/>
      <c r="CE70" s="102"/>
      <c r="CF70" s="3"/>
      <c r="CG70" s="3"/>
      <c r="CH70" s="3"/>
      <c r="CI70" s="3"/>
      <c r="CJ70" s="102"/>
      <c r="CK70" s="3"/>
      <c r="CL70" s="3"/>
      <c r="CM70" s="3"/>
      <c r="CN70" s="3"/>
      <c r="CO70" s="3"/>
      <c r="CP70" s="102"/>
      <c r="CQ70" s="3"/>
      <c r="CR70" s="3"/>
      <c r="CS70" s="3"/>
      <c r="CT70" s="3"/>
      <c r="CU70" s="102"/>
      <c r="CV70" s="3"/>
      <c r="CW70" s="3"/>
      <c r="CX70" s="3"/>
      <c r="CY70" s="3"/>
      <c r="CZ70" s="102"/>
      <c r="DA70" s="3"/>
      <c r="DB70" s="3"/>
      <c r="DC70" s="3"/>
      <c r="DD70" s="3"/>
      <c r="DE70" s="3"/>
      <c r="DF70" s="102"/>
      <c r="DG70" s="3"/>
      <c r="DH70" s="3"/>
      <c r="DI70" s="3"/>
      <c r="DJ70" s="3"/>
      <c r="DK70" s="102"/>
      <c r="DL70" s="3"/>
      <c r="DM70" s="3"/>
      <c r="DN70" s="3"/>
      <c r="DO70" s="3"/>
      <c r="DP70" s="102"/>
      <c r="DQ70" s="3"/>
      <c r="DR70" s="3"/>
      <c r="DS70" s="3"/>
      <c r="DT70" s="3"/>
      <c r="EA70" s="102"/>
      <c r="EB70" s="3"/>
      <c r="EC70" s="3"/>
      <c r="ED70" s="3"/>
      <c r="EE70" s="3"/>
      <c r="EG70" s="102"/>
      <c r="EH70" s="3"/>
      <c r="EI70" s="3"/>
      <c r="EJ70" s="3"/>
      <c r="EK70" s="3"/>
      <c r="EN70" s="102"/>
      <c r="EO70" s="3"/>
      <c r="EP70" s="3"/>
      <c r="EQ70" s="3"/>
      <c r="ER70" s="3"/>
      <c r="ET70" s="102"/>
      <c r="EU70" s="3"/>
      <c r="EV70" s="3"/>
      <c r="EW70" s="3"/>
      <c r="EX70" s="3"/>
      <c r="FA70" s="102"/>
      <c r="FB70" s="3"/>
      <c r="FC70" s="3"/>
      <c r="FD70" s="3"/>
      <c r="FE70" s="3"/>
      <c r="FG70" s="102"/>
      <c r="FH70" s="3"/>
      <c r="FI70" s="3"/>
      <c r="FJ70" s="3"/>
      <c r="FK70" s="3"/>
      <c r="FR70" s="102"/>
      <c r="FS70" s="3"/>
      <c r="FT70" s="3"/>
      <c r="FU70" s="3"/>
      <c r="FV70" s="3"/>
      <c r="FY70" s="102"/>
      <c r="FZ70" s="3"/>
      <c r="GA70" s="3"/>
      <c r="GB70" s="3"/>
      <c r="GC70" s="3"/>
      <c r="GF70" s="102"/>
      <c r="GG70" s="3"/>
      <c r="GH70" s="3"/>
      <c r="GI70" s="3"/>
      <c r="GJ70" s="3"/>
    </row>
    <row r="71" spans="1:197" s="2" customFormat="1" ht="23.25" customHeight="1">
      <c r="G71" s="15"/>
      <c r="AH71" s="102"/>
      <c r="AJ71" s="3"/>
      <c r="AK71" s="3"/>
      <c r="AL71" s="3"/>
      <c r="AM71" s="3"/>
      <c r="AN71" s="3"/>
      <c r="AT71" s="102"/>
      <c r="AV71" s="3"/>
      <c r="AW71" s="3"/>
      <c r="AX71" s="3"/>
      <c r="AY71" s="3"/>
      <c r="AZ71" s="3"/>
      <c r="BF71" s="102"/>
      <c r="BH71" s="3"/>
      <c r="BI71" s="3"/>
      <c r="BJ71" s="3"/>
      <c r="BK71" s="3"/>
      <c r="BL71" s="3"/>
      <c r="BZ71" s="102" t="s">
        <v>271</v>
      </c>
      <c r="CA71" s="3"/>
      <c r="CB71" s="3">
        <f>SUM(CB68:CB69)</f>
        <v>61</v>
      </c>
      <c r="CC71" s="3"/>
      <c r="CD71" s="3"/>
      <c r="CE71" s="102" t="s">
        <v>271</v>
      </c>
      <c r="CF71" s="3"/>
      <c r="CG71" s="3">
        <f>SUM(CG68:CG69)</f>
        <v>61</v>
      </c>
      <c r="CH71" s="3"/>
      <c r="CI71" s="3"/>
      <c r="CJ71" s="102" t="s">
        <v>271</v>
      </c>
      <c r="CK71" s="3"/>
      <c r="CL71" s="3">
        <f>SUM(CL68:CL69)</f>
        <v>61</v>
      </c>
      <c r="CM71" s="3"/>
      <c r="CN71" s="3"/>
      <c r="CO71" s="3"/>
      <c r="CP71" s="102" t="s">
        <v>271</v>
      </c>
      <c r="CQ71" s="3"/>
      <c r="CR71" s="3">
        <f>SUM(CR68:CR69)</f>
        <v>61</v>
      </c>
      <c r="CS71" s="3"/>
      <c r="CT71" s="3"/>
      <c r="CU71" s="102" t="s">
        <v>271</v>
      </c>
      <c r="CV71" s="3"/>
      <c r="CW71" s="3">
        <f>SUM(CW68:CW69)</f>
        <v>61</v>
      </c>
      <c r="CX71" s="3"/>
      <c r="CY71" s="3"/>
      <c r="CZ71" s="102" t="s">
        <v>271</v>
      </c>
      <c r="DA71" s="3"/>
      <c r="DB71" s="3">
        <f>SUM(DB68:DB69)</f>
        <v>61</v>
      </c>
      <c r="DC71" s="3"/>
      <c r="DD71" s="3"/>
      <c r="DE71" s="3"/>
      <c r="DF71" s="102" t="s">
        <v>271</v>
      </c>
      <c r="DG71" s="3"/>
      <c r="DH71" s="3">
        <f>SUM(DH68:DH69)</f>
        <v>61</v>
      </c>
      <c r="DI71" s="3"/>
      <c r="DJ71" s="3"/>
      <c r="DK71" s="102" t="s">
        <v>271</v>
      </c>
      <c r="DL71" s="3"/>
      <c r="DM71" s="3">
        <f>SUM(DM68:DM69)</f>
        <v>61</v>
      </c>
      <c r="DN71" s="3"/>
      <c r="DO71" s="3"/>
      <c r="DP71" s="102" t="s">
        <v>271</v>
      </c>
      <c r="DQ71" s="3"/>
      <c r="DR71" s="3">
        <f>SUM(DR68:DR69)</f>
        <v>61</v>
      </c>
      <c r="DS71" s="3"/>
      <c r="DT71" s="3"/>
      <c r="EA71" s="102" t="s">
        <v>271</v>
      </c>
      <c r="EB71" s="3"/>
      <c r="EC71" s="3">
        <f>SUM(EC68:EC69)</f>
        <v>30</v>
      </c>
      <c r="ED71" s="3"/>
      <c r="EE71" s="3"/>
      <c r="EG71" s="102" t="s">
        <v>271</v>
      </c>
      <c r="EH71" s="3"/>
      <c r="EI71" s="3">
        <f>SUM(EI68:EI69)</f>
        <v>29</v>
      </c>
      <c r="EJ71" s="3"/>
      <c r="EK71" s="3"/>
      <c r="EN71" s="102" t="s">
        <v>271</v>
      </c>
      <c r="EO71" s="3"/>
      <c r="EP71" s="3">
        <f>SUM(EP68:EP69)</f>
        <v>30</v>
      </c>
      <c r="EQ71" s="3"/>
      <c r="ER71" s="3"/>
      <c r="ET71" s="102" t="s">
        <v>271</v>
      </c>
      <c r="EU71" s="3"/>
      <c r="EV71" s="3">
        <f>SUM(EV68:EV69)</f>
        <v>29</v>
      </c>
      <c r="EW71" s="3"/>
      <c r="EX71" s="3"/>
      <c r="FA71" s="102" t="s">
        <v>271</v>
      </c>
      <c r="FB71" s="3"/>
      <c r="FC71" s="3">
        <f>SUM(FC68:FC69)</f>
        <v>30</v>
      </c>
      <c r="FD71" s="3"/>
      <c r="FE71" s="3"/>
      <c r="FG71" s="102" t="s">
        <v>271</v>
      </c>
      <c r="FH71" s="3"/>
      <c r="FI71" s="3">
        <f>SUM(FI68:FI69)</f>
        <v>29</v>
      </c>
      <c r="FJ71" s="3"/>
      <c r="FK71" s="3"/>
      <c r="FR71" s="102" t="s">
        <v>271</v>
      </c>
      <c r="FS71" s="3"/>
      <c r="FT71" s="3">
        <f>SUM(FT68:FT69)</f>
        <v>21</v>
      </c>
      <c r="FU71" s="3"/>
      <c r="FV71" s="3"/>
      <c r="FY71" s="102" t="s">
        <v>271</v>
      </c>
      <c r="FZ71" s="3"/>
      <c r="GA71" s="3">
        <f>SUM(GA68:GA69)</f>
        <v>21</v>
      </c>
      <c r="GB71" s="3"/>
      <c r="GC71" s="3"/>
      <c r="GF71" s="102" t="s">
        <v>271</v>
      </c>
      <c r="GG71" s="3"/>
      <c r="GH71" s="3">
        <f>SUM(GH68:GH69)</f>
        <v>21</v>
      </c>
      <c r="GI71" s="3"/>
      <c r="GJ71" s="3"/>
    </row>
    <row r="72" spans="1:197" s="2" customFormat="1" ht="23.25" customHeight="1">
      <c r="G72" s="15"/>
      <c r="AH72" s="102"/>
      <c r="AJ72" s="3" t="s">
        <v>271</v>
      </c>
      <c r="AK72" s="3"/>
      <c r="AL72" s="3">
        <f>SUM(AL68:AL70)</f>
        <v>61</v>
      </c>
      <c r="AM72" s="3"/>
      <c r="AN72" s="3"/>
      <c r="AT72" s="102"/>
      <c r="AV72" s="3" t="s">
        <v>271</v>
      </c>
      <c r="AW72" s="3"/>
      <c r="AX72" s="3">
        <f>SUM(AX68:AX70)</f>
        <v>61</v>
      </c>
      <c r="AY72" s="3"/>
      <c r="AZ72" s="3"/>
      <c r="BF72" s="102"/>
      <c r="BH72" s="3" t="s">
        <v>271</v>
      </c>
      <c r="BI72" s="3"/>
      <c r="BJ72" s="3">
        <f>SUM(BJ68:BJ70)</f>
        <v>61</v>
      </c>
      <c r="BK72" s="3"/>
      <c r="BL72" s="3"/>
      <c r="BZ72" s="102"/>
      <c r="CE72" s="102"/>
      <c r="CJ72" s="102"/>
      <c r="CP72" s="102"/>
      <c r="CU72" s="102"/>
      <c r="CZ72" s="102"/>
      <c r="DF72" s="102"/>
      <c r="DK72" s="102"/>
      <c r="DP72" s="102"/>
      <c r="EA72" s="102"/>
      <c r="EB72" s="43"/>
      <c r="EG72" s="102"/>
      <c r="EN72" s="102"/>
      <c r="ET72" s="102"/>
      <c r="FA72" s="102"/>
      <c r="FG72" s="102"/>
      <c r="FR72" s="102"/>
      <c r="FY72" s="102"/>
      <c r="GF72" s="102"/>
    </row>
    <row r="73" spans="1:197" s="2" customFormat="1" ht="23.25" customHeight="1">
      <c r="G73" s="15"/>
      <c r="AH73" s="102"/>
      <c r="AT73" s="102"/>
      <c r="BF73" s="102"/>
      <c r="BZ73" s="102"/>
      <c r="CC73" s="98"/>
      <c r="CE73" s="102"/>
      <c r="CJ73" s="102"/>
      <c r="CP73" s="102"/>
      <c r="CU73" s="102"/>
      <c r="CZ73" s="102"/>
      <c r="DF73" s="102"/>
      <c r="DK73" s="102"/>
      <c r="DP73" s="102"/>
      <c r="EA73" s="102"/>
      <c r="EB73" s="43"/>
      <c r="EG73" s="102"/>
      <c r="EN73" s="102"/>
      <c r="ET73" s="102"/>
      <c r="FA73" s="102"/>
      <c r="FG73" s="102"/>
      <c r="FR73" s="102"/>
      <c r="FY73" s="102"/>
      <c r="GF73" s="102"/>
    </row>
    <row r="74" spans="1:197" s="2" customFormat="1" ht="23.25" customHeight="1">
      <c r="G74" s="15"/>
      <c r="AH74" s="102"/>
      <c r="AT74" s="102"/>
      <c r="BF74" s="102"/>
      <c r="BZ74" s="102"/>
      <c r="CC74" s="98"/>
      <c r="CE74" s="102"/>
      <c r="CJ74" s="102"/>
      <c r="CP74" s="102"/>
      <c r="CU74" s="102"/>
      <c r="CZ74" s="102"/>
      <c r="DF74" s="102"/>
      <c r="DK74" s="102"/>
      <c r="DP74" s="102"/>
      <c r="EA74" s="102"/>
      <c r="EB74" s="43"/>
      <c r="EG74" s="102"/>
      <c r="EN74" s="102"/>
      <c r="ET74" s="102"/>
      <c r="FA74" s="102"/>
      <c r="FG74" s="102"/>
      <c r="FR74" s="102"/>
      <c r="FY74" s="102"/>
      <c r="GF74" s="102"/>
    </row>
    <row r="75" spans="1:197" s="2" customFormat="1" ht="23.25" customHeight="1">
      <c r="G75" s="15"/>
      <c r="AH75" s="102"/>
      <c r="AT75" s="102"/>
      <c r="BF75" s="102"/>
      <c r="BZ75" s="102"/>
      <c r="CE75" s="102"/>
      <c r="CJ75" s="102"/>
      <c r="CP75" s="102"/>
      <c r="CU75" s="102"/>
      <c r="CZ75" s="102"/>
      <c r="DF75" s="102"/>
      <c r="DK75" s="102"/>
      <c r="DP75" s="102"/>
      <c r="EA75" s="102"/>
      <c r="EB75" s="43"/>
      <c r="EG75" s="102"/>
      <c r="EN75" s="102"/>
      <c r="ET75" s="102"/>
      <c r="FA75" s="102"/>
      <c r="FG75" s="102"/>
      <c r="FR75" s="102"/>
      <c r="FY75" s="102"/>
      <c r="GF75" s="102"/>
    </row>
    <row r="76" spans="1:197" s="2" customFormat="1" ht="23.25" customHeight="1">
      <c r="G76" s="15"/>
      <c r="AH76" s="102"/>
      <c r="AT76" s="102"/>
      <c r="BF76" s="102"/>
      <c r="BZ76" s="102"/>
      <c r="CE76" s="102"/>
      <c r="CJ76" s="102"/>
      <c r="CP76" s="102"/>
      <c r="CU76" s="102"/>
      <c r="CZ76" s="102"/>
      <c r="DF76" s="102"/>
      <c r="DK76" s="102"/>
      <c r="DP76" s="102"/>
      <c r="EA76" s="102"/>
      <c r="EB76" s="43"/>
      <c r="EG76" s="102"/>
      <c r="EN76" s="102"/>
      <c r="ET76" s="102"/>
      <c r="FA76" s="102"/>
      <c r="FG76" s="102"/>
      <c r="FR76" s="102"/>
      <c r="FY76" s="102"/>
      <c r="GF76" s="102"/>
    </row>
    <row r="77" spans="1:197" s="2" customFormat="1" ht="23.25" customHeight="1">
      <c r="G77" s="15"/>
      <c r="AH77" s="102"/>
      <c r="AT77" s="102"/>
      <c r="BF77" s="102"/>
      <c r="BZ77" s="102"/>
      <c r="CE77" s="102"/>
      <c r="CJ77" s="102"/>
      <c r="CP77" s="102"/>
      <c r="CU77" s="102"/>
      <c r="CZ77" s="102"/>
      <c r="DF77" s="102"/>
      <c r="DK77" s="102"/>
      <c r="DP77" s="102"/>
      <c r="EA77" s="102"/>
      <c r="EB77" s="43"/>
      <c r="EG77" s="102"/>
      <c r="EN77" s="102"/>
      <c r="ET77" s="102"/>
      <c r="FA77" s="102"/>
      <c r="FG77" s="102"/>
      <c r="FR77" s="102"/>
      <c r="FY77" s="102"/>
      <c r="GF77" s="102"/>
    </row>
    <row r="78" spans="1:197" s="2" customFormat="1" ht="23.25" customHeight="1">
      <c r="G78" s="15"/>
      <c r="AH78" s="102"/>
      <c r="AT78" s="102"/>
      <c r="BF78" s="102"/>
      <c r="BZ78" s="102"/>
      <c r="CE78" s="102"/>
      <c r="CJ78" s="102"/>
      <c r="CP78" s="102"/>
      <c r="CU78" s="102"/>
      <c r="CZ78" s="102"/>
      <c r="DF78" s="102"/>
      <c r="DK78" s="102"/>
      <c r="DP78" s="102"/>
      <c r="EA78" s="102"/>
      <c r="EB78" s="43"/>
      <c r="EG78" s="102"/>
      <c r="EN78" s="102"/>
      <c r="ET78" s="102"/>
      <c r="FA78" s="102"/>
      <c r="FG78" s="102"/>
      <c r="FR78" s="102"/>
      <c r="FY78" s="102"/>
      <c r="GF78" s="102"/>
    </row>
    <row r="79" spans="1:197" s="2" customFormat="1" ht="23.25" customHeight="1">
      <c r="G79" s="15"/>
      <c r="AH79" s="102"/>
      <c r="AT79" s="102"/>
      <c r="BF79" s="102"/>
      <c r="BZ79" s="102"/>
      <c r="CE79" s="102"/>
      <c r="CJ79" s="102"/>
      <c r="CP79" s="102"/>
      <c r="CU79" s="102"/>
      <c r="CZ79" s="102"/>
      <c r="DF79" s="102"/>
      <c r="DK79" s="102"/>
      <c r="DP79" s="102"/>
      <c r="EA79" s="102"/>
      <c r="EB79" s="43"/>
      <c r="EG79" s="102"/>
      <c r="EN79" s="102"/>
      <c r="ET79" s="102"/>
      <c r="FA79" s="102"/>
      <c r="FG79" s="102"/>
      <c r="FR79" s="102"/>
      <c r="FY79" s="102"/>
      <c r="GF79" s="102"/>
    </row>
    <row r="80" spans="1:197" s="2" customFormat="1" ht="23.25" customHeight="1">
      <c r="G80" s="15"/>
      <c r="AH80" s="102"/>
      <c r="AT80" s="102"/>
      <c r="BF80" s="102"/>
      <c r="BZ80" s="102"/>
      <c r="CE80" s="102"/>
      <c r="CJ80" s="102"/>
      <c r="CP80" s="102"/>
      <c r="CU80" s="102"/>
      <c r="CZ80" s="102"/>
      <c r="DF80" s="102"/>
      <c r="DK80" s="102"/>
      <c r="DP80" s="102"/>
      <c r="EA80" s="102"/>
      <c r="EB80" s="43"/>
      <c r="EG80" s="102"/>
      <c r="EN80" s="102"/>
      <c r="ET80" s="102"/>
      <c r="FA80" s="102"/>
      <c r="FG80" s="102"/>
      <c r="FR80" s="102"/>
      <c r="FY80" s="102"/>
      <c r="GF80" s="102"/>
    </row>
    <row r="81" spans="7:188" s="2" customFormat="1" ht="23.25" customHeight="1">
      <c r="G81" s="15"/>
      <c r="AH81" s="102"/>
      <c r="AT81" s="102"/>
      <c r="BF81" s="102"/>
      <c r="BZ81" s="102"/>
      <c r="CE81" s="102"/>
      <c r="CJ81" s="102"/>
      <c r="CP81" s="102"/>
      <c r="CU81" s="102"/>
      <c r="CZ81" s="102"/>
      <c r="DF81" s="102"/>
      <c r="DK81" s="102"/>
      <c r="DP81" s="102"/>
      <c r="EA81" s="102"/>
      <c r="EB81" s="43"/>
      <c r="EG81" s="102"/>
      <c r="EN81" s="102"/>
      <c r="ET81" s="102"/>
      <c r="FA81" s="102"/>
      <c r="FG81" s="102"/>
      <c r="FR81" s="102"/>
      <c r="FY81" s="102"/>
      <c r="GF81" s="102"/>
    </row>
    <row r="82" spans="7:188" s="2" customFormat="1" ht="23.25" customHeight="1">
      <c r="G82" s="15"/>
      <c r="AH82" s="102"/>
      <c r="AT82" s="102"/>
      <c r="BF82" s="102"/>
      <c r="BZ82" s="102"/>
      <c r="CE82" s="102"/>
      <c r="CJ82" s="102"/>
      <c r="CP82" s="102"/>
      <c r="CU82" s="102"/>
      <c r="CZ82" s="102"/>
      <c r="DF82" s="102"/>
      <c r="DK82" s="102"/>
      <c r="DP82" s="102"/>
      <c r="EA82" s="102"/>
      <c r="EB82" s="43"/>
      <c r="EG82" s="102"/>
      <c r="EN82" s="102"/>
      <c r="ET82" s="102"/>
      <c r="FA82" s="102"/>
      <c r="FG82" s="102"/>
      <c r="FR82" s="102"/>
      <c r="FY82" s="102"/>
      <c r="GF82" s="102"/>
    </row>
    <row r="83" spans="7:188" s="2" customFormat="1" ht="23.25" customHeight="1">
      <c r="G83" s="15"/>
      <c r="AH83" s="102"/>
      <c r="AT83" s="102"/>
      <c r="BF83" s="102"/>
      <c r="BZ83" s="102"/>
      <c r="CE83" s="102"/>
      <c r="CJ83" s="102"/>
      <c r="CP83" s="102"/>
      <c r="CU83" s="102"/>
      <c r="CZ83" s="102"/>
      <c r="DF83" s="102"/>
      <c r="DK83" s="102"/>
      <c r="DP83" s="102"/>
      <c r="EA83" s="102"/>
      <c r="EB83" s="43"/>
      <c r="EG83" s="102"/>
      <c r="EN83" s="102"/>
      <c r="ET83" s="102"/>
      <c r="FA83" s="102"/>
      <c r="FG83" s="102"/>
      <c r="FR83" s="102"/>
      <c r="FY83" s="102"/>
      <c r="GF83" s="102"/>
    </row>
    <row r="84" spans="7:188" s="2" customFormat="1" ht="23.25" customHeight="1">
      <c r="G84" s="15"/>
      <c r="AH84" s="102"/>
      <c r="AT84" s="102"/>
      <c r="BF84" s="102"/>
      <c r="BZ84" s="102"/>
      <c r="CE84" s="102"/>
      <c r="CJ84" s="102"/>
      <c r="CP84" s="102"/>
      <c r="CU84" s="102"/>
      <c r="CZ84" s="102"/>
      <c r="DF84" s="102"/>
      <c r="DK84" s="102"/>
      <c r="DP84" s="102"/>
      <c r="EA84" s="102"/>
      <c r="EB84" s="43"/>
      <c r="EG84" s="102"/>
      <c r="EN84" s="102"/>
      <c r="ET84" s="102"/>
      <c r="FA84" s="102"/>
      <c r="FG84" s="102"/>
      <c r="FR84" s="102"/>
      <c r="FY84" s="102"/>
      <c r="GF84" s="102"/>
    </row>
    <row r="85" spans="7:188" s="2" customFormat="1" ht="23.25" customHeight="1">
      <c r="G85" s="15"/>
      <c r="AH85" s="102"/>
      <c r="AT85" s="102"/>
      <c r="BF85" s="102"/>
      <c r="BZ85" s="102"/>
      <c r="CE85" s="102"/>
      <c r="CJ85" s="102"/>
      <c r="CP85" s="102"/>
      <c r="CU85" s="102"/>
      <c r="CZ85" s="102"/>
      <c r="DF85" s="102"/>
      <c r="DK85" s="102"/>
      <c r="DP85" s="102"/>
      <c r="EA85" s="102"/>
      <c r="EB85" s="43"/>
      <c r="EG85" s="102"/>
      <c r="EN85" s="102"/>
      <c r="ET85" s="102"/>
      <c r="FA85" s="102"/>
      <c r="FG85" s="102"/>
      <c r="FR85" s="102"/>
      <c r="FY85" s="102"/>
      <c r="GF85" s="102"/>
    </row>
    <row r="86" spans="7:188" s="2" customFormat="1" ht="23.25" customHeight="1">
      <c r="G86" s="15"/>
      <c r="AH86" s="102"/>
      <c r="AT86" s="102"/>
      <c r="BF86" s="102"/>
      <c r="BZ86" s="102"/>
      <c r="CE86" s="102"/>
      <c r="CJ86" s="102"/>
      <c r="CP86" s="102"/>
      <c r="CU86" s="102"/>
      <c r="CZ86" s="102"/>
      <c r="DF86" s="102"/>
      <c r="DK86" s="102"/>
      <c r="DP86" s="102"/>
      <c r="EA86" s="102"/>
      <c r="EB86" s="43"/>
      <c r="EG86" s="102"/>
      <c r="EN86" s="102"/>
      <c r="ET86" s="102"/>
      <c r="FA86" s="102"/>
      <c r="FG86" s="102"/>
      <c r="FR86" s="102"/>
      <c r="FY86" s="102"/>
      <c r="GF86" s="102"/>
    </row>
    <row r="87" spans="7:188" s="2" customFormat="1" ht="23.25" customHeight="1">
      <c r="G87" s="15"/>
      <c r="AH87" s="102"/>
      <c r="AT87" s="102"/>
      <c r="BF87" s="102"/>
      <c r="BZ87" s="102"/>
      <c r="CE87" s="102"/>
      <c r="CJ87" s="102"/>
      <c r="CP87" s="102"/>
      <c r="CU87" s="102"/>
      <c r="CZ87" s="102"/>
      <c r="DF87" s="102"/>
      <c r="DK87" s="102"/>
      <c r="DP87" s="102"/>
      <c r="EA87" s="102"/>
      <c r="EB87" s="43"/>
      <c r="EG87" s="102"/>
      <c r="EN87" s="102"/>
      <c r="ET87" s="102"/>
      <c r="FA87" s="102"/>
      <c r="FG87" s="102"/>
      <c r="FR87" s="102"/>
      <c r="FY87" s="102"/>
      <c r="GF87" s="102"/>
    </row>
    <row r="88" spans="7:188" s="2" customFormat="1" ht="23.25" customHeight="1">
      <c r="G88" s="15"/>
      <c r="AH88" s="102"/>
      <c r="AT88" s="102"/>
      <c r="BF88" s="102"/>
      <c r="BZ88" s="102"/>
      <c r="CE88" s="102"/>
      <c r="CJ88" s="102"/>
      <c r="CP88" s="102"/>
      <c r="CU88" s="102"/>
      <c r="CZ88" s="102"/>
      <c r="DF88" s="102"/>
      <c r="DK88" s="102"/>
      <c r="DP88" s="102"/>
      <c r="EA88" s="102"/>
      <c r="EB88" s="43"/>
      <c r="EG88" s="102"/>
      <c r="EN88" s="102"/>
      <c r="ET88" s="102"/>
      <c r="FA88" s="102"/>
      <c r="FG88" s="102"/>
      <c r="FR88" s="102"/>
      <c r="FY88" s="102"/>
      <c r="GF88" s="102"/>
    </row>
    <row r="89" spans="7:188" s="2" customFormat="1" ht="23.25" customHeight="1">
      <c r="G89" s="15"/>
      <c r="AH89" s="102"/>
      <c r="AT89" s="102"/>
      <c r="BF89" s="102"/>
      <c r="BZ89" s="102"/>
      <c r="CE89" s="102"/>
      <c r="CJ89" s="102"/>
      <c r="CP89" s="102"/>
      <c r="CU89" s="102"/>
      <c r="CZ89" s="102"/>
      <c r="DF89" s="102"/>
      <c r="DK89" s="102"/>
      <c r="DP89" s="102"/>
      <c r="EA89" s="102"/>
      <c r="EB89" s="43"/>
      <c r="EG89" s="102"/>
      <c r="EN89" s="102"/>
      <c r="ET89" s="102"/>
      <c r="FA89" s="102"/>
      <c r="FG89" s="102"/>
      <c r="FR89" s="102"/>
      <c r="FY89" s="102"/>
      <c r="GF89" s="102"/>
    </row>
    <row r="90" spans="7:188" s="2" customFormat="1" ht="23.25" customHeight="1">
      <c r="G90" s="15"/>
      <c r="AH90" s="102"/>
      <c r="AT90" s="102"/>
      <c r="BF90" s="102"/>
      <c r="BZ90" s="102"/>
      <c r="CE90" s="102"/>
      <c r="CJ90" s="102"/>
      <c r="CP90" s="102"/>
      <c r="CU90" s="102"/>
      <c r="CZ90" s="102"/>
      <c r="DF90" s="102"/>
      <c r="DK90" s="102"/>
      <c r="DP90" s="102"/>
      <c r="EA90" s="102"/>
      <c r="EB90" s="43"/>
      <c r="EG90" s="102"/>
      <c r="EN90" s="102"/>
      <c r="ET90" s="102"/>
      <c r="FA90" s="102"/>
      <c r="FG90" s="102"/>
      <c r="FR90" s="102"/>
      <c r="FY90" s="102"/>
      <c r="GF90" s="102"/>
    </row>
    <row r="91" spans="7:188" s="2" customFormat="1" ht="23.25" customHeight="1">
      <c r="G91" s="15"/>
      <c r="AH91" s="102"/>
      <c r="AT91" s="102"/>
      <c r="BF91" s="102"/>
      <c r="BZ91" s="102"/>
      <c r="CE91" s="102"/>
      <c r="CJ91" s="102"/>
      <c r="CP91" s="102"/>
      <c r="CU91" s="102"/>
      <c r="CZ91" s="102"/>
      <c r="DF91" s="102"/>
      <c r="DK91" s="102"/>
      <c r="DP91" s="102"/>
      <c r="EA91" s="102"/>
      <c r="EB91" s="43"/>
      <c r="EG91" s="102"/>
      <c r="EN91" s="102"/>
      <c r="ET91" s="102"/>
      <c r="FA91" s="102"/>
      <c r="FG91" s="102"/>
      <c r="FR91" s="102"/>
      <c r="FY91" s="102"/>
      <c r="GF91" s="102"/>
    </row>
    <row r="92" spans="7:188" s="2" customFormat="1" ht="23.25" customHeight="1">
      <c r="G92" s="15"/>
      <c r="AH92" s="102"/>
      <c r="AT92" s="102"/>
      <c r="BF92" s="102"/>
      <c r="BZ92" s="102"/>
      <c r="CE92" s="102"/>
      <c r="CJ92" s="102"/>
      <c r="CP92" s="102"/>
      <c r="CU92" s="102"/>
      <c r="CZ92" s="102"/>
      <c r="DF92" s="102"/>
      <c r="DK92" s="102"/>
      <c r="DP92" s="102"/>
      <c r="EA92" s="102"/>
      <c r="EB92" s="43"/>
      <c r="EG92" s="102"/>
      <c r="EN92" s="102"/>
      <c r="ET92" s="102"/>
      <c r="FA92" s="102"/>
      <c r="FG92" s="102"/>
      <c r="FR92" s="102"/>
      <c r="FY92" s="102"/>
      <c r="GF92" s="102"/>
    </row>
    <row r="93" spans="7:188" s="2" customFormat="1" ht="23.25" customHeight="1">
      <c r="G93" s="15"/>
      <c r="AH93" s="102"/>
      <c r="AT93" s="102"/>
      <c r="BF93" s="102"/>
      <c r="BZ93" s="102"/>
      <c r="CE93" s="102"/>
      <c r="CJ93" s="102"/>
      <c r="CP93" s="102"/>
      <c r="CU93" s="102"/>
      <c r="CZ93" s="102"/>
      <c r="DF93" s="102"/>
      <c r="DK93" s="102"/>
      <c r="DP93" s="102"/>
      <c r="EA93" s="102"/>
      <c r="EB93" s="43"/>
      <c r="EG93" s="102"/>
      <c r="EN93" s="102"/>
      <c r="ET93" s="102"/>
      <c r="FA93" s="102"/>
      <c r="FG93" s="102"/>
      <c r="FR93" s="102"/>
      <c r="FY93" s="102"/>
      <c r="GF93" s="102"/>
    </row>
    <row r="94" spans="7:188" s="2" customFormat="1" ht="23.25" customHeight="1">
      <c r="G94" s="15"/>
      <c r="AH94" s="102"/>
      <c r="AT94" s="102"/>
      <c r="BF94" s="102"/>
      <c r="BZ94" s="102"/>
      <c r="CE94" s="102"/>
      <c r="CJ94" s="102"/>
      <c r="CP94" s="102"/>
      <c r="CU94" s="102"/>
      <c r="CZ94" s="102"/>
      <c r="DF94" s="102"/>
      <c r="DK94" s="102"/>
      <c r="DP94" s="102"/>
      <c r="EA94" s="102"/>
      <c r="EB94" s="43"/>
      <c r="EG94" s="102"/>
      <c r="EN94" s="102"/>
      <c r="ET94" s="102"/>
      <c r="FA94" s="102"/>
      <c r="FG94" s="102"/>
      <c r="FR94" s="102"/>
      <c r="FY94" s="102"/>
      <c r="GF94" s="102"/>
    </row>
    <row r="95" spans="7:188" s="2" customFormat="1" ht="23.25" customHeight="1">
      <c r="G95" s="15"/>
      <c r="AH95" s="102"/>
      <c r="AT95" s="102"/>
      <c r="BF95" s="102"/>
      <c r="BZ95" s="102"/>
      <c r="CE95" s="102"/>
      <c r="CJ95" s="102"/>
      <c r="CP95" s="102"/>
      <c r="CU95" s="102"/>
      <c r="CZ95" s="102"/>
      <c r="DF95" s="102"/>
      <c r="DK95" s="102"/>
      <c r="DP95" s="102"/>
      <c r="EA95" s="102"/>
      <c r="EB95" s="43"/>
      <c r="EG95" s="102"/>
      <c r="EN95" s="102"/>
      <c r="ET95" s="102"/>
      <c r="FA95" s="102"/>
      <c r="FG95" s="102"/>
      <c r="FR95" s="102"/>
      <c r="FY95" s="102"/>
      <c r="GF95" s="102"/>
    </row>
    <row r="96" spans="7:188" s="2" customFormat="1" ht="23.25" customHeight="1">
      <c r="G96" s="15"/>
      <c r="AH96" s="102"/>
      <c r="AT96" s="102"/>
      <c r="BF96" s="102"/>
      <c r="BZ96" s="102"/>
      <c r="CE96" s="102"/>
      <c r="CJ96" s="102"/>
      <c r="CP96" s="102"/>
      <c r="CU96" s="102"/>
      <c r="CZ96" s="102"/>
      <c r="DF96" s="102"/>
      <c r="DK96" s="102"/>
      <c r="DP96" s="102"/>
      <c r="EA96" s="102"/>
      <c r="EB96" s="43"/>
      <c r="EG96" s="102"/>
      <c r="EN96" s="102"/>
      <c r="ET96" s="102"/>
      <c r="FA96" s="102"/>
      <c r="FG96" s="102"/>
      <c r="FR96" s="102"/>
      <c r="FY96" s="102"/>
      <c r="GF96" s="102"/>
    </row>
    <row r="97" spans="7:188" s="2" customFormat="1" ht="23.25" customHeight="1">
      <c r="G97" s="15"/>
      <c r="AH97" s="102"/>
      <c r="AT97" s="102"/>
      <c r="BF97" s="102"/>
      <c r="BZ97" s="102"/>
      <c r="CE97" s="102"/>
      <c r="CJ97" s="102"/>
      <c r="CP97" s="102"/>
      <c r="CU97" s="102"/>
      <c r="CZ97" s="102"/>
      <c r="DF97" s="102"/>
      <c r="DK97" s="102"/>
      <c r="DP97" s="102"/>
      <c r="EA97" s="102"/>
      <c r="EB97" s="43"/>
      <c r="EG97" s="102"/>
      <c r="EN97" s="102"/>
      <c r="ET97" s="102"/>
      <c r="FA97" s="102"/>
      <c r="FG97" s="102"/>
      <c r="FR97" s="102"/>
      <c r="FY97" s="102"/>
      <c r="GF97" s="102"/>
    </row>
    <row r="98" spans="7:188" s="2" customFormat="1" ht="23.25" customHeight="1">
      <c r="G98" s="15"/>
      <c r="AH98" s="102"/>
      <c r="AT98" s="102"/>
      <c r="BF98" s="102"/>
      <c r="BZ98" s="102"/>
      <c r="CE98" s="102"/>
      <c r="CJ98" s="102"/>
      <c r="CP98" s="102"/>
      <c r="CU98" s="102"/>
      <c r="CZ98" s="102"/>
      <c r="DF98" s="102"/>
      <c r="DK98" s="102"/>
      <c r="DP98" s="102"/>
      <c r="EA98" s="102"/>
      <c r="EB98" s="43"/>
      <c r="EG98" s="102"/>
      <c r="EN98" s="102"/>
      <c r="ET98" s="102"/>
      <c r="FA98" s="102"/>
      <c r="FG98" s="102"/>
      <c r="FR98" s="102"/>
      <c r="FY98" s="102"/>
      <c r="GF98" s="102"/>
    </row>
    <row r="99" spans="7:188" s="2" customFormat="1" ht="23.25" customHeight="1">
      <c r="G99" s="15"/>
      <c r="AH99" s="102"/>
      <c r="AT99" s="102"/>
      <c r="BF99" s="102"/>
      <c r="BZ99" s="102"/>
      <c r="CE99" s="102"/>
      <c r="CJ99" s="102"/>
      <c r="CP99" s="102"/>
      <c r="CU99" s="102"/>
      <c r="CZ99" s="102"/>
      <c r="DF99" s="102"/>
      <c r="DK99" s="102"/>
      <c r="DP99" s="102"/>
      <c r="EA99" s="102"/>
      <c r="EB99" s="43"/>
      <c r="EG99" s="102"/>
      <c r="EN99" s="102"/>
      <c r="ET99" s="102"/>
      <c r="FA99" s="102"/>
      <c r="FG99" s="102"/>
      <c r="FR99" s="102"/>
      <c r="FY99" s="102"/>
      <c r="GF99" s="102"/>
    </row>
    <row r="100" spans="7:188" s="2" customFormat="1" ht="23.25" customHeight="1">
      <c r="G100" s="15"/>
      <c r="AH100" s="102"/>
      <c r="AT100" s="102"/>
      <c r="BF100" s="102"/>
      <c r="BZ100" s="102"/>
      <c r="CE100" s="102"/>
      <c r="CJ100" s="102"/>
      <c r="CP100" s="102"/>
      <c r="CU100" s="102"/>
      <c r="CZ100" s="102"/>
      <c r="DF100" s="102"/>
      <c r="DK100" s="102"/>
      <c r="DP100" s="102"/>
      <c r="EA100" s="102"/>
      <c r="EB100" s="43"/>
      <c r="EG100" s="102"/>
      <c r="EN100" s="102"/>
      <c r="ET100" s="102"/>
      <c r="FA100" s="102"/>
      <c r="FG100" s="102"/>
      <c r="FR100" s="102"/>
      <c r="FY100" s="102"/>
      <c r="GF100" s="102"/>
    </row>
    <row r="101" spans="7:188" s="2" customFormat="1" ht="23.25" customHeight="1">
      <c r="G101" s="15"/>
      <c r="AH101" s="102"/>
      <c r="AT101" s="102"/>
      <c r="BF101" s="102"/>
      <c r="BZ101" s="102"/>
      <c r="CE101" s="102"/>
      <c r="CJ101" s="102"/>
      <c r="CP101" s="102"/>
      <c r="CU101" s="102"/>
      <c r="CZ101" s="102"/>
      <c r="DF101" s="102"/>
      <c r="DK101" s="102"/>
      <c r="DP101" s="102"/>
      <c r="EA101" s="102"/>
      <c r="EB101" s="43"/>
      <c r="EG101" s="102"/>
      <c r="EN101" s="102"/>
      <c r="ET101" s="102"/>
      <c r="FA101" s="102"/>
      <c r="FG101" s="102"/>
      <c r="FR101" s="102"/>
      <c r="FY101" s="102"/>
      <c r="GF101" s="102"/>
    </row>
    <row r="102" spans="7:188" s="2" customFormat="1" ht="23.25" customHeight="1">
      <c r="G102" s="15"/>
      <c r="AH102" s="102"/>
      <c r="AT102" s="102"/>
      <c r="BF102" s="102"/>
      <c r="BZ102" s="102"/>
      <c r="CE102" s="102"/>
      <c r="CJ102" s="102"/>
      <c r="CP102" s="102"/>
      <c r="CU102" s="102"/>
      <c r="CZ102" s="102"/>
      <c r="DF102" s="102"/>
      <c r="DK102" s="102"/>
      <c r="DP102" s="102"/>
      <c r="EA102" s="102"/>
      <c r="EB102" s="43"/>
      <c r="EG102" s="102"/>
      <c r="EN102" s="102"/>
      <c r="ET102" s="102"/>
      <c r="FA102" s="102"/>
      <c r="FG102" s="102"/>
      <c r="FR102" s="102"/>
      <c r="FY102" s="102"/>
      <c r="GF102" s="102"/>
    </row>
    <row r="103" spans="7:188" s="2" customFormat="1" ht="23.25" customHeight="1">
      <c r="G103" s="15"/>
      <c r="AH103" s="102"/>
      <c r="AT103" s="102"/>
      <c r="BF103" s="102"/>
      <c r="BZ103" s="102"/>
      <c r="CE103" s="102"/>
      <c r="CJ103" s="102"/>
      <c r="CP103" s="102"/>
      <c r="CU103" s="102"/>
      <c r="CZ103" s="102"/>
      <c r="DF103" s="102"/>
      <c r="DK103" s="102"/>
      <c r="DP103" s="102"/>
      <c r="EA103" s="102"/>
      <c r="EB103" s="43"/>
      <c r="EG103" s="102"/>
      <c r="EN103" s="102"/>
      <c r="ET103" s="102"/>
      <c r="FA103" s="102"/>
      <c r="FG103" s="102"/>
      <c r="FR103" s="102"/>
      <c r="FY103" s="102"/>
      <c r="GF103" s="102"/>
    </row>
    <row r="104" spans="7:188" s="2" customFormat="1" ht="23.25" customHeight="1">
      <c r="G104" s="15"/>
      <c r="AH104" s="102"/>
      <c r="AT104" s="102"/>
      <c r="BF104" s="102"/>
      <c r="BZ104" s="102"/>
      <c r="CE104" s="102"/>
      <c r="CJ104" s="102"/>
      <c r="CP104" s="102"/>
      <c r="CU104" s="102"/>
      <c r="CZ104" s="102"/>
      <c r="DF104" s="102"/>
      <c r="DK104" s="102"/>
      <c r="DP104" s="102"/>
      <c r="EA104" s="102"/>
      <c r="EB104" s="43"/>
      <c r="EG104" s="102"/>
      <c r="EN104" s="102"/>
      <c r="ET104" s="102"/>
      <c r="FA104" s="102"/>
      <c r="FG104" s="102"/>
      <c r="FR104" s="102"/>
      <c r="FY104" s="102"/>
      <c r="GF104" s="102"/>
    </row>
    <row r="105" spans="7:188" s="2" customFormat="1" ht="23.25" customHeight="1">
      <c r="G105" s="15"/>
      <c r="AH105" s="102"/>
      <c r="AT105" s="102"/>
      <c r="BF105" s="102"/>
      <c r="BZ105" s="102"/>
      <c r="CE105" s="102"/>
      <c r="CJ105" s="102"/>
      <c r="CP105" s="102"/>
      <c r="CU105" s="102"/>
      <c r="CZ105" s="102"/>
      <c r="DF105" s="102"/>
      <c r="DK105" s="102"/>
      <c r="DP105" s="102"/>
      <c r="EA105" s="102"/>
      <c r="EB105" s="43"/>
      <c r="EG105" s="102"/>
      <c r="EN105" s="102"/>
      <c r="ET105" s="102"/>
      <c r="FA105" s="102"/>
      <c r="FG105" s="102"/>
      <c r="FR105" s="102"/>
      <c r="FY105" s="102"/>
      <c r="GF105" s="102"/>
    </row>
    <row r="106" spans="7:188" s="2" customFormat="1" ht="23.25" customHeight="1">
      <c r="G106" s="15"/>
      <c r="AH106" s="102"/>
      <c r="AT106" s="102"/>
      <c r="BF106" s="102"/>
      <c r="BZ106" s="102"/>
      <c r="CE106" s="102"/>
      <c r="CJ106" s="102"/>
      <c r="CP106" s="102"/>
      <c r="CU106" s="102"/>
      <c r="CZ106" s="102"/>
      <c r="DF106" s="102"/>
      <c r="DK106" s="102"/>
      <c r="DP106" s="102"/>
      <c r="EA106" s="102"/>
      <c r="EB106" s="43"/>
      <c r="EG106" s="102"/>
      <c r="EN106" s="102"/>
      <c r="ET106" s="102"/>
      <c r="FA106" s="102"/>
      <c r="FG106" s="102"/>
      <c r="FR106" s="102"/>
      <c r="FY106" s="102"/>
      <c r="GF106" s="102"/>
    </row>
    <row r="107" spans="7:188" s="2" customFormat="1" ht="23.25" customHeight="1">
      <c r="G107" s="15"/>
      <c r="AH107" s="102"/>
      <c r="AT107" s="102"/>
      <c r="BF107" s="102"/>
      <c r="BZ107" s="102"/>
      <c r="CE107" s="102"/>
      <c r="CJ107" s="102"/>
      <c r="CP107" s="102"/>
      <c r="CU107" s="102"/>
      <c r="CZ107" s="102"/>
      <c r="DF107" s="102"/>
      <c r="DK107" s="102"/>
      <c r="DP107" s="102"/>
      <c r="EA107" s="102"/>
      <c r="EB107" s="43"/>
      <c r="EG107" s="102"/>
      <c r="EN107" s="102"/>
      <c r="ET107" s="102"/>
      <c r="FA107" s="102"/>
      <c r="FG107" s="102"/>
      <c r="FR107" s="102"/>
      <c r="FY107" s="102"/>
      <c r="GF107" s="102"/>
    </row>
    <row r="108" spans="7:188" s="2" customFormat="1" ht="23.25" customHeight="1">
      <c r="G108" s="15"/>
      <c r="AH108" s="102"/>
      <c r="AT108" s="102"/>
      <c r="BF108" s="102"/>
      <c r="BZ108" s="102"/>
      <c r="CE108" s="102"/>
      <c r="CJ108" s="102"/>
      <c r="CP108" s="102"/>
      <c r="CU108" s="102"/>
      <c r="CZ108" s="102"/>
      <c r="DF108" s="102"/>
      <c r="DK108" s="102"/>
      <c r="DP108" s="102"/>
      <c r="EA108" s="102"/>
      <c r="EB108" s="43"/>
      <c r="EG108" s="102"/>
      <c r="EN108" s="102"/>
      <c r="ET108" s="102"/>
      <c r="FA108" s="102"/>
      <c r="FG108" s="102"/>
      <c r="FR108" s="102"/>
      <c r="FY108" s="102"/>
      <c r="GF108" s="102"/>
    </row>
    <row r="109" spans="7:188" s="2" customFormat="1" ht="23.25" customHeight="1">
      <c r="G109" s="15"/>
      <c r="AH109" s="102"/>
      <c r="AT109" s="102"/>
      <c r="BF109" s="102"/>
      <c r="BZ109" s="102"/>
      <c r="CE109" s="102"/>
      <c r="CJ109" s="102"/>
      <c r="CP109" s="102"/>
      <c r="CU109" s="102"/>
      <c r="CZ109" s="102"/>
      <c r="DF109" s="102"/>
      <c r="DK109" s="102"/>
      <c r="DP109" s="102"/>
      <c r="EA109" s="102"/>
      <c r="EB109" s="43"/>
      <c r="EG109" s="102"/>
      <c r="EN109" s="102"/>
      <c r="ET109" s="102"/>
      <c r="FA109" s="102"/>
      <c r="FG109" s="102"/>
      <c r="FR109" s="102"/>
      <c r="FY109" s="102"/>
      <c r="GF109" s="102"/>
    </row>
    <row r="110" spans="7:188" s="2" customFormat="1" ht="23.25" customHeight="1">
      <c r="G110" s="15"/>
      <c r="AH110" s="102"/>
      <c r="AT110" s="102"/>
      <c r="BF110" s="102"/>
      <c r="BZ110" s="102"/>
      <c r="CE110" s="102"/>
      <c r="CJ110" s="102"/>
      <c r="CP110" s="102"/>
      <c r="CU110" s="102"/>
      <c r="CZ110" s="102"/>
      <c r="DF110" s="102"/>
      <c r="DK110" s="102"/>
      <c r="DP110" s="102"/>
      <c r="EA110" s="102"/>
      <c r="EB110" s="43"/>
      <c r="EG110" s="102"/>
      <c r="EN110" s="102"/>
      <c r="ET110" s="102"/>
      <c r="FA110" s="102"/>
      <c r="FG110" s="102"/>
      <c r="FR110" s="102"/>
      <c r="FY110" s="102"/>
      <c r="GF110" s="102"/>
    </row>
    <row r="111" spans="7:188" s="2" customFormat="1" ht="23.25" customHeight="1">
      <c r="G111" s="15"/>
      <c r="AH111" s="102"/>
      <c r="AT111" s="102"/>
      <c r="BF111" s="102"/>
      <c r="BZ111" s="102"/>
      <c r="CE111" s="102"/>
      <c r="CJ111" s="102"/>
      <c r="CP111" s="102"/>
      <c r="CU111" s="102"/>
      <c r="CZ111" s="102"/>
      <c r="DF111" s="102"/>
      <c r="DK111" s="102"/>
      <c r="DP111" s="102"/>
      <c r="EA111" s="102"/>
      <c r="EB111" s="43"/>
      <c r="EG111" s="102"/>
      <c r="EN111" s="102"/>
      <c r="ET111" s="102"/>
      <c r="FA111" s="102"/>
      <c r="FG111" s="102"/>
      <c r="FR111" s="102"/>
      <c r="FY111" s="102"/>
      <c r="GF111" s="102"/>
    </row>
    <row r="112" spans="7:188" s="2" customFormat="1" ht="23.25" customHeight="1">
      <c r="G112" s="15"/>
      <c r="AH112" s="102"/>
      <c r="AT112" s="102"/>
      <c r="BF112" s="102"/>
      <c r="BZ112" s="102"/>
      <c r="CE112" s="102"/>
      <c r="CJ112" s="102"/>
      <c r="CP112" s="102"/>
      <c r="CU112" s="102"/>
      <c r="CZ112" s="102"/>
      <c r="DF112" s="102"/>
      <c r="DK112" s="102"/>
      <c r="DP112" s="102"/>
      <c r="EA112" s="102"/>
      <c r="EB112" s="43"/>
      <c r="EG112" s="102"/>
      <c r="EN112" s="102"/>
      <c r="ET112" s="102"/>
      <c r="FA112" s="102"/>
      <c r="FG112" s="102"/>
      <c r="FR112" s="102"/>
      <c r="FY112" s="102"/>
      <c r="GF112" s="102"/>
    </row>
    <row r="113" spans="7:188" s="2" customFormat="1" ht="23.25" customHeight="1">
      <c r="G113" s="15"/>
      <c r="AH113" s="102"/>
      <c r="AT113" s="102"/>
      <c r="BF113" s="102"/>
      <c r="BZ113" s="102"/>
      <c r="CE113" s="102"/>
      <c r="CJ113" s="102"/>
      <c r="CP113" s="102"/>
      <c r="CU113" s="102"/>
      <c r="CZ113" s="102"/>
      <c r="DF113" s="102"/>
      <c r="DK113" s="102"/>
      <c r="DP113" s="102"/>
      <c r="EA113" s="102"/>
      <c r="EB113" s="43"/>
      <c r="EG113" s="102"/>
      <c r="EN113" s="102"/>
      <c r="ET113" s="102"/>
      <c r="FA113" s="102"/>
      <c r="FG113" s="102"/>
      <c r="FR113" s="102"/>
      <c r="FY113" s="102"/>
      <c r="GF113" s="102"/>
    </row>
    <row r="114" spans="7:188" s="2" customFormat="1" ht="23.25" customHeight="1">
      <c r="G114" s="15"/>
      <c r="AH114" s="102"/>
      <c r="AT114" s="102"/>
      <c r="BF114" s="102"/>
      <c r="BZ114" s="102"/>
      <c r="CE114" s="102"/>
      <c r="CJ114" s="102"/>
      <c r="CP114" s="102"/>
      <c r="CU114" s="102"/>
      <c r="CZ114" s="102"/>
      <c r="DF114" s="102"/>
      <c r="DK114" s="102"/>
      <c r="DP114" s="102"/>
      <c r="EA114" s="102"/>
      <c r="EB114" s="43"/>
      <c r="EG114" s="102"/>
      <c r="EN114" s="102"/>
      <c r="ET114" s="102"/>
      <c r="FA114" s="102"/>
      <c r="FG114" s="102"/>
      <c r="FR114" s="102"/>
      <c r="FY114" s="102"/>
      <c r="GF114" s="102"/>
    </row>
    <row r="115" spans="7:188" s="2" customFormat="1" ht="23.25" customHeight="1">
      <c r="G115" s="15"/>
      <c r="AH115" s="102"/>
      <c r="AT115" s="102"/>
      <c r="BF115" s="102"/>
      <c r="BZ115" s="102"/>
      <c r="CE115" s="102"/>
      <c r="CJ115" s="102"/>
      <c r="CP115" s="102"/>
      <c r="CU115" s="102"/>
      <c r="CZ115" s="102"/>
      <c r="DF115" s="102"/>
      <c r="DK115" s="102"/>
      <c r="DP115" s="102"/>
      <c r="EA115" s="102"/>
      <c r="EB115" s="43"/>
      <c r="EG115" s="102"/>
      <c r="EN115" s="102"/>
      <c r="ET115" s="102"/>
      <c r="FA115" s="102"/>
      <c r="FG115" s="102"/>
      <c r="FR115" s="102"/>
      <c r="FY115" s="102"/>
      <c r="GF115" s="102"/>
    </row>
    <row r="116" spans="7:188" s="2" customFormat="1" ht="23.25" customHeight="1">
      <c r="G116" s="15"/>
      <c r="AH116" s="102"/>
      <c r="AT116" s="102"/>
      <c r="BF116" s="102"/>
      <c r="BZ116" s="102"/>
      <c r="CE116" s="102"/>
      <c r="CJ116" s="102"/>
      <c r="CP116" s="102"/>
      <c r="CU116" s="102"/>
      <c r="CZ116" s="102"/>
      <c r="DF116" s="102"/>
      <c r="DK116" s="102"/>
      <c r="DP116" s="102"/>
      <c r="EA116" s="102"/>
      <c r="EB116" s="43"/>
      <c r="EG116" s="102"/>
      <c r="EN116" s="102"/>
      <c r="ET116" s="102"/>
      <c r="FA116" s="102"/>
      <c r="FG116" s="102"/>
      <c r="FR116" s="102"/>
      <c r="FY116" s="102"/>
      <c r="GF116" s="102"/>
    </row>
    <row r="117" spans="7:188" s="2" customFormat="1" ht="23.25" customHeight="1">
      <c r="G117" s="15"/>
      <c r="AH117" s="102"/>
      <c r="AT117" s="102"/>
      <c r="BF117" s="102"/>
      <c r="BZ117" s="102"/>
      <c r="CE117" s="102"/>
      <c r="CJ117" s="102"/>
      <c r="CP117" s="102"/>
      <c r="CU117" s="102"/>
      <c r="CZ117" s="102"/>
      <c r="DF117" s="102"/>
      <c r="DK117" s="102"/>
      <c r="DP117" s="102"/>
      <c r="EA117" s="102"/>
      <c r="EB117" s="43"/>
      <c r="EG117" s="102"/>
      <c r="EN117" s="102"/>
      <c r="ET117" s="102"/>
      <c r="FA117" s="102"/>
      <c r="FG117" s="102"/>
      <c r="FR117" s="102"/>
      <c r="FY117" s="102"/>
      <c r="GF117" s="102"/>
    </row>
    <row r="118" spans="7:188" s="2" customFormat="1" ht="23.25" customHeight="1">
      <c r="G118" s="15"/>
      <c r="AH118" s="102"/>
      <c r="AT118" s="102"/>
      <c r="BF118" s="102"/>
      <c r="BZ118" s="102"/>
      <c r="CE118" s="102"/>
      <c r="CJ118" s="102"/>
      <c r="CP118" s="102"/>
      <c r="CU118" s="102"/>
      <c r="CZ118" s="102"/>
      <c r="DF118" s="102"/>
      <c r="DK118" s="102"/>
      <c r="DP118" s="102"/>
      <c r="EA118" s="102"/>
      <c r="EB118" s="43"/>
      <c r="EG118" s="102"/>
      <c r="EN118" s="102"/>
      <c r="ET118" s="102"/>
      <c r="FA118" s="102"/>
      <c r="FG118" s="102"/>
      <c r="FR118" s="102"/>
      <c r="FY118" s="102"/>
      <c r="GF118" s="102"/>
    </row>
    <row r="119" spans="7:188" s="2" customFormat="1" ht="23.25" customHeight="1">
      <c r="G119" s="15"/>
      <c r="AH119" s="102"/>
      <c r="AT119" s="102"/>
      <c r="BF119" s="102"/>
      <c r="BZ119" s="102"/>
      <c r="CE119" s="102"/>
      <c r="CJ119" s="102"/>
      <c r="CP119" s="102"/>
      <c r="CU119" s="102"/>
      <c r="CZ119" s="102"/>
      <c r="DF119" s="102"/>
      <c r="DK119" s="102"/>
      <c r="DP119" s="102"/>
      <c r="EA119" s="102"/>
      <c r="EB119" s="43"/>
      <c r="EG119" s="102"/>
      <c r="EN119" s="102"/>
      <c r="ET119" s="102"/>
      <c r="FA119" s="102"/>
      <c r="FG119" s="102"/>
      <c r="FR119" s="102"/>
      <c r="FY119" s="102"/>
      <c r="GF119" s="102"/>
    </row>
    <row r="120" spans="7:188" s="2" customFormat="1" ht="23.25" customHeight="1">
      <c r="G120" s="15"/>
      <c r="AH120" s="102"/>
      <c r="AT120" s="102"/>
      <c r="BF120" s="102"/>
      <c r="BZ120" s="102"/>
      <c r="CE120" s="102"/>
      <c r="CJ120" s="102"/>
      <c r="CP120" s="102"/>
      <c r="CU120" s="102"/>
      <c r="CZ120" s="102"/>
      <c r="DF120" s="102"/>
      <c r="DK120" s="102"/>
      <c r="DP120" s="102"/>
      <c r="EA120" s="102"/>
      <c r="EB120" s="43"/>
      <c r="EG120" s="102"/>
      <c r="EN120" s="102"/>
      <c r="ET120" s="102"/>
      <c r="FA120" s="102"/>
      <c r="FG120" s="102"/>
      <c r="FR120" s="102"/>
      <c r="FY120" s="102"/>
      <c r="GF120" s="102"/>
    </row>
    <row r="121" spans="7:188" s="2" customFormat="1" ht="23.25" customHeight="1">
      <c r="G121" s="15"/>
      <c r="AH121" s="102"/>
      <c r="AT121" s="102"/>
      <c r="BF121" s="102"/>
      <c r="BZ121" s="102"/>
      <c r="CE121" s="102"/>
      <c r="CJ121" s="102"/>
      <c r="CP121" s="102"/>
      <c r="CU121" s="102"/>
      <c r="CZ121" s="102"/>
      <c r="DF121" s="102"/>
      <c r="DK121" s="102"/>
      <c r="DP121" s="102"/>
      <c r="EA121" s="102"/>
      <c r="EB121" s="43"/>
      <c r="EG121" s="102"/>
      <c r="EN121" s="102"/>
      <c r="ET121" s="102"/>
      <c r="FA121" s="102"/>
      <c r="FG121" s="102"/>
      <c r="FR121" s="102"/>
      <c r="FY121" s="102"/>
      <c r="GF121" s="102"/>
    </row>
    <row r="122" spans="7:188" s="2" customFormat="1" ht="23.25" customHeight="1">
      <c r="G122" s="15"/>
      <c r="AH122" s="102"/>
      <c r="AT122" s="102"/>
      <c r="BF122" s="102"/>
      <c r="BZ122" s="102"/>
      <c r="CE122" s="102"/>
      <c r="CJ122" s="102"/>
      <c r="CP122" s="102"/>
      <c r="CU122" s="102"/>
      <c r="CZ122" s="102"/>
      <c r="DF122" s="102"/>
      <c r="DK122" s="102"/>
      <c r="DP122" s="102"/>
      <c r="EA122" s="102"/>
      <c r="EB122" s="43"/>
      <c r="EG122" s="102"/>
      <c r="EN122" s="102"/>
      <c r="ET122" s="102"/>
      <c r="FA122" s="102"/>
      <c r="FG122" s="102"/>
      <c r="FR122" s="102"/>
      <c r="FY122" s="102"/>
      <c r="GF122" s="102"/>
    </row>
    <row r="123" spans="7:188" s="2" customFormat="1" ht="23.25" customHeight="1">
      <c r="G123" s="15"/>
      <c r="AH123" s="102"/>
      <c r="AT123" s="102"/>
      <c r="BF123" s="102"/>
      <c r="BZ123" s="102"/>
      <c r="CE123" s="102"/>
      <c r="CJ123" s="102"/>
      <c r="CP123" s="102"/>
      <c r="CU123" s="102"/>
      <c r="CZ123" s="102"/>
      <c r="DF123" s="102"/>
      <c r="DK123" s="102"/>
      <c r="DP123" s="102"/>
      <c r="EA123" s="102"/>
      <c r="EB123" s="43"/>
      <c r="EG123" s="102"/>
      <c r="EN123" s="102"/>
      <c r="ET123" s="102"/>
      <c r="FA123" s="102"/>
      <c r="FG123" s="102"/>
      <c r="FR123" s="102"/>
      <c r="FY123" s="102"/>
      <c r="GF123" s="102"/>
    </row>
    <row r="124" spans="7:188" s="2" customFormat="1" ht="23.25" customHeight="1">
      <c r="G124" s="15"/>
      <c r="AH124" s="102"/>
      <c r="AT124" s="102"/>
      <c r="BF124" s="102"/>
      <c r="BZ124" s="102"/>
      <c r="CE124" s="102"/>
      <c r="CJ124" s="102"/>
      <c r="CP124" s="102"/>
      <c r="CU124" s="102"/>
      <c r="CZ124" s="102"/>
      <c r="DF124" s="102"/>
      <c r="DK124" s="102"/>
      <c r="DP124" s="102"/>
      <c r="EA124" s="102"/>
      <c r="EB124" s="43"/>
      <c r="EG124" s="102"/>
      <c r="EN124" s="102"/>
      <c r="ET124" s="102"/>
      <c r="FA124" s="102"/>
      <c r="FG124" s="102"/>
      <c r="FR124" s="102"/>
      <c r="FY124" s="102"/>
      <c r="GF124" s="102"/>
    </row>
    <row r="125" spans="7:188" s="2" customFormat="1" ht="23.25" customHeight="1">
      <c r="G125" s="15"/>
      <c r="AH125" s="102"/>
      <c r="AT125" s="102"/>
      <c r="BF125" s="102"/>
      <c r="BZ125" s="102"/>
      <c r="CE125" s="102"/>
      <c r="CJ125" s="102"/>
      <c r="CP125" s="102"/>
      <c r="CU125" s="102"/>
      <c r="CZ125" s="102"/>
      <c r="DF125" s="102"/>
      <c r="DK125" s="102"/>
      <c r="DP125" s="102"/>
      <c r="EA125" s="102"/>
      <c r="EB125" s="43"/>
      <c r="EG125" s="102"/>
      <c r="EN125" s="102"/>
      <c r="ET125" s="102"/>
      <c r="FA125" s="102"/>
      <c r="FG125" s="102"/>
      <c r="FR125" s="102"/>
      <c r="FY125" s="102"/>
      <c r="GF125" s="102"/>
    </row>
    <row r="126" spans="7:188" s="2" customFormat="1" ht="23.25" customHeight="1">
      <c r="G126" s="15"/>
      <c r="AH126" s="102"/>
      <c r="AT126" s="102"/>
      <c r="BF126" s="102"/>
      <c r="BZ126" s="102"/>
      <c r="CE126" s="102"/>
      <c r="CJ126" s="102"/>
      <c r="CP126" s="102"/>
      <c r="CU126" s="102"/>
      <c r="CZ126" s="102"/>
      <c r="DF126" s="102"/>
      <c r="DK126" s="102"/>
      <c r="DP126" s="102"/>
      <c r="EA126" s="102"/>
      <c r="EB126" s="43"/>
      <c r="EG126" s="102"/>
      <c r="EN126" s="102"/>
      <c r="ET126" s="102"/>
      <c r="FA126" s="102"/>
      <c r="FG126" s="102"/>
      <c r="FR126" s="102"/>
      <c r="FY126" s="102"/>
      <c r="GF126" s="102"/>
    </row>
    <row r="127" spans="7:188" s="2" customFormat="1" ht="23.25" customHeight="1">
      <c r="G127" s="15"/>
      <c r="AH127" s="102"/>
      <c r="AT127" s="102"/>
      <c r="BF127" s="102"/>
      <c r="BZ127" s="102"/>
      <c r="CE127" s="102"/>
      <c r="CJ127" s="102"/>
      <c r="CP127" s="102"/>
      <c r="CU127" s="102"/>
      <c r="CZ127" s="102"/>
      <c r="DF127" s="102"/>
      <c r="DK127" s="102"/>
      <c r="DP127" s="102"/>
      <c r="EA127" s="102"/>
      <c r="EB127" s="43"/>
      <c r="EG127" s="102"/>
      <c r="EN127" s="102"/>
      <c r="ET127" s="102"/>
      <c r="FA127" s="102"/>
      <c r="FG127" s="102"/>
      <c r="FR127" s="102"/>
      <c r="FY127" s="102"/>
      <c r="GF127" s="102"/>
    </row>
    <row r="128" spans="7:188" s="2" customFormat="1" ht="23.25" customHeight="1">
      <c r="G128" s="15"/>
      <c r="AH128" s="102"/>
      <c r="AT128" s="102"/>
      <c r="BF128" s="102"/>
      <c r="BZ128" s="102"/>
      <c r="CE128" s="102"/>
      <c r="CJ128" s="102"/>
      <c r="CP128" s="102"/>
      <c r="CU128" s="102"/>
      <c r="CZ128" s="102"/>
      <c r="DF128" s="102"/>
      <c r="DK128" s="102"/>
      <c r="DP128" s="102"/>
      <c r="EA128" s="102"/>
      <c r="EB128" s="43"/>
      <c r="EG128" s="102"/>
      <c r="EN128" s="102"/>
      <c r="ET128" s="102"/>
      <c r="FA128" s="102"/>
      <c r="FG128" s="102"/>
      <c r="FR128" s="102"/>
      <c r="FY128" s="102"/>
      <c r="GF128" s="102"/>
    </row>
    <row r="129" spans="7:188" s="2" customFormat="1" ht="23.25" customHeight="1">
      <c r="G129" s="15"/>
      <c r="AH129" s="102"/>
      <c r="AT129" s="102"/>
      <c r="BF129" s="102"/>
      <c r="BZ129" s="102"/>
      <c r="CE129" s="102"/>
      <c r="CJ129" s="102"/>
      <c r="CP129" s="102"/>
      <c r="CU129" s="102"/>
      <c r="CZ129" s="102"/>
      <c r="DF129" s="102"/>
      <c r="DK129" s="102"/>
      <c r="DP129" s="102"/>
      <c r="EA129" s="102"/>
      <c r="EB129" s="43"/>
      <c r="EG129" s="102"/>
      <c r="EN129" s="102"/>
      <c r="ET129" s="102"/>
      <c r="FA129" s="102"/>
      <c r="FG129" s="102"/>
      <c r="FR129" s="102"/>
      <c r="FY129" s="102"/>
      <c r="GF129" s="102"/>
    </row>
    <row r="130" spans="7:188" s="2" customFormat="1" ht="23.25" customHeight="1">
      <c r="G130" s="15"/>
      <c r="AH130" s="102"/>
      <c r="AT130" s="102"/>
      <c r="BF130" s="102"/>
      <c r="BZ130" s="102"/>
      <c r="CE130" s="102"/>
      <c r="CJ130" s="102"/>
      <c r="CP130" s="102"/>
      <c r="CU130" s="102"/>
      <c r="CZ130" s="102"/>
      <c r="DF130" s="102"/>
      <c r="DK130" s="102"/>
      <c r="DP130" s="102"/>
      <c r="EA130" s="102"/>
      <c r="EB130" s="43"/>
      <c r="EG130" s="102"/>
      <c r="EN130" s="102"/>
      <c r="ET130" s="102"/>
      <c r="FA130" s="102"/>
      <c r="FG130" s="102"/>
      <c r="FR130" s="102"/>
      <c r="FY130" s="102"/>
      <c r="GF130" s="102"/>
    </row>
    <row r="131" spans="7:188" s="2" customFormat="1" ht="23.25" customHeight="1">
      <c r="G131" s="15"/>
      <c r="AH131" s="102"/>
      <c r="AT131" s="102"/>
      <c r="BF131" s="102"/>
      <c r="BZ131" s="102"/>
      <c r="CE131" s="102"/>
      <c r="CJ131" s="102"/>
      <c r="CP131" s="102"/>
      <c r="CU131" s="102"/>
      <c r="CZ131" s="102"/>
      <c r="DF131" s="102"/>
      <c r="DK131" s="102"/>
      <c r="DP131" s="102"/>
      <c r="EA131" s="102"/>
      <c r="EB131" s="43"/>
      <c r="EG131" s="102"/>
      <c r="EN131" s="102"/>
      <c r="ET131" s="102"/>
      <c r="FA131" s="102"/>
      <c r="FG131" s="102"/>
      <c r="FR131" s="102"/>
      <c r="FY131" s="102"/>
      <c r="GF131" s="102"/>
    </row>
    <row r="132" spans="7:188" s="2" customFormat="1" ht="23.25" customHeight="1">
      <c r="G132" s="15"/>
      <c r="AH132" s="102"/>
      <c r="AT132" s="102"/>
      <c r="BF132" s="102"/>
      <c r="BZ132" s="102"/>
      <c r="CE132" s="102"/>
      <c r="CJ132" s="102"/>
      <c r="CP132" s="102"/>
      <c r="CU132" s="102"/>
      <c r="CZ132" s="102"/>
      <c r="DF132" s="102"/>
      <c r="DK132" s="102"/>
      <c r="DP132" s="102"/>
      <c r="EA132" s="102"/>
      <c r="EB132" s="43"/>
      <c r="EG132" s="102"/>
      <c r="EN132" s="102"/>
      <c r="ET132" s="102"/>
      <c r="FA132" s="102"/>
      <c r="FG132" s="102"/>
      <c r="FR132" s="102"/>
      <c r="FY132" s="102"/>
      <c r="GF132" s="102"/>
    </row>
    <row r="133" spans="7:188" s="2" customFormat="1" ht="23.25" customHeight="1">
      <c r="G133" s="15"/>
      <c r="AH133" s="102"/>
      <c r="AT133" s="102"/>
      <c r="BF133" s="102"/>
      <c r="BZ133" s="102"/>
      <c r="CE133" s="102"/>
      <c r="CJ133" s="102"/>
      <c r="CP133" s="102"/>
      <c r="CU133" s="102"/>
      <c r="CZ133" s="102"/>
      <c r="DF133" s="102"/>
      <c r="DK133" s="102"/>
      <c r="DP133" s="102"/>
      <c r="EA133" s="102"/>
      <c r="EB133" s="43"/>
      <c r="EG133" s="102"/>
      <c r="EN133" s="102"/>
      <c r="ET133" s="102"/>
      <c r="FA133" s="102"/>
      <c r="FG133" s="102"/>
      <c r="FR133" s="102"/>
      <c r="FY133" s="102"/>
      <c r="GF133" s="102"/>
    </row>
    <row r="134" spans="7:188" s="2" customFormat="1" ht="23.25" customHeight="1">
      <c r="G134" s="15"/>
      <c r="AH134" s="102"/>
      <c r="AT134" s="102"/>
      <c r="BF134" s="102"/>
      <c r="BZ134" s="102"/>
      <c r="CE134" s="102"/>
      <c r="CJ134" s="102"/>
      <c r="CP134" s="102"/>
      <c r="CU134" s="102"/>
      <c r="CZ134" s="102"/>
      <c r="DF134" s="102"/>
      <c r="DK134" s="102"/>
      <c r="DP134" s="102"/>
      <c r="EA134" s="102"/>
      <c r="EB134" s="43"/>
      <c r="EG134" s="102"/>
      <c r="EN134" s="102"/>
      <c r="ET134" s="102"/>
      <c r="FA134" s="102"/>
      <c r="FG134" s="102"/>
      <c r="FR134" s="102"/>
      <c r="FY134" s="102"/>
      <c r="GF134" s="102"/>
    </row>
    <row r="135" spans="7:188" s="2" customFormat="1" ht="23.25" customHeight="1">
      <c r="G135" s="15"/>
      <c r="AH135" s="102"/>
      <c r="AT135" s="102"/>
      <c r="BF135" s="102"/>
      <c r="BZ135" s="102"/>
      <c r="CE135" s="102"/>
      <c r="CJ135" s="102"/>
      <c r="CP135" s="102"/>
      <c r="CU135" s="102"/>
      <c r="CZ135" s="102"/>
      <c r="DF135" s="102"/>
      <c r="DK135" s="102"/>
      <c r="DP135" s="102"/>
      <c r="EA135" s="102"/>
      <c r="EB135" s="43"/>
      <c r="EG135" s="102"/>
      <c r="EN135" s="102"/>
      <c r="ET135" s="102"/>
      <c r="FA135" s="102"/>
      <c r="FG135" s="102"/>
      <c r="FR135" s="102"/>
      <c r="FY135" s="102"/>
      <c r="GF135" s="102"/>
    </row>
    <row r="136" spans="7:188" s="2" customFormat="1" ht="23.25" customHeight="1">
      <c r="G136" s="15"/>
      <c r="AH136" s="102"/>
      <c r="AT136" s="102"/>
      <c r="BF136" s="102"/>
      <c r="BZ136" s="102"/>
      <c r="CE136" s="102"/>
      <c r="CJ136" s="102"/>
      <c r="CP136" s="102"/>
      <c r="CU136" s="102"/>
      <c r="CZ136" s="102"/>
      <c r="DF136" s="102"/>
      <c r="DK136" s="102"/>
      <c r="DP136" s="102"/>
      <c r="EA136" s="102"/>
      <c r="EB136" s="43"/>
      <c r="EG136" s="102"/>
      <c r="EN136" s="102"/>
      <c r="ET136" s="102"/>
      <c r="FA136" s="102"/>
      <c r="FG136" s="102"/>
      <c r="FR136" s="102"/>
      <c r="FY136" s="102"/>
      <c r="GF136" s="102"/>
    </row>
    <row r="137" spans="7:188" s="2" customFormat="1" ht="23.25" customHeight="1">
      <c r="G137" s="15"/>
      <c r="AH137" s="102"/>
      <c r="AT137" s="102"/>
      <c r="BF137" s="102"/>
      <c r="BZ137" s="102"/>
      <c r="CE137" s="102"/>
      <c r="CJ137" s="102"/>
      <c r="CP137" s="102"/>
      <c r="CU137" s="102"/>
      <c r="CZ137" s="102"/>
      <c r="DF137" s="102"/>
      <c r="DK137" s="102"/>
      <c r="DP137" s="102"/>
      <c r="EA137" s="102"/>
      <c r="EB137" s="43"/>
      <c r="EG137" s="102"/>
      <c r="EN137" s="102"/>
      <c r="ET137" s="102"/>
      <c r="FA137" s="102"/>
      <c r="FG137" s="102"/>
      <c r="FR137" s="102"/>
      <c r="FY137" s="102"/>
      <c r="GF137" s="102"/>
    </row>
    <row r="138" spans="7:188" s="2" customFormat="1" ht="23.25" customHeight="1">
      <c r="G138" s="15"/>
      <c r="AH138" s="102"/>
      <c r="AT138" s="102"/>
      <c r="BF138" s="102"/>
      <c r="BZ138" s="102"/>
      <c r="CE138" s="102"/>
      <c r="CJ138" s="102"/>
      <c r="CP138" s="102"/>
      <c r="CU138" s="102"/>
      <c r="CZ138" s="102"/>
      <c r="DF138" s="102"/>
      <c r="DK138" s="102"/>
      <c r="DP138" s="102"/>
      <c r="EA138" s="102"/>
      <c r="EB138" s="43"/>
      <c r="EG138" s="102"/>
      <c r="EN138" s="102"/>
      <c r="ET138" s="102"/>
      <c r="FA138" s="102"/>
      <c r="FG138" s="102"/>
      <c r="FR138" s="102"/>
      <c r="FY138" s="102"/>
      <c r="GF138" s="102"/>
    </row>
    <row r="139" spans="7:188" s="2" customFormat="1" ht="23.25" customHeight="1">
      <c r="G139" s="15"/>
      <c r="AH139" s="102"/>
      <c r="AT139" s="102"/>
      <c r="BF139" s="102"/>
      <c r="BZ139" s="102"/>
      <c r="CE139" s="102"/>
      <c r="CJ139" s="102"/>
      <c r="CP139" s="102"/>
      <c r="CU139" s="102"/>
      <c r="CZ139" s="102"/>
      <c r="DF139" s="102"/>
      <c r="DK139" s="102"/>
      <c r="DP139" s="102"/>
      <c r="EA139" s="102"/>
      <c r="EB139" s="43"/>
      <c r="EG139" s="102"/>
      <c r="EN139" s="102"/>
      <c r="ET139" s="102"/>
      <c r="FA139" s="102"/>
      <c r="FG139" s="102"/>
      <c r="FR139" s="102"/>
      <c r="FY139" s="102"/>
      <c r="GF139" s="102"/>
    </row>
    <row r="140" spans="7:188" s="2" customFormat="1" ht="23.25" customHeight="1">
      <c r="G140" s="15"/>
      <c r="AH140" s="102"/>
      <c r="AT140" s="102"/>
      <c r="BF140" s="102"/>
      <c r="BZ140" s="102"/>
      <c r="CE140" s="102"/>
      <c r="CJ140" s="102"/>
      <c r="CP140" s="102"/>
      <c r="CU140" s="102"/>
      <c r="CZ140" s="102"/>
      <c r="DF140" s="102"/>
      <c r="DK140" s="102"/>
      <c r="DP140" s="102"/>
      <c r="EA140" s="102"/>
      <c r="EB140" s="43"/>
      <c r="EG140" s="102"/>
      <c r="EN140" s="102"/>
      <c r="ET140" s="102"/>
      <c r="FA140" s="102"/>
      <c r="FG140" s="102"/>
      <c r="FR140" s="102"/>
      <c r="FY140" s="102"/>
      <c r="GF140" s="102"/>
    </row>
    <row r="141" spans="7:188" s="2" customFormat="1" ht="23.25" customHeight="1">
      <c r="G141" s="15"/>
      <c r="AH141" s="102"/>
      <c r="AT141" s="102"/>
      <c r="BF141" s="102"/>
      <c r="BZ141" s="102"/>
      <c r="CE141" s="102"/>
      <c r="CJ141" s="102"/>
      <c r="CP141" s="102"/>
      <c r="CU141" s="102"/>
      <c r="CZ141" s="102"/>
      <c r="DF141" s="102"/>
      <c r="DK141" s="102"/>
      <c r="DP141" s="102"/>
      <c r="EA141" s="102"/>
      <c r="EB141" s="43"/>
      <c r="EG141" s="102"/>
      <c r="EN141" s="102"/>
      <c r="ET141" s="102"/>
      <c r="FA141" s="102"/>
      <c r="FG141" s="102"/>
      <c r="FR141" s="102"/>
      <c r="FY141" s="102"/>
      <c r="GF141" s="102"/>
    </row>
    <row r="142" spans="7:188" s="2" customFormat="1" ht="23.25" customHeight="1">
      <c r="G142" s="15"/>
      <c r="AH142" s="102"/>
      <c r="AT142" s="102"/>
      <c r="BF142" s="102"/>
      <c r="BZ142" s="102"/>
      <c r="CE142" s="102"/>
      <c r="CJ142" s="102"/>
      <c r="CP142" s="102"/>
      <c r="CU142" s="102"/>
      <c r="CZ142" s="102"/>
      <c r="DF142" s="102"/>
      <c r="DK142" s="102"/>
      <c r="DP142" s="102"/>
      <c r="EA142" s="102"/>
      <c r="EB142" s="43"/>
      <c r="EG142" s="102"/>
      <c r="EN142" s="102"/>
      <c r="ET142" s="102"/>
      <c r="FA142" s="102"/>
      <c r="FG142" s="102"/>
      <c r="FR142" s="102"/>
      <c r="FY142" s="102"/>
      <c r="GF142" s="102"/>
    </row>
    <row r="143" spans="7:188" s="2" customFormat="1" ht="23.25" customHeight="1">
      <c r="G143" s="15"/>
      <c r="AH143" s="102"/>
      <c r="AT143" s="102"/>
      <c r="BF143" s="102"/>
      <c r="BZ143" s="102"/>
      <c r="CE143" s="102"/>
      <c r="CJ143" s="102"/>
      <c r="CP143" s="102"/>
      <c r="CU143" s="102"/>
      <c r="CZ143" s="102"/>
      <c r="DF143" s="102"/>
      <c r="DK143" s="102"/>
      <c r="DP143" s="102"/>
      <c r="EA143" s="102"/>
      <c r="EB143" s="43"/>
      <c r="EG143" s="102"/>
      <c r="EN143" s="102"/>
      <c r="ET143" s="102"/>
      <c r="FA143" s="102"/>
      <c r="FG143" s="102"/>
      <c r="FR143" s="102"/>
      <c r="FY143" s="102"/>
      <c r="GF143" s="102"/>
    </row>
    <row r="144" spans="7:188" s="2" customFormat="1" ht="23.25" customHeight="1">
      <c r="G144" s="15"/>
      <c r="AH144" s="102"/>
      <c r="AT144" s="102"/>
      <c r="BF144" s="102"/>
      <c r="BZ144" s="102"/>
      <c r="CE144" s="102"/>
      <c r="CJ144" s="102"/>
      <c r="CP144" s="102"/>
      <c r="CU144" s="102"/>
      <c r="CZ144" s="102"/>
      <c r="DF144" s="102"/>
      <c r="DK144" s="102"/>
      <c r="DP144" s="102"/>
      <c r="EA144" s="102"/>
      <c r="EB144" s="43"/>
      <c r="EG144" s="102"/>
      <c r="EN144" s="102"/>
      <c r="ET144" s="102"/>
      <c r="FA144" s="102"/>
      <c r="FG144" s="102"/>
      <c r="FR144" s="102"/>
      <c r="FY144" s="102"/>
      <c r="GF144" s="102"/>
    </row>
    <row r="145" spans="7:188" s="2" customFormat="1" ht="23.25" customHeight="1">
      <c r="G145" s="15"/>
      <c r="AH145" s="102"/>
      <c r="AT145" s="102"/>
      <c r="BF145" s="102"/>
      <c r="BZ145" s="102"/>
      <c r="CE145" s="102"/>
      <c r="CJ145" s="102"/>
      <c r="CP145" s="102"/>
      <c r="CU145" s="102"/>
      <c r="CZ145" s="102"/>
      <c r="DF145" s="102"/>
      <c r="DK145" s="102"/>
      <c r="DP145" s="102"/>
      <c r="EA145" s="102"/>
      <c r="EB145" s="43"/>
      <c r="EG145" s="102"/>
      <c r="EN145" s="102"/>
      <c r="ET145" s="102"/>
      <c r="FA145" s="102"/>
      <c r="FG145" s="102"/>
      <c r="FR145" s="102"/>
      <c r="FY145" s="102"/>
      <c r="GF145" s="102"/>
    </row>
    <row r="146" spans="7:188" s="2" customFormat="1" ht="23.25" customHeight="1">
      <c r="G146" s="15"/>
      <c r="AH146" s="102"/>
      <c r="AT146" s="102"/>
      <c r="BF146" s="102"/>
      <c r="BZ146" s="102"/>
      <c r="CE146" s="102"/>
      <c r="CJ146" s="102"/>
      <c r="CP146" s="102"/>
      <c r="CU146" s="102"/>
      <c r="CZ146" s="102"/>
      <c r="DF146" s="102"/>
      <c r="DK146" s="102"/>
      <c r="DP146" s="102"/>
      <c r="EA146" s="102"/>
      <c r="EB146" s="43"/>
      <c r="EG146" s="102"/>
      <c r="EN146" s="102"/>
      <c r="ET146" s="102"/>
      <c r="FA146" s="102"/>
      <c r="FG146" s="102"/>
      <c r="FR146" s="102"/>
      <c r="FY146" s="102"/>
      <c r="GF146" s="102"/>
    </row>
    <row r="147" spans="7:188" s="2" customFormat="1" ht="23.25" customHeight="1">
      <c r="G147" s="15"/>
      <c r="AH147" s="102"/>
      <c r="AT147" s="102"/>
      <c r="BF147" s="102"/>
      <c r="BZ147" s="102"/>
      <c r="CE147" s="102"/>
      <c r="CJ147" s="102"/>
      <c r="CP147" s="102"/>
      <c r="CU147" s="102"/>
      <c r="CZ147" s="102"/>
      <c r="DF147" s="102"/>
      <c r="DK147" s="102"/>
      <c r="DP147" s="102"/>
      <c r="EA147" s="102"/>
      <c r="EB147" s="43"/>
      <c r="EG147" s="102"/>
      <c r="EN147" s="102"/>
      <c r="ET147" s="102"/>
      <c r="FA147" s="102"/>
      <c r="FG147" s="102"/>
      <c r="FR147" s="102"/>
      <c r="FY147" s="102"/>
      <c r="GF147" s="102"/>
    </row>
    <row r="148" spans="7:188" s="2" customFormat="1" ht="23.25" customHeight="1">
      <c r="G148" s="15"/>
      <c r="AH148" s="102"/>
      <c r="AT148" s="102"/>
      <c r="BF148" s="102"/>
      <c r="BZ148" s="102"/>
      <c r="CE148" s="102"/>
      <c r="CJ148" s="102"/>
      <c r="CP148" s="102"/>
      <c r="CU148" s="102"/>
      <c r="CZ148" s="102"/>
      <c r="DF148" s="102"/>
      <c r="DK148" s="102"/>
      <c r="DP148" s="102"/>
      <c r="EA148" s="102"/>
      <c r="EB148" s="43"/>
      <c r="EG148" s="102"/>
      <c r="EN148" s="102"/>
      <c r="ET148" s="102"/>
      <c r="FA148" s="102"/>
      <c r="FG148" s="102"/>
      <c r="FR148" s="102"/>
      <c r="FY148" s="102"/>
      <c r="GF148" s="102"/>
    </row>
    <row r="149" spans="7:188" s="2" customFormat="1" ht="23.25" customHeight="1">
      <c r="G149" s="15"/>
      <c r="AH149" s="102"/>
      <c r="AT149" s="102"/>
      <c r="BF149" s="102"/>
      <c r="BZ149" s="102"/>
      <c r="CE149" s="102"/>
      <c r="CJ149" s="102"/>
      <c r="CP149" s="102"/>
      <c r="CU149" s="102"/>
      <c r="CZ149" s="102"/>
      <c r="DF149" s="102"/>
      <c r="DK149" s="102"/>
      <c r="DP149" s="102"/>
      <c r="EA149" s="102"/>
      <c r="EB149" s="43"/>
      <c r="EG149" s="102"/>
      <c r="EN149" s="102"/>
      <c r="ET149" s="102"/>
      <c r="FA149" s="102"/>
      <c r="FG149" s="102"/>
      <c r="FR149" s="102"/>
      <c r="FY149" s="102"/>
      <c r="GF149" s="102"/>
    </row>
    <row r="150" spans="7:188" s="2" customFormat="1" ht="23.25" customHeight="1">
      <c r="G150" s="15"/>
      <c r="AH150" s="102"/>
      <c r="AT150" s="102"/>
      <c r="BF150" s="102"/>
      <c r="BZ150" s="102"/>
      <c r="CE150" s="102"/>
      <c r="CJ150" s="102"/>
      <c r="CP150" s="102"/>
      <c r="CU150" s="102"/>
      <c r="CZ150" s="102"/>
      <c r="DF150" s="102"/>
      <c r="DK150" s="102"/>
      <c r="DP150" s="102"/>
      <c r="EA150" s="102"/>
      <c r="EB150" s="43"/>
      <c r="EG150" s="102"/>
      <c r="EN150" s="102"/>
      <c r="ET150" s="102"/>
      <c r="FA150" s="102"/>
      <c r="FG150" s="102"/>
      <c r="FR150" s="102"/>
      <c r="FY150" s="102"/>
      <c r="GF150" s="102"/>
    </row>
    <row r="151" spans="7:188" s="2" customFormat="1" ht="23.25" customHeight="1">
      <c r="G151" s="15"/>
      <c r="AH151" s="102"/>
      <c r="AT151" s="102"/>
      <c r="BF151" s="102"/>
      <c r="BZ151" s="102"/>
      <c r="CE151" s="102"/>
      <c r="CJ151" s="102"/>
      <c r="CP151" s="102"/>
      <c r="CU151" s="102"/>
      <c r="CZ151" s="102"/>
      <c r="DF151" s="102"/>
      <c r="DK151" s="102"/>
      <c r="DP151" s="102"/>
      <c r="EA151" s="102"/>
      <c r="EB151" s="43"/>
      <c r="EG151" s="102"/>
      <c r="EN151" s="102"/>
      <c r="ET151" s="102"/>
      <c r="FA151" s="102"/>
      <c r="FG151" s="102"/>
      <c r="FR151" s="102"/>
      <c r="FY151" s="102"/>
      <c r="GF151" s="102"/>
    </row>
    <row r="152" spans="7:188" s="2" customFormat="1" ht="23.25" customHeight="1">
      <c r="G152" s="15"/>
      <c r="AH152" s="102"/>
      <c r="AT152" s="102"/>
      <c r="BF152" s="102"/>
      <c r="BZ152" s="102"/>
      <c r="CE152" s="102"/>
      <c r="CJ152" s="102"/>
      <c r="CP152" s="102"/>
      <c r="CU152" s="102"/>
      <c r="CZ152" s="102"/>
      <c r="DF152" s="102"/>
      <c r="DK152" s="102"/>
      <c r="DP152" s="102"/>
      <c r="EA152" s="102"/>
      <c r="EB152" s="43"/>
      <c r="EG152" s="102"/>
      <c r="EN152" s="102"/>
      <c r="ET152" s="102"/>
      <c r="FA152" s="102"/>
      <c r="FG152" s="102"/>
      <c r="FR152" s="102"/>
      <c r="FY152" s="102"/>
      <c r="GF152" s="102"/>
    </row>
    <row r="153" spans="7:188" s="2" customFormat="1" ht="23.25" customHeight="1">
      <c r="G153" s="15"/>
      <c r="AH153" s="102"/>
      <c r="AT153" s="102"/>
      <c r="BF153" s="102"/>
      <c r="BZ153" s="102"/>
      <c r="CE153" s="102"/>
      <c r="CJ153" s="102"/>
      <c r="CP153" s="102"/>
      <c r="CU153" s="102"/>
      <c r="CZ153" s="102"/>
      <c r="DF153" s="102"/>
      <c r="DK153" s="102"/>
      <c r="DP153" s="102"/>
      <c r="EA153" s="102"/>
      <c r="EB153" s="43"/>
      <c r="EG153" s="102"/>
      <c r="EN153" s="102"/>
      <c r="ET153" s="102"/>
      <c r="FA153" s="102"/>
      <c r="FG153" s="102"/>
      <c r="FR153" s="102"/>
      <c r="FY153" s="102"/>
      <c r="GF153" s="102"/>
    </row>
    <row r="154" spans="7:188" s="2" customFormat="1" ht="23.25" customHeight="1">
      <c r="G154" s="15"/>
      <c r="AH154" s="102"/>
      <c r="AT154" s="102"/>
      <c r="BF154" s="102"/>
      <c r="BZ154" s="102"/>
      <c r="CE154" s="102"/>
      <c r="CJ154" s="102"/>
      <c r="CP154" s="102"/>
      <c r="CU154" s="102"/>
      <c r="CZ154" s="102"/>
      <c r="DF154" s="102"/>
      <c r="DK154" s="102"/>
      <c r="DP154" s="102"/>
      <c r="EA154" s="102"/>
      <c r="EB154" s="43"/>
      <c r="EG154" s="102"/>
      <c r="EN154" s="102"/>
      <c r="ET154" s="102"/>
      <c r="FA154" s="102"/>
      <c r="FG154" s="102"/>
      <c r="FR154" s="102"/>
      <c r="FY154" s="102"/>
      <c r="GF154" s="102"/>
    </row>
    <row r="155" spans="7:188" s="2" customFormat="1" ht="23.25" customHeight="1">
      <c r="G155" s="15"/>
      <c r="AH155" s="102"/>
      <c r="AT155" s="102"/>
      <c r="BF155" s="102"/>
      <c r="BZ155" s="102"/>
      <c r="CE155" s="102"/>
      <c r="CJ155" s="102"/>
      <c r="CP155" s="102"/>
      <c r="CU155" s="102"/>
      <c r="CZ155" s="102"/>
      <c r="DF155" s="102"/>
      <c r="DK155" s="102"/>
      <c r="DP155" s="102"/>
      <c r="EA155" s="102"/>
      <c r="EB155" s="43"/>
      <c r="EG155" s="102"/>
      <c r="EN155" s="102"/>
      <c r="ET155" s="102"/>
      <c r="FA155" s="102"/>
      <c r="FG155" s="102"/>
      <c r="FR155" s="102"/>
      <c r="FY155" s="102"/>
      <c r="GF155" s="102"/>
    </row>
    <row r="156" spans="7:188" s="2" customFormat="1" ht="23.25" customHeight="1">
      <c r="G156" s="15"/>
      <c r="AH156" s="102"/>
      <c r="AT156" s="102"/>
      <c r="BF156" s="102"/>
      <c r="BZ156" s="102"/>
      <c r="CE156" s="102"/>
      <c r="CJ156" s="102"/>
      <c r="CP156" s="102"/>
      <c r="CU156" s="102"/>
      <c r="CZ156" s="102"/>
      <c r="DF156" s="102"/>
      <c r="DK156" s="102"/>
      <c r="DP156" s="102"/>
      <c r="EA156" s="102"/>
      <c r="EB156" s="43"/>
      <c r="EG156" s="102"/>
      <c r="EN156" s="102"/>
      <c r="ET156" s="102"/>
      <c r="FA156" s="102"/>
      <c r="FG156" s="102"/>
      <c r="FR156" s="102"/>
      <c r="FY156" s="102"/>
      <c r="GF156" s="102"/>
    </row>
    <row r="157" spans="7:188" s="2" customFormat="1" ht="23.25" customHeight="1">
      <c r="G157" s="15"/>
      <c r="AH157" s="102"/>
      <c r="AT157" s="102"/>
      <c r="BF157" s="102"/>
      <c r="BZ157" s="102"/>
      <c r="CE157" s="102"/>
      <c r="CJ157" s="102"/>
      <c r="CP157" s="102"/>
      <c r="CU157" s="102"/>
      <c r="CZ157" s="102"/>
      <c r="DF157" s="102"/>
      <c r="DK157" s="102"/>
      <c r="DP157" s="102"/>
      <c r="EA157" s="102"/>
      <c r="EB157" s="43"/>
      <c r="EG157" s="102"/>
      <c r="EN157" s="102"/>
      <c r="ET157" s="102"/>
      <c r="FA157" s="102"/>
      <c r="FG157" s="102"/>
      <c r="FR157" s="102"/>
      <c r="FY157" s="102"/>
      <c r="GF157" s="102"/>
    </row>
    <row r="158" spans="7:188" s="2" customFormat="1" ht="23.25" customHeight="1">
      <c r="G158" s="15"/>
      <c r="AH158" s="102"/>
      <c r="AT158" s="102"/>
      <c r="BF158" s="102"/>
      <c r="BZ158" s="102"/>
      <c r="CE158" s="102"/>
      <c r="CJ158" s="102"/>
      <c r="CP158" s="102"/>
      <c r="CU158" s="102"/>
      <c r="CZ158" s="102"/>
      <c r="DF158" s="102"/>
      <c r="DK158" s="102"/>
      <c r="DP158" s="102"/>
      <c r="EA158" s="102"/>
      <c r="EB158" s="43"/>
      <c r="EG158" s="102"/>
      <c r="EN158" s="102"/>
      <c r="ET158" s="102"/>
      <c r="FA158" s="102"/>
      <c r="FG158" s="102"/>
      <c r="FR158" s="102"/>
      <c r="FY158" s="102"/>
      <c r="GF158" s="102"/>
    </row>
    <row r="159" spans="7:188" s="2" customFormat="1" ht="23.25" customHeight="1">
      <c r="G159" s="15"/>
      <c r="AH159" s="102"/>
      <c r="AT159" s="102"/>
      <c r="BF159" s="102"/>
      <c r="BZ159" s="102"/>
      <c r="CE159" s="102"/>
      <c r="CJ159" s="102"/>
      <c r="CP159" s="102"/>
      <c r="CU159" s="102"/>
      <c r="CZ159" s="102"/>
      <c r="DF159" s="102"/>
      <c r="DK159" s="102"/>
      <c r="DP159" s="102"/>
      <c r="EA159" s="102"/>
      <c r="EB159" s="43"/>
      <c r="EG159" s="102"/>
      <c r="EN159" s="102"/>
      <c r="ET159" s="102"/>
      <c r="FA159" s="102"/>
      <c r="FG159" s="102"/>
      <c r="FR159" s="102"/>
      <c r="FY159" s="102"/>
      <c r="GF159" s="102"/>
    </row>
    <row r="160" spans="7:188" s="2" customFormat="1" ht="23.25" customHeight="1">
      <c r="G160" s="15"/>
      <c r="AH160" s="102"/>
      <c r="AT160" s="102"/>
      <c r="BF160" s="102"/>
      <c r="BZ160" s="102"/>
      <c r="CE160" s="102"/>
      <c r="CJ160" s="102"/>
      <c r="CP160" s="102"/>
      <c r="CU160" s="102"/>
      <c r="CZ160" s="102"/>
      <c r="DF160" s="102"/>
      <c r="DK160" s="102"/>
      <c r="DP160" s="102"/>
      <c r="EA160" s="102"/>
      <c r="EB160" s="43"/>
      <c r="EG160" s="102"/>
      <c r="EN160" s="102"/>
      <c r="ET160" s="102"/>
      <c r="FA160" s="102"/>
      <c r="FG160" s="102"/>
      <c r="FR160" s="102"/>
      <c r="FY160" s="102"/>
      <c r="GF160" s="102"/>
    </row>
    <row r="161" spans="7:188" s="2" customFormat="1" ht="23.25" customHeight="1">
      <c r="G161" s="15"/>
      <c r="AH161" s="102"/>
      <c r="AT161" s="102"/>
      <c r="BF161" s="102"/>
      <c r="BZ161" s="102"/>
      <c r="CE161" s="102"/>
      <c r="CJ161" s="102"/>
      <c r="CP161" s="102"/>
      <c r="CU161" s="102"/>
      <c r="CZ161" s="102"/>
      <c r="DF161" s="102"/>
      <c r="DK161" s="102"/>
      <c r="DP161" s="102"/>
      <c r="EA161" s="102"/>
      <c r="EB161" s="43"/>
      <c r="EG161" s="102"/>
      <c r="EN161" s="102"/>
      <c r="ET161" s="102"/>
      <c r="FA161" s="102"/>
      <c r="FG161" s="102"/>
      <c r="FR161" s="102"/>
      <c r="FY161" s="102"/>
      <c r="GF161" s="102"/>
    </row>
    <row r="162" spans="7:188" s="2" customFormat="1" ht="23.25" customHeight="1">
      <c r="G162" s="15"/>
      <c r="AH162" s="102"/>
      <c r="AT162" s="102"/>
      <c r="BF162" s="102"/>
      <c r="BZ162" s="102"/>
      <c r="CE162" s="102"/>
      <c r="CJ162" s="102"/>
      <c r="CP162" s="102"/>
      <c r="CU162" s="102"/>
      <c r="CZ162" s="102"/>
      <c r="DF162" s="102"/>
      <c r="DK162" s="102"/>
      <c r="DP162" s="102"/>
      <c r="EA162" s="102"/>
      <c r="EB162" s="43"/>
      <c r="EG162" s="102"/>
      <c r="EN162" s="102"/>
      <c r="ET162" s="102"/>
      <c r="FA162" s="102"/>
      <c r="FG162" s="102"/>
      <c r="FR162" s="102"/>
      <c r="FY162" s="102"/>
      <c r="GF162" s="102"/>
    </row>
    <row r="163" spans="7:188" s="2" customFormat="1" ht="23.25" customHeight="1">
      <c r="G163" s="15"/>
      <c r="AH163" s="102"/>
      <c r="AT163" s="102"/>
      <c r="BF163" s="102"/>
      <c r="BZ163" s="102"/>
      <c r="CE163" s="102"/>
      <c r="CJ163" s="102"/>
      <c r="CP163" s="102"/>
      <c r="CU163" s="102"/>
      <c r="CZ163" s="102"/>
      <c r="DF163" s="102"/>
      <c r="DK163" s="102"/>
      <c r="DP163" s="102"/>
      <c r="EA163" s="102"/>
      <c r="EB163" s="43"/>
      <c r="EG163" s="102"/>
      <c r="EN163" s="102"/>
      <c r="ET163" s="102"/>
      <c r="FA163" s="102"/>
      <c r="FG163" s="102"/>
      <c r="FR163" s="102"/>
      <c r="FY163" s="102"/>
      <c r="GF163" s="102"/>
    </row>
    <row r="164" spans="7:188" s="2" customFormat="1" ht="23.25" customHeight="1">
      <c r="G164" s="15"/>
      <c r="AH164" s="102"/>
      <c r="AT164" s="102"/>
      <c r="BF164" s="102"/>
      <c r="BZ164" s="102"/>
      <c r="CE164" s="102"/>
      <c r="CJ164" s="102"/>
      <c r="CP164" s="102"/>
      <c r="CU164" s="102"/>
      <c r="CZ164" s="102"/>
      <c r="DF164" s="102"/>
      <c r="DK164" s="102"/>
      <c r="DP164" s="102"/>
      <c r="EA164" s="102"/>
      <c r="EB164" s="43"/>
      <c r="EG164" s="102"/>
      <c r="EN164" s="102"/>
      <c r="ET164" s="102"/>
      <c r="FA164" s="102"/>
      <c r="FG164" s="102"/>
      <c r="FR164" s="102"/>
      <c r="FY164" s="102"/>
      <c r="GF164" s="102"/>
    </row>
    <row r="165" spans="7:188" s="2" customFormat="1" ht="23.25" customHeight="1">
      <c r="G165" s="15"/>
      <c r="AH165" s="102"/>
      <c r="AT165" s="102"/>
      <c r="BF165" s="102"/>
      <c r="BZ165" s="102"/>
      <c r="CE165" s="102"/>
      <c r="CJ165" s="102"/>
      <c r="CP165" s="102"/>
      <c r="CU165" s="102"/>
      <c r="CZ165" s="102"/>
      <c r="DF165" s="102"/>
      <c r="DK165" s="102"/>
      <c r="DP165" s="102"/>
      <c r="EA165" s="102"/>
      <c r="EB165" s="43"/>
      <c r="EG165" s="102"/>
      <c r="EN165" s="102"/>
      <c r="ET165" s="102"/>
      <c r="FA165" s="102"/>
      <c r="FG165" s="102"/>
      <c r="FR165" s="102"/>
      <c r="FY165" s="102"/>
      <c r="GF165" s="102"/>
    </row>
    <row r="166" spans="7:188" s="2" customFormat="1" ht="23.25" customHeight="1">
      <c r="G166" s="15"/>
      <c r="AH166" s="102"/>
      <c r="AT166" s="102"/>
      <c r="BF166" s="102"/>
      <c r="BZ166" s="102"/>
      <c r="CE166" s="102"/>
      <c r="CJ166" s="102"/>
      <c r="CP166" s="102"/>
      <c r="CU166" s="102"/>
      <c r="CZ166" s="102"/>
      <c r="DF166" s="102"/>
      <c r="DK166" s="102"/>
      <c r="DP166" s="102"/>
      <c r="EA166" s="102"/>
      <c r="EB166" s="43"/>
      <c r="EG166" s="102"/>
      <c r="EN166" s="102"/>
      <c r="ET166" s="102"/>
      <c r="FA166" s="102"/>
      <c r="FG166" s="102"/>
      <c r="FR166" s="102"/>
      <c r="FY166" s="102"/>
      <c r="GF166" s="102"/>
    </row>
    <row r="167" spans="7:188" s="2" customFormat="1" ht="23.25" customHeight="1">
      <c r="G167" s="15"/>
      <c r="AH167" s="102"/>
      <c r="AT167" s="102"/>
      <c r="BF167" s="102"/>
      <c r="BZ167" s="102"/>
      <c r="CE167" s="102"/>
      <c r="CJ167" s="102"/>
      <c r="CP167" s="102"/>
      <c r="CU167" s="102"/>
      <c r="CZ167" s="102"/>
      <c r="DF167" s="102"/>
      <c r="DK167" s="102"/>
      <c r="DP167" s="102"/>
      <c r="EA167" s="102"/>
      <c r="EB167" s="43"/>
      <c r="EG167" s="102"/>
      <c r="EN167" s="102"/>
      <c r="ET167" s="102"/>
      <c r="FA167" s="102"/>
      <c r="FG167" s="102"/>
      <c r="FR167" s="102"/>
      <c r="FY167" s="102"/>
      <c r="GF167" s="102"/>
    </row>
    <row r="168" spans="7:188" s="2" customFormat="1" ht="23.25" customHeight="1">
      <c r="G168" s="15"/>
      <c r="AH168" s="102"/>
      <c r="AT168" s="102"/>
      <c r="BF168" s="102"/>
      <c r="BZ168" s="102"/>
      <c r="CE168" s="102"/>
      <c r="CJ168" s="102"/>
      <c r="CP168" s="102"/>
      <c r="CU168" s="102"/>
      <c r="CZ168" s="102"/>
      <c r="DF168" s="102"/>
      <c r="DK168" s="102"/>
      <c r="DP168" s="102"/>
      <c r="EA168" s="102"/>
      <c r="EB168" s="43"/>
      <c r="EG168" s="102"/>
      <c r="EN168" s="102"/>
      <c r="ET168" s="102"/>
      <c r="FA168" s="102"/>
      <c r="FG168" s="102"/>
      <c r="FR168" s="102"/>
      <c r="FY168" s="102"/>
      <c r="GF168" s="102"/>
    </row>
    <row r="169" spans="7:188" s="2" customFormat="1" ht="23.25" customHeight="1">
      <c r="G169" s="15"/>
      <c r="AH169" s="102"/>
      <c r="AT169" s="102"/>
      <c r="BF169" s="102"/>
      <c r="BZ169" s="102"/>
      <c r="CE169" s="102"/>
      <c r="CJ169" s="102"/>
      <c r="CP169" s="102"/>
      <c r="CU169" s="102"/>
      <c r="CZ169" s="102"/>
      <c r="DF169" s="102"/>
      <c r="DK169" s="102"/>
      <c r="DP169" s="102"/>
      <c r="EA169" s="102"/>
      <c r="EB169" s="43"/>
      <c r="EG169" s="102"/>
      <c r="EN169" s="102"/>
      <c r="ET169" s="102"/>
      <c r="FA169" s="102"/>
      <c r="FG169" s="102"/>
      <c r="FR169" s="102"/>
      <c r="FY169" s="102"/>
      <c r="GF169" s="102"/>
    </row>
    <row r="170" spans="7:188" s="2" customFormat="1" ht="23.25" customHeight="1">
      <c r="G170" s="15"/>
      <c r="AH170" s="102"/>
      <c r="AT170" s="102"/>
      <c r="BF170" s="102"/>
      <c r="BZ170" s="102"/>
      <c r="CE170" s="102"/>
      <c r="CJ170" s="102"/>
      <c r="CP170" s="102"/>
      <c r="CU170" s="102"/>
      <c r="CZ170" s="102"/>
      <c r="DF170" s="102"/>
      <c r="DK170" s="102"/>
      <c r="DP170" s="102"/>
      <c r="EA170" s="102"/>
      <c r="EB170" s="43"/>
      <c r="EG170" s="102"/>
      <c r="EN170" s="102"/>
      <c r="ET170" s="102"/>
      <c r="FA170" s="102"/>
      <c r="FG170" s="102"/>
      <c r="FR170" s="102"/>
      <c r="FY170" s="102"/>
      <c r="GF170" s="102"/>
    </row>
    <row r="171" spans="7:188" s="2" customFormat="1" ht="23.25" customHeight="1">
      <c r="G171" s="15"/>
      <c r="AH171" s="102"/>
      <c r="AT171" s="102"/>
      <c r="BF171" s="102"/>
      <c r="BZ171" s="102"/>
      <c r="CE171" s="102"/>
      <c r="CJ171" s="102"/>
      <c r="CP171" s="102"/>
      <c r="CU171" s="102"/>
      <c r="CZ171" s="102"/>
      <c r="DF171" s="102"/>
      <c r="DK171" s="102"/>
      <c r="DP171" s="102"/>
      <c r="EA171" s="102"/>
      <c r="EB171" s="43"/>
      <c r="EG171" s="102"/>
      <c r="EN171" s="102"/>
      <c r="ET171" s="102"/>
      <c r="FA171" s="102"/>
      <c r="FG171" s="102"/>
      <c r="FR171" s="102"/>
      <c r="FY171" s="102"/>
      <c r="GF171" s="102"/>
    </row>
    <row r="172" spans="7:188" s="2" customFormat="1" ht="23.25" customHeight="1">
      <c r="G172" s="15"/>
      <c r="AH172" s="102"/>
      <c r="AT172" s="102"/>
      <c r="BF172" s="102"/>
      <c r="BZ172" s="102"/>
      <c r="CE172" s="102"/>
      <c r="CJ172" s="102"/>
      <c r="CP172" s="102"/>
      <c r="CU172" s="102"/>
      <c r="CZ172" s="102"/>
      <c r="DF172" s="102"/>
      <c r="DK172" s="102"/>
      <c r="DP172" s="102"/>
      <c r="EA172" s="102"/>
      <c r="EB172" s="43"/>
      <c r="EG172" s="102"/>
      <c r="EN172" s="102"/>
      <c r="ET172" s="102"/>
      <c r="FA172" s="102"/>
      <c r="FG172" s="102"/>
      <c r="FR172" s="102"/>
      <c r="FY172" s="102"/>
      <c r="GF172" s="102"/>
    </row>
    <row r="173" spans="7:188" s="2" customFormat="1" ht="23.25" customHeight="1">
      <c r="G173" s="15"/>
      <c r="AH173" s="102"/>
      <c r="AT173" s="102"/>
      <c r="BF173" s="102"/>
      <c r="BZ173" s="102"/>
      <c r="CE173" s="102"/>
      <c r="CJ173" s="102"/>
      <c r="CP173" s="102"/>
      <c r="CU173" s="102"/>
      <c r="CZ173" s="102"/>
      <c r="DF173" s="102"/>
      <c r="DK173" s="102"/>
      <c r="DP173" s="102"/>
      <c r="EA173" s="102"/>
      <c r="EB173" s="43"/>
      <c r="EG173" s="102"/>
      <c r="EN173" s="102"/>
      <c r="ET173" s="102"/>
      <c r="FA173" s="102"/>
      <c r="FG173" s="102"/>
      <c r="FR173" s="102"/>
      <c r="FY173" s="102"/>
      <c r="GF173" s="102"/>
    </row>
    <row r="174" spans="7:188" s="2" customFormat="1" ht="23.25" customHeight="1">
      <c r="G174" s="15"/>
      <c r="AH174" s="102"/>
      <c r="AT174" s="102"/>
      <c r="BF174" s="102"/>
      <c r="BZ174" s="102"/>
      <c r="CE174" s="102"/>
      <c r="CJ174" s="102"/>
      <c r="CP174" s="102"/>
      <c r="CU174" s="102"/>
      <c r="CZ174" s="102"/>
      <c r="DF174" s="102"/>
      <c r="DK174" s="102"/>
      <c r="DP174" s="102"/>
      <c r="EA174" s="102"/>
      <c r="EB174" s="43"/>
      <c r="EG174" s="102"/>
      <c r="EN174" s="102"/>
      <c r="ET174" s="102"/>
      <c r="FA174" s="102"/>
      <c r="FG174" s="102"/>
      <c r="FR174" s="102"/>
      <c r="FY174" s="102"/>
      <c r="GF174" s="102"/>
    </row>
    <row r="175" spans="7:188" s="2" customFormat="1" ht="23.25" customHeight="1">
      <c r="G175" s="15"/>
      <c r="AH175" s="102"/>
      <c r="AT175" s="102"/>
      <c r="BF175" s="102"/>
      <c r="BZ175" s="102"/>
      <c r="CE175" s="102"/>
      <c r="CJ175" s="102"/>
      <c r="CP175" s="102"/>
      <c r="CU175" s="102"/>
      <c r="CZ175" s="102"/>
      <c r="DF175" s="102"/>
      <c r="DK175" s="102"/>
      <c r="DP175" s="102"/>
      <c r="EA175" s="102"/>
      <c r="EB175" s="43"/>
      <c r="EG175" s="102"/>
      <c r="EN175" s="102"/>
      <c r="ET175" s="102"/>
      <c r="FA175" s="102"/>
      <c r="FG175" s="102"/>
      <c r="FR175" s="102"/>
      <c r="FY175" s="102"/>
      <c r="GF175" s="102"/>
    </row>
    <row r="176" spans="7:188" s="2" customFormat="1" ht="23.25" customHeight="1">
      <c r="G176" s="15"/>
      <c r="AH176" s="102"/>
      <c r="AT176" s="102"/>
      <c r="BF176" s="102"/>
      <c r="BZ176" s="102"/>
      <c r="CE176" s="102"/>
      <c r="CJ176" s="102"/>
      <c r="CP176" s="102"/>
      <c r="CU176" s="102"/>
      <c r="CZ176" s="102"/>
      <c r="DF176" s="102"/>
      <c r="DK176" s="102"/>
      <c r="DP176" s="102"/>
      <c r="EA176" s="102"/>
      <c r="EB176" s="43"/>
      <c r="EG176" s="102"/>
      <c r="EN176" s="102"/>
      <c r="ET176" s="102"/>
      <c r="FA176" s="102"/>
      <c r="FG176" s="102"/>
      <c r="FR176" s="102"/>
      <c r="FY176" s="102"/>
      <c r="GF176" s="102"/>
    </row>
    <row r="177" spans="7:188" s="2" customFormat="1" ht="23.25" customHeight="1">
      <c r="G177" s="15"/>
      <c r="AH177" s="102"/>
      <c r="AT177" s="102"/>
      <c r="BF177" s="102"/>
      <c r="BZ177" s="102"/>
      <c r="CE177" s="102"/>
      <c r="CJ177" s="102"/>
      <c r="CP177" s="102"/>
      <c r="CU177" s="102"/>
      <c r="CZ177" s="102"/>
      <c r="DF177" s="102"/>
      <c r="DK177" s="102"/>
      <c r="DP177" s="102"/>
      <c r="EA177" s="102"/>
      <c r="EB177" s="43"/>
      <c r="EG177" s="102"/>
      <c r="EN177" s="102"/>
      <c r="ET177" s="102"/>
      <c r="FA177" s="102"/>
      <c r="FG177" s="102"/>
      <c r="FR177" s="102"/>
      <c r="FY177" s="102"/>
      <c r="GF177" s="102"/>
    </row>
    <row r="178" spans="7:188" s="2" customFormat="1" ht="23.25" customHeight="1">
      <c r="G178" s="15"/>
      <c r="AH178" s="102"/>
      <c r="AT178" s="102"/>
      <c r="BF178" s="102"/>
      <c r="BZ178" s="102"/>
      <c r="CE178" s="102"/>
      <c r="CJ178" s="102"/>
      <c r="CP178" s="102"/>
      <c r="CU178" s="102"/>
      <c r="CZ178" s="102"/>
      <c r="DF178" s="102"/>
      <c r="DK178" s="102"/>
      <c r="DP178" s="102"/>
      <c r="EA178" s="102"/>
      <c r="EB178" s="43"/>
      <c r="EG178" s="102"/>
      <c r="EN178" s="102"/>
      <c r="ET178" s="102"/>
      <c r="FA178" s="102"/>
      <c r="FG178" s="102"/>
      <c r="FR178" s="102"/>
      <c r="FY178" s="102"/>
      <c r="GF178" s="102"/>
    </row>
    <row r="179" spans="7:188" s="2" customFormat="1" ht="23.25" customHeight="1">
      <c r="G179" s="15"/>
      <c r="AH179" s="102"/>
      <c r="AT179" s="102"/>
      <c r="BF179" s="102"/>
      <c r="BZ179" s="102"/>
      <c r="CE179" s="102"/>
      <c r="CJ179" s="102"/>
      <c r="CP179" s="102"/>
      <c r="CU179" s="102"/>
      <c r="CZ179" s="102"/>
      <c r="DF179" s="102"/>
      <c r="DK179" s="102"/>
      <c r="DP179" s="102"/>
      <c r="EA179" s="102"/>
      <c r="EB179" s="43"/>
      <c r="EG179" s="102"/>
      <c r="EN179" s="102"/>
      <c r="ET179" s="102"/>
      <c r="FA179" s="102"/>
      <c r="FG179" s="102"/>
      <c r="FR179" s="102"/>
      <c r="FY179" s="102"/>
      <c r="GF179" s="102"/>
    </row>
    <row r="180" spans="7:188" s="2" customFormat="1" ht="23.25" customHeight="1">
      <c r="G180" s="15"/>
      <c r="AH180" s="102"/>
      <c r="AT180" s="102"/>
      <c r="BF180" s="102"/>
      <c r="BZ180" s="102"/>
      <c r="CE180" s="102"/>
      <c r="CJ180" s="102"/>
      <c r="CP180" s="102"/>
      <c r="CU180" s="102"/>
      <c r="CZ180" s="102"/>
      <c r="DF180" s="102"/>
      <c r="DK180" s="102"/>
      <c r="DP180" s="102"/>
      <c r="EA180" s="102"/>
      <c r="EB180" s="43"/>
      <c r="EG180" s="102"/>
      <c r="EN180" s="102"/>
      <c r="ET180" s="102"/>
      <c r="FA180" s="102"/>
      <c r="FG180" s="102"/>
      <c r="FR180" s="102"/>
      <c r="FY180" s="102"/>
      <c r="GF180" s="102"/>
    </row>
    <row r="181" spans="7:188" s="2" customFormat="1" ht="23.25" customHeight="1">
      <c r="G181" s="15"/>
      <c r="AH181" s="102"/>
      <c r="AT181" s="102"/>
      <c r="BF181" s="102"/>
      <c r="BZ181" s="102"/>
      <c r="CE181" s="102"/>
      <c r="CJ181" s="102"/>
      <c r="CP181" s="102"/>
      <c r="CU181" s="102"/>
      <c r="CZ181" s="102"/>
      <c r="DF181" s="102"/>
      <c r="DK181" s="102"/>
      <c r="DP181" s="102"/>
      <c r="EA181" s="102"/>
      <c r="EB181" s="43"/>
      <c r="EG181" s="102"/>
      <c r="EN181" s="102"/>
      <c r="ET181" s="102"/>
      <c r="FA181" s="102"/>
      <c r="FG181" s="102"/>
      <c r="FR181" s="102"/>
      <c r="FY181" s="102"/>
      <c r="GF181" s="102"/>
    </row>
    <row r="182" spans="7:188" s="2" customFormat="1" ht="23.25" customHeight="1">
      <c r="G182" s="15"/>
      <c r="AH182" s="102"/>
      <c r="AT182" s="102"/>
      <c r="BF182" s="102"/>
      <c r="BZ182" s="102"/>
      <c r="CE182" s="102"/>
      <c r="CJ182" s="102"/>
      <c r="CP182" s="102"/>
      <c r="CU182" s="102"/>
      <c r="CZ182" s="102"/>
      <c r="DF182" s="102"/>
      <c r="DK182" s="102"/>
      <c r="DP182" s="102"/>
      <c r="EA182" s="102"/>
      <c r="EB182" s="43"/>
      <c r="EG182" s="102"/>
      <c r="EN182" s="102"/>
      <c r="ET182" s="102"/>
      <c r="FA182" s="102"/>
      <c r="FG182" s="102"/>
      <c r="FR182" s="102"/>
      <c r="FY182" s="102"/>
      <c r="GF182" s="102"/>
    </row>
    <row r="183" spans="7:188" s="2" customFormat="1" ht="23.25" customHeight="1">
      <c r="G183" s="15"/>
      <c r="AH183" s="102"/>
      <c r="AT183" s="102"/>
      <c r="BF183" s="102"/>
      <c r="BZ183" s="102"/>
      <c r="CE183" s="102"/>
      <c r="CJ183" s="102"/>
      <c r="CP183" s="102"/>
      <c r="CU183" s="102"/>
      <c r="CZ183" s="102"/>
      <c r="DF183" s="102"/>
      <c r="DK183" s="102"/>
      <c r="DP183" s="102"/>
      <c r="EA183" s="102"/>
      <c r="EB183" s="43"/>
      <c r="EG183" s="102"/>
      <c r="EN183" s="102"/>
      <c r="ET183" s="102"/>
      <c r="FA183" s="102"/>
      <c r="FG183" s="102"/>
      <c r="FR183" s="102"/>
      <c r="FY183" s="102"/>
      <c r="GF183" s="102"/>
    </row>
    <row r="184" spans="7:188" s="2" customFormat="1" ht="23.25" customHeight="1">
      <c r="G184" s="15"/>
      <c r="AH184" s="102"/>
      <c r="AT184" s="102"/>
      <c r="BF184" s="102"/>
      <c r="BZ184" s="102"/>
      <c r="CE184" s="102"/>
      <c r="CJ184" s="102"/>
      <c r="CP184" s="102"/>
      <c r="CU184" s="102"/>
      <c r="CZ184" s="102"/>
      <c r="DF184" s="102"/>
      <c r="DK184" s="102"/>
      <c r="DP184" s="102"/>
      <c r="EA184" s="102"/>
      <c r="EB184" s="43"/>
      <c r="EG184" s="102"/>
      <c r="EN184" s="102"/>
      <c r="ET184" s="102"/>
      <c r="FA184" s="102"/>
      <c r="FG184" s="102"/>
      <c r="FR184" s="102"/>
      <c r="FY184" s="102"/>
      <c r="GF184" s="102"/>
    </row>
    <row r="185" spans="7:188" s="2" customFormat="1" ht="23.25" customHeight="1">
      <c r="G185" s="15"/>
      <c r="AH185" s="102"/>
      <c r="AT185" s="102"/>
      <c r="BF185" s="102"/>
      <c r="BZ185" s="102"/>
      <c r="CE185" s="102"/>
      <c r="CJ185" s="102"/>
      <c r="CP185" s="102"/>
      <c r="CU185" s="102"/>
      <c r="CZ185" s="102"/>
      <c r="DF185" s="102"/>
      <c r="DK185" s="102"/>
      <c r="DP185" s="102"/>
      <c r="EA185" s="102"/>
      <c r="EB185" s="43"/>
      <c r="EG185" s="102"/>
      <c r="EN185" s="102"/>
      <c r="ET185" s="102"/>
      <c r="FA185" s="102"/>
      <c r="FG185" s="102"/>
      <c r="FR185" s="102"/>
      <c r="FY185" s="102"/>
      <c r="GF185" s="102"/>
    </row>
    <row r="186" spans="7:188" s="2" customFormat="1" ht="23.25" customHeight="1">
      <c r="G186" s="15"/>
      <c r="AH186" s="102"/>
      <c r="AT186" s="102"/>
      <c r="BF186" s="102"/>
      <c r="BZ186" s="102"/>
      <c r="CE186" s="102"/>
      <c r="CJ186" s="102"/>
      <c r="CP186" s="102"/>
      <c r="CU186" s="102"/>
      <c r="CZ186" s="102"/>
      <c r="DF186" s="102"/>
      <c r="DK186" s="102"/>
      <c r="DP186" s="102"/>
      <c r="EA186" s="102"/>
      <c r="EB186" s="43"/>
      <c r="EG186" s="102"/>
      <c r="EN186" s="102"/>
      <c r="ET186" s="102"/>
      <c r="FA186" s="102"/>
      <c r="FG186" s="102"/>
      <c r="FR186" s="102"/>
      <c r="FY186" s="102"/>
      <c r="GF186" s="102"/>
    </row>
    <row r="187" spans="7:188" s="2" customFormat="1" ht="23.25" customHeight="1">
      <c r="G187" s="15"/>
      <c r="AH187" s="102"/>
      <c r="AT187" s="102"/>
      <c r="BF187" s="102"/>
      <c r="BZ187" s="102"/>
      <c r="CE187" s="102"/>
      <c r="CJ187" s="102"/>
      <c r="CP187" s="102"/>
      <c r="CU187" s="102"/>
      <c r="CZ187" s="102"/>
      <c r="DF187" s="102"/>
      <c r="DK187" s="102"/>
      <c r="DP187" s="102"/>
      <c r="EA187" s="102"/>
      <c r="EB187" s="43"/>
      <c r="EG187" s="102"/>
      <c r="EN187" s="102"/>
      <c r="ET187" s="102"/>
      <c r="FA187" s="102"/>
      <c r="FG187" s="102"/>
      <c r="FR187" s="102"/>
      <c r="FY187" s="102"/>
      <c r="GF187" s="102"/>
    </row>
    <row r="188" spans="7:188" s="2" customFormat="1" ht="23.25" customHeight="1">
      <c r="G188" s="15"/>
      <c r="AH188" s="102"/>
      <c r="AT188" s="102"/>
      <c r="BF188" s="102"/>
      <c r="BZ188" s="102"/>
      <c r="CE188" s="102"/>
      <c r="CJ188" s="102"/>
      <c r="CP188" s="102"/>
      <c r="CU188" s="102"/>
      <c r="CZ188" s="102"/>
      <c r="DF188" s="102"/>
      <c r="DK188" s="102"/>
      <c r="DP188" s="102"/>
      <c r="EA188" s="102"/>
      <c r="EB188" s="43"/>
      <c r="EG188" s="102"/>
      <c r="EN188" s="102"/>
      <c r="ET188" s="102"/>
      <c r="FA188" s="102"/>
      <c r="FG188" s="102"/>
      <c r="FR188" s="102"/>
      <c r="FY188" s="102"/>
      <c r="GF188" s="102"/>
    </row>
    <row r="189" spans="7:188" s="2" customFormat="1" ht="23.25" customHeight="1">
      <c r="G189" s="15"/>
      <c r="AH189" s="102"/>
      <c r="AT189" s="102"/>
      <c r="BF189" s="102"/>
      <c r="BZ189" s="102"/>
      <c r="CE189" s="102"/>
      <c r="CJ189" s="102"/>
      <c r="CP189" s="102"/>
      <c r="CU189" s="102"/>
      <c r="CZ189" s="102"/>
      <c r="DF189" s="102"/>
      <c r="DK189" s="102"/>
      <c r="DP189" s="102"/>
      <c r="EA189" s="102"/>
      <c r="EB189" s="43"/>
      <c r="EG189" s="102"/>
      <c r="EN189" s="102"/>
      <c r="ET189" s="102"/>
      <c r="FA189" s="102"/>
      <c r="FG189" s="102"/>
      <c r="FR189" s="102"/>
      <c r="FY189" s="102"/>
      <c r="GF189" s="102"/>
    </row>
    <row r="190" spans="7:188" s="2" customFormat="1" ht="23.25" customHeight="1">
      <c r="G190" s="15"/>
      <c r="AH190" s="102"/>
      <c r="AT190" s="102"/>
      <c r="BF190" s="102"/>
      <c r="BZ190" s="102"/>
      <c r="CE190" s="102"/>
      <c r="CJ190" s="102"/>
      <c r="CP190" s="102"/>
      <c r="CU190" s="102"/>
      <c r="CZ190" s="102"/>
      <c r="DF190" s="102"/>
      <c r="DK190" s="102"/>
      <c r="DP190" s="102"/>
      <c r="EA190" s="102"/>
      <c r="EB190" s="43"/>
      <c r="EG190" s="102"/>
      <c r="EN190" s="102"/>
      <c r="ET190" s="102"/>
      <c r="FA190" s="102"/>
      <c r="FG190" s="102"/>
      <c r="FR190" s="102"/>
      <c r="FY190" s="102"/>
      <c r="GF190" s="102"/>
    </row>
    <row r="191" spans="7:188" s="2" customFormat="1" ht="23.25" customHeight="1">
      <c r="G191" s="15"/>
      <c r="AH191" s="102"/>
      <c r="AT191" s="102"/>
      <c r="BF191" s="102"/>
      <c r="BZ191" s="102"/>
      <c r="CE191" s="102"/>
      <c r="CJ191" s="102"/>
      <c r="CP191" s="102"/>
      <c r="CU191" s="102"/>
      <c r="CZ191" s="102"/>
      <c r="DF191" s="102"/>
      <c r="DK191" s="102"/>
      <c r="DP191" s="102"/>
      <c r="EA191" s="102"/>
      <c r="EB191" s="43"/>
      <c r="EG191" s="102"/>
      <c r="EN191" s="102"/>
      <c r="ET191" s="102"/>
      <c r="FA191" s="102"/>
      <c r="FG191" s="102"/>
      <c r="FR191" s="102"/>
      <c r="FY191" s="102"/>
      <c r="GF191" s="102"/>
    </row>
    <row r="192" spans="7:188" s="2" customFormat="1" ht="23.25" customHeight="1">
      <c r="G192" s="15"/>
      <c r="AH192" s="102"/>
      <c r="AT192" s="102"/>
      <c r="BF192" s="102"/>
      <c r="BZ192" s="102"/>
      <c r="CE192" s="102"/>
      <c r="CJ192" s="102"/>
      <c r="CP192" s="102"/>
      <c r="CU192" s="102"/>
      <c r="CZ192" s="102"/>
      <c r="DF192" s="102"/>
      <c r="DK192" s="102"/>
      <c r="DP192" s="102"/>
      <c r="EA192" s="102"/>
      <c r="EB192" s="43"/>
      <c r="EG192" s="102"/>
      <c r="EN192" s="102"/>
      <c r="ET192" s="102"/>
      <c r="FA192" s="102"/>
      <c r="FG192" s="102"/>
      <c r="FR192" s="102"/>
      <c r="FY192" s="102"/>
      <c r="GF192" s="102"/>
    </row>
    <row r="193" spans="7:188" s="2" customFormat="1" ht="23.25" customHeight="1">
      <c r="G193" s="15"/>
      <c r="AH193" s="102"/>
      <c r="AT193" s="102"/>
      <c r="BF193" s="102"/>
      <c r="BZ193" s="102"/>
      <c r="CE193" s="102"/>
      <c r="CJ193" s="102"/>
      <c r="CP193" s="102"/>
      <c r="CU193" s="102"/>
      <c r="CZ193" s="102"/>
      <c r="DF193" s="102"/>
      <c r="DK193" s="102"/>
      <c r="DP193" s="102"/>
      <c r="EA193" s="102"/>
      <c r="EB193" s="43"/>
      <c r="EG193" s="102"/>
      <c r="EN193" s="102"/>
      <c r="ET193" s="102"/>
      <c r="FA193" s="102"/>
      <c r="FG193" s="102"/>
      <c r="FR193" s="102"/>
      <c r="FY193" s="102"/>
      <c r="GF193" s="102"/>
    </row>
    <row r="194" spans="7:188" s="2" customFormat="1" ht="23.25" customHeight="1">
      <c r="G194" s="15"/>
      <c r="AH194" s="102"/>
      <c r="AT194" s="102"/>
      <c r="BF194" s="102"/>
      <c r="BZ194" s="102"/>
      <c r="CE194" s="102"/>
      <c r="CJ194" s="102"/>
      <c r="CP194" s="102"/>
      <c r="CU194" s="102"/>
      <c r="CZ194" s="102"/>
      <c r="DF194" s="102"/>
      <c r="DK194" s="102"/>
      <c r="DP194" s="102"/>
      <c r="EA194" s="102"/>
      <c r="EB194" s="43"/>
      <c r="EG194" s="102"/>
      <c r="EN194" s="102"/>
      <c r="ET194" s="102"/>
      <c r="FA194" s="102"/>
      <c r="FG194" s="102"/>
      <c r="FR194" s="102"/>
      <c r="FY194" s="102"/>
      <c r="GF194" s="102"/>
    </row>
    <row r="195" spans="7:188" s="2" customFormat="1" ht="23.25" customHeight="1">
      <c r="G195" s="15"/>
      <c r="AH195" s="102"/>
      <c r="AT195" s="102"/>
      <c r="BF195" s="102"/>
      <c r="BZ195" s="102"/>
      <c r="CE195" s="102"/>
      <c r="CJ195" s="102"/>
      <c r="CP195" s="102"/>
      <c r="CU195" s="102"/>
      <c r="CZ195" s="102"/>
      <c r="DF195" s="102"/>
      <c r="DK195" s="102"/>
      <c r="DP195" s="102"/>
      <c r="EA195" s="102"/>
      <c r="EB195" s="43"/>
      <c r="EG195" s="102"/>
      <c r="EN195" s="102"/>
      <c r="ET195" s="102"/>
      <c r="FA195" s="102"/>
      <c r="FG195" s="102"/>
      <c r="FR195" s="102"/>
      <c r="FY195" s="102"/>
      <c r="GF195" s="102"/>
    </row>
    <row r="196" spans="7:188" s="2" customFormat="1" ht="23.25" customHeight="1">
      <c r="G196" s="15"/>
      <c r="AH196" s="102"/>
      <c r="AT196" s="102"/>
      <c r="BF196" s="102"/>
      <c r="BZ196" s="102"/>
      <c r="CE196" s="102"/>
      <c r="CJ196" s="102"/>
      <c r="CP196" s="102"/>
      <c r="CU196" s="102"/>
      <c r="CZ196" s="102"/>
      <c r="DF196" s="102"/>
      <c r="DK196" s="102"/>
      <c r="DP196" s="102"/>
      <c r="EA196" s="102"/>
      <c r="EB196" s="43"/>
      <c r="EG196" s="102"/>
      <c r="EN196" s="102"/>
      <c r="ET196" s="102"/>
      <c r="FA196" s="102"/>
      <c r="FG196" s="102"/>
      <c r="FR196" s="102"/>
      <c r="FY196" s="102"/>
      <c r="GF196" s="102"/>
    </row>
    <row r="197" spans="7:188" s="2" customFormat="1" ht="23.25" customHeight="1">
      <c r="G197" s="15"/>
      <c r="AH197" s="102"/>
      <c r="AT197" s="102"/>
      <c r="BF197" s="102"/>
      <c r="BZ197" s="102"/>
      <c r="CE197" s="102"/>
      <c r="CJ197" s="102"/>
      <c r="CP197" s="102"/>
      <c r="CU197" s="102"/>
      <c r="CZ197" s="102"/>
      <c r="DF197" s="102"/>
      <c r="DK197" s="102"/>
      <c r="DP197" s="102"/>
      <c r="EA197" s="102"/>
      <c r="EB197" s="43"/>
      <c r="EG197" s="102"/>
      <c r="EN197" s="102"/>
      <c r="ET197" s="102"/>
      <c r="FA197" s="102"/>
      <c r="FG197" s="102"/>
      <c r="FR197" s="102"/>
      <c r="FY197" s="102"/>
      <c r="GF197" s="102"/>
    </row>
    <row r="198" spans="7:188" s="2" customFormat="1" ht="23.25" customHeight="1">
      <c r="G198" s="15"/>
      <c r="AH198" s="102"/>
      <c r="AT198" s="102"/>
      <c r="BF198" s="102"/>
      <c r="BZ198" s="102"/>
      <c r="CE198" s="102"/>
      <c r="CJ198" s="102"/>
      <c r="CP198" s="102"/>
      <c r="CU198" s="102"/>
      <c r="CZ198" s="102"/>
      <c r="DF198" s="102"/>
      <c r="DK198" s="102"/>
      <c r="DP198" s="102"/>
      <c r="EA198" s="102"/>
      <c r="EB198" s="43"/>
      <c r="EG198" s="102"/>
      <c r="EN198" s="102"/>
      <c r="ET198" s="102"/>
      <c r="FA198" s="102"/>
      <c r="FG198" s="102"/>
      <c r="FR198" s="102"/>
      <c r="FY198" s="102"/>
      <c r="GF198" s="102"/>
    </row>
    <row r="199" spans="7:188" s="2" customFormat="1" ht="23.25" customHeight="1">
      <c r="G199" s="15"/>
      <c r="AH199" s="102"/>
      <c r="AT199" s="102"/>
      <c r="BF199" s="102"/>
      <c r="BZ199" s="102"/>
      <c r="CE199" s="102"/>
      <c r="CJ199" s="102"/>
      <c r="CP199" s="102"/>
      <c r="CU199" s="102"/>
      <c r="CZ199" s="102"/>
      <c r="DF199" s="102"/>
      <c r="DK199" s="102"/>
      <c r="DP199" s="102"/>
      <c r="EA199" s="102"/>
      <c r="EB199" s="43"/>
      <c r="EG199" s="102"/>
      <c r="EN199" s="102"/>
      <c r="ET199" s="102"/>
      <c r="FA199" s="102"/>
      <c r="FG199" s="102"/>
      <c r="FR199" s="102"/>
      <c r="FY199" s="102"/>
      <c r="GF199" s="102"/>
    </row>
    <row r="200" spans="7:188" s="2" customFormat="1" ht="23.25" customHeight="1">
      <c r="G200" s="15"/>
      <c r="AH200" s="102"/>
      <c r="AT200" s="102"/>
      <c r="BF200" s="102"/>
      <c r="BZ200" s="102"/>
      <c r="CE200" s="102"/>
      <c r="CJ200" s="102"/>
      <c r="CP200" s="102"/>
      <c r="CU200" s="102"/>
      <c r="CZ200" s="102"/>
      <c r="DF200" s="102"/>
      <c r="DK200" s="102"/>
      <c r="DP200" s="102"/>
      <c r="EA200" s="102"/>
      <c r="EB200" s="43"/>
      <c r="EG200" s="102"/>
      <c r="EN200" s="102"/>
      <c r="ET200" s="102"/>
      <c r="FA200" s="102"/>
      <c r="FG200" s="102"/>
      <c r="FR200" s="102"/>
      <c r="FY200" s="102"/>
      <c r="GF200" s="102"/>
    </row>
    <row r="201" spans="7:188" s="2" customFormat="1" ht="23.25" customHeight="1">
      <c r="G201" s="15"/>
      <c r="AH201" s="102"/>
      <c r="AT201" s="102"/>
      <c r="BF201" s="102"/>
      <c r="BZ201" s="102"/>
      <c r="CE201" s="102"/>
      <c r="CJ201" s="102"/>
      <c r="CP201" s="102"/>
      <c r="CU201" s="102"/>
      <c r="CZ201" s="102"/>
      <c r="DF201" s="102"/>
      <c r="DK201" s="102"/>
      <c r="DP201" s="102"/>
      <c r="EA201" s="102"/>
      <c r="EB201" s="43"/>
      <c r="EG201" s="102"/>
      <c r="EN201" s="102"/>
      <c r="ET201" s="102"/>
      <c r="FA201" s="102"/>
      <c r="FG201" s="102"/>
      <c r="FR201" s="102"/>
      <c r="FY201" s="102"/>
      <c r="GF201" s="102"/>
    </row>
    <row r="202" spans="7:188" s="2" customFormat="1" ht="23.25" customHeight="1">
      <c r="G202" s="15"/>
      <c r="AH202" s="102"/>
      <c r="AT202" s="102"/>
      <c r="BF202" s="102"/>
      <c r="BZ202" s="102"/>
      <c r="CE202" s="102"/>
      <c r="CJ202" s="102"/>
      <c r="CP202" s="102"/>
      <c r="CU202" s="102"/>
      <c r="CZ202" s="102"/>
      <c r="DF202" s="102"/>
      <c r="DK202" s="102"/>
      <c r="DP202" s="102"/>
      <c r="EA202" s="102"/>
      <c r="EB202" s="43"/>
      <c r="EG202" s="102"/>
      <c r="EN202" s="102"/>
      <c r="ET202" s="102"/>
      <c r="FA202" s="102"/>
      <c r="FG202" s="102"/>
      <c r="FR202" s="102"/>
      <c r="FY202" s="102"/>
      <c r="GF202" s="102"/>
    </row>
    <row r="203" spans="7:188" s="2" customFormat="1" ht="23.25" customHeight="1">
      <c r="G203" s="15"/>
      <c r="AH203" s="102"/>
      <c r="AT203" s="102"/>
      <c r="BF203" s="102"/>
      <c r="BZ203" s="102"/>
      <c r="CE203" s="102"/>
      <c r="CJ203" s="102"/>
      <c r="CP203" s="102"/>
      <c r="CU203" s="102"/>
      <c r="CZ203" s="102"/>
      <c r="DF203" s="102"/>
      <c r="DK203" s="102"/>
      <c r="DP203" s="102"/>
      <c r="EA203" s="102"/>
      <c r="EB203" s="43"/>
      <c r="EG203" s="102"/>
      <c r="EN203" s="102"/>
      <c r="ET203" s="102"/>
      <c r="FA203" s="102"/>
      <c r="FG203" s="102"/>
      <c r="FR203" s="102"/>
      <c r="FY203" s="102"/>
      <c r="GF203" s="102"/>
    </row>
    <row r="204" spans="7:188" s="2" customFormat="1" ht="23.25" customHeight="1">
      <c r="G204" s="15"/>
      <c r="AH204" s="102"/>
      <c r="AT204" s="102"/>
      <c r="BF204" s="102"/>
      <c r="BZ204" s="102"/>
      <c r="CE204" s="102"/>
      <c r="CJ204" s="102"/>
      <c r="CP204" s="102"/>
      <c r="CU204" s="102"/>
      <c r="CZ204" s="102"/>
      <c r="DF204" s="102"/>
      <c r="DK204" s="102"/>
      <c r="DP204" s="102"/>
      <c r="EA204" s="102"/>
      <c r="EB204" s="43"/>
      <c r="EG204" s="102"/>
      <c r="EN204" s="102"/>
      <c r="ET204" s="102"/>
      <c r="FA204" s="102"/>
      <c r="FG204" s="102"/>
      <c r="FR204" s="102"/>
      <c r="FY204" s="102"/>
      <c r="GF204" s="102"/>
    </row>
    <row r="205" spans="7:188" s="2" customFormat="1" ht="23.25" customHeight="1">
      <c r="G205" s="15"/>
      <c r="AH205" s="102"/>
      <c r="AT205" s="102"/>
      <c r="BF205" s="102"/>
      <c r="BZ205" s="102"/>
      <c r="CE205" s="102"/>
      <c r="CJ205" s="102"/>
      <c r="CP205" s="102"/>
      <c r="CU205" s="102"/>
      <c r="CZ205" s="102"/>
      <c r="DF205" s="102"/>
      <c r="DK205" s="102"/>
      <c r="DP205" s="102"/>
      <c r="EA205" s="102"/>
      <c r="EB205" s="43"/>
      <c r="EG205" s="102"/>
      <c r="EN205" s="102"/>
      <c r="ET205" s="102"/>
      <c r="FA205" s="102"/>
      <c r="FG205" s="102"/>
      <c r="FR205" s="102"/>
      <c r="FY205" s="102"/>
      <c r="GF205" s="102"/>
    </row>
    <row r="206" spans="7:188" s="2" customFormat="1" ht="23.25" customHeight="1">
      <c r="G206" s="15"/>
      <c r="AH206" s="102"/>
      <c r="AT206" s="102"/>
      <c r="BF206" s="102"/>
      <c r="BZ206" s="102"/>
      <c r="CE206" s="102"/>
      <c r="CJ206" s="102"/>
      <c r="CP206" s="102"/>
      <c r="CU206" s="102"/>
      <c r="CZ206" s="102"/>
      <c r="DF206" s="102"/>
      <c r="DK206" s="102"/>
      <c r="DP206" s="102"/>
      <c r="EA206" s="102"/>
      <c r="EB206" s="43"/>
      <c r="EG206" s="102"/>
      <c r="EN206" s="102"/>
      <c r="ET206" s="102"/>
      <c r="FA206" s="102"/>
      <c r="FG206" s="102"/>
      <c r="FR206" s="102"/>
      <c r="FY206" s="102"/>
      <c r="GF206" s="102"/>
    </row>
    <row r="207" spans="7:188" s="2" customFormat="1" ht="23.25" customHeight="1">
      <c r="G207" s="15"/>
      <c r="AH207" s="102"/>
      <c r="AT207" s="102"/>
      <c r="BF207" s="102"/>
      <c r="BZ207" s="102"/>
      <c r="CE207" s="102"/>
      <c r="CJ207" s="102"/>
      <c r="CP207" s="102"/>
      <c r="CU207" s="102"/>
      <c r="CZ207" s="102"/>
      <c r="DF207" s="102"/>
      <c r="DK207" s="102"/>
      <c r="DP207" s="102"/>
      <c r="EA207" s="102"/>
      <c r="EB207" s="43"/>
      <c r="EG207" s="102"/>
      <c r="EN207" s="102"/>
      <c r="ET207" s="102"/>
      <c r="FA207" s="102"/>
      <c r="FG207" s="102"/>
      <c r="FR207" s="102"/>
      <c r="FY207" s="102"/>
      <c r="GF207" s="102"/>
    </row>
    <row r="208" spans="7:188" s="2" customFormat="1" ht="23.25" customHeight="1">
      <c r="G208" s="15"/>
      <c r="AH208" s="102"/>
      <c r="AT208" s="102"/>
      <c r="BF208" s="102"/>
      <c r="BZ208" s="102"/>
      <c r="CE208" s="102"/>
      <c r="CJ208" s="102"/>
      <c r="CP208" s="102"/>
      <c r="CU208" s="102"/>
      <c r="CZ208" s="102"/>
      <c r="DF208" s="102"/>
      <c r="DK208" s="102"/>
      <c r="DP208" s="102"/>
      <c r="EA208" s="102"/>
      <c r="EB208" s="43"/>
      <c r="EG208" s="102"/>
      <c r="EN208" s="102"/>
      <c r="ET208" s="102"/>
      <c r="FA208" s="102"/>
      <c r="FG208" s="102"/>
      <c r="FR208" s="102"/>
      <c r="FY208" s="102"/>
      <c r="GF208" s="102"/>
    </row>
    <row r="209" spans="7:188" s="2" customFormat="1" ht="23.25" customHeight="1">
      <c r="G209" s="15"/>
      <c r="AH209" s="102"/>
      <c r="AT209" s="102"/>
      <c r="BF209" s="102"/>
      <c r="BZ209" s="102"/>
      <c r="CE209" s="102"/>
      <c r="CJ209" s="102"/>
      <c r="CP209" s="102"/>
      <c r="CU209" s="102"/>
      <c r="CZ209" s="102"/>
      <c r="DF209" s="102"/>
      <c r="DK209" s="102"/>
      <c r="DP209" s="102"/>
      <c r="EA209" s="102"/>
      <c r="EB209" s="43"/>
      <c r="EG209" s="102"/>
      <c r="EN209" s="102"/>
      <c r="ET209" s="102"/>
      <c r="FA209" s="102"/>
      <c r="FG209" s="102"/>
      <c r="FR209" s="102"/>
      <c r="FY209" s="102"/>
      <c r="GF209" s="102"/>
    </row>
    <row r="210" spans="7:188" s="2" customFormat="1" ht="23.25" customHeight="1">
      <c r="G210" s="15"/>
      <c r="AH210" s="102"/>
      <c r="AT210" s="102"/>
      <c r="BF210" s="102"/>
      <c r="BZ210" s="102"/>
      <c r="CE210" s="102"/>
      <c r="CJ210" s="102"/>
      <c r="CP210" s="102"/>
      <c r="CU210" s="102"/>
      <c r="CZ210" s="102"/>
      <c r="DF210" s="102"/>
      <c r="DK210" s="102"/>
      <c r="DP210" s="102"/>
      <c r="EA210" s="102"/>
      <c r="EB210" s="43"/>
      <c r="EG210" s="102"/>
      <c r="EN210" s="102"/>
      <c r="ET210" s="102"/>
      <c r="FA210" s="102"/>
      <c r="FG210" s="102"/>
      <c r="FR210" s="102"/>
      <c r="FY210" s="102"/>
      <c r="GF210" s="102"/>
    </row>
    <row r="211" spans="7:188" s="2" customFormat="1" ht="23.25" customHeight="1">
      <c r="G211" s="15"/>
      <c r="AH211" s="102"/>
      <c r="AT211" s="102"/>
      <c r="BF211" s="102"/>
      <c r="BZ211" s="102"/>
      <c r="CE211" s="102"/>
      <c r="CJ211" s="102"/>
      <c r="CP211" s="102"/>
      <c r="CU211" s="102"/>
      <c r="CZ211" s="102"/>
      <c r="DF211" s="102"/>
      <c r="DK211" s="102"/>
      <c r="DP211" s="102"/>
      <c r="EA211" s="102"/>
      <c r="EB211" s="43"/>
      <c r="EG211" s="102"/>
      <c r="EN211" s="102"/>
      <c r="ET211" s="102"/>
      <c r="FA211" s="102"/>
      <c r="FG211" s="102"/>
      <c r="FR211" s="102"/>
      <c r="FY211" s="102"/>
      <c r="GF211" s="102"/>
    </row>
    <row r="212" spans="7:188" s="2" customFormat="1" ht="23.25" customHeight="1">
      <c r="G212" s="15"/>
      <c r="AH212" s="102"/>
      <c r="AT212" s="102"/>
      <c r="BF212" s="102"/>
      <c r="BZ212" s="102"/>
      <c r="CE212" s="102"/>
      <c r="CJ212" s="102"/>
      <c r="CP212" s="102"/>
      <c r="CU212" s="102"/>
      <c r="CZ212" s="102"/>
      <c r="DF212" s="102"/>
      <c r="DK212" s="102"/>
      <c r="DP212" s="102"/>
      <c r="EA212" s="102"/>
      <c r="EB212" s="43"/>
      <c r="EG212" s="102"/>
      <c r="EN212" s="102"/>
      <c r="ET212" s="102"/>
      <c r="FA212" s="102"/>
      <c r="FG212" s="102"/>
      <c r="FR212" s="102"/>
      <c r="FY212" s="102"/>
      <c r="GF212" s="102"/>
    </row>
    <row r="213" spans="7:188" s="2" customFormat="1" ht="23.25" customHeight="1">
      <c r="G213" s="15"/>
      <c r="AH213" s="102"/>
      <c r="AT213" s="102"/>
      <c r="BF213" s="102"/>
      <c r="BZ213" s="102"/>
      <c r="CE213" s="102"/>
      <c r="CJ213" s="102"/>
      <c r="CP213" s="102"/>
      <c r="CU213" s="102"/>
      <c r="CZ213" s="102"/>
      <c r="DF213" s="102"/>
      <c r="DK213" s="102"/>
      <c r="DP213" s="102"/>
      <c r="EA213" s="102"/>
      <c r="EB213" s="43"/>
      <c r="EG213" s="102"/>
      <c r="EN213" s="102"/>
      <c r="ET213" s="102"/>
      <c r="FA213" s="102"/>
      <c r="FG213" s="102"/>
      <c r="FR213" s="102"/>
      <c r="FY213" s="102"/>
      <c r="GF213" s="102"/>
    </row>
    <row r="214" spans="7:188" s="2" customFormat="1" ht="23.25" customHeight="1">
      <c r="G214" s="15"/>
      <c r="AH214" s="102"/>
      <c r="AT214" s="102"/>
      <c r="BF214" s="102"/>
      <c r="BZ214" s="102"/>
      <c r="CE214" s="102"/>
      <c r="CJ214" s="102"/>
      <c r="CP214" s="102"/>
      <c r="CU214" s="102"/>
      <c r="CZ214" s="102"/>
      <c r="DF214" s="102"/>
      <c r="DK214" s="102"/>
      <c r="DP214" s="102"/>
      <c r="EA214" s="102"/>
      <c r="EB214" s="43"/>
      <c r="EG214" s="102"/>
      <c r="EN214" s="102"/>
      <c r="ET214" s="102"/>
      <c r="FA214" s="102"/>
      <c r="FG214" s="102"/>
      <c r="FR214" s="102"/>
      <c r="FY214" s="102"/>
      <c r="GF214" s="102"/>
    </row>
    <row r="215" spans="7:188" s="2" customFormat="1" ht="23.25" customHeight="1">
      <c r="G215" s="15"/>
      <c r="AH215" s="102"/>
      <c r="AT215" s="102"/>
      <c r="BF215" s="102"/>
      <c r="BZ215" s="102"/>
      <c r="CE215" s="102"/>
      <c r="CJ215" s="102"/>
      <c r="CP215" s="102"/>
      <c r="CU215" s="102"/>
      <c r="CZ215" s="102"/>
      <c r="DF215" s="102"/>
      <c r="DK215" s="102"/>
      <c r="DP215" s="102"/>
      <c r="EA215" s="102"/>
      <c r="EB215" s="43"/>
      <c r="EG215" s="102"/>
      <c r="EN215" s="102"/>
      <c r="ET215" s="102"/>
      <c r="FA215" s="102"/>
      <c r="FG215" s="102"/>
      <c r="FR215" s="102"/>
      <c r="FY215" s="102"/>
      <c r="GF215" s="102"/>
    </row>
    <row r="216" spans="7:188" s="2" customFormat="1" ht="23.25" customHeight="1">
      <c r="G216" s="15"/>
      <c r="AH216" s="102"/>
      <c r="AT216" s="102"/>
      <c r="BF216" s="102"/>
      <c r="BZ216" s="102"/>
      <c r="CE216" s="102"/>
      <c r="CJ216" s="102"/>
      <c r="CP216" s="102"/>
      <c r="CU216" s="102"/>
      <c r="CZ216" s="102"/>
      <c r="DF216" s="102"/>
      <c r="DK216" s="102"/>
      <c r="DP216" s="102"/>
      <c r="EA216" s="102"/>
      <c r="EB216" s="43"/>
      <c r="EG216" s="102"/>
      <c r="EN216" s="102"/>
      <c r="ET216" s="102"/>
      <c r="FA216" s="102"/>
      <c r="FG216" s="102"/>
      <c r="FR216" s="102"/>
      <c r="FY216" s="102"/>
      <c r="GF216" s="102"/>
    </row>
    <row r="217" spans="7:188" s="2" customFormat="1" ht="23.25" customHeight="1">
      <c r="G217" s="15"/>
      <c r="AH217" s="102"/>
      <c r="AT217" s="102"/>
      <c r="BF217" s="102"/>
      <c r="BZ217" s="102"/>
      <c r="CE217" s="102"/>
      <c r="CJ217" s="102"/>
      <c r="CP217" s="102"/>
      <c r="CU217" s="102"/>
      <c r="CZ217" s="102"/>
      <c r="DF217" s="102"/>
      <c r="DK217" s="102"/>
      <c r="DP217" s="102"/>
      <c r="EA217" s="102"/>
      <c r="EB217" s="43"/>
      <c r="EG217" s="102"/>
      <c r="EN217" s="102"/>
      <c r="ET217" s="102"/>
      <c r="FA217" s="102"/>
      <c r="FG217" s="102"/>
      <c r="FR217" s="102"/>
      <c r="FY217" s="102"/>
      <c r="GF217" s="102"/>
    </row>
    <row r="218" spans="7:188" s="2" customFormat="1" ht="23.25" customHeight="1">
      <c r="G218" s="15"/>
      <c r="AH218" s="102"/>
      <c r="AT218" s="102"/>
      <c r="BF218" s="102"/>
      <c r="BZ218" s="102"/>
      <c r="CE218" s="102"/>
      <c r="CJ218" s="102"/>
      <c r="CP218" s="102"/>
      <c r="CU218" s="102"/>
      <c r="CZ218" s="102"/>
      <c r="DF218" s="102"/>
      <c r="DK218" s="102"/>
      <c r="DP218" s="102"/>
      <c r="EA218" s="102"/>
      <c r="EB218" s="43"/>
      <c r="EG218" s="102"/>
      <c r="EN218" s="102"/>
      <c r="ET218" s="102"/>
      <c r="FA218" s="102"/>
      <c r="FG218" s="102"/>
      <c r="FR218" s="102"/>
      <c r="FY218" s="102"/>
      <c r="GF218" s="102"/>
    </row>
    <row r="219" spans="7:188" s="2" customFormat="1" ht="23.25" customHeight="1">
      <c r="G219" s="15"/>
      <c r="AH219" s="102"/>
      <c r="AT219" s="102"/>
      <c r="BF219" s="102"/>
      <c r="BZ219" s="102"/>
      <c r="CE219" s="102"/>
      <c r="CJ219" s="102"/>
      <c r="CP219" s="102"/>
      <c r="CU219" s="102"/>
      <c r="CZ219" s="102"/>
      <c r="DF219" s="102"/>
      <c r="DK219" s="102"/>
      <c r="DP219" s="102"/>
      <c r="EA219" s="102"/>
      <c r="EB219" s="43"/>
      <c r="EG219" s="102"/>
      <c r="EN219" s="102"/>
      <c r="ET219" s="102"/>
      <c r="FA219" s="102"/>
      <c r="FG219" s="102"/>
      <c r="FR219" s="102"/>
      <c r="FY219" s="102"/>
      <c r="GF219" s="102"/>
    </row>
    <row r="220" spans="7:188" s="2" customFormat="1" ht="23.25" customHeight="1">
      <c r="G220" s="15"/>
      <c r="AH220" s="102"/>
      <c r="AT220" s="102"/>
      <c r="BF220" s="102"/>
      <c r="BZ220" s="102"/>
      <c r="CE220" s="102"/>
      <c r="CJ220" s="102"/>
      <c r="CP220" s="102"/>
      <c r="CU220" s="102"/>
      <c r="CZ220" s="102"/>
      <c r="DF220" s="102"/>
      <c r="DK220" s="102"/>
      <c r="DP220" s="102"/>
      <c r="EA220" s="102"/>
      <c r="EB220" s="43"/>
      <c r="EG220" s="102"/>
      <c r="EN220" s="102"/>
      <c r="ET220" s="102"/>
      <c r="FA220" s="102"/>
      <c r="FG220" s="102"/>
      <c r="FR220" s="102"/>
      <c r="FY220" s="102"/>
      <c r="GF220" s="102"/>
    </row>
    <row r="221" spans="7:188" s="2" customFormat="1" ht="23.25" customHeight="1">
      <c r="G221" s="15"/>
      <c r="AH221" s="102"/>
      <c r="AT221" s="102"/>
      <c r="BF221" s="102"/>
      <c r="BZ221" s="102"/>
      <c r="CE221" s="102"/>
      <c r="CJ221" s="102"/>
      <c r="CP221" s="102"/>
      <c r="CU221" s="102"/>
      <c r="CZ221" s="102"/>
      <c r="DF221" s="102"/>
      <c r="DK221" s="102"/>
      <c r="DP221" s="102"/>
      <c r="EA221" s="102"/>
      <c r="EB221" s="43"/>
      <c r="EG221" s="102"/>
      <c r="EN221" s="102"/>
      <c r="ET221" s="102"/>
      <c r="FA221" s="102"/>
      <c r="FG221" s="102"/>
      <c r="FR221" s="102"/>
      <c r="FY221" s="102"/>
      <c r="GF221" s="102"/>
    </row>
    <row r="222" spans="7:188" s="2" customFormat="1" ht="23.25" customHeight="1">
      <c r="G222" s="15"/>
      <c r="AH222" s="102"/>
      <c r="AT222" s="102"/>
      <c r="BF222" s="102"/>
      <c r="BZ222" s="102"/>
      <c r="CE222" s="102"/>
      <c r="CJ222" s="102"/>
      <c r="CP222" s="102"/>
      <c r="CU222" s="102"/>
      <c r="CZ222" s="102"/>
      <c r="DF222" s="102"/>
      <c r="DK222" s="102"/>
      <c r="DP222" s="102"/>
      <c r="EA222" s="102"/>
      <c r="EB222" s="43"/>
      <c r="EG222" s="102"/>
      <c r="EN222" s="102"/>
      <c r="ET222" s="102"/>
      <c r="FA222" s="102"/>
      <c r="FG222" s="102"/>
      <c r="FR222" s="102"/>
      <c r="FY222" s="102"/>
      <c r="GF222" s="102"/>
    </row>
    <row r="223" spans="7:188" s="2" customFormat="1" ht="23.25" customHeight="1">
      <c r="G223" s="15"/>
      <c r="AH223" s="102"/>
      <c r="AT223" s="102"/>
      <c r="BF223" s="102"/>
      <c r="BZ223" s="102"/>
      <c r="CE223" s="102"/>
      <c r="CJ223" s="102"/>
      <c r="CP223" s="102"/>
      <c r="CU223" s="102"/>
      <c r="CZ223" s="102"/>
      <c r="DF223" s="102"/>
      <c r="DK223" s="102"/>
      <c r="DP223" s="102"/>
      <c r="EA223" s="102"/>
      <c r="EB223" s="43"/>
      <c r="EG223" s="102"/>
      <c r="EN223" s="102"/>
      <c r="ET223" s="102"/>
      <c r="FA223" s="102"/>
      <c r="FG223" s="102"/>
      <c r="FR223" s="102"/>
      <c r="FY223" s="102"/>
      <c r="GF223" s="102"/>
    </row>
    <row r="224" spans="7:188" s="2" customFormat="1" ht="23.25" customHeight="1">
      <c r="G224" s="15"/>
      <c r="AH224" s="102"/>
      <c r="AT224" s="102"/>
      <c r="BF224" s="102"/>
      <c r="BZ224" s="102"/>
      <c r="CE224" s="102"/>
      <c r="CJ224" s="102"/>
      <c r="CP224" s="102"/>
      <c r="CU224" s="102"/>
      <c r="CZ224" s="102"/>
      <c r="DF224" s="102"/>
      <c r="DK224" s="102"/>
      <c r="DP224" s="102"/>
      <c r="EA224" s="102"/>
      <c r="EB224" s="43"/>
      <c r="EG224" s="102"/>
      <c r="EN224" s="102"/>
      <c r="ET224" s="102"/>
      <c r="FA224" s="102"/>
      <c r="FG224" s="102"/>
      <c r="FR224" s="102"/>
      <c r="FY224" s="102"/>
      <c r="GF224" s="102"/>
    </row>
    <row r="225" spans="7:188" s="2" customFormat="1" ht="23.25" customHeight="1">
      <c r="G225" s="15"/>
      <c r="AH225" s="102"/>
      <c r="AT225" s="102"/>
      <c r="BF225" s="102"/>
      <c r="BZ225" s="102"/>
      <c r="CE225" s="102"/>
      <c r="CJ225" s="102"/>
      <c r="CP225" s="102"/>
      <c r="CU225" s="102"/>
      <c r="CZ225" s="102"/>
      <c r="DF225" s="102"/>
      <c r="DK225" s="102"/>
      <c r="DP225" s="102"/>
      <c r="EA225" s="102"/>
      <c r="EB225" s="43"/>
      <c r="EG225" s="102"/>
      <c r="EN225" s="102"/>
      <c r="ET225" s="102"/>
      <c r="FA225" s="102"/>
      <c r="FG225" s="102"/>
      <c r="FR225" s="102"/>
      <c r="FY225" s="102"/>
      <c r="GF225" s="102"/>
    </row>
    <row r="226" spans="7:188" s="2" customFormat="1" ht="23.25" customHeight="1">
      <c r="G226" s="15"/>
      <c r="AH226" s="102"/>
      <c r="AT226" s="102"/>
      <c r="BF226" s="102"/>
      <c r="BZ226" s="102"/>
      <c r="CE226" s="102"/>
      <c r="CJ226" s="102"/>
      <c r="CP226" s="102"/>
      <c r="CU226" s="102"/>
      <c r="CZ226" s="102"/>
      <c r="DF226" s="102"/>
      <c r="DK226" s="102"/>
      <c r="DP226" s="102"/>
      <c r="EA226" s="102"/>
      <c r="EB226" s="43"/>
      <c r="EG226" s="102"/>
      <c r="EN226" s="102"/>
      <c r="ET226" s="102"/>
      <c r="FA226" s="102"/>
      <c r="FG226" s="102"/>
      <c r="FR226" s="102"/>
      <c r="FY226" s="102"/>
      <c r="GF226" s="102"/>
    </row>
    <row r="227" spans="7:188" s="2" customFormat="1" ht="23.25" customHeight="1">
      <c r="G227" s="15"/>
      <c r="AH227" s="102"/>
      <c r="AT227" s="102"/>
      <c r="BF227" s="102"/>
      <c r="BZ227" s="102"/>
      <c r="CE227" s="102"/>
      <c r="CJ227" s="102"/>
      <c r="CP227" s="102"/>
      <c r="CU227" s="102"/>
      <c r="CZ227" s="102"/>
      <c r="DF227" s="102"/>
      <c r="DK227" s="102"/>
      <c r="DP227" s="102"/>
      <c r="EA227" s="102"/>
      <c r="EB227" s="43"/>
      <c r="EG227" s="102"/>
      <c r="EN227" s="102"/>
      <c r="ET227" s="102"/>
      <c r="FA227" s="102"/>
      <c r="FG227" s="102"/>
      <c r="FR227" s="102"/>
      <c r="FY227" s="102"/>
      <c r="GF227" s="102"/>
    </row>
    <row r="228" spans="7:188" s="2" customFormat="1" ht="23.25" customHeight="1">
      <c r="G228" s="15"/>
      <c r="AH228" s="102"/>
      <c r="AT228" s="102"/>
      <c r="BF228" s="102"/>
      <c r="BZ228" s="102"/>
      <c r="CE228" s="102"/>
      <c r="CJ228" s="102"/>
      <c r="CP228" s="102"/>
      <c r="CU228" s="102"/>
      <c r="CZ228" s="102"/>
      <c r="DF228" s="102"/>
      <c r="DK228" s="102"/>
      <c r="DP228" s="102"/>
      <c r="EA228" s="102"/>
      <c r="EB228" s="43"/>
      <c r="EG228" s="102"/>
      <c r="EN228" s="102"/>
      <c r="ET228" s="102"/>
      <c r="FA228" s="102"/>
      <c r="FG228" s="102"/>
      <c r="FR228" s="102"/>
      <c r="FY228" s="102"/>
      <c r="GF228" s="102"/>
    </row>
    <row r="229" spans="7:188" s="2" customFormat="1" ht="23.25" customHeight="1">
      <c r="G229" s="15"/>
      <c r="AH229" s="102"/>
      <c r="AT229" s="102"/>
      <c r="BF229" s="102"/>
      <c r="BZ229" s="102"/>
      <c r="CE229" s="102"/>
      <c r="CJ229" s="102"/>
      <c r="CP229" s="102"/>
      <c r="CU229" s="102"/>
      <c r="CZ229" s="102"/>
      <c r="DF229" s="102"/>
      <c r="DK229" s="102"/>
      <c r="DP229" s="102"/>
      <c r="EA229" s="102"/>
      <c r="EB229" s="43"/>
      <c r="EG229" s="102"/>
      <c r="EN229" s="102"/>
      <c r="ET229" s="102"/>
      <c r="FA229" s="102"/>
      <c r="FG229" s="102"/>
      <c r="FR229" s="102"/>
      <c r="FY229" s="102"/>
      <c r="GF229" s="102"/>
    </row>
    <row r="230" spans="7:188" s="2" customFormat="1" ht="23.25" customHeight="1">
      <c r="G230" s="15"/>
      <c r="AH230" s="102"/>
      <c r="AT230" s="102"/>
      <c r="BF230" s="102"/>
      <c r="BZ230" s="102"/>
      <c r="CE230" s="102"/>
      <c r="CJ230" s="102"/>
      <c r="CP230" s="102"/>
      <c r="CU230" s="102"/>
      <c r="CZ230" s="102"/>
      <c r="DF230" s="102"/>
      <c r="DK230" s="102"/>
      <c r="DP230" s="102"/>
      <c r="EA230" s="102"/>
      <c r="EB230" s="43"/>
      <c r="EG230" s="102"/>
      <c r="EN230" s="102"/>
      <c r="ET230" s="102"/>
      <c r="FA230" s="102"/>
      <c r="FG230" s="102"/>
      <c r="FR230" s="102"/>
      <c r="FY230" s="102"/>
      <c r="GF230" s="102"/>
    </row>
    <row r="231" spans="7:188" s="2" customFormat="1" ht="23.25" customHeight="1">
      <c r="G231" s="15"/>
      <c r="AH231" s="102"/>
      <c r="AT231" s="102"/>
      <c r="BF231" s="102"/>
      <c r="BZ231" s="102"/>
      <c r="CE231" s="102"/>
      <c r="CJ231" s="102"/>
      <c r="CP231" s="102"/>
      <c r="CU231" s="102"/>
      <c r="CZ231" s="102"/>
      <c r="DF231" s="102"/>
      <c r="DK231" s="102"/>
      <c r="DP231" s="102"/>
      <c r="EA231" s="102"/>
      <c r="EB231" s="43"/>
      <c r="EG231" s="102"/>
      <c r="EN231" s="102"/>
      <c r="ET231" s="102"/>
      <c r="FA231" s="102"/>
      <c r="FG231" s="102"/>
      <c r="FR231" s="102"/>
      <c r="FY231" s="102"/>
      <c r="GF231" s="102"/>
    </row>
    <row r="232" spans="7:188" s="2" customFormat="1" ht="23.25" customHeight="1">
      <c r="G232" s="15"/>
      <c r="AH232" s="102"/>
      <c r="AT232" s="102"/>
      <c r="BF232" s="102"/>
      <c r="BZ232" s="102"/>
      <c r="CE232" s="102"/>
      <c r="CJ232" s="102"/>
      <c r="CP232" s="102"/>
      <c r="CU232" s="102"/>
      <c r="CZ232" s="102"/>
      <c r="DF232" s="102"/>
      <c r="DK232" s="102"/>
      <c r="DP232" s="102"/>
      <c r="EA232" s="102"/>
      <c r="EB232" s="43"/>
      <c r="EG232" s="102"/>
      <c r="EN232" s="102"/>
      <c r="ET232" s="102"/>
      <c r="FA232" s="102"/>
      <c r="FG232" s="102"/>
      <c r="FR232" s="102"/>
      <c r="FY232" s="102"/>
      <c r="GF232" s="102"/>
    </row>
    <row r="233" spans="7:188" s="2" customFormat="1" ht="23.25" customHeight="1">
      <c r="G233" s="15"/>
      <c r="AH233" s="102"/>
      <c r="AT233" s="102"/>
      <c r="BF233" s="102"/>
      <c r="BZ233" s="102"/>
      <c r="CE233" s="102"/>
      <c r="CJ233" s="102"/>
      <c r="CP233" s="102"/>
      <c r="CU233" s="102"/>
      <c r="CZ233" s="102"/>
      <c r="DF233" s="102"/>
      <c r="DK233" s="102"/>
      <c r="DP233" s="102"/>
      <c r="EA233" s="102"/>
      <c r="EB233" s="43"/>
      <c r="EG233" s="102"/>
      <c r="EN233" s="102"/>
      <c r="ET233" s="102"/>
      <c r="FA233" s="102"/>
      <c r="FG233" s="102"/>
      <c r="FR233" s="102"/>
      <c r="FY233" s="102"/>
      <c r="GF233" s="102"/>
    </row>
    <row r="234" spans="7:188" s="2" customFormat="1" ht="23.25" customHeight="1">
      <c r="G234" s="15"/>
      <c r="AH234" s="102"/>
      <c r="AT234" s="102"/>
      <c r="BF234" s="102"/>
      <c r="BZ234" s="102"/>
      <c r="CE234" s="102"/>
      <c r="CJ234" s="102"/>
      <c r="CP234" s="102"/>
      <c r="CU234" s="102"/>
      <c r="CZ234" s="102"/>
      <c r="DF234" s="102"/>
      <c r="DK234" s="102"/>
      <c r="DP234" s="102"/>
      <c r="EA234" s="102"/>
      <c r="EB234" s="43"/>
      <c r="EG234" s="102"/>
      <c r="EN234" s="102"/>
      <c r="ET234" s="102"/>
      <c r="FA234" s="102"/>
      <c r="FG234" s="102"/>
      <c r="FR234" s="102"/>
      <c r="FY234" s="102"/>
      <c r="GF234" s="102"/>
    </row>
    <row r="235" spans="7:188" s="2" customFormat="1" ht="23.25" customHeight="1">
      <c r="G235" s="15"/>
      <c r="AH235" s="102"/>
      <c r="AT235" s="102"/>
      <c r="BF235" s="102"/>
      <c r="BZ235" s="102"/>
      <c r="CE235" s="102"/>
      <c r="CJ235" s="102"/>
      <c r="CP235" s="102"/>
      <c r="CU235" s="102"/>
      <c r="CZ235" s="102"/>
      <c r="DF235" s="102"/>
      <c r="DK235" s="102"/>
      <c r="DP235" s="102"/>
      <c r="EA235" s="102"/>
      <c r="EB235" s="43"/>
      <c r="EG235" s="102"/>
      <c r="EN235" s="102"/>
      <c r="ET235" s="102"/>
      <c r="FA235" s="102"/>
      <c r="FG235" s="102"/>
      <c r="FR235" s="102"/>
      <c r="FY235" s="102"/>
      <c r="GF235" s="102"/>
    </row>
    <row r="236" spans="7:188" s="2" customFormat="1" ht="23.25" customHeight="1">
      <c r="G236" s="15"/>
      <c r="AH236" s="102"/>
      <c r="AT236" s="102"/>
      <c r="BF236" s="102"/>
      <c r="BZ236" s="102"/>
      <c r="CE236" s="102"/>
      <c r="CJ236" s="102"/>
      <c r="CP236" s="102"/>
      <c r="CU236" s="102"/>
      <c r="CZ236" s="102"/>
      <c r="DF236" s="102"/>
      <c r="DK236" s="102"/>
      <c r="DP236" s="102"/>
      <c r="EA236" s="102"/>
      <c r="EB236" s="43"/>
      <c r="EG236" s="102"/>
      <c r="EN236" s="102"/>
      <c r="ET236" s="102"/>
      <c r="FA236" s="102"/>
      <c r="FG236" s="102"/>
      <c r="FR236" s="102"/>
      <c r="FY236" s="102"/>
      <c r="GF236" s="102"/>
    </row>
    <row r="237" spans="7:188" s="2" customFormat="1" ht="23.25" customHeight="1">
      <c r="G237" s="15"/>
      <c r="AH237" s="102"/>
      <c r="AT237" s="102"/>
      <c r="BF237" s="102"/>
      <c r="BZ237" s="102"/>
      <c r="CE237" s="102"/>
      <c r="CJ237" s="102"/>
      <c r="CP237" s="102"/>
      <c r="CU237" s="102"/>
      <c r="CZ237" s="102"/>
      <c r="DF237" s="102"/>
      <c r="DK237" s="102"/>
      <c r="DP237" s="102"/>
      <c r="EA237" s="102"/>
      <c r="EB237" s="43"/>
      <c r="EG237" s="102"/>
      <c r="EN237" s="102"/>
      <c r="ET237" s="102"/>
      <c r="FA237" s="102"/>
      <c r="FG237" s="102"/>
      <c r="FR237" s="102"/>
      <c r="FY237" s="102"/>
      <c r="GF237" s="102"/>
    </row>
    <row r="238" spans="7:188" s="2" customFormat="1" ht="23.25" customHeight="1">
      <c r="G238" s="15"/>
      <c r="AH238" s="102"/>
      <c r="AT238" s="102"/>
      <c r="BF238" s="102"/>
      <c r="BZ238" s="102"/>
      <c r="CE238" s="102"/>
      <c r="CJ238" s="102"/>
      <c r="CP238" s="102"/>
      <c r="CU238" s="102"/>
      <c r="CZ238" s="102"/>
      <c r="DF238" s="102"/>
      <c r="DK238" s="102"/>
      <c r="DP238" s="102"/>
      <c r="EA238" s="102"/>
      <c r="EB238" s="43"/>
      <c r="EG238" s="102"/>
      <c r="EN238" s="102"/>
      <c r="ET238" s="102"/>
      <c r="FA238" s="102"/>
      <c r="FG238" s="102"/>
      <c r="FR238" s="102"/>
      <c r="FY238" s="102"/>
      <c r="GF238" s="102"/>
    </row>
    <row r="239" spans="7:188" s="2" customFormat="1" ht="23.25" customHeight="1">
      <c r="G239" s="15"/>
      <c r="AH239" s="102"/>
      <c r="AT239" s="102"/>
      <c r="BF239" s="102"/>
      <c r="BZ239" s="102"/>
      <c r="CE239" s="102"/>
      <c r="CJ239" s="102"/>
      <c r="CP239" s="102"/>
      <c r="CU239" s="102"/>
      <c r="CZ239" s="102"/>
      <c r="DF239" s="102"/>
      <c r="DK239" s="102"/>
      <c r="DP239" s="102"/>
      <c r="EA239" s="102"/>
      <c r="EB239" s="43"/>
      <c r="EG239" s="102"/>
      <c r="EN239" s="102"/>
      <c r="ET239" s="102"/>
      <c r="FA239" s="102"/>
      <c r="FG239" s="102"/>
      <c r="FR239" s="102"/>
      <c r="FY239" s="102"/>
      <c r="GF239" s="102"/>
    </row>
    <row r="240" spans="7:188" s="2" customFormat="1" ht="23.25" customHeight="1">
      <c r="G240" s="15"/>
      <c r="AH240" s="102"/>
      <c r="AT240" s="102"/>
      <c r="BF240" s="102"/>
      <c r="BZ240" s="102"/>
      <c r="CE240" s="102"/>
      <c r="CJ240" s="102"/>
      <c r="CP240" s="102"/>
      <c r="CU240" s="102"/>
      <c r="CZ240" s="102"/>
      <c r="DF240" s="102"/>
      <c r="DK240" s="102"/>
      <c r="DP240" s="102"/>
      <c r="EA240" s="102"/>
      <c r="EB240" s="43"/>
      <c r="EG240" s="102"/>
      <c r="EN240" s="102"/>
      <c r="ET240" s="102"/>
      <c r="FA240" s="102"/>
      <c r="FG240" s="102"/>
      <c r="FR240" s="102"/>
      <c r="FY240" s="102"/>
      <c r="GF240" s="102"/>
    </row>
    <row r="241" spans="7:188" s="2" customFormat="1" ht="23.25" customHeight="1">
      <c r="G241" s="15"/>
      <c r="AH241" s="102"/>
      <c r="AT241" s="102"/>
      <c r="BF241" s="102"/>
      <c r="BZ241" s="102"/>
      <c r="CE241" s="102"/>
      <c r="CJ241" s="102"/>
      <c r="CP241" s="102"/>
      <c r="CU241" s="102"/>
      <c r="CZ241" s="102"/>
      <c r="DF241" s="102"/>
      <c r="DK241" s="102"/>
      <c r="DP241" s="102"/>
      <c r="EA241" s="102"/>
      <c r="EB241" s="43"/>
      <c r="EG241" s="102"/>
      <c r="EN241" s="102"/>
      <c r="ET241" s="102"/>
      <c r="FA241" s="102"/>
      <c r="FG241" s="102"/>
      <c r="FR241" s="102"/>
      <c r="FY241" s="102"/>
      <c r="GF241" s="102"/>
    </row>
    <row r="242" spans="7:188" s="2" customFormat="1" ht="23.25" customHeight="1">
      <c r="G242" s="15"/>
      <c r="AH242" s="102"/>
      <c r="AT242" s="102"/>
      <c r="BF242" s="102"/>
      <c r="BZ242" s="102"/>
      <c r="CE242" s="102"/>
      <c r="CJ242" s="102"/>
      <c r="CP242" s="102"/>
      <c r="CU242" s="102"/>
      <c r="CZ242" s="102"/>
      <c r="DF242" s="102"/>
      <c r="DK242" s="102"/>
      <c r="DP242" s="102"/>
      <c r="EA242" s="102"/>
      <c r="EB242" s="43"/>
      <c r="EG242" s="102"/>
      <c r="EN242" s="102"/>
      <c r="ET242" s="102"/>
      <c r="FA242" s="102"/>
      <c r="FG242" s="102"/>
      <c r="FR242" s="102"/>
      <c r="FY242" s="102"/>
      <c r="GF242" s="102"/>
    </row>
    <row r="243" spans="7:188" s="2" customFormat="1" ht="23.25" customHeight="1">
      <c r="G243" s="15"/>
      <c r="AH243" s="102"/>
      <c r="AT243" s="102"/>
      <c r="BF243" s="102"/>
      <c r="BZ243" s="102"/>
      <c r="CE243" s="102"/>
      <c r="CJ243" s="102"/>
      <c r="CP243" s="102"/>
      <c r="CU243" s="102"/>
      <c r="CZ243" s="102"/>
      <c r="DF243" s="102"/>
      <c r="DK243" s="102"/>
      <c r="DP243" s="102"/>
      <c r="EA243" s="102"/>
      <c r="EB243" s="43"/>
      <c r="EG243" s="102"/>
      <c r="EN243" s="102"/>
      <c r="ET243" s="102"/>
      <c r="FA243" s="102"/>
      <c r="FG243" s="102"/>
      <c r="FR243" s="102"/>
      <c r="FY243" s="102"/>
      <c r="GF243" s="102"/>
    </row>
    <row r="244" spans="7:188" s="2" customFormat="1" ht="23.25" customHeight="1">
      <c r="G244" s="15"/>
      <c r="AH244" s="102"/>
      <c r="AT244" s="102"/>
      <c r="BF244" s="102"/>
      <c r="BZ244" s="102"/>
      <c r="CE244" s="102"/>
      <c r="CJ244" s="102"/>
      <c r="CP244" s="102"/>
      <c r="CU244" s="102"/>
      <c r="CZ244" s="102"/>
      <c r="DF244" s="102"/>
      <c r="DK244" s="102"/>
      <c r="DP244" s="102"/>
      <c r="EA244" s="102"/>
      <c r="EB244" s="43"/>
      <c r="EG244" s="102"/>
      <c r="EN244" s="102"/>
      <c r="ET244" s="102"/>
      <c r="FA244" s="102"/>
      <c r="FG244" s="102"/>
      <c r="FR244" s="102"/>
      <c r="FY244" s="102"/>
      <c r="GF244" s="102"/>
    </row>
    <row r="245" spans="7:188" s="2" customFormat="1" ht="23.25" customHeight="1">
      <c r="G245" s="15"/>
      <c r="AH245" s="102"/>
      <c r="AT245" s="102"/>
      <c r="BF245" s="102"/>
      <c r="BZ245" s="102"/>
      <c r="CE245" s="102"/>
      <c r="CJ245" s="102"/>
      <c r="CP245" s="102"/>
      <c r="CU245" s="102"/>
      <c r="CZ245" s="102"/>
      <c r="DF245" s="102"/>
      <c r="DK245" s="102"/>
      <c r="DP245" s="102"/>
      <c r="EA245" s="102"/>
      <c r="EB245" s="43"/>
      <c r="EG245" s="102"/>
      <c r="EN245" s="102"/>
      <c r="ET245" s="102"/>
      <c r="FA245" s="102"/>
      <c r="FG245" s="102"/>
      <c r="FR245" s="102"/>
      <c r="FY245" s="102"/>
      <c r="GF245" s="102"/>
    </row>
    <row r="246" spans="7:188" s="2" customFormat="1" ht="23.25" customHeight="1">
      <c r="G246" s="15"/>
      <c r="AH246" s="102"/>
      <c r="AT246" s="102"/>
      <c r="BF246" s="102"/>
      <c r="BZ246" s="102"/>
      <c r="CE246" s="102"/>
      <c r="CJ246" s="102"/>
      <c r="CP246" s="102"/>
      <c r="CU246" s="102"/>
      <c r="CZ246" s="102"/>
      <c r="DF246" s="102"/>
      <c r="DK246" s="102"/>
      <c r="DP246" s="102"/>
      <c r="EA246" s="102"/>
      <c r="EB246" s="43"/>
      <c r="EG246" s="102"/>
      <c r="EN246" s="102"/>
      <c r="ET246" s="102"/>
      <c r="FA246" s="102"/>
      <c r="FG246" s="102"/>
      <c r="FR246" s="102"/>
      <c r="FY246" s="102"/>
      <c r="GF246" s="102"/>
    </row>
    <row r="247" spans="7:188" s="2" customFormat="1" ht="23.25" customHeight="1">
      <c r="G247" s="15"/>
      <c r="AH247" s="102"/>
      <c r="AT247" s="102"/>
      <c r="BF247" s="102"/>
      <c r="BZ247" s="102"/>
      <c r="CE247" s="102"/>
      <c r="CJ247" s="102"/>
      <c r="CP247" s="102"/>
      <c r="CU247" s="102"/>
      <c r="CZ247" s="102"/>
      <c r="DF247" s="102"/>
      <c r="DK247" s="102"/>
      <c r="DP247" s="102"/>
      <c r="EA247" s="102"/>
      <c r="EB247" s="43"/>
      <c r="EG247" s="102"/>
      <c r="EN247" s="102"/>
      <c r="ET247" s="102"/>
      <c r="FA247" s="102"/>
      <c r="FG247" s="102"/>
      <c r="FR247" s="102"/>
      <c r="FY247" s="102"/>
      <c r="GF247" s="102"/>
    </row>
    <row r="248" spans="7:188" s="2" customFormat="1" ht="23.25" customHeight="1">
      <c r="G248" s="15"/>
      <c r="AH248" s="102"/>
      <c r="AT248" s="102"/>
      <c r="BF248" s="102"/>
      <c r="BZ248" s="102"/>
      <c r="CE248" s="102"/>
      <c r="CJ248" s="102"/>
      <c r="CP248" s="102"/>
      <c r="CU248" s="102"/>
      <c r="CZ248" s="102"/>
      <c r="DF248" s="102"/>
      <c r="DK248" s="102"/>
      <c r="DP248" s="102"/>
      <c r="EA248" s="102"/>
      <c r="EB248" s="43"/>
      <c r="EG248" s="102"/>
      <c r="EN248" s="102"/>
      <c r="ET248" s="102"/>
      <c r="FA248" s="102"/>
      <c r="FG248" s="102"/>
      <c r="FR248" s="102"/>
      <c r="FY248" s="102"/>
      <c r="GF248" s="102"/>
    </row>
    <row r="249" spans="7:188" s="2" customFormat="1" ht="23.25" customHeight="1">
      <c r="G249" s="15"/>
      <c r="AH249" s="102"/>
      <c r="AT249" s="102"/>
      <c r="BF249" s="102"/>
      <c r="BZ249" s="102"/>
      <c r="CE249" s="102"/>
      <c r="CJ249" s="102"/>
      <c r="CP249" s="102"/>
      <c r="CU249" s="102"/>
      <c r="CZ249" s="102"/>
      <c r="DF249" s="102"/>
      <c r="DK249" s="102"/>
      <c r="DP249" s="102"/>
      <c r="EA249" s="102"/>
      <c r="EB249" s="43"/>
      <c r="EG249" s="102"/>
      <c r="EN249" s="102"/>
      <c r="ET249" s="102"/>
      <c r="FA249" s="102"/>
      <c r="FG249" s="102"/>
      <c r="FR249" s="102"/>
      <c r="FY249" s="102"/>
      <c r="GF249" s="102"/>
    </row>
    <row r="250" spans="7:188" s="2" customFormat="1" ht="23.25" customHeight="1">
      <c r="G250" s="15"/>
      <c r="AH250" s="102"/>
      <c r="AT250" s="102"/>
      <c r="BF250" s="102"/>
      <c r="BZ250" s="102"/>
      <c r="CE250" s="102"/>
      <c r="CJ250" s="102"/>
      <c r="CP250" s="102"/>
      <c r="CU250" s="102"/>
      <c r="CZ250" s="102"/>
      <c r="DF250" s="102"/>
      <c r="DK250" s="102"/>
      <c r="DP250" s="102"/>
      <c r="EA250" s="102"/>
      <c r="EB250" s="43"/>
      <c r="EG250" s="102"/>
      <c r="EN250" s="102"/>
      <c r="ET250" s="102"/>
      <c r="FA250" s="102"/>
      <c r="FG250" s="102"/>
      <c r="FR250" s="102"/>
      <c r="FY250" s="102"/>
      <c r="GF250" s="102"/>
    </row>
    <row r="251" spans="7:188" s="2" customFormat="1" ht="23.25" customHeight="1">
      <c r="G251" s="15"/>
      <c r="AH251" s="102"/>
      <c r="AT251" s="102"/>
      <c r="BF251" s="102"/>
      <c r="BZ251" s="102"/>
      <c r="CE251" s="102"/>
      <c r="CJ251" s="102"/>
      <c r="CP251" s="102"/>
      <c r="CU251" s="102"/>
      <c r="CZ251" s="102"/>
      <c r="DF251" s="102"/>
      <c r="DK251" s="102"/>
      <c r="DP251" s="102"/>
      <c r="EA251" s="102"/>
      <c r="EB251" s="43"/>
      <c r="EG251" s="102"/>
      <c r="EN251" s="102"/>
      <c r="ET251" s="102"/>
      <c r="FA251" s="102"/>
      <c r="FG251" s="102"/>
      <c r="FR251" s="102"/>
      <c r="FY251" s="102"/>
      <c r="GF251" s="102"/>
    </row>
    <row r="252" spans="7:188" s="2" customFormat="1" ht="23.25" customHeight="1">
      <c r="G252" s="15"/>
      <c r="AH252" s="102"/>
      <c r="AT252" s="102"/>
      <c r="BF252" s="102"/>
      <c r="BZ252" s="102"/>
      <c r="CE252" s="102"/>
      <c r="CJ252" s="102"/>
      <c r="CP252" s="102"/>
      <c r="CU252" s="102"/>
      <c r="CZ252" s="102"/>
      <c r="DF252" s="102"/>
      <c r="DK252" s="102"/>
      <c r="DP252" s="102"/>
      <c r="EA252" s="102"/>
      <c r="EB252" s="43"/>
      <c r="EG252" s="102"/>
      <c r="EN252" s="102"/>
      <c r="ET252" s="102"/>
      <c r="FA252" s="102"/>
      <c r="FG252" s="102"/>
      <c r="FR252" s="102"/>
      <c r="FY252" s="102"/>
      <c r="GF252" s="102"/>
    </row>
    <row r="253" spans="7:188" s="2" customFormat="1" ht="23.25" customHeight="1">
      <c r="G253" s="15"/>
      <c r="AH253" s="102"/>
      <c r="AT253" s="102"/>
      <c r="BF253" s="102"/>
      <c r="BZ253" s="102"/>
      <c r="CE253" s="102"/>
      <c r="CJ253" s="102"/>
      <c r="CP253" s="102"/>
      <c r="CU253" s="102"/>
      <c r="CZ253" s="102"/>
      <c r="DF253" s="102"/>
      <c r="DK253" s="102"/>
      <c r="DP253" s="102"/>
      <c r="EA253" s="102"/>
      <c r="EB253" s="43"/>
      <c r="EG253" s="102"/>
      <c r="EN253" s="102"/>
      <c r="ET253" s="102"/>
      <c r="FA253" s="102"/>
      <c r="FG253" s="102"/>
      <c r="FR253" s="102"/>
      <c r="FY253" s="102"/>
      <c r="GF253" s="102"/>
    </row>
    <row r="254" spans="7:188" s="2" customFormat="1" ht="23.25" customHeight="1">
      <c r="G254" s="15"/>
      <c r="AH254" s="102"/>
      <c r="AT254" s="102"/>
      <c r="BF254" s="102"/>
      <c r="BZ254" s="102"/>
      <c r="CE254" s="102"/>
      <c r="CJ254" s="102"/>
      <c r="CP254" s="102"/>
      <c r="CU254" s="102"/>
      <c r="CZ254" s="102"/>
      <c r="DF254" s="102"/>
      <c r="DK254" s="102"/>
      <c r="DP254" s="102"/>
      <c r="EA254" s="102"/>
      <c r="EB254" s="43"/>
      <c r="EG254" s="102"/>
      <c r="EN254" s="102"/>
      <c r="ET254" s="102"/>
      <c r="FA254" s="102"/>
      <c r="FG254" s="102"/>
      <c r="FR254" s="102"/>
      <c r="FY254" s="102"/>
      <c r="GF254" s="102"/>
    </row>
    <row r="255" spans="7:188" s="2" customFormat="1" ht="23.25" customHeight="1">
      <c r="G255" s="15"/>
      <c r="AH255" s="102"/>
      <c r="AT255" s="102"/>
      <c r="BF255" s="102"/>
      <c r="BZ255" s="102"/>
      <c r="CE255" s="102"/>
      <c r="CJ255" s="102"/>
      <c r="CP255" s="102"/>
      <c r="CU255" s="102"/>
      <c r="CZ255" s="102"/>
      <c r="DF255" s="102"/>
      <c r="DK255" s="102"/>
      <c r="DP255" s="102"/>
      <c r="EA255" s="102"/>
      <c r="EB255" s="43"/>
      <c r="EG255" s="102"/>
      <c r="EN255" s="102"/>
      <c r="ET255" s="102"/>
      <c r="FA255" s="102"/>
      <c r="FG255" s="102"/>
      <c r="FR255" s="102"/>
      <c r="FY255" s="102"/>
      <c r="GF255" s="102"/>
    </row>
    <row r="256" spans="7:188" s="2" customFormat="1" ht="23.25" customHeight="1">
      <c r="G256" s="15"/>
      <c r="AH256" s="102"/>
      <c r="AT256" s="102"/>
      <c r="BF256" s="102"/>
      <c r="BZ256" s="102"/>
      <c r="CE256" s="102"/>
      <c r="CJ256" s="102"/>
      <c r="CP256" s="102"/>
      <c r="CU256" s="102"/>
      <c r="CZ256" s="102"/>
      <c r="DF256" s="102"/>
      <c r="DK256" s="102"/>
      <c r="DP256" s="102"/>
      <c r="EA256" s="102"/>
      <c r="EB256" s="43"/>
      <c r="EG256" s="102"/>
      <c r="EN256" s="102"/>
      <c r="ET256" s="102"/>
      <c r="FA256" s="102"/>
      <c r="FG256" s="102"/>
      <c r="FR256" s="102"/>
      <c r="FY256" s="102"/>
      <c r="GF256" s="102"/>
    </row>
    <row r="257" spans="7:188" s="2" customFormat="1" ht="23.25" customHeight="1">
      <c r="G257" s="15"/>
      <c r="AH257" s="102"/>
      <c r="AT257" s="102"/>
      <c r="BF257" s="102"/>
      <c r="BZ257" s="102"/>
      <c r="CE257" s="102"/>
      <c r="CJ257" s="102"/>
      <c r="CP257" s="102"/>
      <c r="CU257" s="102"/>
      <c r="CZ257" s="102"/>
      <c r="DF257" s="102"/>
      <c r="DK257" s="102"/>
      <c r="DP257" s="102"/>
      <c r="EA257" s="102"/>
      <c r="EB257" s="43"/>
      <c r="EG257" s="102"/>
      <c r="EN257" s="102"/>
      <c r="ET257" s="102"/>
      <c r="FA257" s="102"/>
      <c r="FG257" s="102"/>
      <c r="FR257" s="102"/>
      <c r="FY257" s="102"/>
      <c r="GF257" s="102"/>
    </row>
    <row r="258" spans="7:188" s="2" customFormat="1" ht="23.25" customHeight="1">
      <c r="G258" s="15"/>
      <c r="AH258" s="102"/>
      <c r="AT258" s="102"/>
      <c r="BF258" s="102"/>
      <c r="BZ258" s="102"/>
      <c r="CE258" s="102"/>
      <c r="CJ258" s="102"/>
      <c r="CP258" s="102"/>
      <c r="CU258" s="102"/>
      <c r="CZ258" s="102"/>
      <c r="DF258" s="102"/>
      <c r="DK258" s="102"/>
      <c r="DP258" s="102"/>
      <c r="EA258" s="102"/>
      <c r="EB258" s="43"/>
      <c r="EG258" s="102"/>
      <c r="EN258" s="102"/>
      <c r="ET258" s="102"/>
      <c r="FA258" s="102"/>
      <c r="FG258" s="102"/>
      <c r="FR258" s="102"/>
      <c r="FY258" s="102"/>
      <c r="GF258" s="102"/>
    </row>
    <row r="259" spans="7:188" s="2" customFormat="1" ht="23.25" customHeight="1">
      <c r="G259" s="15"/>
      <c r="AH259" s="102"/>
      <c r="AT259" s="102"/>
      <c r="BF259" s="102"/>
      <c r="BZ259" s="102"/>
      <c r="CE259" s="102"/>
      <c r="CJ259" s="102"/>
      <c r="CP259" s="102"/>
      <c r="CU259" s="102"/>
      <c r="CZ259" s="102"/>
      <c r="DF259" s="102"/>
      <c r="DK259" s="102"/>
      <c r="DP259" s="102"/>
      <c r="EA259" s="102"/>
      <c r="EB259" s="43"/>
      <c r="EG259" s="102"/>
      <c r="EN259" s="102"/>
      <c r="ET259" s="102"/>
      <c r="FA259" s="102"/>
      <c r="FG259" s="102"/>
      <c r="FR259" s="102"/>
      <c r="FY259" s="102"/>
      <c r="GF259" s="102"/>
    </row>
    <row r="260" spans="7:188" s="2" customFormat="1" ht="23.25" customHeight="1">
      <c r="G260" s="15"/>
      <c r="AH260" s="102"/>
      <c r="AT260" s="102"/>
      <c r="BF260" s="102"/>
      <c r="BZ260" s="102"/>
      <c r="CE260" s="102"/>
      <c r="CJ260" s="102"/>
      <c r="CP260" s="102"/>
      <c r="CU260" s="102"/>
      <c r="CZ260" s="102"/>
      <c r="DF260" s="102"/>
      <c r="DK260" s="102"/>
      <c r="DP260" s="102"/>
      <c r="EA260" s="102"/>
      <c r="EB260" s="43"/>
      <c r="EG260" s="102"/>
      <c r="EN260" s="102"/>
      <c r="ET260" s="102"/>
      <c r="FA260" s="102"/>
      <c r="FG260" s="102"/>
      <c r="FR260" s="102"/>
      <c r="FY260" s="102"/>
      <c r="GF260" s="102"/>
    </row>
    <row r="261" spans="7:188" s="2" customFormat="1" ht="23.25" customHeight="1">
      <c r="G261" s="15"/>
      <c r="AH261" s="102"/>
      <c r="AT261" s="102"/>
      <c r="BF261" s="102"/>
      <c r="BZ261" s="102"/>
      <c r="CE261" s="102"/>
      <c r="CJ261" s="102"/>
      <c r="CP261" s="102"/>
      <c r="CU261" s="102"/>
      <c r="CZ261" s="102"/>
      <c r="DF261" s="102"/>
      <c r="DK261" s="102"/>
      <c r="DP261" s="102"/>
      <c r="EA261" s="102"/>
      <c r="EB261" s="43"/>
      <c r="EG261" s="102"/>
      <c r="EN261" s="102"/>
      <c r="ET261" s="102"/>
      <c r="FA261" s="102"/>
      <c r="FG261" s="102"/>
      <c r="FR261" s="102"/>
      <c r="FY261" s="102"/>
      <c r="GF261" s="102"/>
    </row>
    <row r="262" spans="7:188" s="2" customFormat="1" ht="23.25" customHeight="1">
      <c r="G262" s="15"/>
      <c r="AH262" s="102"/>
      <c r="AT262" s="102"/>
      <c r="BF262" s="102"/>
      <c r="BZ262" s="102"/>
      <c r="CE262" s="102"/>
      <c r="CJ262" s="102"/>
      <c r="CP262" s="102"/>
      <c r="CU262" s="102"/>
      <c r="CZ262" s="102"/>
      <c r="DF262" s="102"/>
      <c r="DK262" s="102"/>
      <c r="DP262" s="102"/>
      <c r="EA262" s="102"/>
      <c r="EB262" s="43"/>
      <c r="EG262" s="102"/>
      <c r="EN262" s="102"/>
      <c r="ET262" s="102"/>
      <c r="FA262" s="102"/>
      <c r="FG262" s="102"/>
      <c r="FR262" s="102"/>
      <c r="FY262" s="102"/>
      <c r="GF262" s="102"/>
    </row>
    <row r="263" spans="7:188" s="2" customFormat="1" ht="23.25" customHeight="1">
      <c r="G263" s="15"/>
      <c r="AH263" s="102"/>
      <c r="AT263" s="102"/>
      <c r="BF263" s="102"/>
      <c r="BZ263" s="102"/>
      <c r="CE263" s="102"/>
      <c r="CJ263" s="102"/>
      <c r="CP263" s="102"/>
      <c r="CU263" s="102"/>
      <c r="CZ263" s="102"/>
      <c r="DF263" s="102"/>
      <c r="DK263" s="102"/>
      <c r="DP263" s="102"/>
      <c r="EA263" s="102"/>
      <c r="EB263" s="43"/>
      <c r="EG263" s="102"/>
      <c r="EN263" s="102"/>
      <c r="ET263" s="102"/>
      <c r="FA263" s="102"/>
      <c r="FG263" s="102"/>
      <c r="FR263" s="102"/>
      <c r="FY263" s="102"/>
      <c r="GF263" s="102"/>
    </row>
    <row r="264" spans="7:188" s="2" customFormat="1" ht="23.25" customHeight="1">
      <c r="G264" s="15"/>
      <c r="AH264" s="102"/>
      <c r="AT264" s="102"/>
      <c r="BF264" s="102"/>
      <c r="BZ264" s="102"/>
      <c r="CE264" s="102"/>
      <c r="CJ264" s="102"/>
      <c r="CP264" s="102"/>
      <c r="CU264" s="102"/>
      <c r="CZ264" s="102"/>
      <c r="DF264" s="102"/>
      <c r="DK264" s="102"/>
      <c r="DP264" s="102"/>
      <c r="EA264" s="102"/>
      <c r="EB264" s="43"/>
      <c r="EG264" s="102"/>
      <c r="EN264" s="102"/>
      <c r="ET264" s="102"/>
      <c r="FA264" s="102"/>
      <c r="FG264" s="102"/>
      <c r="FR264" s="102"/>
      <c r="FY264" s="102"/>
      <c r="GF264" s="102"/>
    </row>
    <row r="265" spans="7:188" s="2" customFormat="1" ht="23.25" customHeight="1">
      <c r="G265" s="15"/>
      <c r="AH265" s="102"/>
      <c r="AT265" s="102"/>
      <c r="BF265" s="102"/>
      <c r="BZ265" s="102"/>
      <c r="CE265" s="102"/>
      <c r="CJ265" s="102"/>
      <c r="CP265" s="102"/>
      <c r="CU265" s="102"/>
      <c r="CZ265" s="102"/>
      <c r="DF265" s="102"/>
      <c r="DK265" s="102"/>
      <c r="DP265" s="102"/>
      <c r="EA265" s="102"/>
      <c r="EB265" s="43"/>
      <c r="EG265" s="102"/>
      <c r="EN265" s="102"/>
      <c r="ET265" s="102"/>
      <c r="FA265" s="102"/>
      <c r="FG265" s="102"/>
      <c r="FR265" s="102"/>
      <c r="FY265" s="102"/>
      <c r="GF265" s="102"/>
    </row>
    <row r="266" spans="7:188" s="2" customFormat="1" ht="23.25" customHeight="1">
      <c r="G266" s="15"/>
      <c r="AH266" s="102"/>
      <c r="AT266" s="102"/>
      <c r="BF266" s="102"/>
      <c r="BZ266" s="102"/>
      <c r="CE266" s="102"/>
      <c r="CJ266" s="102"/>
      <c r="CP266" s="102"/>
      <c r="CU266" s="102"/>
      <c r="CZ266" s="102"/>
      <c r="DF266" s="102"/>
      <c r="DK266" s="102"/>
      <c r="DP266" s="102"/>
      <c r="EA266" s="102"/>
      <c r="EB266" s="43"/>
      <c r="EG266" s="102"/>
      <c r="EN266" s="102"/>
      <c r="ET266" s="102"/>
      <c r="FA266" s="102"/>
      <c r="FG266" s="102"/>
      <c r="FR266" s="102"/>
      <c r="FY266" s="102"/>
      <c r="GF266" s="102"/>
    </row>
    <row r="267" spans="7:188" s="2" customFormat="1" ht="23.25" customHeight="1">
      <c r="G267" s="15"/>
      <c r="AH267" s="102"/>
      <c r="AT267" s="102"/>
      <c r="BF267" s="102"/>
      <c r="BZ267" s="102"/>
      <c r="CE267" s="102"/>
      <c r="CJ267" s="102"/>
      <c r="CP267" s="102"/>
      <c r="CU267" s="102"/>
      <c r="CZ267" s="102"/>
      <c r="DF267" s="102"/>
      <c r="DK267" s="102"/>
      <c r="DP267" s="102"/>
      <c r="EA267" s="102"/>
      <c r="EB267" s="43"/>
      <c r="EG267" s="102"/>
      <c r="EN267" s="102"/>
      <c r="ET267" s="102"/>
      <c r="FA267" s="102"/>
      <c r="FG267" s="102"/>
      <c r="FR267" s="102"/>
      <c r="FY267" s="102"/>
      <c r="GF267" s="102"/>
    </row>
    <row r="268" spans="7:188" s="2" customFormat="1" ht="23.25" customHeight="1">
      <c r="G268" s="15"/>
      <c r="AH268" s="102"/>
      <c r="AT268" s="102"/>
      <c r="BF268" s="102"/>
      <c r="BZ268" s="102"/>
      <c r="CE268" s="102"/>
      <c r="CJ268" s="102"/>
      <c r="CP268" s="102"/>
      <c r="CU268" s="102"/>
      <c r="CZ268" s="102"/>
      <c r="DF268" s="102"/>
      <c r="DK268" s="102"/>
      <c r="DP268" s="102"/>
      <c r="EA268" s="102"/>
      <c r="EB268" s="43"/>
      <c r="EG268" s="102"/>
      <c r="EN268" s="102"/>
      <c r="ET268" s="102"/>
      <c r="FA268" s="102"/>
      <c r="FG268" s="102"/>
      <c r="FR268" s="102"/>
      <c r="FY268" s="102"/>
      <c r="GF268" s="102"/>
    </row>
    <row r="269" spans="7:188" s="2" customFormat="1" ht="23.25" customHeight="1">
      <c r="G269" s="15"/>
      <c r="AH269" s="102"/>
      <c r="AT269" s="102"/>
      <c r="BF269" s="102"/>
      <c r="BZ269" s="102"/>
      <c r="CE269" s="102"/>
      <c r="CJ269" s="102"/>
      <c r="CP269" s="102"/>
      <c r="CU269" s="102"/>
      <c r="CZ269" s="102"/>
      <c r="DF269" s="102"/>
      <c r="DK269" s="102"/>
      <c r="DP269" s="102"/>
      <c r="EA269" s="102"/>
      <c r="EB269" s="43"/>
      <c r="EG269" s="102"/>
      <c r="EN269" s="102"/>
      <c r="ET269" s="102"/>
      <c r="FA269" s="102"/>
      <c r="FG269" s="102"/>
      <c r="FR269" s="102"/>
      <c r="FY269" s="102"/>
      <c r="GF269" s="102"/>
    </row>
    <row r="270" spans="7:188" s="2" customFormat="1" ht="23.25" customHeight="1">
      <c r="G270" s="15"/>
      <c r="AH270" s="102"/>
      <c r="AT270" s="102"/>
      <c r="BF270" s="102"/>
      <c r="BZ270" s="102"/>
      <c r="CE270" s="102"/>
      <c r="CJ270" s="102"/>
      <c r="CP270" s="102"/>
      <c r="CU270" s="102"/>
      <c r="CZ270" s="102"/>
      <c r="DF270" s="102"/>
      <c r="DK270" s="102"/>
      <c r="DP270" s="102"/>
      <c r="EA270" s="102"/>
      <c r="EB270" s="43"/>
      <c r="EG270" s="102"/>
      <c r="EN270" s="102"/>
      <c r="ET270" s="102"/>
      <c r="FA270" s="102"/>
      <c r="FG270" s="102"/>
      <c r="FR270" s="102"/>
      <c r="FY270" s="102"/>
      <c r="GF270" s="102"/>
    </row>
    <row r="271" spans="7:188" s="2" customFormat="1" ht="23.25" customHeight="1">
      <c r="G271" s="15"/>
      <c r="AH271" s="102"/>
      <c r="AT271" s="102"/>
      <c r="BF271" s="102"/>
      <c r="BZ271" s="102"/>
      <c r="CE271" s="102"/>
      <c r="CJ271" s="102"/>
      <c r="CP271" s="102"/>
      <c r="CU271" s="102"/>
      <c r="CZ271" s="102"/>
      <c r="DF271" s="102"/>
      <c r="DK271" s="102"/>
      <c r="DP271" s="102"/>
      <c r="EA271" s="102"/>
      <c r="EB271" s="43"/>
      <c r="EG271" s="102"/>
      <c r="EN271" s="102"/>
      <c r="ET271" s="102"/>
      <c r="FA271" s="102"/>
      <c r="FG271" s="102"/>
      <c r="FR271" s="102"/>
      <c r="FY271" s="102"/>
      <c r="GF271" s="102"/>
    </row>
    <row r="272" spans="7:188" s="2" customFormat="1" ht="23.25" customHeight="1">
      <c r="G272" s="15"/>
      <c r="AH272" s="102"/>
      <c r="AT272" s="102"/>
      <c r="BF272" s="102"/>
      <c r="BZ272" s="102"/>
      <c r="CE272" s="102"/>
      <c r="CJ272" s="102"/>
      <c r="CP272" s="102"/>
      <c r="CU272" s="102"/>
      <c r="CZ272" s="102"/>
      <c r="DF272" s="102"/>
      <c r="DK272" s="102"/>
      <c r="DP272" s="102"/>
      <c r="EA272" s="102"/>
      <c r="EB272" s="43"/>
      <c r="EG272" s="102"/>
      <c r="EN272" s="102"/>
      <c r="ET272" s="102"/>
      <c r="FA272" s="102"/>
      <c r="FG272" s="102"/>
      <c r="FR272" s="102"/>
      <c r="FY272" s="102"/>
      <c r="GF272" s="102"/>
    </row>
    <row r="273" spans="7:188" s="2" customFormat="1" ht="23.25" customHeight="1">
      <c r="G273" s="15"/>
      <c r="AH273" s="102"/>
      <c r="AT273" s="102"/>
      <c r="BF273" s="102"/>
      <c r="BZ273" s="102"/>
      <c r="CE273" s="102"/>
      <c r="CJ273" s="102"/>
      <c r="CP273" s="102"/>
      <c r="CU273" s="102"/>
      <c r="CZ273" s="102"/>
      <c r="DF273" s="102"/>
      <c r="DK273" s="102"/>
      <c r="DP273" s="102"/>
      <c r="EA273" s="102"/>
      <c r="EB273" s="43"/>
      <c r="EG273" s="102"/>
      <c r="EN273" s="102"/>
      <c r="ET273" s="102"/>
      <c r="FA273" s="102"/>
      <c r="FG273" s="102"/>
      <c r="FR273" s="102"/>
      <c r="FY273" s="102"/>
      <c r="GF273" s="102"/>
    </row>
    <row r="274" spans="7:188" s="2" customFormat="1" ht="23.25" customHeight="1">
      <c r="G274" s="15"/>
      <c r="AH274" s="102"/>
      <c r="AT274" s="102"/>
      <c r="BF274" s="102"/>
      <c r="BZ274" s="102"/>
      <c r="CE274" s="102"/>
      <c r="CJ274" s="102"/>
      <c r="CP274" s="102"/>
      <c r="CU274" s="102"/>
      <c r="CZ274" s="102"/>
      <c r="DF274" s="102"/>
      <c r="DK274" s="102"/>
      <c r="DP274" s="102"/>
      <c r="EA274" s="102"/>
      <c r="EB274" s="43"/>
      <c r="EG274" s="102"/>
      <c r="EN274" s="102"/>
      <c r="ET274" s="102"/>
      <c r="FA274" s="102"/>
      <c r="FG274" s="102"/>
      <c r="FR274" s="102"/>
      <c r="FY274" s="102"/>
      <c r="GF274" s="102"/>
    </row>
    <row r="275" spans="7:188" s="2" customFormat="1" ht="23.25" customHeight="1">
      <c r="G275" s="15"/>
      <c r="AH275" s="102"/>
      <c r="AT275" s="102"/>
      <c r="BF275" s="102"/>
      <c r="BZ275" s="102"/>
      <c r="CE275" s="102"/>
      <c r="CJ275" s="102"/>
      <c r="CP275" s="102"/>
      <c r="CU275" s="102"/>
      <c r="CZ275" s="102"/>
      <c r="DF275" s="102"/>
      <c r="DK275" s="102"/>
      <c r="DP275" s="102"/>
      <c r="EA275" s="102"/>
      <c r="EB275" s="43"/>
      <c r="EG275" s="102"/>
      <c r="EN275" s="102"/>
      <c r="ET275" s="102"/>
      <c r="FA275" s="102"/>
      <c r="FG275" s="102"/>
      <c r="FR275" s="102"/>
      <c r="FY275" s="102"/>
      <c r="GF275" s="102"/>
    </row>
    <row r="276" spans="7:188" s="2" customFormat="1" ht="23.25" customHeight="1">
      <c r="G276" s="15"/>
      <c r="AH276" s="102"/>
      <c r="AT276" s="102"/>
      <c r="BF276" s="102"/>
      <c r="BZ276" s="102"/>
      <c r="CE276" s="102"/>
      <c r="CJ276" s="102"/>
      <c r="CP276" s="102"/>
      <c r="CU276" s="102"/>
      <c r="CZ276" s="102"/>
      <c r="DF276" s="102"/>
      <c r="DK276" s="102"/>
      <c r="DP276" s="102"/>
      <c r="EA276" s="102"/>
      <c r="EB276" s="43"/>
      <c r="EG276" s="102"/>
      <c r="EN276" s="102"/>
      <c r="ET276" s="102"/>
      <c r="FA276" s="102"/>
      <c r="FG276" s="102"/>
      <c r="FR276" s="102"/>
      <c r="FY276" s="102"/>
      <c r="GF276" s="102"/>
    </row>
    <row r="277" spans="7:188" s="2" customFormat="1" ht="23.25" customHeight="1">
      <c r="G277" s="15"/>
      <c r="AH277" s="102"/>
      <c r="AT277" s="102"/>
      <c r="BF277" s="102"/>
      <c r="BZ277" s="102"/>
      <c r="CE277" s="102"/>
      <c r="CJ277" s="102"/>
      <c r="CP277" s="102"/>
      <c r="CU277" s="102"/>
      <c r="CZ277" s="102"/>
      <c r="DF277" s="102"/>
      <c r="DK277" s="102"/>
      <c r="DP277" s="102"/>
      <c r="EA277" s="102"/>
      <c r="EB277" s="43"/>
      <c r="EG277" s="102"/>
      <c r="EN277" s="102"/>
      <c r="ET277" s="102"/>
      <c r="FA277" s="102"/>
      <c r="FG277" s="102"/>
      <c r="FR277" s="102"/>
      <c r="FY277" s="102"/>
      <c r="GF277" s="102"/>
    </row>
    <row r="278" spans="7:188" s="2" customFormat="1" ht="23.25" customHeight="1">
      <c r="G278" s="15"/>
      <c r="AH278" s="102"/>
      <c r="AT278" s="102"/>
      <c r="BF278" s="102"/>
      <c r="BZ278" s="102"/>
      <c r="CE278" s="102"/>
      <c r="CJ278" s="102"/>
      <c r="CP278" s="102"/>
      <c r="CU278" s="102"/>
      <c r="CZ278" s="102"/>
      <c r="DF278" s="102"/>
      <c r="DK278" s="102"/>
      <c r="DP278" s="102"/>
      <c r="EA278" s="102"/>
      <c r="EB278" s="43"/>
      <c r="EG278" s="102"/>
      <c r="EN278" s="102"/>
      <c r="ET278" s="102"/>
      <c r="FA278" s="102"/>
      <c r="FG278" s="102"/>
      <c r="FR278" s="102"/>
      <c r="FY278" s="102"/>
      <c r="GF278" s="102"/>
    </row>
    <row r="279" spans="7:188" s="2" customFormat="1" ht="23.25" customHeight="1">
      <c r="G279" s="15"/>
      <c r="AH279" s="102"/>
      <c r="AT279" s="102"/>
      <c r="BF279" s="102"/>
      <c r="BZ279" s="102"/>
      <c r="CE279" s="102"/>
      <c r="CJ279" s="102"/>
      <c r="CP279" s="102"/>
      <c r="CU279" s="102"/>
      <c r="CZ279" s="102"/>
      <c r="DF279" s="102"/>
      <c r="DK279" s="102"/>
      <c r="DP279" s="102"/>
      <c r="EA279" s="102"/>
      <c r="EB279" s="43"/>
      <c r="EG279" s="102"/>
      <c r="EN279" s="102"/>
      <c r="ET279" s="102"/>
      <c r="FA279" s="102"/>
      <c r="FG279" s="102"/>
      <c r="FR279" s="102"/>
      <c r="FY279" s="102"/>
      <c r="GF279" s="102"/>
    </row>
    <row r="280" spans="7:188" s="2" customFormat="1" ht="23.25" customHeight="1">
      <c r="G280" s="15"/>
      <c r="AH280" s="102"/>
      <c r="AT280" s="102"/>
      <c r="BF280" s="102"/>
      <c r="BZ280" s="102"/>
      <c r="CE280" s="102"/>
      <c r="CJ280" s="102"/>
      <c r="CP280" s="102"/>
      <c r="CU280" s="102"/>
      <c r="CZ280" s="102"/>
      <c r="DF280" s="102"/>
      <c r="DK280" s="102"/>
      <c r="DP280" s="102"/>
      <c r="EA280" s="102"/>
      <c r="EB280" s="43"/>
      <c r="EG280" s="102"/>
      <c r="EN280" s="102"/>
      <c r="ET280" s="102"/>
      <c r="FA280" s="102"/>
      <c r="FG280" s="102"/>
      <c r="FR280" s="102"/>
      <c r="FY280" s="102"/>
      <c r="GF280" s="102"/>
    </row>
    <row r="281" spans="7:188" s="2" customFormat="1" ht="23.25" customHeight="1">
      <c r="G281" s="15"/>
      <c r="AH281" s="102"/>
      <c r="AT281" s="102"/>
      <c r="BF281" s="102"/>
      <c r="BZ281" s="102"/>
      <c r="CE281" s="102"/>
      <c r="CJ281" s="102"/>
      <c r="CP281" s="102"/>
      <c r="CU281" s="102"/>
      <c r="CZ281" s="102"/>
      <c r="DF281" s="102"/>
      <c r="DK281" s="102"/>
      <c r="DP281" s="102"/>
      <c r="EA281" s="102"/>
      <c r="EB281" s="43"/>
      <c r="EG281" s="102"/>
      <c r="EN281" s="102"/>
      <c r="ET281" s="102"/>
      <c r="FA281" s="102"/>
      <c r="FG281" s="102"/>
      <c r="FR281" s="102"/>
      <c r="FY281" s="102"/>
      <c r="GF281" s="102"/>
    </row>
    <row r="282" spans="7:188" s="2" customFormat="1" ht="23.25" customHeight="1">
      <c r="G282" s="15"/>
      <c r="AH282" s="102"/>
      <c r="AT282" s="102"/>
      <c r="BF282" s="102"/>
      <c r="BZ282" s="102"/>
      <c r="CE282" s="102"/>
      <c r="CJ282" s="102"/>
      <c r="CP282" s="102"/>
      <c r="CU282" s="102"/>
      <c r="CZ282" s="102"/>
      <c r="DF282" s="102"/>
      <c r="DK282" s="102"/>
      <c r="DP282" s="102"/>
      <c r="EA282" s="102"/>
      <c r="EB282" s="43"/>
      <c r="EG282" s="102"/>
      <c r="EN282" s="102"/>
      <c r="ET282" s="102"/>
      <c r="FA282" s="102"/>
      <c r="FG282" s="102"/>
      <c r="FR282" s="102"/>
      <c r="FY282" s="102"/>
      <c r="GF282" s="102"/>
    </row>
    <row r="283" spans="7:188" s="2" customFormat="1" ht="23.25" customHeight="1">
      <c r="G283" s="15"/>
      <c r="AH283" s="102"/>
      <c r="AT283" s="102"/>
      <c r="BF283" s="102"/>
      <c r="BZ283" s="102"/>
      <c r="CE283" s="102"/>
      <c r="CJ283" s="102"/>
      <c r="CP283" s="102"/>
      <c r="CU283" s="102"/>
      <c r="CZ283" s="102"/>
      <c r="DF283" s="102"/>
      <c r="DK283" s="102"/>
      <c r="DP283" s="102"/>
      <c r="EA283" s="102"/>
      <c r="EB283" s="43"/>
      <c r="EG283" s="102"/>
      <c r="EN283" s="102"/>
      <c r="ET283" s="102"/>
      <c r="FA283" s="102"/>
      <c r="FG283" s="102"/>
      <c r="FR283" s="102"/>
      <c r="FY283" s="102"/>
      <c r="GF283" s="102"/>
    </row>
    <row r="284" spans="7:188" s="2" customFormat="1" ht="23.25" customHeight="1">
      <c r="G284" s="15"/>
      <c r="AH284" s="102"/>
      <c r="AT284" s="102"/>
      <c r="BF284" s="102"/>
      <c r="BZ284" s="102"/>
      <c r="CE284" s="102"/>
      <c r="CJ284" s="102"/>
      <c r="CP284" s="102"/>
      <c r="CU284" s="102"/>
      <c r="CZ284" s="102"/>
      <c r="DF284" s="102"/>
      <c r="DK284" s="102"/>
      <c r="DP284" s="102"/>
      <c r="EA284" s="102"/>
      <c r="EB284" s="43"/>
      <c r="EG284" s="102"/>
      <c r="EN284" s="102"/>
      <c r="ET284" s="102"/>
      <c r="FA284" s="102"/>
      <c r="FG284" s="102"/>
      <c r="FR284" s="102"/>
      <c r="FY284" s="102"/>
      <c r="GF284" s="102"/>
    </row>
    <row r="285" spans="7:188" s="2" customFormat="1" ht="23.25" customHeight="1">
      <c r="G285" s="15"/>
      <c r="AH285" s="102"/>
      <c r="AT285" s="102"/>
      <c r="BF285" s="102"/>
      <c r="BZ285" s="102"/>
      <c r="CE285" s="102"/>
      <c r="CJ285" s="102"/>
      <c r="CP285" s="102"/>
      <c r="CU285" s="102"/>
      <c r="CZ285" s="102"/>
      <c r="DF285" s="102"/>
      <c r="DK285" s="102"/>
      <c r="DP285" s="102"/>
      <c r="EA285" s="102"/>
      <c r="EB285" s="43"/>
      <c r="EG285" s="102"/>
      <c r="EN285" s="102"/>
      <c r="ET285" s="102"/>
      <c r="FA285" s="102"/>
      <c r="FG285" s="102"/>
      <c r="FR285" s="102"/>
      <c r="FY285" s="102"/>
      <c r="GF285" s="102"/>
    </row>
    <row r="286" spans="7:188" s="2" customFormat="1" ht="23.25" customHeight="1">
      <c r="G286" s="15"/>
      <c r="AH286" s="102"/>
      <c r="AT286" s="102"/>
      <c r="BF286" s="102"/>
      <c r="BZ286" s="102"/>
      <c r="CE286" s="102"/>
      <c r="CJ286" s="102"/>
      <c r="CP286" s="102"/>
      <c r="CU286" s="102"/>
      <c r="CZ286" s="102"/>
      <c r="DF286" s="102"/>
      <c r="DK286" s="102"/>
      <c r="DP286" s="102"/>
      <c r="EA286" s="102"/>
      <c r="EB286" s="43"/>
      <c r="EG286" s="102"/>
      <c r="EN286" s="102"/>
      <c r="ET286" s="102"/>
      <c r="FA286" s="102"/>
      <c r="FG286" s="102"/>
      <c r="FR286" s="102"/>
      <c r="FY286" s="102"/>
      <c r="GF286" s="102"/>
    </row>
    <row r="287" spans="7:188" s="2" customFormat="1" ht="23.25" customHeight="1">
      <c r="G287" s="15"/>
      <c r="AH287" s="102"/>
      <c r="AT287" s="102"/>
      <c r="BF287" s="102"/>
      <c r="BZ287" s="102"/>
      <c r="CE287" s="102"/>
      <c r="CJ287" s="102"/>
      <c r="CP287" s="102"/>
      <c r="CU287" s="102"/>
      <c r="CZ287" s="102"/>
      <c r="DF287" s="102"/>
      <c r="DK287" s="102"/>
      <c r="DP287" s="102"/>
      <c r="EA287" s="102"/>
      <c r="EB287" s="43"/>
      <c r="EG287" s="102"/>
      <c r="EN287" s="102"/>
      <c r="ET287" s="102"/>
      <c r="FA287" s="102"/>
      <c r="FG287" s="102"/>
      <c r="FR287" s="102"/>
      <c r="FY287" s="102"/>
      <c r="GF287" s="102"/>
    </row>
    <row r="288" spans="7:188" s="2" customFormat="1" ht="23.25" customHeight="1">
      <c r="G288" s="15"/>
      <c r="AH288" s="102"/>
      <c r="AT288" s="102"/>
      <c r="BF288" s="102"/>
      <c r="BZ288" s="102"/>
      <c r="CE288" s="102"/>
      <c r="CJ288" s="102"/>
      <c r="CP288" s="102"/>
      <c r="CU288" s="102"/>
      <c r="CZ288" s="102"/>
      <c r="DF288" s="102"/>
      <c r="DK288" s="102"/>
      <c r="DP288" s="102"/>
      <c r="EA288" s="102"/>
      <c r="EB288" s="43"/>
      <c r="EG288" s="102"/>
      <c r="EN288" s="102"/>
      <c r="ET288" s="102"/>
      <c r="FA288" s="102"/>
      <c r="FG288" s="102"/>
      <c r="FR288" s="102"/>
      <c r="FY288" s="102"/>
      <c r="GF288" s="102"/>
    </row>
    <row r="289" spans="7:188" s="2" customFormat="1" ht="23.25" customHeight="1">
      <c r="G289" s="15"/>
      <c r="AH289" s="102"/>
      <c r="AT289" s="102"/>
      <c r="BF289" s="102"/>
      <c r="BZ289" s="102"/>
      <c r="CE289" s="102"/>
      <c r="CJ289" s="102"/>
      <c r="CP289" s="102"/>
      <c r="CU289" s="102"/>
      <c r="CZ289" s="102"/>
      <c r="DF289" s="102"/>
      <c r="DK289" s="102"/>
      <c r="DP289" s="102"/>
      <c r="EA289" s="102"/>
      <c r="EB289" s="43"/>
      <c r="EG289" s="102"/>
      <c r="EN289" s="102"/>
      <c r="ET289" s="102"/>
      <c r="FA289" s="102"/>
      <c r="FG289" s="102"/>
      <c r="FR289" s="102"/>
      <c r="FY289" s="102"/>
      <c r="GF289" s="102"/>
    </row>
    <row r="290" spans="7:188" s="2" customFormat="1" ht="23.25" customHeight="1">
      <c r="G290" s="15"/>
      <c r="AH290" s="102"/>
      <c r="AT290" s="102"/>
      <c r="BF290" s="102"/>
      <c r="BZ290" s="102"/>
      <c r="CE290" s="102"/>
      <c r="CJ290" s="102"/>
      <c r="CP290" s="102"/>
      <c r="CU290" s="102"/>
      <c r="CZ290" s="102"/>
      <c r="DF290" s="102"/>
      <c r="DK290" s="102"/>
      <c r="DP290" s="102"/>
      <c r="EA290" s="102"/>
      <c r="EB290" s="43"/>
      <c r="EG290" s="102"/>
      <c r="EN290" s="102"/>
      <c r="ET290" s="102"/>
      <c r="FA290" s="102"/>
      <c r="FG290" s="102"/>
      <c r="FR290" s="102"/>
      <c r="FY290" s="102"/>
      <c r="GF290" s="102"/>
    </row>
    <row r="291" spans="7:188" s="2" customFormat="1" ht="23.25" customHeight="1">
      <c r="G291" s="15"/>
      <c r="AH291" s="102"/>
      <c r="AT291" s="102"/>
      <c r="BF291" s="102"/>
      <c r="BZ291" s="102"/>
      <c r="CE291" s="102"/>
      <c r="CJ291" s="102"/>
      <c r="CP291" s="102"/>
      <c r="CU291" s="102"/>
      <c r="CZ291" s="102"/>
      <c r="DF291" s="102"/>
      <c r="DK291" s="102"/>
      <c r="DP291" s="102"/>
      <c r="EA291" s="102"/>
      <c r="EB291" s="43"/>
      <c r="EG291" s="102"/>
      <c r="EN291" s="102"/>
      <c r="ET291" s="102"/>
      <c r="FA291" s="102"/>
      <c r="FG291" s="102"/>
      <c r="FR291" s="102"/>
      <c r="FY291" s="102"/>
      <c r="GF291" s="102"/>
    </row>
    <row r="292" spans="7:188" s="2" customFormat="1" ht="23.25" customHeight="1">
      <c r="G292" s="15"/>
      <c r="AH292" s="102"/>
      <c r="AT292" s="102"/>
      <c r="BF292" s="102"/>
      <c r="BZ292" s="102"/>
      <c r="CE292" s="102"/>
      <c r="CJ292" s="102"/>
      <c r="CP292" s="102"/>
      <c r="CU292" s="102"/>
      <c r="CZ292" s="102"/>
      <c r="DF292" s="102"/>
      <c r="DK292" s="102"/>
      <c r="DP292" s="102"/>
      <c r="EA292" s="102"/>
      <c r="EB292" s="43"/>
      <c r="EG292" s="102"/>
      <c r="EN292" s="102"/>
      <c r="ET292" s="102"/>
      <c r="FA292" s="102"/>
      <c r="FG292" s="102"/>
      <c r="FR292" s="102"/>
      <c r="FY292" s="102"/>
      <c r="GF292" s="102"/>
    </row>
    <row r="293" spans="7:188" s="2" customFormat="1" ht="23.25" customHeight="1">
      <c r="G293" s="15"/>
      <c r="AH293" s="102"/>
      <c r="AT293" s="102"/>
      <c r="BF293" s="102"/>
      <c r="BZ293" s="102"/>
      <c r="CE293" s="102"/>
      <c r="CJ293" s="102"/>
      <c r="CP293" s="102"/>
      <c r="CU293" s="102"/>
      <c r="CZ293" s="102"/>
      <c r="DF293" s="102"/>
      <c r="DK293" s="102"/>
      <c r="DP293" s="102"/>
      <c r="EA293" s="102"/>
      <c r="EB293" s="43"/>
      <c r="EG293" s="102"/>
      <c r="EN293" s="102"/>
      <c r="ET293" s="102"/>
      <c r="FA293" s="102"/>
      <c r="FG293" s="102"/>
      <c r="FR293" s="102"/>
      <c r="FY293" s="102"/>
      <c r="GF293" s="102"/>
    </row>
    <row r="294" spans="7:188" s="2" customFormat="1" ht="23.25" customHeight="1">
      <c r="G294" s="15"/>
      <c r="AH294" s="102"/>
      <c r="AT294" s="102"/>
      <c r="BF294" s="102"/>
      <c r="BZ294" s="102"/>
      <c r="CE294" s="102"/>
      <c r="CJ294" s="102"/>
      <c r="CP294" s="102"/>
      <c r="CU294" s="102"/>
      <c r="CZ294" s="102"/>
      <c r="DF294" s="102"/>
      <c r="DK294" s="102"/>
      <c r="DP294" s="102"/>
      <c r="EA294" s="102"/>
      <c r="EB294" s="43"/>
      <c r="EG294" s="102"/>
      <c r="EN294" s="102"/>
      <c r="ET294" s="102"/>
      <c r="FA294" s="102"/>
      <c r="FG294" s="102"/>
      <c r="FR294" s="102"/>
      <c r="FY294" s="102"/>
      <c r="GF294" s="102"/>
    </row>
    <row r="295" spans="7:188" s="2" customFormat="1" ht="23.25" customHeight="1">
      <c r="G295" s="15"/>
      <c r="AH295" s="102"/>
      <c r="AT295" s="102"/>
      <c r="BF295" s="102"/>
      <c r="BZ295" s="102"/>
      <c r="CE295" s="102"/>
      <c r="CJ295" s="102"/>
      <c r="CP295" s="102"/>
      <c r="CU295" s="102"/>
      <c r="CZ295" s="102"/>
      <c r="DF295" s="102"/>
      <c r="DK295" s="102"/>
      <c r="DP295" s="102"/>
      <c r="EA295" s="102"/>
      <c r="EB295" s="43"/>
      <c r="EG295" s="102"/>
      <c r="EN295" s="102"/>
      <c r="ET295" s="102"/>
      <c r="FA295" s="102"/>
      <c r="FG295" s="102"/>
      <c r="FR295" s="102"/>
      <c r="FY295" s="102"/>
      <c r="GF295" s="102"/>
    </row>
    <row r="296" spans="7:188" s="2" customFormat="1" ht="23.25" customHeight="1">
      <c r="G296" s="15"/>
      <c r="AH296" s="102"/>
      <c r="AT296" s="102"/>
      <c r="BF296" s="102"/>
      <c r="BZ296" s="102"/>
      <c r="CE296" s="102"/>
      <c r="CJ296" s="102"/>
      <c r="CP296" s="102"/>
      <c r="CU296" s="102"/>
      <c r="CZ296" s="102"/>
      <c r="DF296" s="102"/>
      <c r="DK296" s="102"/>
      <c r="DP296" s="102"/>
      <c r="EA296" s="102"/>
      <c r="EB296" s="43"/>
      <c r="EG296" s="102"/>
      <c r="EN296" s="102"/>
      <c r="ET296" s="102"/>
      <c r="FA296" s="102"/>
      <c r="FG296" s="102"/>
      <c r="FR296" s="102"/>
      <c r="FY296" s="102"/>
      <c r="GF296" s="102"/>
    </row>
    <row r="297" spans="7:188" s="2" customFormat="1" ht="23.25" customHeight="1">
      <c r="G297" s="15"/>
      <c r="AH297" s="102"/>
      <c r="AT297" s="102"/>
      <c r="BF297" s="102"/>
      <c r="BZ297" s="102"/>
      <c r="CE297" s="102"/>
      <c r="CJ297" s="102"/>
      <c r="CP297" s="102"/>
      <c r="CU297" s="102"/>
      <c r="CZ297" s="102"/>
      <c r="DF297" s="102"/>
      <c r="DK297" s="102"/>
      <c r="DP297" s="102"/>
      <c r="EA297" s="102"/>
      <c r="EB297" s="43"/>
      <c r="EG297" s="102"/>
      <c r="EN297" s="102"/>
      <c r="ET297" s="102"/>
      <c r="FA297" s="102"/>
      <c r="FG297" s="102"/>
      <c r="FR297" s="102"/>
      <c r="FY297" s="102"/>
      <c r="GF297" s="102"/>
    </row>
    <row r="298" spans="7:188" s="2" customFormat="1" ht="23.25" customHeight="1">
      <c r="G298" s="15"/>
      <c r="AH298" s="102"/>
      <c r="AT298" s="102"/>
      <c r="BF298" s="102"/>
      <c r="BZ298" s="102"/>
      <c r="CE298" s="102"/>
      <c r="CJ298" s="102"/>
      <c r="CP298" s="102"/>
      <c r="CU298" s="102"/>
      <c r="CZ298" s="102"/>
      <c r="DF298" s="102"/>
      <c r="DK298" s="102"/>
      <c r="DP298" s="102"/>
      <c r="EA298" s="102"/>
      <c r="EB298" s="43"/>
      <c r="EG298" s="102"/>
      <c r="EN298" s="102"/>
      <c r="ET298" s="102"/>
      <c r="FA298" s="102"/>
      <c r="FG298" s="102"/>
      <c r="FR298" s="102"/>
      <c r="FY298" s="102"/>
      <c r="GF298" s="102"/>
    </row>
    <row r="299" spans="7:188" s="2" customFormat="1" ht="23.25" customHeight="1">
      <c r="G299" s="15"/>
      <c r="AH299" s="102"/>
      <c r="AT299" s="102"/>
      <c r="BF299" s="102"/>
      <c r="BZ299" s="102"/>
      <c r="CE299" s="102"/>
      <c r="CJ299" s="102"/>
      <c r="CP299" s="102"/>
      <c r="CU299" s="102"/>
      <c r="CZ299" s="102"/>
      <c r="DF299" s="102"/>
      <c r="DK299" s="102"/>
      <c r="DP299" s="102"/>
      <c r="EA299" s="102"/>
      <c r="EB299" s="43"/>
      <c r="EG299" s="102"/>
      <c r="EN299" s="102"/>
      <c r="ET299" s="102"/>
      <c r="FA299" s="102"/>
      <c r="FG299" s="102"/>
      <c r="FR299" s="102"/>
      <c r="FY299" s="102"/>
      <c r="GF299" s="102"/>
    </row>
    <row r="300" spans="7:188" s="2" customFormat="1" ht="23.25" customHeight="1">
      <c r="G300" s="15"/>
      <c r="AH300" s="102"/>
      <c r="AT300" s="102"/>
      <c r="BF300" s="102"/>
      <c r="BZ300" s="102"/>
      <c r="CE300" s="102"/>
      <c r="CJ300" s="102"/>
      <c r="CP300" s="102"/>
      <c r="CU300" s="102"/>
      <c r="CZ300" s="102"/>
      <c r="DF300" s="102"/>
      <c r="DK300" s="102"/>
      <c r="DP300" s="102"/>
      <c r="EA300" s="102"/>
      <c r="EB300" s="43"/>
      <c r="EG300" s="102"/>
      <c r="EN300" s="102"/>
      <c r="ET300" s="102"/>
      <c r="FA300" s="102"/>
      <c r="FG300" s="102"/>
      <c r="FR300" s="102"/>
      <c r="FY300" s="102"/>
      <c r="GF300" s="102"/>
    </row>
    <row r="301" spans="7:188" s="2" customFormat="1" ht="23.25" customHeight="1">
      <c r="G301" s="15"/>
      <c r="AH301" s="102"/>
      <c r="AT301" s="102"/>
      <c r="BF301" s="102"/>
      <c r="BZ301" s="102"/>
      <c r="CE301" s="102"/>
      <c r="CJ301" s="102"/>
      <c r="CP301" s="102"/>
      <c r="CU301" s="102"/>
      <c r="CZ301" s="102"/>
      <c r="DF301" s="102"/>
      <c r="DK301" s="102"/>
      <c r="DP301" s="102"/>
      <c r="EA301" s="102"/>
      <c r="EB301" s="43"/>
      <c r="EG301" s="102"/>
      <c r="EN301" s="102"/>
      <c r="ET301" s="102"/>
      <c r="FA301" s="102"/>
      <c r="FG301" s="102"/>
      <c r="FR301" s="102"/>
      <c r="FY301" s="102"/>
      <c r="GF301" s="102"/>
    </row>
    <row r="302" spans="7:188" s="2" customFormat="1" ht="23.25" customHeight="1">
      <c r="G302" s="15"/>
      <c r="AH302" s="102"/>
      <c r="AT302" s="102"/>
      <c r="BF302" s="102"/>
      <c r="BZ302" s="102"/>
      <c r="CE302" s="102"/>
      <c r="CJ302" s="102"/>
      <c r="CP302" s="102"/>
      <c r="CU302" s="102"/>
      <c r="CZ302" s="102"/>
      <c r="DF302" s="102"/>
      <c r="DK302" s="102"/>
      <c r="DP302" s="102"/>
      <c r="EA302" s="102"/>
      <c r="EB302" s="43"/>
      <c r="EG302" s="102"/>
      <c r="EN302" s="102"/>
      <c r="ET302" s="102"/>
      <c r="FA302" s="102"/>
      <c r="FG302" s="102"/>
      <c r="FR302" s="102"/>
      <c r="FY302" s="102"/>
      <c r="GF302" s="102"/>
    </row>
    <row r="303" spans="7:188" s="2" customFormat="1" ht="23.25" customHeight="1">
      <c r="G303" s="15"/>
      <c r="AH303" s="102"/>
      <c r="AT303" s="102"/>
      <c r="BF303" s="102"/>
      <c r="BZ303" s="102"/>
      <c r="CE303" s="102"/>
      <c r="CJ303" s="102"/>
      <c r="CP303" s="102"/>
      <c r="CU303" s="102"/>
      <c r="CZ303" s="102"/>
      <c r="DF303" s="102"/>
      <c r="DK303" s="102"/>
      <c r="DP303" s="102"/>
      <c r="EA303" s="102"/>
      <c r="EB303" s="43"/>
      <c r="EG303" s="102"/>
      <c r="EN303" s="102"/>
      <c r="ET303" s="102"/>
      <c r="FA303" s="102"/>
      <c r="FG303" s="102"/>
      <c r="FR303" s="102"/>
      <c r="FY303" s="102"/>
      <c r="GF303" s="102"/>
    </row>
    <row r="304" spans="7:188" s="2" customFormat="1" ht="23.25" customHeight="1">
      <c r="G304" s="15"/>
      <c r="AH304" s="102"/>
      <c r="AT304" s="102"/>
      <c r="BF304" s="102"/>
      <c r="BZ304" s="102"/>
      <c r="CE304" s="102"/>
      <c r="CJ304" s="102"/>
      <c r="CP304" s="102"/>
      <c r="CU304" s="102"/>
      <c r="CZ304" s="102"/>
      <c r="DF304" s="102"/>
      <c r="DK304" s="102"/>
      <c r="DP304" s="102"/>
      <c r="EA304" s="102"/>
      <c r="EB304" s="43"/>
      <c r="EG304" s="102"/>
      <c r="EN304" s="102"/>
      <c r="ET304" s="102"/>
      <c r="FA304" s="102"/>
      <c r="FG304" s="102"/>
      <c r="FR304" s="102"/>
      <c r="FY304" s="102"/>
      <c r="GF304" s="102"/>
    </row>
    <row r="305" spans="7:188" s="2" customFormat="1" ht="23.25" customHeight="1">
      <c r="G305" s="15"/>
      <c r="AH305" s="102"/>
      <c r="AT305" s="102"/>
      <c r="BF305" s="102"/>
      <c r="BZ305" s="102"/>
      <c r="CE305" s="102"/>
      <c r="CJ305" s="102"/>
      <c r="CP305" s="102"/>
      <c r="CU305" s="102"/>
      <c r="CZ305" s="102"/>
      <c r="DF305" s="102"/>
      <c r="DK305" s="102"/>
      <c r="DP305" s="102"/>
      <c r="EA305" s="102"/>
      <c r="EB305" s="43"/>
      <c r="EG305" s="102"/>
      <c r="EN305" s="102"/>
      <c r="ET305" s="102"/>
      <c r="FA305" s="102"/>
      <c r="FG305" s="102"/>
      <c r="FR305" s="102"/>
      <c r="FY305" s="102"/>
      <c r="GF305" s="102"/>
    </row>
    <row r="306" spans="7:188" s="2" customFormat="1" ht="23.25" customHeight="1">
      <c r="G306" s="15"/>
      <c r="AH306" s="102"/>
      <c r="AT306" s="102"/>
      <c r="BF306" s="102"/>
      <c r="BZ306" s="102"/>
      <c r="CE306" s="102"/>
      <c r="CJ306" s="102"/>
      <c r="CP306" s="102"/>
      <c r="CU306" s="102"/>
      <c r="CZ306" s="102"/>
      <c r="DF306" s="102"/>
      <c r="DK306" s="102"/>
      <c r="DP306" s="102"/>
      <c r="EA306" s="102"/>
      <c r="EB306" s="43"/>
      <c r="EG306" s="102"/>
      <c r="EN306" s="102"/>
      <c r="ET306" s="102"/>
      <c r="FA306" s="102"/>
      <c r="FG306" s="102"/>
      <c r="FR306" s="102"/>
      <c r="FY306" s="102"/>
      <c r="GF306" s="102"/>
    </row>
    <row r="307" spans="7:188" s="2" customFormat="1" ht="23.25" customHeight="1">
      <c r="G307" s="15"/>
      <c r="AH307" s="102"/>
      <c r="AT307" s="102"/>
      <c r="BF307" s="102"/>
      <c r="BZ307" s="102"/>
      <c r="CE307" s="102"/>
      <c r="CJ307" s="102"/>
      <c r="CP307" s="102"/>
      <c r="CU307" s="102"/>
      <c r="CZ307" s="102"/>
      <c r="DF307" s="102"/>
      <c r="DK307" s="102"/>
      <c r="DP307" s="102"/>
      <c r="EA307" s="102"/>
      <c r="EB307" s="43"/>
      <c r="EG307" s="102"/>
      <c r="EN307" s="102"/>
      <c r="ET307" s="102"/>
      <c r="FA307" s="102"/>
      <c r="FG307" s="102"/>
      <c r="FR307" s="102"/>
      <c r="FY307" s="102"/>
      <c r="GF307" s="102"/>
    </row>
    <row r="308" spans="7:188" s="2" customFormat="1" ht="23.25" customHeight="1">
      <c r="G308" s="15"/>
      <c r="AH308" s="102"/>
      <c r="AT308" s="102"/>
      <c r="BF308" s="102"/>
      <c r="BZ308" s="102"/>
      <c r="CE308" s="102"/>
      <c r="CJ308" s="102"/>
      <c r="CP308" s="102"/>
      <c r="CU308" s="102"/>
      <c r="CZ308" s="102"/>
      <c r="DF308" s="102"/>
      <c r="DK308" s="102"/>
      <c r="DP308" s="102"/>
      <c r="EA308" s="102"/>
      <c r="EB308" s="43"/>
      <c r="EG308" s="102"/>
      <c r="EN308" s="102"/>
      <c r="ET308" s="102"/>
      <c r="FA308" s="102"/>
      <c r="FG308" s="102"/>
      <c r="FR308" s="102"/>
      <c r="FY308" s="102"/>
      <c r="GF308" s="102"/>
    </row>
    <row r="309" spans="7:188" s="2" customFormat="1" ht="23.25" customHeight="1">
      <c r="G309" s="15"/>
      <c r="AH309" s="102"/>
      <c r="AT309" s="102"/>
      <c r="BF309" s="102"/>
      <c r="BZ309" s="102"/>
      <c r="CE309" s="102"/>
      <c r="CJ309" s="102"/>
      <c r="CP309" s="102"/>
      <c r="CU309" s="102"/>
      <c r="CZ309" s="102"/>
      <c r="DF309" s="102"/>
      <c r="DK309" s="102"/>
      <c r="DP309" s="102"/>
      <c r="EA309" s="102"/>
      <c r="EB309" s="43"/>
      <c r="EG309" s="102"/>
      <c r="EN309" s="102"/>
      <c r="ET309" s="102"/>
      <c r="FA309" s="102"/>
      <c r="FG309" s="102"/>
      <c r="FR309" s="102"/>
      <c r="FY309" s="102"/>
      <c r="GF309" s="102"/>
    </row>
    <row r="310" spans="7:188" s="2" customFormat="1" ht="23.25" customHeight="1">
      <c r="G310" s="15"/>
      <c r="AH310" s="102"/>
      <c r="AT310" s="102"/>
      <c r="BF310" s="102"/>
      <c r="BZ310" s="102"/>
      <c r="CE310" s="102"/>
      <c r="CJ310" s="102"/>
      <c r="CP310" s="102"/>
      <c r="CU310" s="102"/>
      <c r="CZ310" s="102"/>
      <c r="DF310" s="102"/>
      <c r="DK310" s="102"/>
      <c r="DP310" s="102"/>
      <c r="EA310" s="102"/>
      <c r="EB310" s="43"/>
      <c r="EG310" s="102"/>
      <c r="EN310" s="102"/>
      <c r="ET310" s="102"/>
      <c r="FA310" s="102"/>
      <c r="FG310" s="102"/>
      <c r="FR310" s="102"/>
      <c r="FY310" s="102"/>
      <c r="GF310" s="102"/>
    </row>
    <row r="311" spans="7:188" s="2" customFormat="1" ht="23.25" customHeight="1">
      <c r="G311" s="15"/>
      <c r="AH311" s="102"/>
      <c r="AT311" s="102"/>
      <c r="BF311" s="102"/>
      <c r="BZ311" s="102"/>
      <c r="CE311" s="102"/>
      <c r="CJ311" s="102"/>
      <c r="CP311" s="102"/>
      <c r="CU311" s="102"/>
      <c r="CZ311" s="102"/>
      <c r="DF311" s="102"/>
      <c r="DK311" s="102"/>
      <c r="DP311" s="102"/>
      <c r="EA311" s="102"/>
      <c r="EB311" s="43"/>
      <c r="EG311" s="102"/>
      <c r="EN311" s="102"/>
      <c r="ET311" s="102"/>
      <c r="FA311" s="102"/>
      <c r="FG311" s="102"/>
      <c r="FR311" s="102"/>
      <c r="FY311" s="102"/>
      <c r="GF311" s="102"/>
    </row>
    <row r="312" spans="7:188" s="2" customFormat="1" ht="23.25" customHeight="1">
      <c r="G312" s="15"/>
      <c r="AH312" s="102"/>
      <c r="AT312" s="102"/>
      <c r="BF312" s="102"/>
      <c r="BZ312" s="102"/>
      <c r="CE312" s="102"/>
      <c r="CJ312" s="102"/>
      <c r="CP312" s="102"/>
      <c r="CU312" s="102"/>
      <c r="CZ312" s="102"/>
      <c r="DF312" s="102"/>
      <c r="DK312" s="102"/>
      <c r="DP312" s="102"/>
      <c r="EA312" s="102"/>
      <c r="EB312" s="43"/>
      <c r="EG312" s="102"/>
      <c r="EN312" s="102"/>
      <c r="ET312" s="102"/>
      <c r="FA312" s="102"/>
      <c r="FG312" s="102"/>
      <c r="FR312" s="102"/>
      <c r="FY312" s="102"/>
      <c r="GF312" s="102"/>
    </row>
    <row r="313" spans="7:188" s="2" customFormat="1" ht="23.25" customHeight="1">
      <c r="G313" s="15"/>
      <c r="AH313" s="102"/>
      <c r="AT313" s="102"/>
      <c r="BF313" s="102"/>
      <c r="BZ313" s="102"/>
      <c r="CE313" s="102"/>
      <c r="CJ313" s="102"/>
      <c r="CP313" s="102"/>
      <c r="CU313" s="102"/>
      <c r="CZ313" s="102"/>
      <c r="DF313" s="102"/>
      <c r="DK313" s="102"/>
      <c r="DP313" s="102"/>
      <c r="EA313" s="102"/>
      <c r="EB313" s="43"/>
      <c r="EG313" s="102"/>
      <c r="EN313" s="102"/>
      <c r="ET313" s="102"/>
      <c r="FA313" s="102"/>
      <c r="FG313" s="102"/>
      <c r="FR313" s="102"/>
      <c r="FY313" s="102"/>
      <c r="GF313" s="102"/>
    </row>
    <row r="314" spans="7:188" s="2" customFormat="1" ht="23.25" customHeight="1">
      <c r="G314" s="15"/>
      <c r="AH314" s="102"/>
      <c r="AT314" s="102"/>
      <c r="BF314" s="102"/>
      <c r="BZ314" s="102"/>
      <c r="CE314" s="102"/>
      <c r="CJ314" s="102"/>
      <c r="CP314" s="102"/>
      <c r="CU314" s="102"/>
      <c r="CZ314" s="102"/>
      <c r="DF314" s="102"/>
      <c r="DK314" s="102"/>
      <c r="DP314" s="102"/>
      <c r="EA314" s="102"/>
      <c r="EB314" s="43"/>
      <c r="EG314" s="102"/>
      <c r="EN314" s="102"/>
      <c r="ET314" s="102"/>
      <c r="FA314" s="102"/>
      <c r="FG314" s="102"/>
      <c r="FR314" s="102"/>
      <c r="FY314" s="102"/>
      <c r="GF314" s="102"/>
    </row>
    <row r="315" spans="7:188" s="2" customFormat="1" ht="23.25" customHeight="1">
      <c r="G315" s="15"/>
      <c r="AH315" s="102"/>
      <c r="AT315" s="102"/>
      <c r="BF315" s="102"/>
      <c r="BZ315" s="102"/>
      <c r="CE315" s="102"/>
      <c r="CJ315" s="102"/>
      <c r="CP315" s="102"/>
      <c r="CU315" s="102"/>
      <c r="CZ315" s="102"/>
      <c r="DF315" s="102"/>
      <c r="DK315" s="102"/>
      <c r="DP315" s="102"/>
      <c r="EA315" s="102"/>
      <c r="EB315" s="43"/>
      <c r="EG315" s="102"/>
      <c r="EN315" s="102"/>
      <c r="ET315" s="102"/>
      <c r="FA315" s="102"/>
      <c r="FG315" s="102"/>
      <c r="FR315" s="102"/>
      <c r="FY315" s="102"/>
      <c r="GF315" s="102"/>
    </row>
    <row r="316" spans="7:188" s="2" customFormat="1" ht="23.25" customHeight="1">
      <c r="G316" s="15"/>
      <c r="AH316" s="102"/>
      <c r="AT316" s="102"/>
      <c r="BF316" s="102"/>
      <c r="BZ316" s="102"/>
      <c r="CE316" s="102"/>
      <c r="CJ316" s="102"/>
      <c r="CP316" s="102"/>
      <c r="CU316" s="102"/>
      <c r="CZ316" s="102"/>
      <c r="DF316" s="102"/>
      <c r="DK316" s="102"/>
      <c r="DP316" s="102"/>
      <c r="EA316" s="102"/>
      <c r="EB316" s="43"/>
      <c r="EG316" s="102"/>
      <c r="EN316" s="102"/>
      <c r="ET316" s="102"/>
      <c r="FA316" s="102"/>
      <c r="FG316" s="102"/>
      <c r="FR316" s="102"/>
      <c r="FY316" s="102"/>
      <c r="GF316" s="102"/>
    </row>
    <row r="317" spans="7:188" s="2" customFormat="1" ht="23.25" customHeight="1">
      <c r="G317" s="15"/>
      <c r="AH317" s="102"/>
      <c r="AT317" s="102"/>
      <c r="BF317" s="102"/>
      <c r="BZ317" s="102"/>
      <c r="CE317" s="102"/>
      <c r="CJ317" s="102"/>
      <c r="CP317" s="102"/>
      <c r="CU317" s="102"/>
      <c r="CZ317" s="102"/>
      <c r="DF317" s="102"/>
      <c r="DK317" s="102"/>
      <c r="DP317" s="102"/>
      <c r="EA317" s="102"/>
      <c r="EB317" s="43"/>
      <c r="EG317" s="102"/>
      <c r="EN317" s="102"/>
      <c r="ET317" s="102"/>
      <c r="FA317" s="102"/>
      <c r="FG317" s="102"/>
      <c r="FR317" s="102"/>
      <c r="FY317" s="102"/>
      <c r="GF317" s="102"/>
    </row>
    <row r="318" spans="7:188" s="2" customFormat="1" ht="23.25" customHeight="1">
      <c r="G318" s="15"/>
      <c r="AH318" s="102"/>
      <c r="AT318" s="102"/>
      <c r="BF318" s="102"/>
      <c r="BZ318" s="102"/>
      <c r="CE318" s="102"/>
      <c r="CJ318" s="102"/>
      <c r="CP318" s="102"/>
      <c r="CU318" s="102"/>
      <c r="CZ318" s="102"/>
      <c r="DF318" s="102"/>
      <c r="DK318" s="102"/>
      <c r="DP318" s="102"/>
      <c r="EA318" s="102"/>
      <c r="EB318" s="43"/>
      <c r="EG318" s="102"/>
      <c r="EN318" s="102"/>
      <c r="ET318" s="102"/>
      <c r="FA318" s="102"/>
      <c r="FG318" s="102"/>
      <c r="FR318" s="102"/>
      <c r="FY318" s="102"/>
      <c r="GF318" s="102"/>
    </row>
    <row r="319" spans="7:188" s="2" customFormat="1" ht="23.25" customHeight="1">
      <c r="G319" s="15"/>
      <c r="AH319" s="102"/>
      <c r="AT319" s="102"/>
      <c r="BF319" s="102"/>
      <c r="BZ319" s="102"/>
      <c r="CE319" s="102"/>
      <c r="CJ319" s="102"/>
      <c r="CP319" s="102"/>
      <c r="CU319" s="102"/>
      <c r="CZ319" s="102"/>
      <c r="DF319" s="102"/>
      <c r="DK319" s="102"/>
      <c r="DP319" s="102"/>
      <c r="EA319" s="102"/>
      <c r="EB319" s="43"/>
      <c r="EG319" s="102"/>
      <c r="EN319" s="102"/>
      <c r="ET319" s="102"/>
      <c r="FA319" s="102"/>
      <c r="FG319" s="102"/>
      <c r="FR319" s="102"/>
      <c r="FY319" s="102"/>
      <c r="GF319" s="102"/>
    </row>
    <row r="320" spans="7:188" s="2" customFormat="1" ht="23.25" customHeight="1">
      <c r="G320" s="15"/>
      <c r="AH320" s="102"/>
      <c r="AT320" s="102"/>
      <c r="BF320" s="102"/>
      <c r="BZ320" s="102"/>
      <c r="CE320" s="102"/>
      <c r="CJ320" s="102"/>
      <c r="CP320" s="102"/>
      <c r="CU320" s="102"/>
      <c r="CZ320" s="102"/>
      <c r="DF320" s="102"/>
      <c r="DK320" s="102"/>
      <c r="DP320" s="102"/>
      <c r="EA320" s="102"/>
      <c r="EB320" s="43"/>
      <c r="EG320" s="102"/>
      <c r="EN320" s="102"/>
      <c r="ET320" s="102"/>
      <c r="FA320" s="102"/>
      <c r="FG320" s="102"/>
      <c r="FR320" s="102"/>
      <c r="FY320" s="102"/>
      <c r="GF320" s="102"/>
    </row>
    <row r="321" spans="7:188" s="2" customFormat="1" ht="23.25" customHeight="1">
      <c r="G321" s="15"/>
      <c r="AH321" s="102"/>
      <c r="AT321" s="102"/>
      <c r="BF321" s="102"/>
      <c r="BZ321" s="102"/>
      <c r="CE321" s="102"/>
      <c r="CJ321" s="102"/>
      <c r="CP321" s="102"/>
      <c r="CU321" s="102"/>
      <c r="CZ321" s="102"/>
      <c r="DF321" s="102"/>
      <c r="DK321" s="102"/>
      <c r="DP321" s="102"/>
      <c r="EA321" s="102"/>
      <c r="EB321" s="43"/>
      <c r="EG321" s="102"/>
      <c r="EN321" s="102"/>
      <c r="ET321" s="102"/>
      <c r="FA321" s="102"/>
      <c r="FG321" s="102"/>
      <c r="FR321" s="102"/>
      <c r="FY321" s="102"/>
      <c r="GF321" s="102"/>
    </row>
    <row r="322" spans="7:188" s="2" customFormat="1" ht="23.25" customHeight="1">
      <c r="G322" s="15"/>
      <c r="AH322" s="102"/>
      <c r="AT322" s="102"/>
      <c r="BF322" s="102"/>
      <c r="BZ322" s="102"/>
      <c r="CE322" s="102"/>
      <c r="CJ322" s="102"/>
      <c r="CP322" s="102"/>
      <c r="CU322" s="102"/>
      <c r="CZ322" s="102"/>
      <c r="DF322" s="102"/>
      <c r="DK322" s="102"/>
      <c r="DP322" s="102"/>
      <c r="EA322" s="102"/>
      <c r="EB322" s="43"/>
      <c r="EG322" s="102"/>
      <c r="EN322" s="102"/>
      <c r="ET322" s="102"/>
      <c r="FA322" s="102"/>
      <c r="FG322" s="102"/>
      <c r="FR322" s="102"/>
      <c r="FY322" s="102"/>
      <c r="GF322" s="102"/>
    </row>
    <row r="323" spans="7:188" s="2" customFormat="1" ht="23.25" customHeight="1">
      <c r="G323" s="15"/>
      <c r="AH323" s="102"/>
      <c r="AT323" s="102"/>
      <c r="BF323" s="102"/>
      <c r="BZ323" s="102"/>
      <c r="CE323" s="102"/>
      <c r="CJ323" s="102"/>
      <c r="CP323" s="102"/>
      <c r="CU323" s="102"/>
      <c r="CZ323" s="102"/>
      <c r="DF323" s="102"/>
      <c r="DK323" s="102"/>
      <c r="DP323" s="102"/>
      <c r="EA323" s="102"/>
      <c r="EB323" s="43"/>
      <c r="EG323" s="102"/>
      <c r="EN323" s="102"/>
      <c r="ET323" s="102"/>
      <c r="FA323" s="102"/>
      <c r="FG323" s="102"/>
      <c r="FR323" s="102"/>
      <c r="FY323" s="102"/>
      <c r="GF323" s="102"/>
    </row>
    <row r="324" spans="7:188" s="2" customFormat="1" ht="23.25" customHeight="1">
      <c r="G324" s="15"/>
      <c r="AH324" s="102"/>
      <c r="AT324" s="102"/>
      <c r="BF324" s="102"/>
      <c r="BZ324" s="102"/>
      <c r="CE324" s="102"/>
      <c r="CJ324" s="102"/>
      <c r="CP324" s="102"/>
      <c r="CU324" s="102"/>
      <c r="CZ324" s="102"/>
      <c r="DF324" s="102"/>
      <c r="DK324" s="102"/>
      <c r="DP324" s="102"/>
      <c r="EA324" s="102"/>
      <c r="EB324" s="43"/>
      <c r="EG324" s="102"/>
      <c r="EN324" s="102"/>
      <c r="ET324" s="102"/>
      <c r="FA324" s="102"/>
      <c r="FG324" s="102"/>
      <c r="FR324" s="102"/>
      <c r="FY324" s="102"/>
      <c r="GF324" s="102"/>
    </row>
    <row r="325" spans="7:188" s="2" customFormat="1" ht="23.25" customHeight="1">
      <c r="G325" s="15"/>
      <c r="AH325" s="102"/>
      <c r="AT325" s="102"/>
      <c r="BF325" s="102"/>
      <c r="BZ325" s="102"/>
      <c r="CE325" s="102"/>
      <c r="CJ325" s="102"/>
      <c r="CP325" s="102"/>
      <c r="CU325" s="102"/>
      <c r="CZ325" s="102"/>
      <c r="DF325" s="102"/>
      <c r="DK325" s="102"/>
      <c r="DP325" s="102"/>
      <c r="EA325" s="102"/>
      <c r="EB325" s="43"/>
      <c r="EG325" s="102"/>
      <c r="EN325" s="102"/>
      <c r="ET325" s="102"/>
      <c r="FA325" s="102"/>
      <c r="FG325" s="102"/>
      <c r="FR325" s="102"/>
      <c r="FY325" s="102"/>
      <c r="GF325" s="102"/>
    </row>
    <row r="326" spans="7:188" s="2" customFormat="1" ht="23.25" customHeight="1">
      <c r="G326" s="15"/>
      <c r="AH326" s="102"/>
      <c r="AT326" s="102"/>
      <c r="BF326" s="102"/>
      <c r="BZ326" s="102"/>
      <c r="CE326" s="102"/>
      <c r="CJ326" s="102"/>
      <c r="CP326" s="102"/>
      <c r="CU326" s="102"/>
      <c r="CZ326" s="102"/>
      <c r="DF326" s="102"/>
      <c r="DK326" s="102"/>
      <c r="DP326" s="102"/>
      <c r="EA326" s="102"/>
      <c r="EB326" s="43"/>
      <c r="EG326" s="102"/>
      <c r="EN326" s="102"/>
      <c r="ET326" s="102"/>
      <c r="FA326" s="102"/>
      <c r="FG326" s="102"/>
      <c r="FR326" s="102"/>
      <c r="FY326" s="102"/>
      <c r="GF326" s="102"/>
    </row>
    <row r="327" spans="7:188" s="2" customFormat="1" ht="23.25" customHeight="1">
      <c r="G327" s="15"/>
      <c r="AH327" s="102"/>
      <c r="AT327" s="102"/>
      <c r="BF327" s="102"/>
      <c r="BZ327" s="102"/>
      <c r="CE327" s="102"/>
      <c r="CJ327" s="102"/>
      <c r="CP327" s="102"/>
      <c r="CU327" s="102"/>
      <c r="CZ327" s="102"/>
      <c r="DF327" s="102"/>
      <c r="DK327" s="102"/>
      <c r="DP327" s="102"/>
      <c r="EA327" s="102"/>
      <c r="EB327" s="43"/>
      <c r="EG327" s="102"/>
      <c r="EN327" s="102"/>
      <c r="ET327" s="102"/>
      <c r="FA327" s="102"/>
      <c r="FG327" s="102"/>
      <c r="FR327" s="102"/>
      <c r="FY327" s="102"/>
      <c r="GF327" s="102"/>
    </row>
    <row r="328" spans="7:188" s="2" customFormat="1" ht="23.25" customHeight="1">
      <c r="G328" s="15"/>
      <c r="AH328" s="102"/>
      <c r="AT328" s="102"/>
      <c r="BF328" s="102"/>
      <c r="BZ328" s="102"/>
      <c r="CE328" s="102"/>
      <c r="CJ328" s="102"/>
      <c r="CP328" s="102"/>
      <c r="CU328" s="102"/>
      <c r="CZ328" s="102"/>
      <c r="DF328" s="102"/>
      <c r="DK328" s="102"/>
      <c r="DP328" s="102"/>
      <c r="EA328" s="102"/>
      <c r="EB328" s="43"/>
      <c r="EG328" s="102"/>
      <c r="EN328" s="102"/>
      <c r="ET328" s="102"/>
      <c r="FA328" s="102"/>
      <c r="FG328" s="102"/>
      <c r="FR328" s="102"/>
      <c r="FY328" s="102"/>
      <c r="GF328" s="102"/>
    </row>
    <row r="329" spans="7:188" s="2" customFormat="1" ht="23.25" customHeight="1">
      <c r="G329" s="15"/>
      <c r="AH329" s="102"/>
      <c r="AT329" s="102"/>
      <c r="BF329" s="102"/>
      <c r="BZ329" s="102"/>
      <c r="CE329" s="102"/>
      <c r="CJ329" s="102"/>
      <c r="CP329" s="102"/>
      <c r="CU329" s="102"/>
      <c r="CZ329" s="102"/>
      <c r="DF329" s="102"/>
      <c r="DK329" s="102"/>
      <c r="DP329" s="102"/>
      <c r="EA329" s="102"/>
      <c r="EB329" s="43"/>
      <c r="EG329" s="102"/>
      <c r="EN329" s="102"/>
      <c r="ET329" s="102"/>
      <c r="FA329" s="102"/>
      <c r="FG329" s="102"/>
      <c r="FR329" s="102"/>
      <c r="FY329" s="102"/>
      <c r="GF329" s="102"/>
    </row>
    <row r="330" spans="7:188" s="2" customFormat="1" ht="23.25" customHeight="1">
      <c r="G330" s="15"/>
      <c r="AH330" s="102"/>
      <c r="AT330" s="102"/>
      <c r="BF330" s="102"/>
      <c r="BZ330" s="102"/>
      <c r="CE330" s="102"/>
      <c r="CJ330" s="102"/>
      <c r="CP330" s="102"/>
      <c r="CU330" s="102"/>
      <c r="CZ330" s="102"/>
      <c r="DF330" s="102"/>
      <c r="DK330" s="102"/>
      <c r="DP330" s="102"/>
      <c r="EA330" s="102"/>
      <c r="EB330" s="43"/>
      <c r="EG330" s="102"/>
      <c r="EN330" s="102"/>
      <c r="ET330" s="102"/>
      <c r="FA330" s="102"/>
      <c r="FG330" s="102"/>
      <c r="FR330" s="102"/>
      <c r="FY330" s="102"/>
      <c r="GF330" s="102"/>
    </row>
    <row r="331" spans="7:188" s="2" customFormat="1" ht="23.25" customHeight="1">
      <c r="G331" s="15"/>
      <c r="AH331" s="102"/>
      <c r="AT331" s="102"/>
      <c r="BF331" s="102"/>
      <c r="BZ331" s="102"/>
      <c r="CE331" s="102"/>
      <c r="CJ331" s="102"/>
      <c r="CP331" s="102"/>
      <c r="CU331" s="102"/>
      <c r="CZ331" s="102"/>
      <c r="DF331" s="102"/>
      <c r="DK331" s="102"/>
      <c r="DP331" s="102"/>
      <c r="EA331" s="102"/>
      <c r="EB331" s="43"/>
      <c r="EG331" s="102"/>
      <c r="EN331" s="102"/>
      <c r="ET331" s="102"/>
      <c r="FA331" s="102"/>
      <c r="FG331" s="102"/>
      <c r="FR331" s="102"/>
      <c r="FY331" s="102"/>
      <c r="GF331" s="102"/>
    </row>
    <row r="332" spans="7:188" s="2" customFormat="1" ht="23.25" customHeight="1">
      <c r="G332" s="15"/>
      <c r="AH332" s="102"/>
      <c r="AT332" s="102"/>
      <c r="BF332" s="102"/>
      <c r="BZ332" s="102"/>
      <c r="CE332" s="102"/>
      <c r="CJ332" s="102"/>
      <c r="CP332" s="102"/>
      <c r="CU332" s="102"/>
      <c r="CZ332" s="102"/>
      <c r="DF332" s="102"/>
      <c r="DK332" s="102"/>
      <c r="DP332" s="102"/>
      <c r="EA332" s="102"/>
      <c r="EB332" s="43"/>
      <c r="EG332" s="102"/>
      <c r="EN332" s="102"/>
      <c r="ET332" s="102"/>
      <c r="FA332" s="102"/>
      <c r="FG332" s="102"/>
      <c r="FR332" s="102"/>
      <c r="FY332" s="102"/>
      <c r="GF332" s="102"/>
    </row>
    <row r="333" spans="7:188" s="2" customFormat="1" ht="23.25" customHeight="1">
      <c r="G333" s="15"/>
      <c r="AH333" s="102"/>
      <c r="AT333" s="102"/>
      <c r="BF333" s="102"/>
      <c r="BZ333" s="102"/>
      <c r="CE333" s="102"/>
      <c r="CJ333" s="102"/>
      <c r="CP333" s="102"/>
      <c r="CU333" s="102"/>
      <c r="CZ333" s="102"/>
      <c r="DF333" s="102"/>
      <c r="DK333" s="102"/>
      <c r="DP333" s="102"/>
      <c r="EA333" s="102"/>
      <c r="EB333" s="43"/>
      <c r="EG333" s="102"/>
      <c r="EN333" s="102"/>
      <c r="ET333" s="102"/>
      <c r="FA333" s="102"/>
      <c r="FG333" s="102"/>
      <c r="FR333" s="102"/>
      <c r="FY333" s="102"/>
      <c r="GF333" s="102"/>
    </row>
    <row r="334" spans="7:188" s="2" customFormat="1" ht="23.25" customHeight="1">
      <c r="G334" s="15"/>
      <c r="AH334" s="102"/>
      <c r="AT334" s="102"/>
      <c r="BF334" s="102"/>
      <c r="BZ334" s="102"/>
      <c r="CE334" s="102"/>
      <c r="CJ334" s="102"/>
      <c r="CP334" s="102"/>
      <c r="CU334" s="102"/>
      <c r="CZ334" s="102"/>
      <c r="DF334" s="102"/>
      <c r="DK334" s="102"/>
      <c r="DP334" s="102"/>
      <c r="EA334" s="102"/>
      <c r="EB334" s="43"/>
      <c r="EG334" s="102"/>
      <c r="EN334" s="102"/>
      <c r="ET334" s="102"/>
      <c r="FA334" s="102"/>
      <c r="FG334" s="102"/>
      <c r="FR334" s="102"/>
      <c r="FY334" s="102"/>
      <c r="GF334" s="102"/>
    </row>
    <row r="335" spans="7:188" s="2" customFormat="1" ht="23.25" customHeight="1">
      <c r="G335" s="15"/>
      <c r="AH335" s="102"/>
      <c r="AT335" s="102"/>
      <c r="BF335" s="102"/>
      <c r="BZ335" s="102"/>
      <c r="CE335" s="102"/>
      <c r="CJ335" s="102"/>
      <c r="CP335" s="102"/>
      <c r="CU335" s="102"/>
      <c r="CZ335" s="102"/>
      <c r="DF335" s="102"/>
      <c r="DK335" s="102"/>
      <c r="DP335" s="102"/>
      <c r="EA335" s="102"/>
      <c r="EB335" s="43"/>
      <c r="EG335" s="102"/>
      <c r="EN335" s="102"/>
      <c r="ET335" s="102"/>
      <c r="FA335" s="102"/>
      <c r="FG335" s="102"/>
      <c r="FR335" s="102"/>
      <c r="FY335" s="102"/>
      <c r="GF335" s="102"/>
    </row>
    <row r="336" spans="7:188" s="2" customFormat="1" ht="23.25" customHeight="1">
      <c r="G336" s="15"/>
      <c r="AH336" s="102"/>
      <c r="AT336" s="102"/>
      <c r="BF336" s="102"/>
      <c r="BZ336" s="102"/>
      <c r="CE336" s="102"/>
      <c r="CJ336" s="102"/>
      <c r="CP336" s="102"/>
      <c r="CU336" s="102"/>
      <c r="CZ336" s="102"/>
      <c r="DF336" s="102"/>
      <c r="DK336" s="102"/>
      <c r="DP336" s="102"/>
      <c r="EA336" s="102"/>
      <c r="EB336" s="43"/>
      <c r="EG336" s="102"/>
      <c r="EN336" s="102"/>
      <c r="ET336" s="102"/>
      <c r="FA336" s="102"/>
      <c r="FG336" s="102"/>
      <c r="FR336" s="102"/>
      <c r="FY336" s="102"/>
      <c r="GF336" s="102"/>
    </row>
    <row r="337" spans="7:188" s="2" customFormat="1" ht="23.25" customHeight="1">
      <c r="G337" s="15"/>
      <c r="AH337" s="102"/>
      <c r="AT337" s="102"/>
      <c r="BF337" s="102"/>
      <c r="BZ337" s="102"/>
      <c r="CE337" s="102"/>
      <c r="CJ337" s="102"/>
      <c r="CP337" s="102"/>
      <c r="CU337" s="102"/>
      <c r="CZ337" s="102"/>
      <c r="DF337" s="102"/>
      <c r="DK337" s="102"/>
      <c r="DP337" s="102"/>
      <c r="EA337" s="102"/>
      <c r="EB337" s="43"/>
      <c r="EG337" s="102"/>
      <c r="EN337" s="102"/>
      <c r="ET337" s="102"/>
      <c r="FA337" s="102"/>
      <c r="FG337" s="102"/>
      <c r="FR337" s="102"/>
      <c r="FY337" s="102"/>
      <c r="GF337" s="102"/>
    </row>
    <row r="338" spans="7:188" s="2" customFormat="1" ht="23.25" customHeight="1">
      <c r="G338" s="15"/>
      <c r="AH338" s="102"/>
      <c r="AT338" s="102"/>
      <c r="BF338" s="102"/>
      <c r="BZ338" s="102"/>
      <c r="CE338" s="102"/>
      <c r="CJ338" s="102"/>
      <c r="CP338" s="102"/>
      <c r="CU338" s="102"/>
      <c r="CZ338" s="102"/>
      <c r="DF338" s="102"/>
      <c r="DK338" s="102"/>
      <c r="DP338" s="102"/>
      <c r="EA338" s="102"/>
      <c r="EB338" s="43"/>
      <c r="EG338" s="102"/>
      <c r="EN338" s="102"/>
      <c r="ET338" s="102"/>
      <c r="FA338" s="102"/>
      <c r="FG338" s="102"/>
      <c r="FR338" s="102"/>
      <c r="FY338" s="102"/>
      <c r="GF338" s="102"/>
    </row>
    <row r="339" spans="7:188" s="2" customFormat="1" ht="23.25" customHeight="1">
      <c r="G339" s="15"/>
      <c r="AH339" s="102"/>
      <c r="AT339" s="102"/>
      <c r="BF339" s="102"/>
      <c r="BZ339" s="102"/>
      <c r="CE339" s="102"/>
      <c r="CJ339" s="102"/>
      <c r="CP339" s="102"/>
      <c r="CU339" s="102"/>
      <c r="CZ339" s="102"/>
      <c r="DF339" s="102"/>
      <c r="DK339" s="102"/>
      <c r="DP339" s="102"/>
      <c r="EA339" s="102"/>
      <c r="EB339" s="43"/>
      <c r="EG339" s="102"/>
      <c r="EN339" s="102"/>
      <c r="ET339" s="102"/>
      <c r="FA339" s="102"/>
      <c r="FG339" s="102"/>
      <c r="FR339" s="102"/>
      <c r="FY339" s="102"/>
      <c r="GF339" s="102"/>
    </row>
    <row r="340" spans="7:188" s="2" customFormat="1" ht="23.25" customHeight="1">
      <c r="G340" s="15"/>
      <c r="AH340" s="102"/>
      <c r="AT340" s="102"/>
      <c r="BF340" s="102"/>
      <c r="BZ340" s="102"/>
      <c r="CE340" s="102"/>
      <c r="CJ340" s="102"/>
      <c r="CP340" s="102"/>
      <c r="CU340" s="102"/>
      <c r="CZ340" s="102"/>
      <c r="DF340" s="102"/>
      <c r="DK340" s="102"/>
      <c r="DP340" s="102"/>
      <c r="EA340" s="102"/>
      <c r="EB340" s="43"/>
      <c r="EG340" s="102"/>
      <c r="EN340" s="102"/>
      <c r="ET340" s="102"/>
      <c r="FA340" s="102"/>
      <c r="FG340" s="102"/>
      <c r="FR340" s="102"/>
      <c r="FY340" s="102"/>
      <c r="GF340" s="102"/>
    </row>
    <row r="341" spans="7:188" s="2" customFormat="1" ht="23.25" customHeight="1">
      <c r="G341" s="15"/>
      <c r="AH341" s="102"/>
      <c r="AT341" s="102"/>
      <c r="BF341" s="102"/>
      <c r="BZ341" s="102"/>
      <c r="CE341" s="102"/>
      <c r="CJ341" s="102"/>
      <c r="CP341" s="102"/>
      <c r="CU341" s="102"/>
      <c r="CZ341" s="102"/>
      <c r="DF341" s="102"/>
      <c r="DK341" s="102"/>
      <c r="DP341" s="102"/>
      <c r="EA341" s="102"/>
      <c r="EB341" s="43"/>
      <c r="EG341" s="102"/>
      <c r="EN341" s="102"/>
      <c r="ET341" s="102"/>
      <c r="FA341" s="102"/>
      <c r="FG341" s="102"/>
      <c r="FR341" s="102"/>
      <c r="FY341" s="102"/>
      <c r="GF341" s="102"/>
    </row>
    <row r="342" spans="7:188" s="2" customFormat="1" ht="23.25" customHeight="1">
      <c r="G342" s="15"/>
      <c r="AH342" s="102"/>
      <c r="AT342" s="102"/>
      <c r="BF342" s="102"/>
      <c r="BZ342" s="102"/>
      <c r="CE342" s="102"/>
      <c r="CJ342" s="102"/>
      <c r="CP342" s="102"/>
      <c r="CU342" s="102"/>
      <c r="CZ342" s="102"/>
      <c r="DF342" s="102"/>
      <c r="DK342" s="102"/>
      <c r="DP342" s="102"/>
      <c r="EA342" s="102"/>
      <c r="EB342" s="43"/>
      <c r="EG342" s="102"/>
      <c r="EN342" s="102"/>
      <c r="ET342" s="102"/>
      <c r="FA342" s="102"/>
      <c r="FG342" s="102"/>
      <c r="FR342" s="102"/>
      <c r="FY342" s="102"/>
      <c r="GF342" s="102"/>
    </row>
    <row r="343" spans="7:188" s="2" customFormat="1" ht="23.25" customHeight="1">
      <c r="G343" s="15"/>
      <c r="AH343" s="102"/>
      <c r="AT343" s="102"/>
      <c r="BF343" s="102"/>
      <c r="BZ343" s="102"/>
      <c r="CE343" s="102"/>
      <c r="CJ343" s="102"/>
      <c r="CP343" s="102"/>
      <c r="CU343" s="102"/>
      <c r="CZ343" s="102"/>
      <c r="DF343" s="102"/>
      <c r="DK343" s="102"/>
      <c r="DP343" s="102"/>
      <c r="EA343" s="102"/>
      <c r="EB343" s="43"/>
      <c r="EG343" s="102"/>
      <c r="EN343" s="102"/>
      <c r="ET343" s="102"/>
      <c r="FA343" s="102"/>
      <c r="FG343" s="102"/>
      <c r="FR343" s="102"/>
      <c r="FY343" s="102"/>
      <c r="GF343" s="102"/>
    </row>
    <row r="344" spans="7:188" s="2" customFormat="1" ht="23.25" customHeight="1">
      <c r="G344" s="15"/>
      <c r="AH344" s="102"/>
      <c r="AT344" s="102"/>
      <c r="BF344" s="102"/>
      <c r="BZ344" s="102"/>
      <c r="CE344" s="102"/>
      <c r="CJ344" s="102"/>
      <c r="CP344" s="102"/>
      <c r="CU344" s="102"/>
      <c r="CZ344" s="102"/>
      <c r="DF344" s="102"/>
      <c r="DK344" s="102"/>
      <c r="DP344" s="102"/>
      <c r="EA344" s="102"/>
      <c r="EB344" s="43"/>
      <c r="EG344" s="102"/>
      <c r="EN344" s="102"/>
      <c r="ET344" s="102"/>
      <c r="FA344" s="102"/>
      <c r="FG344" s="102"/>
      <c r="FR344" s="102"/>
      <c r="FY344" s="102"/>
      <c r="GF344" s="102"/>
    </row>
    <row r="345" spans="7:188" s="2" customFormat="1" ht="23.25" customHeight="1">
      <c r="G345" s="15"/>
      <c r="AH345" s="102"/>
      <c r="AT345" s="102"/>
      <c r="BF345" s="102"/>
      <c r="BZ345" s="102"/>
      <c r="CE345" s="102"/>
      <c r="CJ345" s="102"/>
      <c r="CP345" s="102"/>
      <c r="CU345" s="102"/>
      <c r="CZ345" s="102"/>
      <c r="DF345" s="102"/>
      <c r="DK345" s="102"/>
      <c r="DP345" s="102"/>
      <c r="EA345" s="102"/>
      <c r="EB345" s="43"/>
      <c r="EG345" s="102"/>
      <c r="EN345" s="102"/>
      <c r="ET345" s="102"/>
      <c r="FA345" s="102"/>
      <c r="FG345" s="102"/>
      <c r="FR345" s="102"/>
      <c r="FY345" s="102"/>
      <c r="GF345" s="102"/>
    </row>
    <row r="346" spans="7:188" s="2" customFormat="1" ht="23.25" customHeight="1">
      <c r="G346" s="15"/>
      <c r="AH346" s="102"/>
      <c r="AT346" s="102"/>
      <c r="BF346" s="102"/>
      <c r="BZ346" s="102"/>
      <c r="CE346" s="102"/>
      <c r="CJ346" s="102"/>
      <c r="CP346" s="102"/>
      <c r="CU346" s="102"/>
      <c r="CZ346" s="102"/>
      <c r="DF346" s="102"/>
      <c r="DK346" s="102"/>
      <c r="DP346" s="102"/>
      <c r="EA346" s="102"/>
      <c r="EB346" s="43"/>
      <c r="EG346" s="102"/>
      <c r="EN346" s="102"/>
      <c r="ET346" s="102"/>
      <c r="FA346" s="102"/>
      <c r="FG346" s="102"/>
      <c r="FR346" s="102"/>
      <c r="FY346" s="102"/>
      <c r="GF346" s="102"/>
    </row>
    <row r="347" spans="7:188" s="2" customFormat="1" ht="23.25" customHeight="1">
      <c r="G347" s="15"/>
      <c r="AH347" s="102"/>
      <c r="AT347" s="102"/>
      <c r="BF347" s="102"/>
      <c r="BZ347" s="102"/>
      <c r="CE347" s="102"/>
      <c r="CJ347" s="102"/>
      <c r="CP347" s="102"/>
      <c r="CU347" s="102"/>
      <c r="CZ347" s="102"/>
      <c r="DF347" s="102"/>
      <c r="DK347" s="102"/>
      <c r="DP347" s="102"/>
      <c r="EA347" s="102"/>
      <c r="EB347" s="43"/>
      <c r="EG347" s="102"/>
      <c r="EN347" s="102"/>
      <c r="ET347" s="102"/>
      <c r="FA347" s="102"/>
      <c r="FG347" s="102"/>
      <c r="FR347" s="102"/>
      <c r="FY347" s="102"/>
      <c r="GF347" s="102"/>
    </row>
    <row r="348" spans="7:188" s="2" customFormat="1" ht="23.25" customHeight="1">
      <c r="G348" s="15"/>
      <c r="AH348" s="102"/>
      <c r="AT348" s="102"/>
      <c r="BF348" s="102"/>
      <c r="BZ348" s="102"/>
      <c r="CE348" s="102"/>
      <c r="CJ348" s="102"/>
      <c r="CP348" s="102"/>
      <c r="CU348" s="102"/>
      <c r="CZ348" s="102"/>
      <c r="DF348" s="102"/>
      <c r="DK348" s="102"/>
      <c r="DP348" s="102"/>
      <c r="EA348" s="102"/>
      <c r="EB348" s="43"/>
      <c r="EG348" s="102"/>
      <c r="EN348" s="102"/>
      <c r="ET348" s="102"/>
      <c r="FA348" s="102"/>
      <c r="FG348" s="102"/>
      <c r="FR348" s="102"/>
      <c r="FY348" s="102"/>
      <c r="GF348" s="102"/>
    </row>
    <row r="349" spans="7:188" s="2" customFormat="1" ht="23.25" customHeight="1">
      <c r="G349" s="15"/>
      <c r="AH349" s="102"/>
      <c r="AT349" s="102"/>
      <c r="BF349" s="102"/>
      <c r="BZ349" s="102"/>
      <c r="CE349" s="102"/>
      <c r="CJ349" s="102"/>
      <c r="CP349" s="102"/>
      <c r="CU349" s="102"/>
      <c r="CZ349" s="102"/>
      <c r="DF349" s="102"/>
      <c r="DK349" s="102"/>
      <c r="DP349" s="102"/>
      <c r="EA349" s="102"/>
      <c r="EB349" s="43"/>
      <c r="EG349" s="102"/>
      <c r="EN349" s="102"/>
      <c r="ET349" s="102"/>
      <c r="FA349" s="102"/>
      <c r="FG349" s="102"/>
      <c r="FR349" s="102"/>
      <c r="FY349" s="102"/>
      <c r="GF349" s="102"/>
    </row>
    <row r="350" spans="7:188" s="2" customFormat="1" ht="23.25" customHeight="1">
      <c r="G350" s="15"/>
      <c r="AH350" s="102"/>
      <c r="AT350" s="102"/>
      <c r="BF350" s="102"/>
      <c r="BZ350" s="102"/>
      <c r="CE350" s="102"/>
      <c r="CJ350" s="102"/>
      <c r="CP350" s="102"/>
      <c r="CU350" s="102"/>
      <c r="CZ350" s="102"/>
      <c r="DF350" s="102"/>
      <c r="DK350" s="102"/>
      <c r="DP350" s="102"/>
      <c r="EA350" s="102"/>
      <c r="EB350" s="43"/>
      <c r="EG350" s="102"/>
      <c r="EN350" s="102"/>
      <c r="ET350" s="102"/>
      <c r="FA350" s="102"/>
      <c r="FG350" s="102"/>
      <c r="FR350" s="102"/>
      <c r="FY350" s="102"/>
      <c r="GF350" s="102"/>
    </row>
    <row r="351" spans="7:188" s="2" customFormat="1" ht="23.25" customHeight="1">
      <c r="G351" s="15"/>
      <c r="AH351" s="102"/>
      <c r="AT351" s="102"/>
      <c r="BF351" s="102"/>
      <c r="BZ351" s="102"/>
      <c r="CE351" s="102"/>
      <c r="CJ351" s="102"/>
      <c r="CP351" s="102"/>
      <c r="CU351" s="102"/>
      <c r="CZ351" s="102"/>
      <c r="DF351" s="102"/>
      <c r="DK351" s="102"/>
      <c r="DP351" s="102"/>
      <c r="EA351" s="102"/>
      <c r="EB351" s="43"/>
      <c r="EG351" s="102"/>
      <c r="EN351" s="102"/>
      <c r="ET351" s="102"/>
      <c r="FA351" s="102"/>
      <c r="FG351" s="102"/>
      <c r="FR351" s="102"/>
      <c r="FY351" s="102"/>
      <c r="GF351" s="102"/>
    </row>
    <row r="352" spans="7:188" s="2" customFormat="1" ht="23.25" customHeight="1">
      <c r="G352" s="15"/>
      <c r="AH352" s="102"/>
      <c r="AT352" s="102"/>
      <c r="BF352" s="102"/>
      <c r="BZ352" s="102"/>
      <c r="CE352" s="102"/>
      <c r="CJ352" s="102"/>
      <c r="CP352" s="102"/>
      <c r="CU352" s="102"/>
      <c r="CZ352" s="102"/>
      <c r="DF352" s="102"/>
      <c r="DK352" s="102"/>
      <c r="DP352" s="102"/>
      <c r="EA352" s="102"/>
      <c r="EB352" s="43"/>
      <c r="EG352" s="102"/>
      <c r="EN352" s="102"/>
      <c r="ET352" s="102"/>
      <c r="FA352" s="102"/>
      <c r="FG352" s="102"/>
      <c r="FR352" s="102"/>
      <c r="FY352" s="102"/>
      <c r="GF352" s="102"/>
    </row>
    <row r="353" spans="7:188" s="2" customFormat="1" ht="23.25" customHeight="1">
      <c r="G353" s="15"/>
      <c r="AH353" s="102"/>
      <c r="AT353" s="102"/>
      <c r="BF353" s="102"/>
      <c r="BZ353" s="102"/>
      <c r="CE353" s="102"/>
      <c r="CJ353" s="102"/>
      <c r="CP353" s="102"/>
      <c r="CU353" s="102"/>
      <c r="CZ353" s="102"/>
      <c r="DF353" s="102"/>
      <c r="DK353" s="102"/>
      <c r="DP353" s="102"/>
      <c r="EA353" s="102"/>
      <c r="EB353" s="43"/>
      <c r="EG353" s="102"/>
      <c r="EN353" s="102"/>
      <c r="ET353" s="102"/>
      <c r="FA353" s="102"/>
      <c r="FG353" s="102"/>
      <c r="FR353" s="102"/>
      <c r="FY353" s="102"/>
      <c r="GF353" s="102"/>
    </row>
    <row r="354" spans="7:188" s="2" customFormat="1" ht="23.25" customHeight="1">
      <c r="G354" s="15"/>
      <c r="AH354" s="102"/>
      <c r="AT354" s="102"/>
      <c r="BF354" s="102"/>
      <c r="BZ354" s="102"/>
      <c r="CE354" s="102"/>
      <c r="CJ354" s="102"/>
      <c r="CP354" s="102"/>
      <c r="CU354" s="102"/>
      <c r="CZ354" s="102"/>
      <c r="DF354" s="102"/>
      <c r="DK354" s="102"/>
      <c r="DP354" s="102"/>
      <c r="EA354" s="102"/>
      <c r="EB354" s="43"/>
      <c r="EG354" s="102"/>
      <c r="EN354" s="102"/>
      <c r="ET354" s="102"/>
      <c r="FA354" s="102"/>
      <c r="FG354" s="102"/>
      <c r="FR354" s="102"/>
      <c r="FY354" s="102"/>
      <c r="GF354" s="102"/>
    </row>
    <row r="355" spans="7:188" s="2" customFormat="1" ht="23.25" customHeight="1">
      <c r="G355" s="15"/>
      <c r="AH355" s="102"/>
      <c r="AT355" s="102"/>
      <c r="BF355" s="102"/>
      <c r="BZ355" s="102"/>
      <c r="CE355" s="102"/>
      <c r="CJ355" s="102"/>
      <c r="CP355" s="102"/>
      <c r="CU355" s="102"/>
      <c r="CZ355" s="102"/>
      <c r="DF355" s="102"/>
      <c r="DK355" s="102"/>
      <c r="DP355" s="102"/>
      <c r="EA355" s="102"/>
      <c r="EB355" s="43"/>
      <c r="EG355" s="102"/>
      <c r="EN355" s="102"/>
      <c r="ET355" s="102"/>
      <c r="FA355" s="102"/>
      <c r="FG355" s="102"/>
      <c r="FR355" s="102"/>
      <c r="FY355" s="102"/>
      <c r="GF355" s="102"/>
    </row>
    <row r="356" spans="7:188" s="2" customFormat="1" ht="23.25" customHeight="1">
      <c r="G356" s="15"/>
      <c r="AH356" s="102"/>
      <c r="AT356" s="102"/>
      <c r="BF356" s="102"/>
      <c r="BZ356" s="102"/>
      <c r="CE356" s="102"/>
      <c r="CJ356" s="102"/>
      <c r="CP356" s="102"/>
      <c r="CU356" s="102"/>
      <c r="CZ356" s="102"/>
      <c r="DF356" s="102"/>
      <c r="DK356" s="102"/>
      <c r="DP356" s="102"/>
      <c r="EA356" s="102"/>
      <c r="EB356" s="43"/>
      <c r="EG356" s="102"/>
      <c r="EN356" s="102"/>
      <c r="ET356" s="102"/>
      <c r="FA356" s="102"/>
      <c r="FG356" s="102"/>
      <c r="FR356" s="102"/>
      <c r="FY356" s="102"/>
      <c r="GF356" s="102"/>
    </row>
    <row r="357" spans="7:188" s="2" customFormat="1" ht="23.25" customHeight="1">
      <c r="G357" s="15"/>
      <c r="AH357" s="102"/>
      <c r="AT357" s="102"/>
      <c r="BF357" s="102"/>
      <c r="BZ357" s="102"/>
      <c r="CE357" s="102"/>
      <c r="CJ357" s="102"/>
      <c r="CP357" s="102"/>
      <c r="CU357" s="102"/>
      <c r="CZ357" s="102"/>
      <c r="DF357" s="102"/>
      <c r="DK357" s="102"/>
      <c r="DP357" s="102"/>
      <c r="EA357" s="102"/>
      <c r="EB357" s="43"/>
      <c r="EG357" s="102"/>
      <c r="EN357" s="102"/>
      <c r="ET357" s="102"/>
      <c r="FA357" s="102"/>
      <c r="FG357" s="102"/>
      <c r="FR357" s="102"/>
      <c r="FY357" s="102"/>
      <c r="GF357" s="102"/>
    </row>
    <row r="358" spans="7:188" s="2" customFormat="1" ht="23.25" customHeight="1">
      <c r="G358" s="15"/>
      <c r="AH358" s="102"/>
      <c r="AT358" s="102"/>
      <c r="BF358" s="102"/>
      <c r="BZ358" s="102"/>
      <c r="CE358" s="102"/>
      <c r="CJ358" s="102"/>
      <c r="CP358" s="102"/>
      <c r="CU358" s="102"/>
      <c r="CZ358" s="102"/>
      <c r="DF358" s="102"/>
      <c r="DK358" s="102"/>
      <c r="DP358" s="102"/>
      <c r="EA358" s="102"/>
      <c r="EB358" s="43"/>
      <c r="EG358" s="102"/>
      <c r="EN358" s="102"/>
      <c r="ET358" s="102"/>
      <c r="FA358" s="102"/>
      <c r="FG358" s="102"/>
      <c r="FR358" s="102"/>
      <c r="FY358" s="102"/>
      <c r="GF358" s="102"/>
    </row>
    <row r="359" spans="7:188" s="2" customFormat="1" ht="23.25" customHeight="1">
      <c r="G359" s="15"/>
      <c r="AH359" s="102"/>
      <c r="AT359" s="102"/>
      <c r="BF359" s="102"/>
      <c r="BZ359" s="102"/>
      <c r="CE359" s="102"/>
      <c r="CJ359" s="102"/>
      <c r="CP359" s="102"/>
      <c r="CU359" s="102"/>
      <c r="CZ359" s="102"/>
      <c r="DF359" s="102"/>
      <c r="DK359" s="102"/>
      <c r="DP359" s="102"/>
      <c r="EA359" s="102"/>
      <c r="EB359" s="43"/>
      <c r="EG359" s="102"/>
      <c r="EN359" s="102"/>
      <c r="ET359" s="102"/>
      <c r="FA359" s="102"/>
      <c r="FG359" s="102"/>
      <c r="FR359" s="102"/>
      <c r="FY359" s="102"/>
      <c r="GF359" s="102"/>
    </row>
    <row r="360" spans="7:188" s="2" customFormat="1" ht="23.25" customHeight="1">
      <c r="G360" s="15"/>
      <c r="AH360" s="102"/>
      <c r="AT360" s="102"/>
      <c r="BF360" s="102"/>
      <c r="BZ360" s="102"/>
      <c r="CE360" s="102"/>
      <c r="CJ360" s="102"/>
      <c r="CP360" s="102"/>
      <c r="CU360" s="102"/>
      <c r="CZ360" s="102"/>
      <c r="DF360" s="102"/>
      <c r="DK360" s="102"/>
      <c r="DP360" s="102"/>
      <c r="EA360" s="102"/>
      <c r="EB360" s="43"/>
      <c r="EG360" s="102"/>
      <c r="EN360" s="102"/>
      <c r="ET360" s="102"/>
      <c r="FA360" s="102"/>
      <c r="FG360" s="102"/>
      <c r="FR360" s="102"/>
      <c r="FY360" s="102"/>
      <c r="GF360" s="102"/>
    </row>
    <row r="361" spans="7:188" s="2" customFormat="1" ht="23.25" customHeight="1">
      <c r="G361" s="15"/>
      <c r="AH361" s="102"/>
      <c r="AT361" s="102"/>
      <c r="BF361" s="102"/>
      <c r="BZ361" s="102"/>
      <c r="CE361" s="102"/>
      <c r="CJ361" s="102"/>
      <c r="CP361" s="102"/>
      <c r="CU361" s="102"/>
      <c r="CZ361" s="102"/>
      <c r="DF361" s="102"/>
      <c r="DK361" s="102"/>
      <c r="DP361" s="102"/>
      <c r="EA361" s="102"/>
      <c r="EB361" s="43"/>
      <c r="EG361" s="102"/>
      <c r="EN361" s="102"/>
      <c r="ET361" s="102"/>
      <c r="FA361" s="102"/>
      <c r="FG361" s="102"/>
      <c r="FR361" s="102"/>
      <c r="FY361" s="102"/>
      <c r="GF361" s="102"/>
    </row>
    <row r="362" spans="7:188" s="2" customFormat="1" ht="23.25" customHeight="1">
      <c r="G362" s="15"/>
      <c r="AH362" s="102"/>
      <c r="AT362" s="102"/>
      <c r="BF362" s="102"/>
      <c r="BZ362" s="102"/>
      <c r="CE362" s="102"/>
      <c r="CJ362" s="102"/>
      <c r="CP362" s="102"/>
      <c r="CU362" s="102"/>
      <c r="CZ362" s="102"/>
      <c r="DF362" s="102"/>
      <c r="DK362" s="102"/>
      <c r="DP362" s="102"/>
      <c r="EA362" s="102"/>
      <c r="EB362" s="43"/>
      <c r="EG362" s="102"/>
      <c r="EN362" s="102"/>
      <c r="ET362" s="102"/>
      <c r="FA362" s="102"/>
      <c r="FG362" s="102"/>
      <c r="FR362" s="102"/>
      <c r="FY362" s="102"/>
      <c r="GF362" s="102"/>
    </row>
    <row r="363" spans="7:188" s="2" customFormat="1" ht="23.25" customHeight="1">
      <c r="G363" s="15"/>
      <c r="AH363" s="102"/>
      <c r="AT363" s="102"/>
      <c r="BF363" s="102"/>
      <c r="BZ363" s="102"/>
      <c r="CE363" s="102"/>
      <c r="CJ363" s="102"/>
      <c r="CP363" s="102"/>
      <c r="CU363" s="102"/>
      <c r="CZ363" s="102"/>
      <c r="DF363" s="102"/>
      <c r="DK363" s="102"/>
      <c r="DP363" s="102"/>
      <c r="EA363" s="102"/>
      <c r="EB363" s="43"/>
      <c r="EG363" s="102"/>
      <c r="EN363" s="102"/>
      <c r="ET363" s="102"/>
      <c r="FA363" s="102"/>
      <c r="FG363" s="102"/>
      <c r="FR363" s="102"/>
      <c r="FY363" s="102"/>
      <c r="GF363" s="102"/>
    </row>
    <row r="364" spans="7:188" s="2" customFormat="1" ht="23.25" customHeight="1">
      <c r="G364" s="15"/>
      <c r="AH364" s="102"/>
      <c r="AT364" s="102"/>
      <c r="BF364" s="102"/>
      <c r="BZ364" s="102"/>
      <c r="CE364" s="102"/>
      <c r="CJ364" s="102"/>
      <c r="CP364" s="102"/>
      <c r="CU364" s="102"/>
      <c r="CZ364" s="102"/>
      <c r="DF364" s="102"/>
      <c r="DK364" s="102"/>
      <c r="DP364" s="102"/>
      <c r="EA364" s="102"/>
      <c r="EB364" s="43"/>
      <c r="EG364" s="102"/>
      <c r="EN364" s="102"/>
      <c r="ET364" s="102"/>
      <c r="FA364" s="102"/>
      <c r="FG364" s="102"/>
      <c r="FR364" s="102"/>
      <c r="FY364" s="102"/>
      <c r="GF364" s="102"/>
    </row>
    <row r="365" spans="7:188" s="2" customFormat="1" ht="23.25" customHeight="1">
      <c r="G365" s="15"/>
      <c r="AH365" s="102"/>
      <c r="AT365" s="102"/>
      <c r="BF365" s="102"/>
      <c r="BZ365" s="102"/>
      <c r="CE365" s="102"/>
      <c r="CJ365" s="102"/>
      <c r="CP365" s="102"/>
      <c r="CU365" s="102"/>
      <c r="CZ365" s="102"/>
      <c r="DF365" s="102"/>
      <c r="DK365" s="102"/>
      <c r="DP365" s="102"/>
      <c r="EA365" s="102"/>
      <c r="EB365" s="43"/>
      <c r="EG365" s="102"/>
      <c r="EN365" s="102"/>
      <c r="ET365" s="102"/>
      <c r="FA365" s="102"/>
      <c r="FG365" s="102"/>
      <c r="FR365" s="102"/>
      <c r="FY365" s="102"/>
      <c r="GF365" s="102"/>
    </row>
    <row r="366" spans="7:188" s="2" customFormat="1" ht="23.25" customHeight="1">
      <c r="G366" s="15"/>
      <c r="AH366" s="102"/>
      <c r="AT366" s="102"/>
      <c r="BF366" s="102"/>
      <c r="BZ366" s="102"/>
      <c r="CE366" s="102"/>
      <c r="CJ366" s="102"/>
      <c r="CP366" s="102"/>
      <c r="CU366" s="102"/>
      <c r="CZ366" s="102"/>
      <c r="DF366" s="102"/>
      <c r="DK366" s="102"/>
      <c r="DP366" s="102"/>
      <c r="EA366" s="102"/>
      <c r="EB366" s="43"/>
      <c r="EG366" s="102"/>
      <c r="EN366" s="102"/>
      <c r="ET366" s="102"/>
      <c r="FA366" s="102"/>
      <c r="FG366" s="102"/>
      <c r="FR366" s="102"/>
      <c r="FY366" s="102"/>
      <c r="GF366" s="102"/>
    </row>
    <row r="367" spans="7:188" s="2" customFormat="1" ht="23.25" customHeight="1">
      <c r="G367" s="15"/>
      <c r="AH367" s="102"/>
      <c r="AT367" s="102"/>
      <c r="BF367" s="102"/>
      <c r="BZ367" s="102"/>
      <c r="CE367" s="102"/>
      <c r="CJ367" s="102"/>
      <c r="CP367" s="102"/>
      <c r="CU367" s="102"/>
      <c r="CZ367" s="102"/>
      <c r="DF367" s="102"/>
      <c r="DK367" s="102"/>
      <c r="DP367" s="102"/>
      <c r="EA367" s="102"/>
      <c r="EB367" s="43"/>
      <c r="EG367" s="102"/>
      <c r="EN367" s="102"/>
      <c r="ET367" s="102"/>
      <c r="FA367" s="102"/>
      <c r="FG367" s="102"/>
      <c r="FR367" s="102"/>
      <c r="FY367" s="102"/>
      <c r="GF367" s="102"/>
    </row>
    <row r="368" spans="7:188" s="2" customFormat="1" ht="23.25" customHeight="1">
      <c r="G368" s="15"/>
      <c r="AH368" s="102"/>
      <c r="AT368" s="102"/>
      <c r="BF368" s="102"/>
      <c r="BZ368" s="102"/>
      <c r="CE368" s="102"/>
      <c r="CJ368" s="102"/>
      <c r="CP368" s="102"/>
      <c r="CU368" s="102"/>
      <c r="CZ368" s="102"/>
      <c r="DF368" s="102"/>
      <c r="DK368" s="102"/>
      <c r="DP368" s="102"/>
      <c r="EA368" s="102"/>
      <c r="EB368" s="43"/>
      <c r="EG368" s="102"/>
      <c r="EN368" s="102"/>
      <c r="ET368" s="102"/>
      <c r="FA368" s="102"/>
      <c r="FG368" s="102"/>
      <c r="FR368" s="102"/>
      <c r="FY368" s="102"/>
      <c r="GF368" s="102"/>
    </row>
    <row r="369" spans="7:188" s="2" customFormat="1" ht="23.25" customHeight="1">
      <c r="G369" s="15"/>
      <c r="AH369" s="102"/>
      <c r="AT369" s="102"/>
      <c r="BF369" s="102"/>
      <c r="BZ369" s="102"/>
      <c r="CE369" s="102"/>
      <c r="CJ369" s="102"/>
      <c r="CP369" s="102"/>
      <c r="CU369" s="102"/>
      <c r="CZ369" s="102"/>
      <c r="DF369" s="102"/>
      <c r="DK369" s="102"/>
      <c r="DP369" s="102"/>
      <c r="EA369" s="102"/>
      <c r="EB369" s="43"/>
      <c r="EG369" s="102"/>
      <c r="EN369" s="102"/>
      <c r="ET369" s="102"/>
      <c r="FA369" s="102"/>
      <c r="FG369" s="102"/>
      <c r="FR369" s="102"/>
      <c r="FY369" s="102"/>
      <c r="GF369" s="102"/>
    </row>
    <row r="370" spans="7:188" s="2" customFormat="1" ht="23.25" customHeight="1">
      <c r="G370" s="15"/>
      <c r="AH370" s="102"/>
      <c r="AT370" s="102"/>
      <c r="BF370" s="102"/>
      <c r="BZ370" s="102"/>
      <c r="CE370" s="102"/>
      <c r="CJ370" s="102"/>
      <c r="CP370" s="102"/>
      <c r="CU370" s="102"/>
      <c r="CZ370" s="102"/>
      <c r="DF370" s="102"/>
      <c r="DK370" s="102"/>
      <c r="DP370" s="102"/>
      <c r="EA370" s="102"/>
      <c r="EB370" s="43"/>
      <c r="EG370" s="102"/>
      <c r="EN370" s="102"/>
      <c r="ET370" s="102"/>
      <c r="FA370" s="102"/>
      <c r="FG370" s="102"/>
      <c r="FR370" s="102"/>
      <c r="FY370" s="102"/>
      <c r="GF370" s="102"/>
    </row>
    <row r="371" spans="7:188" s="2" customFormat="1" ht="23.25" customHeight="1">
      <c r="G371" s="15"/>
      <c r="AH371" s="102"/>
      <c r="AT371" s="102"/>
      <c r="BF371" s="102"/>
      <c r="BZ371" s="102"/>
      <c r="CE371" s="102"/>
      <c r="CJ371" s="102"/>
      <c r="CP371" s="102"/>
      <c r="CU371" s="102"/>
      <c r="CZ371" s="102"/>
      <c r="DF371" s="102"/>
      <c r="DK371" s="102"/>
      <c r="DP371" s="102"/>
      <c r="EA371" s="102"/>
      <c r="EB371" s="43"/>
      <c r="EG371" s="102"/>
      <c r="EN371" s="102"/>
      <c r="ET371" s="102"/>
      <c r="FA371" s="102"/>
      <c r="FG371" s="102"/>
      <c r="FR371" s="102"/>
      <c r="FY371" s="102"/>
      <c r="GF371" s="102"/>
    </row>
    <row r="372" spans="7:188" s="2" customFormat="1" ht="23.25" customHeight="1">
      <c r="G372" s="15"/>
      <c r="AH372" s="102"/>
      <c r="AT372" s="102"/>
      <c r="BF372" s="102"/>
      <c r="BZ372" s="102"/>
      <c r="CE372" s="102"/>
      <c r="CJ372" s="102"/>
      <c r="CP372" s="102"/>
      <c r="CU372" s="102"/>
      <c r="CZ372" s="102"/>
      <c r="DF372" s="102"/>
      <c r="DK372" s="102"/>
      <c r="DP372" s="102"/>
      <c r="EA372" s="102"/>
      <c r="EB372" s="43"/>
      <c r="EG372" s="102"/>
      <c r="EN372" s="102"/>
      <c r="ET372" s="102"/>
      <c r="FA372" s="102"/>
      <c r="FG372" s="102"/>
      <c r="FR372" s="102"/>
      <c r="FY372" s="102"/>
      <c r="GF372" s="102"/>
    </row>
    <row r="373" spans="7:188" s="2" customFormat="1" ht="23.25" customHeight="1">
      <c r="G373" s="15"/>
      <c r="AH373" s="102"/>
      <c r="AT373" s="102"/>
      <c r="BF373" s="102"/>
      <c r="BZ373" s="102"/>
      <c r="CE373" s="102"/>
      <c r="CJ373" s="102"/>
      <c r="CP373" s="102"/>
      <c r="CU373" s="102"/>
      <c r="CZ373" s="102"/>
      <c r="DF373" s="102"/>
      <c r="DK373" s="102"/>
      <c r="DP373" s="102"/>
      <c r="EA373" s="102"/>
      <c r="EB373" s="43"/>
      <c r="EG373" s="102"/>
      <c r="EN373" s="102"/>
      <c r="ET373" s="102"/>
      <c r="FA373" s="102"/>
      <c r="FG373" s="102"/>
      <c r="FR373" s="102"/>
      <c r="FY373" s="102"/>
      <c r="GF373" s="102"/>
    </row>
    <row r="374" spans="7:188" s="2" customFormat="1" ht="23.25" customHeight="1">
      <c r="G374" s="15"/>
      <c r="AH374" s="102"/>
      <c r="AT374" s="102"/>
      <c r="BF374" s="102"/>
      <c r="BZ374" s="102"/>
      <c r="CE374" s="102"/>
      <c r="CJ374" s="102"/>
      <c r="CP374" s="102"/>
      <c r="CU374" s="102"/>
      <c r="CZ374" s="102"/>
      <c r="DF374" s="102"/>
      <c r="DK374" s="102"/>
      <c r="DP374" s="102"/>
      <c r="EA374" s="102"/>
      <c r="EB374" s="43"/>
      <c r="EG374" s="102"/>
      <c r="EN374" s="102"/>
      <c r="ET374" s="102"/>
      <c r="FA374" s="102"/>
      <c r="FG374" s="102"/>
      <c r="FR374" s="102"/>
      <c r="FY374" s="102"/>
      <c r="GF374" s="102"/>
    </row>
    <row r="375" spans="7:188" s="2" customFormat="1" ht="23.25" customHeight="1">
      <c r="G375" s="15"/>
      <c r="AH375" s="102"/>
      <c r="AT375" s="102"/>
      <c r="BF375" s="102"/>
      <c r="BZ375" s="102"/>
      <c r="CE375" s="102"/>
      <c r="CJ375" s="102"/>
      <c r="CP375" s="102"/>
      <c r="CU375" s="102"/>
      <c r="CZ375" s="102"/>
      <c r="DF375" s="102"/>
      <c r="DK375" s="102"/>
      <c r="DP375" s="102"/>
      <c r="EA375" s="102"/>
      <c r="EB375" s="43"/>
      <c r="EG375" s="102"/>
      <c r="EN375" s="102"/>
      <c r="ET375" s="102"/>
      <c r="FA375" s="102"/>
      <c r="FG375" s="102"/>
      <c r="FR375" s="102"/>
      <c r="FY375" s="102"/>
      <c r="GF375" s="102"/>
    </row>
    <row r="376" spans="7:188" s="2" customFormat="1" ht="23.25" customHeight="1">
      <c r="G376" s="15"/>
      <c r="AH376" s="102"/>
      <c r="AT376" s="102"/>
      <c r="BF376" s="102"/>
      <c r="BZ376" s="102"/>
      <c r="CE376" s="102"/>
      <c r="CJ376" s="102"/>
      <c r="CP376" s="102"/>
      <c r="CU376" s="102"/>
      <c r="CZ376" s="102"/>
      <c r="DF376" s="102"/>
      <c r="DK376" s="102"/>
      <c r="DP376" s="102"/>
      <c r="EA376" s="102"/>
      <c r="EB376" s="43"/>
      <c r="EG376" s="102"/>
      <c r="EN376" s="102"/>
      <c r="ET376" s="102"/>
      <c r="FA376" s="102"/>
      <c r="FG376" s="102"/>
      <c r="FR376" s="102"/>
      <c r="FY376" s="102"/>
      <c r="GF376" s="102"/>
    </row>
    <row r="377" spans="7:188" s="2" customFormat="1" ht="23.25" customHeight="1">
      <c r="G377" s="15"/>
      <c r="AH377" s="102"/>
      <c r="AT377" s="102"/>
      <c r="BF377" s="102"/>
      <c r="BZ377" s="102"/>
      <c r="CE377" s="102"/>
      <c r="CJ377" s="102"/>
      <c r="CP377" s="102"/>
      <c r="CU377" s="102"/>
      <c r="CZ377" s="102"/>
      <c r="DF377" s="102"/>
      <c r="DK377" s="102"/>
      <c r="DP377" s="102"/>
      <c r="EA377" s="102"/>
      <c r="EB377" s="43"/>
      <c r="EG377" s="102"/>
      <c r="EN377" s="102"/>
      <c r="ET377" s="102"/>
      <c r="FA377" s="102"/>
      <c r="FG377" s="102"/>
      <c r="FR377" s="102"/>
      <c r="FY377" s="102"/>
      <c r="GF377" s="102"/>
    </row>
    <row r="378" spans="7:188" s="2" customFormat="1" ht="23.25" customHeight="1">
      <c r="G378" s="15"/>
      <c r="AH378" s="102"/>
      <c r="AT378" s="102"/>
      <c r="BF378" s="102"/>
      <c r="BZ378" s="102"/>
      <c r="CE378" s="102"/>
      <c r="CJ378" s="102"/>
      <c r="CP378" s="102"/>
      <c r="CU378" s="102"/>
      <c r="CZ378" s="102"/>
      <c r="DF378" s="102"/>
      <c r="DK378" s="102"/>
      <c r="DP378" s="102"/>
      <c r="EA378" s="102"/>
      <c r="EB378" s="43"/>
      <c r="EG378" s="102"/>
      <c r="EN378" s="102"/>
      <c r="ET378" s="102"/>
      <c r="FA378" s="102"/>
      <c r="FG378" s="102"/>
      <c r="FR378" s="102"/>
      <c r="FY378" s="102"/>
      <c r="GF378" s="102"/>
    </row>
    <row r="379" spans="7:188" s="2" customFormat="1" ht="23.25" customHeight="1">
      <c r="G379" s="15"/>
      <c r="AH379" s="102"/>
      <c r="AT379" s="102"/>
      <c r="BF379" s="102"/>
      <c r="BZ379" s="102"/>
      <c r="CE379" s="102"/>
      <c r="CJ379" s="102"/>
      <c r="CP379" s="102"/>
      <c r="CU379" s="102"/>
      <c r="CZ379" s="102"/>
      <c r="DF379" s="102"/>
      <c r="DK379" s="102"/>
      <c r="DP379" s="102"/>
      <c r="EA379" s="102"/>
      <c r="EB379" s="43"/>
      <c r="EG379" s="102"/>
      <c r="EN379" s="102"/>
      <c r="ET379" s="102"/>
      <c r="FA379" s="102"/>
      <c r="FG379" s="102"/>
      <c r="FR379" s="102"/>
      <c r="FY379" s="102"/>
      <c r="GF379" s="102"/>
    </row>
    <row r="380" spans="7:188" s="2" customFormat="1" ht="23.25" customHeight="1">
      <c r="G380" s="15"/>
      <c r="AH380" s="102"/>
      <c r="AT380" s="102"/>
      <c r="BF380" s="102"/>
      <c r="BZ380" s="102"/>
      <c r="CE380" s="102"/>
      <c r="CJ380" s="102"/>
      <c r="CP380" s="102"/>
      <c r="CU380" s="102"/>
      <c r="CZ380" s="102"/>
      <c r="DF380" s="102"/>
      <c r="DK380" s="102"/>
      <c r="DP380" s="102"/>
      <c r="EA380" s="102"/>
      <c r="EB380" s="43"/>
      <c r="EG380" s="102"/>
      <c r="EN380" s="102"/>
      <c r="ET380" s="102"/>
      <c r="FA380" s="102"/>
      <c r="FG380" s="102"/>
      <c r="FR380" s="102"/>
      <c r="FY380" s="102"/>
      <c r="GF380" s="102"/>
    </row>
    <row r="381" spans="7:188" s="2" customFormat="1" ht="23.25" customHeight="1">
      <c r="G381" s="15"/>
      <c r="AH381" s="102"/>
      <c r="AT381" s="102"/>
      <c r="BF381" s="102"/>
      <c r="BZ381" s="102"/>
      <c r="CE381" s="102"/>
      <c r="CJ381" s="102"/>
      <c r="CP381" s="102"/>
      <c r="CU381" s="102"/>
      <c r="CZ381" s="102"/>
      <c r="DF381" s="102"/>
      <c r="DK381" s="102"/>
      <c r="DP381" s="102"/>
      <c r="EA381" s="102"/>
      <c r="EB381" s="43"/>
      <c r="EG381" s="102"/>
      <c r="EN381" s="102"/>
      <c r="ET381" s="102"/>
      <c r="FA381" s="102"/>
      <c r="FG381" s="102"/>
      <c r="FR381" s="102"/>
      <c r="FY381" s="102"/>
      <c r="GF381" s="102"/>
    </row>
    <row r="382" spans="7:188" s="2" customFormat="1" ht="23.25" customHeight="1">
      <c r="G382" s="15"/>
      <c r="AH382" s="102"/>
      <c r="AT382" s="102"/>
      <c r="BF382" s="102"/>
      <c r="BZ382" s="102"/>
      <c r="CE382" s="102"/>
      <c r="CJ382" s="102"/>
      <c r="CP382" s="102"/>
      <c r="CU382" s="102"/>
      <c r="CZ382" s="102"/>
      <c r="DF382" s="102"/>
      <c r="DK382" s="102"/>
      <c r="DP382" s="102"/>
      <c r="EA382" s="102"/>
      <c r="EB382" s="43"/>
      <c r="EG382" s="102"/>
      <c r="EN382" s="102"/>
      <c r="ET382" s="102"/>
      <c r="FA382" s="102"/>
      <c r="FG382" s="102"/>
      <c r="FR382" s="102"/>
      <c r="FY382" s="102"/>
      <c r="GF382" s="102"/>
    </row>
    <row r="383" spans="7:188" s="2" customFormat="1" ht="23.25" customHeight="1">
      <c r="G383" s="15"/>
      <c r="AH383" s="102"/>
      <c r="AT383" s="102"/>
      <c r="BF383" s="102"/>
      <c r="BZ383" s="102"/>
      <c r="CE383" s="102"/>
      <c r="CJ383" s="102"/>
      <c r="CP383" s="102"/>
      <c r="CU383" s="102"/>
      <c r="CZ383" s="102"/>
      <c r="DF383" s="102"/>
      <c r="DK383" s="102"/>
      <c r="DP383" s="102"/>
      <c r="EA383" s="102"/>
      <c r="EB383" s="43"/>
      <c r="EG383" s="102"/>
      <c r="EN383" s="102"/>
      <c r="ET383" s="102"/>
      <c r="FA383" s="102"/>
      <c r="FG383" s="102"/>
      <c r="FR383" s="102"/>
      <c r="FY383" s="102"/>
      <c r="GF383" s="102"/>
    </row>
    <row r="384" spans="7:188" s="2" customFormat="1" ht="23.25" customHeight="1">
      <c r="G384" s="15"/>
      <c r="AH384" s="102"/>
      <c r="AT384" s="102"/>
      <c r="BF384" s="102"/>
      <c r="BZ384" s="102"/>
      <c r="CE384" s="102"/>
      <c r="CJ384" s="102"/>
      <c r="CP384" s="102"/>
      <c r="CU384" s="102"/>
      <c r="CZ384" s="102"/>
      <c r="DF384" s="102"/>
      <c r="DK384" s="102"/>
      <c r="DP384" s="102"/>
      <c r="EA384" s="102"/>
      <c r="EB384" s="43"/>
      <c r="EG384" s="102"/>
      <c r="EN384" s="102"/>
      <c r="ET384" s="102"/>
      <c r="FA384" s="102"/>
      <c r="FG384" s="102"/>
      <c r="FR384" s="102"/>
      <c r="FY384" s="102"/>
      <c r="GF384" s="102"/>
    </row>
    <row r="385" spans="7:188" s="2" customFormat="1" ht="23.25" customHeight="1">
      <c r="G385" s="15"/>
      <c r="AH385" s="102"/>
      <c r="AT385" s="102"/>
      <c r="BF385" s="102"/>
      <c r="BZ385" s="102"/>
      <c r="CE385" s="102"/>
      <c r="CJ385" s="102"/>
      <c r="CP385" s="102"/>
      <c r="CU385" s="102"/>
      <c r="CZ385" s="102"/>
      <c r="DF385" s="102"/>
      <c r="DK385" s="102"/>
      <c r="DP385" s="102"/>
      <c r="EA385" s="102"/>
      <c r="EB385" s="43"/>
      <c r="EG385" s="102"/>
      <c r="EN385" s="102"/>
      <c r="ET385" s="102"/>
      <c r="FA385" s="102"/>
      <c r="FG385" s="102"/>
      <c r="FR385" s="102"/>
      <c r="FY385" s="102"/>
      <c r="GF385" s="102"/>
    </row>
    <row r="386" spans="7:188" s="2" customFormat="1" ht="23.25" customHeight="1">
      <c r="G386" s="15"/>
      <c r="AH386" s="102"/>
      <c r="AT386" s="102"/>
      <c r="BF386" s="102"/>
      <c r="BZ386" s="102"/>
      <c r="CE386" s="102"/>
      <c r="CJ386" s="102"/>
      <c r="CP386" s="102"/>
      <c r="CU386" s="102"/>
      <c r="CZ386" s="102"/>
      <c r="DF386" s="102"/>
      <c r="DK386" s="102"/>
      <c r="DP386" s="102"/>
      <c r="EA386" s="102"/>
      <c r="EB386" s="43"/>
      <c r="EG386" s="102"/>
      <c r="EN386" s="102"/>
      <c r="ET386" s="102"/>
      <c r="FA386" s="102"/>
      <c r="FG386" s="102"/>
      <c r="FR386" s="102"/>
      <c r="FY386" s="102"/>
      <c r="GF386" s="102"/>
    </row>
    <row r="387" spans="7:188" s="2" customFormat="1" ht="23.25" customHeight="1">
      <c r="G387" s="15"/>
      <c r="AH387" s="102"/>
      <c r="AT387" s="102"/>
      <c r="BF387" s="102"/>
      <c r="BZ387" s="102"/>
      <c r="CE387" s="102"/>
      <c r="CJ387" s="102"/>
      <c r="CP387" s="102"/>
      <c r="CU387" s="102"/>
      <c r="CZ387" s="102"/>
      <c r="DF387" s="102"/>
      <c r="DK387" s="102"/>
      <c r="DP387" s="102"/>
      <c r="EA387" s="102"/>
      <c r="EB387" s="43"/>
      <c r="EG387" s="102"/>
      <c r="EN387" s="102"/>
      <c r="ET387" s="102"/>
      <c r="FA387" s="102"/>
      <c r="FG387" s="102"/>
      <c r="FR387" s="102"/>
      <c r="FY387" s="102"/>
      <c r="GF387" s="102"/>
    </row>
    <row r="388" spans="7:188" s="2" customFormat="1" ht="23.25" customHeight="1">
      <c r="G388" s="15"/>
      <c r="AH388" s="102"/>
      <c r="AT388" s="102"/>
      <c r="BF388" s="102"/>
      <c r="BZ388" s="102"/>
      <c r="CE388" s="102"/>
      <c r="CJ388" s="102"/>
      <c r="CP388" s="102"/>
      <c r="CU388" s="102"/>
      <c r="CZ388" s="102"/>
      <c r="DF388" s="102"/>
      <c r="DK388" s="102"/>
      <c r="DP388" s="102"/>
      <c r="EA388" s="102"/>
      <c r="EB388" s="43"/>
      <c r="EG388" s="102"/>
      <c r="EN388" s="102"/>
      <c r="ET388" s="102"/>
      <c r="FA388" s="102"/>
      <c r="FG388" s="102"/>
      <c r="FR388" s="102"/>
      <c r="FY388" s="102"/>
      <c r="GF388" s="102"/>
    </row>
    <row r="389" spans="7:188" s="2" customFormat="1" ht="23.25" customHeight="1">
      <c r="G389" s="15"/>
      <c r="AH389" s="102"/>
      <c r="AT389" s="102"/>
      <c r="BF389" s="102"/>
      <c r="BZ389" s="102"/>
      <c r="CE389" s="102"/>
      <c r="CJ389" s="102"/>
      <c r="CP389" s="102"/>
      <c r="CU389" s="102"/>
      <c r="CZ389" s="102"/>
      <c r="DF389" s="102"/>
      <c r="DK389" s="102"/>
      <c r="DP389" s="102"/>
      <c r="EA389" s="102"/>
      <c r="EB389" s="43"/>
      <c r="EG389" s="102"/>
      <c r="EN389" s="102"/>
      <c r="ET389" s="102"/>
      <c r="FA389" s="102"/>
      <c r="FG389" s="102"/>
      <c r="FR389" s="102"/>
      <c r="FY389" s="102"/>
      <c r="GF389" s="102"/>
    </row>
    <row r="390" spans="7:188" s="2" customFormat="1" ht="23.25" customHeight="1">
      <c r="G390" s="15"/>
      <c r="AH390" s="102"/>
      <c r="AT390" s="102"/>
      <c r="BF390" s="102"/>
      <c r="BZ390" s="102"/>
      <c r="CE390" s="102"/>
      <c r="CJ390" s="102"/>
      <c r="CP390" s="102"/>
      <c r="CU390" s="102"/>
      <c r="CZ390" s="102"/>
      <c r="DF390" s="102"/>
      <c r="DK390" s="102"/>
      <c r="DP390" s="102"/>
      <c r="EA390" s="102"/>
      <c r="EB390" s="43"/>
      <c r="EG390" s="102"/>
      <c r="EN390" s="102"/>
      <c r="ET390" s="102"/>
      <c r="FA390" s="102"/>
      <c r="FG390" s="102"/>
      <c r="FR390" s="102"/>
      <c r="FY390" s="102"/>
      <c r="GF390" s="102"/>
    </row>
    <row r="391" spans="7:188" s="2" customFormat="1" ht="23.25" customHeight="1">
      <c r="G391" s="15"/>
      <c r="AH391" s="102"/>
      <c r="AT391" s="102"/>
      <c r="BF391" s="102"/>
      <c r="BZ391" s="102"/>
      <c r="CE391" s="102"/>
      <c r="CJ391" s="102"/>
      <c r="CP391" s="102"/>
      <c r="CU391" s="102"/>
      <c r="CZ391" s="102"/>
      <c r="DF391" s="102"/>
      <c r="DK391" s="102"/>
      <c r="DP391" s="102"/>
      <c r="EA391" s="102"/>
      <c r="EB391" s="43"/>
      <c r="EG391" s="102"/>
      <c r="EN391" s="102"/>
      <c r="ET391" s="102"/>
      <c r="FA391" s="102"/>
      <c r="FG391" s="102"/>
      <c r="FR391" s="102"/>
      <c r="FY391" s="102"/>
      <c r="GF391" s="102"/>
    </row>
    <row r="392" spans="7:188" s="2" customFormat="1" ht="23.25" customHeight="1">
      <c r="G392" s="15"/>
      <c r="AH392" s="102"/>
      <c r="AT392" s="102"/>
      <c r="BF392" s="102"/>
      <c r="BZ392" s="102"/>
      <c r="CE392" s="102"/>
      <c r="CJ392" s="102"/>
      <c r="CP392" s="102"/>
      <c r="CU392" s="102"/>
      <c r="CZ392" s="102"/>
      <c r="DF392" s="102"/>
      <c r="DK392" s="102"/>
      <c r="DP392" s="102"/>
      <c r="EA392" s="102"/>
      <c r="EB392" s="43"/>
      <c r="EG392" s="102"/>
      <c r="EN392" s="102"/>
      <c r="ET392" s="102"/>
      <c r="FA392" s="102"/>
      <c r="FG392" s="102"/>
      <c r="FR392" s="102"/>
      <c r="FY392" s="102"/>
      <c r="GF392" s="102"/>
    </row>
    <row r="393" spans="7:188" s="2" customFormat="1" ht="23.25" customHeight="1">
      <c r="G393" s="15"/>
      <c r="AH393" s="102"/>
      <c r="AT393" s="102"/>
      <c r="BF393" s="102"/>
      <c r="BZ393" s="102"/>
      <c r="CE393" s="102"/>
      <c r="CJ393" s="102"/>
      <c r="CP393" s="102"/>
      <c r="CU393" s="102"/>
      <c r="CZ393" s="102"/>
      <c r="DF393" s="102"/>
      <c r="DK393" s="102"/>
      <c r="DP393" s="102"/>
      <c r="EA393" s="102"/>
      <c r="EB393" s="43"/>
      <c r="EG393" s="102"/>
      <c r="EN393" s="102"/>
      <c r="ET393" s="102"/>
      <c r="FA393" s="102"/>
      <c r="FG393" s="102"/>
      <c r="FR393" s="102"/>
      <c r="FY393" s="102"/>
      <c r="GF393" s="102"/>
    </row>
    <row r="394" spans="7:188" s="2" customFormat="1" ht="23.25" customHeight="1">
      <c r="G394" s="15"/>
      <c r="AH394" s="102"/>
      <c r="AT394" s="102"/>
      <c r="BF394" s="102"/>
      <c r="BZ394" s="102"/>
      <c r="CE394" s="102"/>
      <c r="CJ394" s="102"/>
      <c r="CP394" s="102"/>
      <c r="CU394" s="102"/>
      <c r="CZ394" s="102"/>
      <c r="DF394" s="102"/>
      <c r="DK394" s="102"/>
      <c r="DP394" s="102"/>
      <c r="EA394" s="102"/>
      <c r="EB394" s="43"/>
      <c r="EG394" s="102"/>
      <c r="EN394" s="102"/>
      <c r="ET394" s="102"/>
      <c r="FA394" s="102"/>
      <c r="FG394" s="102"/>
      <c r="FR394" s="102"/>
      <c r="FY394" s="102"/>
      <c r="GF394" s="102"/>
    </row>
    <row r="395" spans="7:188" s="2" customFormat="1" ht="23.25" customHeight="1">
      <c r="G395" s="15"/>
      <c r="AH395" s="102"/>
      <c r="AT395" s="102"/>
      <c r="BF395" s="102"/>
      <c r="BZ395" s="102"/>
      <c r="CE395" s="102"/>
      <c r="CJ395" s="102"/>
      <c r="CP395" s="102"/>
      <c r="CU395" s="102"/>
      <c r="CZ395" s="102"/>
      <c r="DF395" s="102"/>
      <c r="DK395" s="102"/>
      <c r="DP395" s="102"/>
      <c r="EA395" s="102"/>
      <c r="EB395" s="43"/>
      <c r="EG395" s="102"/>
      <c r="EN395" s="102"/>
      <c r="ET395" s="102"/>
      <c r="FA395" s="102"/>
      <c r="FG395" s="102"/>
      <c r="FR395" s="102"/>
      <c r="FY395" s="102"/>
      <c r="GF395" s="102"/>
    </row>
    <row r="396" spans="7:188" s="2" customFormat="1" ht="23.25" customHeight="1">
      <c r="G396" s="15"/>
      <c r="AH396" s="102"/>
      <c r="AT396" s="102"/>
      <c r="BF396" s="102"/>
      <c r="BZ396" s="102"/>
      <c r="CE396" s="102"/>
      <c r="CJ396" s="102"/>
      <c r="CP396" s="102"/>
      <c r="CU396" s="102"/>
      <c r="CZ396" s="102"/>
      <c r="DF396" s="102"/>
      <c r="DK396" s="102"/>
      <c r="DP396" s="102"/>
      <c r="EA396" s="102"/>
      <c r="EB396" s="43"/>
      <c r="EG396" s="102"/>
      <c r="EN396" s="102"/>
      <c r="ET396" s="102"/>
      <c r="FA396" s="102"/>
      <c r="FG396" s="102"/>
      <c r="FR396" s="102"/>
      <c r="FY396" s="102"/>
      <c r="GF396" s="102"/>
    </row>
    <row r="397" spans="7:188" s="2" customFormat="1" ht="23.25" customHeight="1">
      <c r="G397" s="15"/>
      <c r="AH397" s="102"/>
      <c r="AT397" s="102"/>
      <c r="BF397" s="102"/>
      <c r="BZ397" s="102"/>
      <c r="CE397" s="102"/>
      <c r="CJ397" s="102"/>
      <c r="CP397" s="102"/>
      <c r="CU397" s="102"/>
      <c r="CZ397" s="102"/>
      <c r="DF397" s="102"/>
      <c r="DK397" s="102"/>
      <c r="DP397" s="102"/>
      <c r="EA397" s="102"/>
      <c r="EB397" s="43"/>
      <c r="EG397" s="102"/>
      <c r="EN397" s="102"/>
      <c r="ET397" s="102"/>
      <c r="FA397" s="102"/>
      <c r="FG397" s="102"/>
      <c r="FR397" s="102"/>
      <c r="FY397" s="102"/>
      <c r="GF397" s="102"/>
    </row>
    <row r="398" spans="7:188" s="2" customFormat="1" ht="23.25" customHeight="1">
      <c r="G398" s="15"/>
      <c r="AH398" s="102"/>
      <c r="AT398" s="102"/>
      <c r="BF398" s="102"/>
      <c r="BZ398" s="102"/>
      <c r="CE398" s="102"/>
      <c r="CJ398" s="102"/>
      <c r="CP398" s="102"/>
      <c r="CU398" s="102"/>
      <c r="CZ398" s="102"/>
      <c r="DF398" s="102"/>
      <c r="DK398" s="102"/>
      <c r="DP398" s="102"/>
      <c r="EA398" s="102"/>
      <c r="EB398" s="43"/>
      <c r="EG398" s="102"/>
      <c r="EN398" s="102"/>
      <c r="ET398" s="102"/>
      <c r="FA398" s="102"/>
      <c r="FG398" s="102"/>
      <c r="FR398" s="102"/>
      <c r="FY398" s="102"/>
      <c r="GF398" s="102"/>
    </row>
    <row r="399" spans="7:188" s="2" customFormat="1" ht="23.25" customHeight="1">
      <c r="G399" s="15"/>
      <c r="AH399" s="102"/>
      <c r="AT399" s="102"/>
      <c r="BF399" s="102"/>
      <c r="BZ399" s="102"/>
      <c r="CE399" s="102"/>
      <c r="CJ399" s="102"/>
      <c r="CP399" s="102"/>
      <c r="CU399" s="102"/>
      <c r="CZ399" s="102"/>
      <c r="DF399" s="102"/>
      <c r="DK399" s="102"/>
      <c r="DP399" s="102"/>
      <c r="EA399" s="102"/>
      <c r="EB399" s="43"/>
      <c r="EG399" s="102"/>
      <c r="EN399" s="102"/>
      <c r="ET399" s="102"/>
      <c r="FA399" s="102"/>
      <c r="FG399" s="102"/>
      <c r="FR399" s="102"/>
      <c r="FY399" s="102"/>
      <c r="GF399" s="102"/>
    </row>
    <row r="400" spans="7:188" s="2" customFormat="1" ht="23.25" customHeight="1">
      <c r="G400" s="15"/>
      <c r="AH400" s="102"/>
      <c r="AT400" s="102"/>
      <c r="BF400" s="102"/>
      <c r="BZ400" s="102"/>
      <c r="CE400" s="102"/>
      <c r="CJ400" s="102"/>
      <c r="CP400" s="102"/>
      <c r="CU400" s="102"/>
      <c r="CZ400" s="102"/>
      <c r="DF400" s="102"/>
      <c r="DK400" s="102"/>
      <c r="DP400" s="102"/>
      <c r="EA400" s="102"/>
      <c r="EB400" s="43"/>
      <c r="EG400" s="102"/>
      <c r="EN400" s="102"/>
      <c r="ET400" s="102"/>
      <c r="FA400" s="102"/>
      <c r="FG400" s="102"/>
      <c r="FR400" s="102"/>
      <c r="FY400" s="102"/>
      <c r="GF400" s="102"/>
    </row>
    <row r="401" spans="7:188" s="2" customFormat="1" ht="23.25" customHeight="1">
      <c r="G401" s="15"/>
      <c r="AH401" s="102"/>
      <c r="AT401" s="102"/>
      <c r="BF401" s="102"/>
      <c r="BZ401" s="102"/>
      <c r="CE401" s="102"/>
      <c r="CJ401" s="102"/>
      <c r="CP401" s="102"/>
      <c r="CU401" s="102"/>
      <c r="CZ401" s="102"/>
      <c r="DF401" s="102"/>
      <c r="DK401" s="102"/>
      <c r="DP401" s="102"/>
      <c r="EA401" s="102"/>
      <c r="EB401" s="43"/>
      <c r="EG401" s="102"/>
      <c r="EN401" s="102"/>
      <c r="ET401" s="102"/>
      <c r="FA401" s="102"/>
      <c r="FG401" s="102"/>
      <c r="FR401" s="102"/>
      <c r="FY401" s="102"/>
      <c r="GF401" s="102"/>
    </row>
    <row r="402" spans="7:188" s="2" customFormat="1" ht="23.25" customHeight="1">
      <c r="G402" s="15"/>
      <c r="AH402" s="102"/>
      <c r="AT402" s="102"/>
      <c r="BF402" s="102"/>
      <c r="BZ402" s="102"/>
      <c r="CE402" s="102"/>
      <c r="CJ402" s="102"/>
      <c r="CP402" s="102"/>
      <c r="CU402" s="102"/>
      <c r="CZ402" s="102"/>
      <c r="DF402" s="102"/>
      <c r="DK402" s="102"/>
      <c r="DP402" s="102"/>
      <c r="EA402" s="102"/>
      <c r="EB402" s="43"/>
      <c r="EG402" s="102"/>
      <c r="EN402" s="102"/>
      <c r="ET402" s="102"/>
      <c r="FA402" s="102"/>
      <c r="FG402" s="102"/>
      <c r="FR402" s="102"/>
      <c r="FY402" s="102"/>
      <c r="GF402" s="102"/>
    </row>
    <row r="403" spans="7:188" s="2" customFormat="1" ht="23.25" customHeight="1">
      <c r="G403" s="15"/>
      <c r="AH403" s="102"/>
      <c r="AT403" s="102"/>
      <c r="BF403" s="102"/>
      <c r="BZ403" s="102"/>
      <c r="CE403" s="102"/>
      <c r="CJ403" s="102"/>
      <c r="CP403" s="102"/>
      <c r="CU403" s="102"/>
      <c r="CZ403" s="102"/>
      <c r="DF403" s="102"/>
      <c r="DK403" s="102"/>
      <c r="DP403" s="102"/>
      <c r="EA403" s="102"/>
      <c r="EB403" s="43"/>
      <c r="EG403" s="102"/>
      <c r="EN403" s="102"/>
      <c r="ET403" s="102"/>
      <c r="FA403" s="102"/>
      <c r="FG403" s="102"/>
      <c r="FR403" s="102"/>
      <c r="FY403" s="102"/>
      <c r="GF403" s="102"/>
    </row>
    <row r="404" spans="7:188" s="2" customFormat="1" ht="23.25" customHeight="1">
      <c r="G404" s="15"/>
      <c r="AH404" s="102"/>
      <c r="AT404" s="102"/>
      <c r="BF404" s="102"/>
      <c r="BZ404" s="102"/>
      <c r="CE404" s="102"/>
      <c r="CJ404" s="102"/>
      <c r="CP404" s="102"/>
      <c r="CU404" s="102"/>
      <c r="CZ404" s="102"/>
      <c r="DF404" s="102"/>
      <c r="DK404" s="102"/>
      <c r="DP404" s="102"/>
      <c r="EA404" s="102"/>
      <c r="EB404" s="43"/>
      <c r="EG404" s="102"/>
      <c r="EN404" s="102"/>
      <c r="ET404" s="102"/>
      <c r="FA404" s="102"/>
      <c r="FG404" s="102"/>
      <c r="FR404" s="102"/>
      <c r="FY404" s="102"/>
      <c r="GF404" s="102"/>
    </row>
    <row r="405" spans="7:188" s="2" customFormat="1" ht="23.25" customHeight="1">
      <c r="G405" s="15"/>
      <c r="AH405" s="102"/>
      <c r="AT405" s="102"/>
      <c r="BF405" s="102"/>
      <c r="BZ405" s="102"/>
      <c r="CE405" s="102"/>
      <c r="CJ405" s="102"/>
      <c r="CP405" s="102"/>
      <c r="CU405" s="102"/>
      <c r="CZ405" s="102"/>
      <c r="DF405" s="102"/>
      <c r="DK405" s="102"/>
      <c r="DP405" s="102"/>
      <c r="EA405" s="102"/>
      <c r="EB405" s="43"/>
      <c r="EG405" s="102"/>
      <c r="EN405" s="102"/>
      <c r="ET405" s="102"/>
      <c r="FA405" s="102"/>
      <c r="FG405" s="102"/>
      <c r="FR405" s="102"/>
      <c r="FY405" s="102"/>
      <c r="GF405" s="102"/>
    </row>
    <row r="406" spans="7:188" s="2" customFormat="1" ht="23.25" customHeight="1">
      <c r="G406" s="15"/>
      <c r="AH406" s="102"/>
      <c r="AT406" s="102"/>
      <c r="BF406" s="102"/>
      <c r="BZ406" s="102"/>
      <c r="CE406" s="102"/>
      <c r="CJ406" s="102"/>
      <c r="CP406" s="102"/>
      <c r="CU406" s="102"/>
      <c r="CZ406" s="102"/>
      <c r="DF406" s="102"/>
      <c r="DK406" s="102"/>
      <c r="DP406" s="102"/>
      <c r="EA406" s="102"/>
      <c r="EB406" s="43"/>
      <c r="EG406" s="102"/>
      <c r="EN406" s="102"/>
      <c r="ET406" s="102"/>
      <c r="FA406" s="102"/>
      <c r="FG406" s="102"/>
      <c r="FR406" s="102"/>
      <c r="FY406" s="102"/>
      <c r="GF406" s="102"/>
    </row>
    <row r="407" spans="7:188" s="2" customFormat="1" ht="23.25" customHeight="1">
      <c r="G407" s="15"/>
      <c r="AH407" s="102"/>
      <c r="AT407" s="102"/>
      <c r="BF407" s="102"/>
      <c r="BZ407" s="102"/>
      <c r="CE407" s="102"/>
      <c r="CJ407" s="102"/>
      <c r="CP407" s="102"/>
      <c r="CU407" s="102"/>
      <c r="CZ407" s="102"/>
      <c r="DF407" s="102"/>
      <c r="DK407" s="102"/>
      <c r="DP407" s="102"/>
      <c r="EA407" s="102"/>
      <c r="EB407" s="43"/>
      <c r="EG407" s="102"/>
      <c r="EN407" s="102"/>
      <c r="ET407" s="102"/>
      <c r="FA407" s="102"/>
      <c r="FG407" s="102"/>
      <c r="FR407" s="102"/>
      <c r="FY407" s="102"/>
      <c r="GF407" s="102"/>
    </row>
    <row r="408" spans="7:188" s="2" customFormat="1" ht="23.25" customHeight="1">
      <c r="G408" s="15"/>
      <c r="AH408" s="102"/>
      <c r="AT408" s="102"/>
      <c r="BF408" s="102"/>
      <c r="BZ408" s="102"/>
      <c r="CE408" s="102"/>
      <c r="CJ408" s="102"/>
      <c r="CP408" s="102"/>
      <c r="CU408" s="102"/>
      <c r="CZ408" s="102"/>
      <c r="DF408" s="102"/>
      <c r="DK408" s="102"/>
      <c r="DP408" s="102"/>
      <c r="EA408" s="102"/>
      <c r="EB408" s="43"/>
      <c r="EG408" s="102"/>
      <c r="EN408" s="102"/>
      <c r="ET408" s="102"/>
      <c r="FA408" s="102"/>
      <c r="FG408" s="102"/>
      <c r="FR408" s="102"/>
      <c r="FY408" s="102"/>
      <c r="GF408" s="102"/>
    </row>
    <row r="409" spans="7:188" s="2" customFormat="1" ht="23.25" customHeight="1">
      <c r="G409" s="15"/>
      <c r="AH409" s="102"/>
      <c r="AT409" s="102"/>
      <c r="BF409" s="102"/>
      <c r="BZ409" s="102"/>
      <c r="CE409" s="102"/>
      <c r="CJ409" s="102"/>
      <c r="CP409" s="102"/>
      <c r="CU409" s="102"/>
      <c r="CZ409" s="102"/>
      <c r="DF409" s="102"/>
      <c r="DK409" s="102"/>
      <c r="DP409" s="102"/>
      <c r="EA409" s="102"/>
      <c r="EB409" s="43"/>
      <c r="EG409" s="102"/>
      <c r="EN409" s="102"/>
      <c r="ET409" s="102"/>
      <c r="FA409" s="102"/>
      <c r="FG409" s="102"/>
      <c r="FR409" s="102"/>
      <c r="FY409" s="102"/>
      <c r="GF409" s="102"/>
    </row>
    <row r="410" spans="7:188" s="2" customFormat="1" ht="23.25" customHeight="1">
      <c r="G410" s="15"/>
      <c r="AH410" s="102"/>
      <c r="AT410" s="102"/>
      <c r="BF410" s="102"/>
      <c r="BZ410" s="102"/>
      <c r="CE410" s="102"/>
      <c r="CJ410" s="102"/>
      <c r="CP410" s="102"/>
      <c r="CU410" s="102"/>
      <c r="CZ410" s="102"/>
      <c r="DF410" s="102"/>
      <c r="DK410" s="102"/>
      <c r="DP410" s="102"/>
      <c r="EA410" s="102"/>
      <c r="EB410" s="43"/>
      <c r="EG410" s="102"/>
      <c r="EN410" s="102"/>
      <c r="ET410" s="102"/>
      <c r="FA410" s="102"/>
      <c r="FG410" s="102"/>
      <c r="FR410" s="102"/>
      <c r="FY410" s="102"/>
      <c r="GF410" s="102"/>
    </row>
    <row r="411" spans="7:188" s="2" customFormat="1" ht="23.25" customHeight="1">
      <c r="G411" s="15"/>
      <c r="AH411" s="102"/>
      <c r="AT411" s="102"/>
      <c r="BF411" s="102"/>
      <c r="BZ411" s="102"/>
      <c r="CE411" s="102"/>
      <c r="CJ411" s="102"/>
      <c r="CP411" s="102"/>
      <c r="CU411" s="102"/>
      <c r="CZ411" s="102"/>
      <c r="DF411" s="102"/>
      <c r="DK411" s="102"/>
      <c r="DP411" s="102"/>
      <c r="EA411" s="102"/>
      <c r="EB411" s="43"/>
      <c r="EG411" s="102"/>
      <c r="EN411" s="102"/>
      <c r="ET411" s="102"/>
      <c r="FA411" s="102"/>
      <c r="FG411" s="102"/>
      <c r="FR411" s="102"/>
      <c r="FY411" s="102"/>
      <c r="GF411" s="102"/>
    </row>
    <row r="412" spans="7:188" s="2" customFormat="1" ht="23.25" customHeight="1">
      <c r="G412" s="15"/>
      <c r="AH412" s="102"/>
      <c r="AT412" s="102"/>
      <c r="BF412" s="102"/>
      <c r="BZ412" s="102"/>
      <c r="CE412" s="102"/>
      <c r="CJ412" s="102"/>
      <c r="CP412" s="102"/>
      <c r="CU412" s="102"/>
      <c r="CZ412" s="102"/>
      <c r="DF412" s="102"/>
      <c r="DK412" s="102"/>
      <c r="DP412" s="102"/>
      <c r="EA412" s="102"/>
      <c r="EB412" s="43"/>
      <c r="EG412" s="102"/>
      <c r="EN412" s="102"/>
      <c r="ET412" s="102"/>
      <c r="FA412" s="102"/>
      <c r="FG412" s="102"/>
      <c r="FR412" s="102"/>
      <c r="FY412" s="102"/>
      <c r="GF412" s="102"/>
    </row>
    <row r="413" spans="7:188" s="2" customFormat="1" ht="23.25" customHeight="1">
      <c r="G413" s="15"/>
      <c r="AH413" s="102"/>
      <c r="AT413" s="102"/>
      <c r="BF413" s="102"/>
      <c r="BZ413" s="102"/>
      <c r="CE413" s="102"/>
      <c r="CJ413" s="102"/>
      <c r="CP413" s="102"/>
      <c r="CU413" s="102"/>
      <c r="CZ413" s="102"/>
      <c r="DF413" s="102"/>
      <c r="DK413" s="102"/>
      <c r="DP413" s="102"/>
      <c r="EA413" s="102"/>
      <c r="EB413" s="43"/>
      <c r="EG413" s="102"/>
      <c r="EN413" s="102"/>
      <c r="ET413" s="102"/>
      <c r="FA413" s="102"/>
      <c r="FG413" s="102"/>
      <c r="FR413" s="102"/>
      <c r="FY413" s="102"/>
      <c r="GF413" s="102"/>
    </row>
    <row r="414" spans="7:188" s="2" customFormat="1" ht="23.25" customHeight="1">
      <c r="G414" s="15"/>
      <c r="AH414" s="102"/>
      <c r="AT414" s="102"/>
      <c r="BF414" s="102"/>
      <c r="BZ414" s="102"/>
      <c r="CE414" s="102"/>
      <c r="CJ414" s="102"/>
      <c r="CP414" s="102"/>
      <c r="CU414" s="102"/>
      <c r="CZ414" s="102"/>
      <c r="DF414" s="102"/>
      <c r="DK414" s="102"/>
      <c r="DP414" s="102"/>
      <c r="EA414" s="102"/>
      <c r="EB414" s="43"/>
      <c r="EG414" s="102"/>
      <c r="EN414" s="102"/>
      <c r="ET414" s="102"/>
      <c r="FA414" s="102"/>
      <c r="FG414" s="102"/>
      <c r="FR414" s="102"/>
      <c r="FY414" s="102"/>
      <c r="GF414" s="102"/>
    </row>
    <row r="415" spans="7:188" s="2" customFormat="1" ht="23.25" customHeight="1">
      <c r="G415" s="15"/>
      <c r="AH415" s="102"/>
      <c r="AT415" s="102"/>
      <c r="BF415" s="102"/>
      <c r="BZ415" s="102"/>
      <c r="CE415" s="102"/>
      <c r="CJ415" s="102"/>
      <c r="CP415" s="102"/>
      <c r="CU415" s="102"/>
      <c r="CZ415" s="102"/>
      <c r="DF415" s="102"/>
      <c r="DK415" s="102"/>
      <c r="DP415" s="102"/>
      <c r="EA415" s="102"/>
      <c r="EB415" s="43"/>
      <c r="EG415" s="102"/>
      <c r="EN415" s="102"/>
      <c r="ET415" s="102"/>
      <c r="FA415" s="102"/>
      <c r="FG415" s="102"/>
      <c r="FR415" s="102"/>
      <c r="FY415" s="102"/>
      <c r="GF415" s="102"/>
    </row>
    <row r="416" spans="7:188" s="2" customFormat="1" ht="23.25" customHeight="1">
      <c r="G416" s="15"/>
      <c r="AH416" s="102"/>
      <c r="AT416" s="102"/>
      <c r="BF416" s="102"/>
      <c r="BZ416" s="102"/>
      <c r="CE416" s="102"/>
      <c r="CJ416" s="102"/>
      <c r="CP416" s="102"/>
      <c r="CU416" s="102"/>
      <c r="CZ416" s="102"/>
      <c r="DF416" s="102"/>
      <c r="DK416" s="102"/>
      <c r="DP416" s="102"/>
      <c r="EA416" s="102"/>
      <c r="EB416" s="43"/>
      <c r="EG416" s="102"/>
      <c r="EN416" s="102"/>
      <c r="ET416" s="102"/>
      <c r="FA416" s="102"/>
      <c r="FG416" s="102"/>
      <c r="FR416" s="102"/>
      <c r="FY416" s="102"/>
      <c r="GF416" s="102"/>
    </row>
    <row r="417" spans="7:188" s="2" customFormat="1" ht="23.25" customHeight="1">
      <c r="G417" s="15"/>
      <c r="AH417" s="102"/>
      <c r="AT417" s="102"/>
      <c r="BF417" s="102"/>
      <c r="BZ417" s="102"/>
      <c r="CE417" s="102"/>
      <c r="CJ417" s="102"/>
      <c r="CP417" s="102"/>
      <c r="CU417" s="102"/>
      <c r="CZ417" s="102"/>
      <c r="DF417" s="102"/>
      <c r="DK417" s="102"/>
      <c r="DP417" s="102"/>
      <c r="EA417" s="102"/>
      <c r="EB417" s="43"/>
      <c r="EG417" s="102"/>
      <c r="EN417" s="102"/>
      <c r="ET417" s="102"/>
      <c r="FA417" s="102"/>
      <c r="FG417" s="102"/>
      <c r="FR417" s="102"/>
      <c r="FY417" s="102"/>
      <c r="GF417" s="102"/>
    </row>
    <row r="418" spans="7:188" s="2" customFormat="1" ht="23.25" customHeight="1">
      <c r="G418" s="15"/>
      <c r="AH418" s="102"/>
      <c r="AT418" s="102"/>
      <c r="BF418" s="102"/>
      <c r="BZ418" s="102"/>
      <c r="CE418" s="102"/>
      <c r="CJ418" s="102"/>
      <c r="CP418" s="102"/>
      <c r="CU418" s="102"/>
      <c r="CZ418" s="102"/>
      <c r="DF418" s="102"/>
      <c r="DK418" s="102"/>
      <c r="DP418" s="102"/>
      <c r="EA418" s="102"/>
      <c r="EB418" s="43"/>
      <c r="EG418" s="102"/>
      <c r="EN418" s="102"/>
      <c r="ET418" s="102"/>
      <c r="FA418" s="102"/>
      <c r="FG418" s="102"/>
      <c r="FR418" s="102"/>
      <c r="FY418" s="102"/>
      <c r="GF418" s="102"/>
    </row>
    <row r="419" spans="7:188" s="2" customFormat="1" ht="23.25" customHeight="1">
      <c r="G419" s="15"/>
      <c r="AH419" s="102"/>
      <c r="AT419" s="102"/>
      <c r="BF419" s="102"/>
      <c r="BZ419" s="102"/>
      <c r="CE419" s="102"/>
      <c r="CJ419" s="102"/>
      <c r="CP419" s="102"/>
      <c r="CU419" s="102"/>
      <c r="CZ419" s="102"/>
      <c r="DF419" s="102"/>
      <c r="DK419" s="102"/>
      <c r="DP419" s="102"/>
      <c r="EA419" s="102"/>
      <c r="EB419" s="43"/>
      <c r="EG419" s="102"/>
      <c r="EN419" s="102"/>
      <c r="ET419" s="102"/>
      <c r="FA419" s="102"/>
      <c r="FG419" s="102"/>
      <c r="FR419" s="102"/>
      <c r="FY419" s="102"/>
      <c r="GF419" s="102"/>
    </row>
    <row r="420" spans="7:188" s="2" customFormat="1" ht="23.25" customHeight="1">
      <c r="G420" s="15"/>
      <c r="AH420" s="102"/>
      <c r="AT420" s="102"/>
      <c r="BF420" s="102"/>
      <c r="BZ420" s="102"/>
      <c r="CE420" s="102"/>
      <c r="CJ420" s="102"/>
      <c r="CP420" s="102"/>
      <c r="CU420" s="102"/>
      <c r="CZ420" s="102"/>
      <c r="DF420" s="102"/>
      <c r="DK420" s="102"/>
      <c r="DP420" s="102"/>
      <c r="EA420" s="102"/>
      <c r="EB420" s="43"/>
      <c r="EG420" s="102"/>
      <c r="EN420" s="102"/>
      <c r="ET420" s="102"/>
      <c r="FA420" s="102"/>
      <c r="FG420" s="102"/>
      <c r="FR420" s="102"/>
      <c r="FY420" s="102"/>
      <c r="GF420" s="102"/>
    </row>
    <row r="421" spans="7:188" s="2" customFormat="1" ht="23.25" customHeight="1">
      <c r="G421" s="15"/>
      <c r="AH421" s="102"/>
      <c r="AT421" s="102"/>
      <c r="BF421" s="102"/>
      <c r="BZ421" s="102"/>
      <c r="CE421" s="102"/>
      <c r="CJ421" s="102"/>
      <c r="CP421" s="102"/>
      <c r="CU421" s="102"/>
      <c r="CZ421" s="102"/>
      <c r="DF421" s="102"/>
      <c r="DK421" s="102"/>
      <c r="DP421" s="102"/>
      <c r="EA421" s="102"/>
      <c r="EB421" s="43"/>
      <c r="EG421" s="102"/>
      <c r="EN421" s="102"/>
      <c r="ET421" s="102"/>
      <c r="FA421" s="102"/>
      <c r="FG421" s="102"/>
      <c r="FR421" s="102"/>
      <c r="FY421" s="102"/>
      <c r="GF421" s="102"/>
    </row>
    <row r="422" spans="7:188" s="2" customFormat="1" ht="23.25" customHeight="1">
      <c r="G422" s="15"/>
      <c r="AH422" s="102"/>
      <c r="AT422" s="102"/>
      <c r="BF422" s="102"/>
      <c r="BZ422" s="102"/>
      <c r="CE422" s="102"/>
      <c r="CJ422" s="102"/>
      <c r="CP422" s="102"/>
      <c r="CU422" s="102"/>
      <c r="CZ422" s="102"/>
      <c r="DF422" s="102"/>
      <c r="DK422" s="102"/>
      <c r="DP422" s="102"/>
      <c r="EA422" s="102"/>
      <c r="EB422" s="43"/>
      <c r="EG422" s="102"/>
      <c r="EN422" s="102"/>
      <c r="ET422" s="102"/>
      <c r="FA422" s="102"/>
      <c r="FG422" s="102"/>
      <c r="FR422" s="102"/>
      <c r="FY422" s="102"/>
      <c r="GF422" s="102"/>
    </row>
    <row r="423" spans="7:188" s="2" customFormat="1" ht="23.25" customHeight="1">
      <c r="G423" s="15"/>
      <c r="AH423" s="102"/>
      <c r="AT423" s="102"/>
      <c r="BF423" s="102"/>
      <c r="BZ423" s="102"/>
      <c r="CE423" s="102"/>
      <c r="CJ423" s="102"/>
      <c r="CP423" s="102"/>
      <c r="CU423" s="102"/>
      <c r="CZ423" s="102"/>
      <c r="DF423" s="102"/>
      <c r="DK423" s="102"/>
      <c r="DP423" s="102"/>
      <c r="EA423" s="102"/>
      <c r="EB423" s="43"/>
      <c r="EG423" s="102"/>
      <c r="EN423" s="102"/>
      <c r="ET423" s="102"/>
      <c r="FA423" s="102"/>
      <c r="FG423" s="102"/>
      <c r="FR423" s="102"/>
      <c r="FY423" s="102"/>
      <c r="GF423" s="102"/>
    </row>
    <row r="424" spans="7:188" s="2" customFormat="1" ht="23.25" customHeight="1">
      <c r="G424" s="15"/>
      <c r="AH424" s="102"/>
      <c r="AT424" s="102"/>
      <c r="BF424" s="102"/>
      <c r="BZ424" s="102"/>
      <c r="CE424" s="102"/>
      <c r="CJ424" s="102"/>
      <c r="CP424" s="102"/>
      <c r="CU424" s="102"/>
      <c r="CZ424" s="102"/>
      <c r="DF424" s="102"/>
      <c r="DK424" s="102"/>
      <c r="DP424" s="102"/>
      <c r="EA424" s="102"/>
      <c r="EB424" s="43"/>
      <c r="EG424" s="102"/>
      <c r="EN424" s="102"/>
      <c r="ET424" s="102"/>
      <c r="FA424" s="102"/>
      <c r="FG424" s="102"/>
      <c r="FR424" s="102"/>
      <c r="FY424" s="102"/>
      <c r="GF424" s="102"/>
    </row>
    <row r="425" spans="7:188" s="2" customFormat="1" ht="23.25" customHeight="1">
      <c r="G425" s="15"/>
      <c r="AH425" s="102"/>
      <c r="AT425" s="102"/>
      <c r="BF425" s="102"/>
      <c r="BZ425" s="102"/>
      <c r="CE425" s="102"/>
      <c r="CJ425" s="102"/>
      <c r="CP425" s="102"/>
      <c r="CU425" s="102"/>
      <c r="CZ425" s="102"/>
      <c r="DF425" s="102"/>
      <c r="DK425" s="102"/>
      <c r="DP425" s="102"/>
      <c r="EA425" s="102"/>
      <c r="EB425" s="43"/>
      <c r="EG425" s="102"/>
      <c r="EN425" s="102"/>
      <c r="ET425" s="102"/>
      <c r="FA425" s="102"/>
      <c r="FG425" s="102"/>
      <c r="FR425" s="102"/>
      <c r="FY425" s="102"/>
      <c r="GF425" s="102"/>
    </row>
    <row r="426" spans="7:188" s="2" customFormat="1" ht="23.25" customHeight="1">
      <c r="G426" s="15"/>
      <c r="AH426" s="102"/>
      <c r="AT426" s="102"/>
      <c r="BF426" s="102"/>
      <c r="BZ426" s="102"/>
      <c r="CE426" s="102"/>
      <c r="CJ426" s="102"/>
      <c r="CP426" s="102"/>
      <c r="CU426" s="102"/>
      <c r="CZ426" s="102"/>
      <c r="DF426" s="102"/>
      <c r="DK426" s="102"/>
      <c r="DP426" s="102"/>
      <c r="EA426" s="102"/>
      <c r="EB426" s="43"/>
      <c r="EG426" s="102"/>
      <c r="EN426" s="102"/>
      <c r="ET426" s="102"/>
      <c r="FA426" s="102"/>
      <c r="FG426" s="102"/>
      <c r="FR426" s="102"/>
      <c r="FY426" s="102"/>
      <c r="GF426" s="102"/>
    </row>
    <row r="427" spans="7:188" s="2" customFormat="1" ht="23.25" customHeight="1">
      <c r="G427" s="15"/>
      <c r="AH427" s="102"/>
      <c r="AT427" s="102"/>
      <c r="BF427" s="102"/>
      <c r="BZ427" s="102"/>
      <c r="CE427" s="102"/>
      <c r="CJ427" s="102"/>
      <c r="CP427" s="102"/>
      <c r="CU427" s="102"/>
      <c r="CZ427" s="102"/>
      <c r="DF427" s="102"/>
      <c r="DK427" s="102"/>
      <c r="DP427" s="102"/>
      <c r="EA427" s="102"/>
      <c r="EB427" s="43"/>
      <c r="EG427" s="102"/>
      <c r="EN427" s="102"/>
      <c r="ET427" s="102"/>
      <c r="FA427" s="102"/>
      <c r="FG427" s="102"/>
      <c r="FR427" s="102"/>
      <c r="FY427" s="102"/>
      <c r="GF427" s="102"/>
    </row>
    <row r="428" spans="7:188" s="2" customFormat="1" ht="23.25" customHeight="1">
      <c r="G428" s="15"/>
      <c r="AH428" s="102"/>
      <c r="AT428" s="102"/>
      <c r="BF428" s="102"/>
      <c r="BZ428" s="102"/>
      <c r="CE428" s="102"/>
      <c r="CJ428" s="102"/>
      <c r="CP428" s="102"/>
      <c r="CU428" s="102"/>
      <c r="CZ428" s="102"/>
      <c r="DF428" s="102"/>
      <c r="DK428" s="102"/>
      <c r="DP428" s="102"/>
      <c r="EA428" s="102"/>
      <c r="EB428" s="43"/>
      <c r="EG428" s="102"/>
      <c r="EN428" s="102"/>
      <c r="ET428" s="102"/>
      <c r="FA428" s="102"/>
      <c r="FG428" s="102"/>
      <c r="FR428" s="102"/>
      <c r="FY428" s="102"/>
      <c r="GF428" s="102"/>
    </row>
    <row r="429" spans="7:188" s="2" customFormat="1" ht="23.25" customHeight="1">
      <c r="G429" s="15"/>
      <c r="AH429" s="102"/>
      <c r="AT429" s="102"/>
      <c r="BF429" s="102"/>
      <c r="BZ429" s="102"/>
      <c r="CE429" s="102"/>
      <c r="CJ429" s="102"/>
      <c r="CP429" s="102"/>
      <c r="CU429" s="102"/>
      <c r="CZ429" s="102"/>
      <c r="DF429" s="102"/>
      <c r="DK429" s="102"/>
      <c r="DP429" s="102"/>
      <c r="EA429" s="102"/>
      <c r="EB429" s="43"/>
      <c r="EG429" s="102"/>
      <c r="EN429" s="102"/>
      <c r="ET429" s="102"/>
      <c r="FA429" s="102"/>
      <c r="FG429" s="102"/>
      <c r="FR429" s="102"/>
      <c r="FY429" s="102"/>
      <c r="GF429" s="102"/>
    </row>
    <row r="430" spans="7:188" s="2" customFormat="1" ht="23.25" customHeight="1">
      <c r="G430" s="15"/>
      <c r="AH430" s="102"/>
      <c r="AT430" s="102"/>
      <c r="BF430" s="102"/>
      <c r="BZ430" s="102"/>
      <c r="CE430" s="102"/>
      <c r="CJ430" s="102"/>
      <c r="CP430" s="102"/>
      <c r="CU430" s="102"/>
      <c r="CZ430" s="102"/>
      <c r="DF430" s="102"/>
      <c r="DK430" s="102"/>
      <c r="DP430" s="102"/>
      <c r="EA430" s="102"/>
      <c r="EB430" s="43"/>
      <c r="EG430" s="102"/>
      <c r="EN430" s="102"/>
      <c r="ET430" s="102"/>
      <c r="FA430" s="102"/>
      <c r="FG430" s="102"/>
      <c r="FR430" s="102"/>
      <c r="FY430" s="102"/>
      <c r="GF430" s="102"/>
    </row>
    <row r="431" spans="7:188" s="2" customFormat="1" ht="23.25" customHeight="1">
      <c r="G431" s="15"/>
      <c r="AH431" s="102"/>
      <c r="AT431" s="102"/>
      <c r="BF431" s="102"/>
      <c r="BZ431" s="102"/>
      <c r="CE431" s="102"/>
      <c r="CJ431" s="102"/>
      <c r="CP431" s="102"/>
      <c r="CU431" s="102"/>
      <c r="CZ431" s="102"/>
      <c r="DF431" s="102"/>
      <c r="DK431" s="102"/>
      <c r="DP431" s="102"/>
      <c r="EA431" s="102"/>
      <c r="EB431" s="43"/>
      <c r="EG431" s="102"/>
      <c r="EN431" s="102"/>
      <c r="ET431" s="102"/>
      <c r="FA431" s="102"/>
      <c r="FG431" s="102"/>
      <c r="FR431" s="102"/>
      <c r="FY431" s="102"/>
      <c r="GF431" s="102"/>
    </row>
    <row r="432" spans="7:188" s="2" customFormat="1" ht="23.25" customHeight="1">
      <c r="G432" s="15"/>
      <c r="AH432" s="102"/>
      <c r="AT432" s="102"/>
      <c r="BF432" s="102"/>
      <c r="BZ432" s="102"/>
      <c r="CE432" s="102"/>
      <c r="CJ432" s="102"/>
      <c r="CP432" s="102"/>
      <c r="CU432" s="102"/>
      <c r="CZ432" s="102"/>
      <c r="DF432" s="102"/>
      <c r="DK432" s="102"/>
      <c r="DP432" s="102"/>
      <c r="EA432" s="102"/>
      <c r="EB432" s="43"/>
      <c r="EG432" s="102"/>
      <c r="EN432" s="102"/>
      <c r="ET432" s="102"/>
      <c r="FA432" s="102"/>
      <c r="FG432" s="102"/>
      <c r="FR432" s="102"/>
      <c r="FY432" s="102"/>
      <c r="GF432" s="102"/>
    </row>
    <row r="433" spans="7:188" s="2" customFormat="1" ht="23.25" customHeight="1">
      <c r="G433" s="15"/>
      <c r="AH433" s="102"/>
      <c r="AT433" s="102"/>
      <c r="BF433" s="102"/>
      <c r="BZ433" s="102"/>
      <c r="CE433" s="102"/>
      <c r="CJ433" s="102"/>
      <c r="CP433" s="102"/>
      <c r="CU433" s="102"/>
      <c r="CZ433" s="102"/>
      <c r="DF433" s="102"/>
      <c r="DK433" s="102"/>
      <c r="DP433" s="102"/>
      <c r="EA433" s="102"/>
      <c r="EB433" s="43"/>
      <c r="EG433" s="102"/>
      <c r="EN433" s="102"/>
      <c r="ET433" s="102"/>
      <c r="FA433" s="102"/>
      <c r="FG433" s="102"/>
      <c r="FR433" s="102"/>
      <c r="FY433" s="102"/>
      <c r="GF433" s="102"/>
    </row>
    <row r="434" spans="7:188" s="2" customFormat="1" ht="23.25" customHeight="1">
      <c r="G434" s="15"/>
      <c r="AH434" s="102"/>
      <c r="AT434" s="102"/>
      <c r="BF434" s="102"/>
      <c r="BZ434" s="102"/>
      <c r="CE434" s="102"/>
      <c r="CJ434" s="102"/>
      <c r="CP434" s="102"/>
      <c r="CU434" s="102"/>
      <c r="CZ434" s="102"/>
      <c r="DF434" s="102"/>
      <c r="DK434" s="102"/>
      <c r="DP434" s="102"/>
      <c r="EA434" s="102"/>
      <c r="EB434" s="43"/>
      <c r="EG434" s="102"/>
      <c r="EN434" s="102"/>
      <c r="ET434" s="102"/>
      <c r="FA434" s="102"/>
      <c r="FG434" s="102"/>
      <c r="FR434" s="102"/>
      <c r="FY434" s="102"/>
      <c r="GF434" s="102"/>
    </row>
    <row r="435" spans="7:188" s="2" customFormat="1" ht="23.25" customHeight="1">
      <c r="G435" s="15"/>
      <c r="AH435" s="102"/>
      <c r="AT435" s="102"/>
      <c r="BF435" s="102"/>
      <c r="BZ435" s="102"/>
      <c r="CE435" s="102"/>
      <c r="CJ435" s="102"/>
      <c r="CP435" s="102"/>
      <c r="CU435" s="102"/>
      <c r="CZ435" s="102"/>
      <c r="DF435" s="102"/>
      <c r="DK435" s="102"/>
      <c r="DP435" s="102"/>
      <c r="EA435" s="102"/>
      <c r="EB435" s="43"/>
      <c r="EG435" s="102"/>
      <c r="EN435" s="102"/>
      <c r="ET435" s="102"/>
      <c r="FA435" s="102"/>
      <c r="FG435" s="102"/>
      <c r="FR435" s="102"/>
      <c r="FY435" s="102"/>
      <c r="GF435" s="102"/>
    </row>
    <row r="436" spans="7:188" s="2" customFormat="1" ht="23.25" customHeight="1">
      <c r="G436" s="15"/>
      <c r="AH436" s="102"/>
      <c r="AT436" s="102"/>
      <c r="BF436" s="102"/>
      <c r="BZ436" s="102"/>
      <c r="CE436" s="102"/>
      <c r="CJ436" s="102"/>
      <c r="CP436" s="102"/>
      <c r="CU436" s="102"/>
      <c r="CZ436" s="102"/>
      <c r="DF436" s="102"/>
      <c r="DK436" s="102"/>
      <c r="DP436" s="102"/>
      <c r="EA436" s="102"/>
      <c r="EB436" s="43"/>
      <c r="EG436" s="102"/>
      <c r="EN436" s="102"/>
      <c r="ET436" s="102"/>
      <c r="FA436" s="102"/>
      <c r="FG436" s="102"/>
      <c r="FR436" s="102"/>
      <c r="FY436" s="102"/>
      <c r="GF436" s="102"/>
    </row>
    <row r="437" spans="7:188" s="2" customFormat="1" ht="23.25" customHeight="1">
      <c r="G437" s="15"/>
      <c r="AH437" s="102"/>
      <c r="AT437" s="102"/>
      <c r="BF437" s="102"/>
      <c r="BZ437" s="102"/>
      <c r="CE437" s="102"/>
      <c r="CJ437" s="102"/>
      <c r="CP437" s="102"/>
      <c r="CU437" s="102"/>
      <c r="CZ437" s="102"/>
      <c r="DF437" s="102"/>
      <c r="DK437" s="102"/>
      <c r="DP437" s="102"/>
      <c r="EA437" s="102"/>
      <c r="EB437" s="43"/>
      <c r="EG437" s="102"/>
      <c r="EN437" s="102"/>
      <c r="ET437" s="102"/>
      <c r="FA437" s="102"/>
      <c r="FG437" s="102"/>
      <c r="FR437" s="102"/>
      <c r="FY437" s="102"/>
      <c r="GF437" s="102"/>
    </row>
    <row r="438" spans="7:188" s="2" customFormat="1" ht="23.25" customHeight="1">
      <c r="G438" s="15"/>
      <c r="AH438" s="102"/>
      <c r="AT438" s="102"/>
      <c r="BF438" s="102"/>
      <c r="BZ438" s="102"/>
      <c r="CE438" s="102"/>
      <c r="CJ438" s="102"/>
      <c r="CP438" s="102"/>
      <c r="CU438" s="102"/>
      <c r="CZ438" s="102"/>
      <c r="DF438" s="102"/>
      <c r="DK438" s="102"/>
      <c r="DP438" s="102"/>
      <c r="EA438" s="102"/>
      <c r="EB438" s="43"/>
      <c r="EG438" s="102"/>
      <c r="EN438" s="102"/>
      <c r="ET438" s="102"/>
      <c r="FA438" s="102"/>
      <c r="FG438" s="102"/>
      <c r="FR438" s="102"/>
      <c r="FY438" s="102"/>
      <c r="GF438" s="102"/>
    </row>
    <row r="439" spans="7:188" s="2" customFormat="1" ht="23.25" customHeight="1">
      <c r="G439" s="15"/>
      <c r="AH439" s="102"/>
      <c r="AT439" s="102"/>
      <c r="BF439" s="102"/>
      <c r="BZ439" s="102"/>
      <c r="CE439" s="102"/>
      <c r="CJ439" s="102"/>
      <c r="CP439" s="102"/>
      <c r="CU439" s="102"/>
      <c r="CZ439" s="102"/>
      <c r="DF439" s="102"/>
      <c r="DK439" s="102"/>
      <c r="DP439" s="102"/>
      <c r="EA439" s="102"/>
      <c r="EB439" s="43"/>
      <c r="EG439" s="102"/>
      <c r="EN439" s="102"/>
      <c r="ET439" s="102"/>
      <c r="FA439" s="102"/>
      <c r="FG439" s="102"/>
      <c r="FR439" s="102"/>
      <c r="FY439" s="102"/>
      <c r="GF439" s="102"/>
    </row>
    <row r="440" spans="7:188" s="2" customFormat="1" ht="23.25" customHeight="1">
      <c r="G440" s="15"/>
      <c r="AH440" s="102"/>
      <c r="AT440" s="102"/>
      <c r="BF440" s="102"/>
      <c r="BZ440" s="102"/>
      <c r="CE440" s="102"/>
      <c r="CJ440" s="102"/>
      <c r="CP440" s="102"/>
      <c r="CU440" s="102"/>
      <c r="CZ440" s="102"/>
      <c r="DF440" s="102"/>
      <c r="DK440" s="102"/>
      <c r="DP440" s="102"/>
      <c r="EA440" s="102"/>
      <c r="EB440" s="43"/>
      <c r="EG440" s="102"/>
      <c r="EN440" s="102"/>
      <c r="ET440" s="102"/>
      <c r="FA440" s="102"/>
      <c r="FG440" s="102"/>
      <c r="FR440" s="102"/>
      <c r="FY440" s="102"/>
      <c r="GF440" s="102"/>
    </row>
    <row r="441" spans="7:188" s="2" customFormat="1" ht="23.25" customHeight="1">
      <c r="G441" s="15"/>
      <c r="AH441" s="102"/>
      <c r="AT441" s="102"/>
      <c r="BF441" s="102"/>
      <c r="BZ441" s="102"/>
      <c r="CE441" s="102"/>
      <c r="CJ441" s="102"/>
      <c r="CP441" s="102"/>
      <c r="CU441" s="102"/>
      <c r="CZ441" s="102"/>
      <c r="DF441" s="102"/>
      <c r="DK441" s="102"/>
      <c r="DP441" s="102"/>
      <c r="EA441" s="102"/>
      <c r="EB441" s="43"/>
      <c r="EG441" s="102"/>
      <c r="EN441" s="102"/>
      <c r="ET441" s="102"/>
      <c r="FA441" s="102"/>
      <c r="FG441" s="102"/>
      <c r="FR441" s="102"/>
      <c r="FY441" s="102"/>
      <c r="GF441" s="102"/>
    </row>
    <row r="442" spans="7:188" s="2" customFormat="1" ht="23.25" customHeight="1">
      <c r="G442" s="15"/>
      <c r="AH442" s="102"/>
      <c r="AT442" s="102"/>
      <c r="BF442" s="102"/>
      <c r="BZ442" s="102"/>
      <c r="CE442" s="102"/>
      <c r="CJ442" s="102"/>
      <c r="CP442" s="102"/>
      <c r="CU442" s="102"/>
      <c r="CZ442" s="102"/>
      <c r="DF442" s="102"/>
      <c r="DK442" s="102"/>
      <c r="DP442" s="102"/>
      <c r="EA442" s="102"/>
      <c r="EB442" s="43"/>
      <c r="EG442" s="102"/>
      <c r="EN442" s="102"/>
      <c r="ET442" s="102"/>
      <c r="FA442" s="102"/>
      <c r="FG442" s="102"/>
      <c r="FR442" s="102"/>
      <c r="FY442" s="102"/>
      <c r="GF442" s="102"/>
    </row>
    <row r="443" spans="7:188" s="2" customFormat="1" ht="23.25" customHeight="1">
      <c r="G443" s="15"/>
      <c r="AH443" s="102"/>
      <c r="AT443" s="102"/>
      <c r="BF443" s="102"/>
      <c r="BZ443" s="102"/>
      <c r="CE443" s="102"/>
      <c r="CJ443" s="102"/>
      <c r="CP443" s="102"/>
      <c r="CU443" s="102"/>
      <c r="CZ443" s="102"/>
      <c r="DF443" s="102"/>
      <c r="DK443" s="102"/>
      <c r="DP443" s="102"/>
      <c r="EA443" s="102"/>
      <c r="EB443" s="43"/>
      <c r="EG443" s="102"/>
      <c r="EN443" s="102"/>
      <c r="ET443" s="102"/>
      <c r="FA443" s="102"/>
      <c r="FG443" s="102"/>
      <c r="FR443" s="102"/>
      <c r="FY443" s="102"/>
      <c r="GF443" s="102"/>
    </row>
    <row r="444" spans="7:188" s="2" customFormat="1" ht="23.25" customHeight="1">
      <c r="G444" s="15"/>
      <c r="AH444" s="102"/>
      <c r="AT444" s="102"/>
      <c r="BF444" s="102"/>
      <c r="BZ444" s="102"/>
      <c r="CE444" s="102"/>
      <c r="CJ444" s="102"/>
      <c r="CP444" s="102"/>
      <c r="CU444" s="102"/>
      <c r="CZ444" s="102"/>
      <c r="DF444" s="102"/>
      <c r="DK444" s="102"/>
      <c r="DP444" s="102"/>
      <c r="EA444" s="102"/>
      <c r="EB444" s="43"/>
      <c r="EG444" s="102"/>
      <c r="EN444" s="102"/>
      <c r="ET444" s="102"/>
      <c r="FA444" s="102"/>
      <c r="FG444" s="102"/>
      <c r="FR444" s="102"/>
      <c r="FY444" s="102"/>
      <c r="GF444" s="102"/>
    </row>
    <row r="445" spans="7:188" s="2" customFormat="1" ht="23.25" customHeight="1">
      <c r="G445" s="15"/>
      <c r="AH445" s="102"/>
      <c r="AT445" s="102"/>
      <c r="BF445" s="102"/>
      <c r="BZ445" s="102"/>
      <c r="CE445" s="102"/>
      <c r="CJ445" s="102"/>
      <c r="CP445" s="102"/>
      <c r="CU445" s="102"/>
      <c r="CZ445" s="102"/>
      <c r="DF445" s="102"/>
      <c r="DK445" s="102"/>
      <c r="DP445" s="102"/>
      <c r="EA445" s="102"/>
      <c r="EB445" s="43"/>
      <c r="EG445" s="102"/>
      <c r="EN445" s="102"/>
      <c r="ET445" s="102"/>
      <c r="FA445" s="102"/>
      <c r="FG445" s="102"/>
      <c r="FR445" s="102"/>
      <c r="FY445" s="102"/>
      <c r="GF445" s="102"/>
    </row>
    <row r="446" spans="7:188" s="2" customFormat="1" ht="23.25" customHeight="1">
      <c r="G446" s="15"/>
      <c r="AH446" s="102"/>
      <c r="AT446" s="102"/>
      <c r="BF446" s="102"/>
      <c r="BZ446" s="102"/>
      <c r="CE446" s="102"/>
      <c r="CJ446" s="102"/>
      <c r="CP446" s="102"/>
      <c r="CU446" s="102"/>
      <c r="CZ446" s="102"/>
      <c r="DF446" s="102"/>
      <c r="DK446" s="102"/>
      <c r="DP446" s="102"/>
      <c r="EA446" s="102"/>
      <c r="EB446" s="43"/>
      <c r="EG446" s="102"/>
      <c r="EN446" s="102"/>
      <c r="ET446" s="102"/>
      <c r="FA446" s="102"/>
      <c r="FG446" s="102"/>
      <c r="FR446" s="102"/>
      <c r="FY446" s="102"/>
      <c r="GF446" s="102"/>
    </row>
    <row r="447" spans="7:188" s="2" customFormat="1" ht="23.25" customHeight="1">
      <c r="G447" s="15"/>
      <c r="AH447" s="102"/>
      <c r="AT447" s="102"/>
      <c r="BF447" s="102"/>
      <c r="BZ447" s="102"/>
      <c r="CE447" s="102"/>
      <c r="CJ447" s="102"/>
      <c r="CP447" s="102"/>
      <c r="CU447" s="102"/>
      <c r="CZ447" s="102"/>
      <c r="DF447" s="102"/>
      <c r="DK447" s="102"/>
      <c r="DP447" s="102"/>
      <c r="EA447" s="102"/>
      <c r="EB447" s="43"/>
      <c r="EG447" s="102"/>
      <c r="EN447" s="102"/>
      <c r="ET447" s="102"/>
      <c r="FA447" s="102"/>
      <c r="FG447" s="102"/>
      <c r="FR447" s="102"/>
      <c r="FY447" s="102"/>
      <c r="GF447" s="102"/>
    </row>
    <row r="448" spans="7:188" s="2" customFormat="1" ht="23.25" customHeight="1">
      <c r="G448" s="15"/>
      <c r="AH448" s="102"/>
      <c r="AT448" s="102"/>
      <c r="BF448" s="102"/>
      <c r="BZ448" s="102"/>
      <c r="CE448" s="102"/>
      <c r="CJ448" s="102"/>
      <c r="CP448" s="102"/>
      <c r="CU448" s="102"/>
      <c r="CZ448" s="102"/>
      <c r="DF448" s="102"/>
      <c r="DK448" s="102"/>
      <c r="DP448" s="102"/>
      <c r="EA448" s="102"/>
      <c r="EB448" s="43"/>
      <c r="EG448" s="102"/>
      <c r="EN448" s="102"/>
      <c r="ET448" s="102"/>
      <c r="FA448" s="102"/>
      <c r="FG448" s="102"/>
      <c r="FR448" s="102"/>
      <c r="FY448" s="102"/>
      <c r="GF448" s="102"/>
    </row>
    <row r="449" spans="7:188" s="2" customFormat="1" ht="23.25" customHeight="1">
      <c r="G449" s="15"/>
      <c r="AH449" s="102"/>
      <c r="AT449" s="102"/>
      <c r="BF449" s="102"/>
      <c r="BZ449" s="102"/>
      <c r="CE449" s="102"/>
      <c r="CJ449" s="102"/>
      <c r="CP449" s="102"/>
      <c r="CU449" s="102"/>
      <c r="CZ449" s="102"/>
      <c r="DF449" s="102"/>
      <c r="DK449" s="102"/>
      <c r="DP449" s="102"/>
      <c r="EA449" s="102"/>
      <c r="EB449" s="43"/>
      <c r="EG449" s="102"/>
      <c r="EN449" s="102"/>
      <c r="ET449" s="102"/>
      <c r="FA449" s="102"/>
      <c r="FG449" s="102"/>
      <c r="FR449" s="102"/>
      <c r="FY449" s="102"/>
      <c r="GF449" s="102"/>
    </row>
    <row r="450" spans="7:188" s="2" customFormat="1" ht="23.25" customHeight="1">
      <c r="G450" s="15"/>
      <c r="AH450" s="102"/>
      <c r="AT450" s="102"/>
      <c r="BF450" s="102"/>
      <c r="BZ450" s="102"/>
      <c r="CE450" s="102"/>
      <c r="CJ450" s="102"/>
      <c r="CP450" s="102"/>
      <c r="CU450" s="102"/>
      <c r="CZ450" s="102"/>
      <c r="DF450" s="102"/>
      <c r="DK450" s="102"/>
      <c r="DP450" s="102"/>
      <c r="EA450" s="102"/>
      <c r="EB450" s="43"/>
      <c r="EG450" s="102"/>
      <c r="EN450" s="102"/>
      <c r="ET450" s="102"/>
      <c r="FA450" s="102"/>
      <c r="FG450" s="102"/>
      <c r="FR450" s="102"/>
      <c r="FY450" s="102"/>
      <c r="GF450" s="102"/>
    </row>
  </sheetData>
  <phoneticPr fontId="15" type="noConversion"/>
  <conditionalFormatting sqref="D8:D11 D13:D16 D2:D4 D39:D41 D33:D37 D62:D1048576 D43:D57 D20:D24">
    <cfRule type="cellIs" dxfId="57" priority="74" operator="equal">
      <formula>"QE1009"</formula>
    </cfRule>
  </conditionalFormatting>
  <conditionalFormatting sqref="D5">
    <cfRule type="cellIs" dxfId="56" priority="73" operator="equal">
      <formula>"QE1009"</formula>
    </cfRule>
  </conditionalFormatting>
  <conditionalFormatting sqref="D6">
    <cfRule type="cellIs" dxfId="55" priority="72" operator="equal">
      <formula>"QE1009"</formula>
    </cfRule>
  </conditionalFormatting>
  <conditionalFormatting sqref="D17:D19">
    <cfRule type="cellIs" dxfId="54" priority="71" operator="equal">
      <formula>"QE1009"</formula>
    </cfRule>
  </conditionalFormatting>
  <conditionalFormatting sqref="E62:E1048576 E2:E6 E33:E57 E8:E24">
    <cfRule type="cellIs" dxfId="53" priority="70" operator="equal">
      <formula>"CƠ BẢN"</formula>
    </cfRule>
  </conditionalFormatting>
  <conditionalFormatting sqref="C39:C41 C13:C24 C2:C6 C8:C11 C33:C37 C43:C65">
    <cfRule type="cellIs" dxfId="52" priority="65" operator="equal">
      <formula>$C$67</formula>
    </cfRule>
  </conditionalFormatting>
  <conditionalFormatting sqref="D12">
    <cfRule type="cellIs" dxfId="51" priority="58" operator="equal">
      <formula>"QE1009"</formula>
    </cfRule>
  </conditionalFormatting>
  <conditionalFormatting sqref="C12">
    <cfRule type="cellIs" dxfId="50" priority="56" operator="equal">
      <formula>$C$67</formula>
    </cfRule>
  </conditionalFormatting>
  <conditionalFormatting sqref="D42">
    <cfRule type="cellIs" dxfId="49" priority="52" operator="equal">
      <formula>"QE1009"</formula>
    </cfRule>
  </conditionalFormatting>
  <conditionalFormatting sqref="C42">
    <cfRule type="cellIs" dxfId="48" priority="50" operator="equal">
      <formula>$C$67</formula>
    </cfRule>
  </conditionalFormatting>
  <conditionalFormatting sqref="D38">
    <cfRule type="cellIs" dxfId="47" priority="43" operator="equal">
      <formula>"QE1009"</formula>
    </cfRule>
  </conditionalFormatting>
  <conditionalFormatting sqref="C38">
    <cfRule type="cellIs" dxfId="46" priority="41" operator="equal">
      <formula>$C$67</formula>
    </cfRule>
  </conditionalFormatting>
  <conditionalFormatting sqref="D7">
    <cfRule type="cellIs" dxfId="45" priority="29" operator="equal">
      <formula>"QE1009"</formula>
    </cfRule>
  </conditionalFormatting>
  <conditionalFormatting sqref="E7">
    <cfRule type="cellIs" dxfId="44" priority="28" operator="equal">
      <formula>"CƠ BẢN"</formula>
    </cfRule>
  </conditionalFormatting>
  <conditionalFormatting sqref="C7">
    <cfRule type="cellIs" dxfId="43" priority="27" operator="equal">
      <formula>$C$67</formula>
    </cfRule>
  </conditionalFormatting>
  <conditionalFormatting sqref="D25">
    <cfRule type="cellIs" dxfId="42" priority="26" operator="equal">
      <formula>"QE1009"</formula>
    </cfRule>
  </conditionalFormatting>
  <conditionalFormatting sqref="E25">
    <cfRule type="cellIs" dxfId="41" priority="25" operator="equal">
      <formula>"CƠ BẢN"</formula>
    </cfRule>
  </conditionalFormatting>
  <conditionalFormatting sqref="C25">
    <cfRule type="cellIs" dxfId="40" priority="24" operator="equal">
      <formula>$C$67</formula>
    </cfRule>
  </conditionalFormatting>
  <conditionalFormatting sqref="D26:D27">
    <cfRule type="cellIs" dxfId="39" priority="23" operator="equal">
      <formula>"QE1009"</formula>
    </cfRule>
  </conditionalFormatting>
  <conditionalFormatting sqref="E26:E27">
    <cfRule type="cellIs" dxfId="38" priority="22" operator="equal">
      <formula>"CƠ BẢN"</formula>
    </cfRule>
  </conditionalFormatting>
  <conditionalFormatting sqref="C26:C27">
    <cfRule type="cellIs" dxfId="37" priority="21" operator="equal">
      <formula>$C$67</formula>
    </cfRule>
  </conditionalFormatting>
  <conditionalFormatting sqref="D28">
    <cfRule type="cellIs" dxfId="36" priority="20" operator="equal">
      <formula>"QE1009"</formula>
    </cfRule>
  </conditionalFormatting>
  <conditionalFormatting sqref="E28">
    <cfRule type="cellIs" dxfId="35" priority="19" operator="equal">
      <formula>"CƠ BẢN"</formula>
    </cfRule>
  </conditionalFormatting>
  <conditionalFormatting sqref="C28">
    <cfRule type="cellIs" dxfId="34" priority="18" operator="equal">
      <formula>$C$67</formula>
    </cfRule>
  </conditionalFormatting>
  <conditionalFormatting sqref="D29">
    <cfRule type="cellIs" dxfId="33" priority="17" operator="equal">
      <formula>"QE1009"</formula>
    </cfRule>
  </conditionalFormatting>
  <conditionalFormatting sqref="E29">
    <cfRule type="cellIs" dxfId="32" priority="16" operator="equal">
      <formula>"CƠ BẢN"</formula>
    </cfRule>
  </conditionalFormatting>
  <conditionalFormatting sqref="C29:C32">
    <cfRule type="cellIs" dxfId="31" priority="15" operator="equal">
      <formula>$C$67</formula>
    </cfRule>
  </conditionalFormatting>
  <conditionalFormatting sqref="D58">
    <cfRule type="cellIs" dxfId="30" priority="14" operator="equal">
      <formula>"QE1009"</formula>
    </cfRule>
  </conditionalFormatting>
  <conditionalFormatting sqref="E58">
    <cfRule type="cellIs" dxfId="29" priority="13" operator="equal">
      <formula>"CƠ BẢN"</formula>
    </cfRule>
  </conditionalFormatting>
  <conditionalFormatting sqref="D59">
    <cfRule type="cellIs" dxfId="28" priority="12" operator="equal">
      <formula>"QE1009"</formula>
    </cfRule>
  </conditionalFormatting>
  <conditionalFormatting sqref="E59">
    <cfRule type="cellIs" dxfId="27" priority="11" operator="equal">
      <formula>"CƠ BẢN"</formula>
    </cfRule>
  </conditionalFormatting>
  <conditionalFormatting sqref="D30">
    <cfRule type="cellIs" dxfId="26" priority="10" operator="equal">
      <formula>"QE1009"</formula>
    </cfRule>
  </conditionalFormatting>
  <conditionalFormatting sqref="E30">
    <cfRule type="cellIs" dxfId="25" priority="9" operator="equal">
      <formula>"CƠ BẢN"</formula>
    </cfRule>
  </conditionalFormatting>
  <conditionalFormatting sqref="D31">
    <cfRule type="cellIs" dxfId="24" priority="8" operator="equal">
      <formula>"QE1009"</formula>
    </cfRule>
  </conditionalFormatting>
  <conditionalFormatting sqref="E31">
    <cfRule type="cellIs" dxfId="23" priority="7" operator="equal">
      <formula>"CƠ BẢN"</formula>
    </cfRule>
  </conditionalFormatting>
  <conditionalFormatting sqref="D32">
    <cfRule type="cellIs" dxfId="22" priority="6" operator="equal">
      <formula>"QE1009"</formula>
    </cfRule>
  </conditionalFormatting>
  <conditionalFormatting sqref="E32">
    <cfRule type="cellIs" dxfId="21" priority="5" operator="equal">
      <formula>"CƠ BẢN"</formula>
    </cfRule>
  </conditionalFormatting>
  <conditionalFormatting sqref="D60">
    <cfRule type="cellIs" dxfId="20" priority="4" operator="equal">
      <formula>"QE1009"</formula>
    </cfRule>
  </conditionalFormatting>
  <conditionalFormatting sqref="E60">
    <cfRule type="cellIs" dxfId="19" priority="3" operator="equal">
      <formula>"CƠ BẢN"</formula>
    </cfRule>
  </conditionalFormatting>
  <conditionalFormatting sqref="D61">
    <cfRule type="cellIs" dxfId="18" priority="2" operator="equal">
      <formula>"QE1009"</formula>
    </cfRule>
  </conditionalFormatting>
  <conditionalFormatting sqref="E61">
    <cfRule type="cellIs" dxfId="17" priority="1" operator="equal">
      <formula>"CƠ BẢN"</formula>
    </cfRule>
  </conditionalFormatting>
  <dataValidations count="1">
    <dataValidation type="list" allowBlank="1" showInputMessage="1" showErrorMessage="1" sqref="C67" xr:uid="{00000000-0002-0000-0000-000000000000}">
      <formula1>$C$2:$C$62</formula1>
    </dataValidation>
  </dataValidations>
  <hyperlinks>
    <hyperlink ref="I42" r:id="rId1" display="pqkhanh91@gmail.com_x000a_" xr:uid="{00000000-0004-0000-0000-000000000000}"/>
    <hyperlink ref="I11" r:id="rId2" xr:uid="{00000000-0004-0000-0000-000001000000}"/>
    <hyperlink ref="I16" r:id="rId3" xr:uid="{00000000-0004-0000-0000-000002000000}"/>
    <hyperlink ref="I21" r:id="rId4" xr:uid="{00000000-0004-0000-0000-000003000000}"/>
    <hyperlink ref="I45" r:id="rId5" xr:uid="{00000000-0004-0000-0000-000004000000}"/>
    <hyperlink ref="L45" r:id="rId6" xr:uid="{00000000-0004-0000-0000-000005000000}"/>
    <hyperlink ref="I12" r:id="rId7" xr:uid="{00000000-0004-0000-0000-000008000000}"/>
  </hyperlinks>
  <pageMargins left="0.16" right="0.15" top="0.75" bottom="0.75" header="0.3" footer="0.3"/>
  <pageSetup scale="10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73"/>
  <sheetViews>
    <sheetView tabSelected="1" zoomScale="75" zoomScaleNormal="7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9" sqref="E9"/>
    </sheetView>
  </sheetViews>
  <sheetFormatPr defaultColWidth="15.140625" defaultRowHeight="24.75" customHeight="1"/>
  <cols>
    <col min="1" max="1" width="4.7109375" style="53" customWidth="1"/>
    <col min="2" max="2" width="15.28515625" style="51" customWidth="1"/>
    <col min="3" max="4" width="12.42578125" style="53" customWidth="1"/>
    <col min="5" max="5" width="75.42578125" style="51" customWidth="1"/>
    <col min="6" max="11" width="13.140625" style="46" customWidth="1"/>
    <col min="12" max="17" width="13.140625" style="47" customWidth="1"/>
    <col min="18" max="23" width="13.140625" style="46" customWidth="1"/>
    <col min="24" max="29" width="13.140625" style="47" customWidth="1"/>
    <col min="30" max="35" width="13.140625" style="46" customWidth="1"/>
    <col min="36" max="41" width="13.140625" style="47" customWidth="1"/>
    <col min="42" max="47" width="13.140625" style="46" customWidth="1"/>
    <col min="48" max="53" width="13.140625" style="47" customWidth="1"/>
    <col min="54" max="59" width="13.140625" style="46" customWidth="1"/>
    <col min="60" max="77" width="13.140625" style="47" customWidth="1"/>
    <col min="78" max="83" width="13.140625" style="46" customWidth="1"/>
    <col min="84" max="89" width="13.140625" style="47" customWidth="1"/>
    <col min="90" max="90" width="10.5703125" style="44" bestFit="1" customWidth="1"/>
    <col min="91" max="91" width="9.7109375" style="44" bestFit="1" customWidth="1"/>
    <col min="92" max="178" width="5.85546875" style="44" customWidth="1"/>
    <col min="179" max="16384" width="15.140625" style="44"/>
  </cols>
  <sheetData>
    <row r="1" spans="1:91" s="40" customFormat="1" ht="24.75" customHeight="1">
      <c r="A1" s="58"/>
      <c r="B1" s="58"/>
      <c r="C1" s="58">
        <v>1</v>
      </c>
      <c r="D1" s="58">
        <v>2</v>
      </c>
      <c r="E1" s="58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</row>
    <row r="2" spans="1:91" s="73" customFormat="1" ht="24.75" customHeight="1">
      <c r="A2" s="68" t="s">
        <v>27</v>
      </c>
      <c r="B2" s="68" t="s">
        <v>79</v>
      </c>
      <c r="C2" s="68" t="s">
        <v>78</v>
      </c>
      <c r="D2" s="68" t="s">
        <v>80</v>
      </c>
      <c r="E2" s="69" t="s">
        <v>81</v>
      </c>
      <c r="F2" s="70" t="s">
        <v>184</v>
      </c>
      <c r="G2" s="70" t="s">
        <v>102</v>
      </c>
      <c r="H2" s="70" t="s">
        <v>103</v>
      </c>
      <c r="I2" s="70" t="s">
        <v>136</v>
      </c>
      <c r="J2" s="70" t="s">
        <v>190</v>
      </c>
      <c r="K2" s="70" t="s">
        <v>192</v>
      </c>
      <c r="L2" s="71" t="s">
        <v>185</v>
      </c>
      <c r="M2" s="71" t="s">
        <v>153</v>
      </c>
      <c r="N2" s="71" t="s">
        <v>154</v>
      </c>
      <c r="O2" s="71" t="s">
        <v>137</v>
      </c>
      <c r="P2" s="71" t="s">
        <v>155</v>
      </c>
      <c r="Q2" s="71" t="s">
        <v>172</v>
      </c>
      <c r="R2" s="70" t="s">
        <v>510</v>
      </c>
      <c r="S2" s="70" t="s">
        <v>511</v>
      </c>
      <c r="T2" s="70" t="s">
        <v>512</v>
      </c>
      <c r="U2" s="70" t="s">
        <v>513</v>
      </c>
      <c r="V2" s="70" t="s">
        <v>514</v>
      </c>
      <c r="W2" s="70" t="s">
        <v>515</v>
      </c>
      <c r="X2" s="71" t="s">
        <v>516</v>
      </c>
      <c r="Y2" s="71" t="s">
        <v>517</v>
      </c>
      <c r="Z2" s="71" t="s">
        <v>518</v>
      </c>
      <c r="AA2" s="71" t="s">
        <v>519</v>
      </c>
      <c r="AB2" s="71" t="s">
        <v>520</v>
      </c>
      <c r="AC2" s="71" t="s">
        <v>521</v>
      </c>
      <c r="AD2" s="70" t="s">
        <v>533</v>
      </c>
      <c r="AE2" s="70" t="s">
        <v>534</v>
      </c>
      <c r="AF2" s="70" t="s">
        <v>535</v>
      </c>
      <c r="AG2" s="70" t="s">
        <v>536</v>
      </c>
      <c r="AH2" s="70" t="s">
        <v>537</v>
      </c>
      <c r="AI2" s="70" t="s">
        <v>538</v>
      </c>
      <c r="AJ2" s="71" t="s">
        <v>539</v>
      </c>
      <c r="AK2" s="71" t="s">
        <v>540</v>
      </c>
      <c r="AL2" s="71" t="s">
        <v>541</v>
      </c>
      <c r="AM2" s="71" t="s">
        <v>542</v>
      </c>
      <c r="AN2" s="71" t="s">
        <v>543</v>
      </c>
      <c r="AO2" s="71" t="s">
        <v>544</v>
      </c>
      <c r="AP2" s="70" t="s">
        <v>545</v>
      </c>
      <c r="AQ2" s="70" t="s">
        <v>546</v>
      </c>
      <c r="AR2" s="70" t="s">
        <v>547</v>
      </c>
      <c r="AS2" s="70" t="s">
        <v>548</v>
      </c>
      <c r="AT2" s="70" t="s">
        <v>549</v>
      </c>
      <c r="AU2" s="70" t="s">
        <v>550</v>
      </c>
      <c r="AV2" s="71" t="s">
        <v>551</v>
      </c>
      <c r="AW2" s="71" t="s">
        <v>552</v>
      </c>
      <c r="AX2" s="71" t="s">
        <v>553</v>
      </c>
      <c r="AY2" s="71" t="s">
        <v>554</v>
      </c>
      <c r="AZ2" s="71" t="s">
        <v>555</v>
      </c>
      <c r="BA2" s="71" t="s">
        <v>556</v>
      </c>
      <c r="BB2" s="70" t="s">
        <v>557</v>
      </c>
      <c r="BC2" s="70" t="s">
        <v>558</v>
      </c>
      <c r="BD2" s="70" t="s">
        <v>559</v>
      </c>
      <c r="BE2" s="70" t="s">
        <v>560</v>
      </c>
      <c r="BF2" s="70" t="s">
        <v>561</v>
      </c>
      <c r="BG2" s="70" t="s">
        <v>562</v>
      </c>
      <c r="BH2" s="71" t="s">
        <v>563</v>
      </c>
      <c r="BI2" s="71" t="s">
        <v>564</v>
      </c>
      <c r="BJ2" s="71" t="s">
        <v>565</v>
      </c>
      <c r="BK2" s="71" t="s">
        <v>566</v>
      </c>
      <c r="BL2" s="71" t="s">
        <v>567</v>
      </c>
      <c r="BM2" s="71" t="s">
        <v>568</v>
      </c>
      <c r="BN2" s="74" t="s">
        <v>587</v>
      </c>
      <c r="BO2" s="74" t="s">
        <v>588</v>
      </c>
      <c r="BP2" s="74" t="s">
        <v>577</v>
      </c>
      <c r="BQ2" s="74" t="s">
        <v>578</v>
      </c>
      <c r="BR2" s="74" t="s">
        <v>579</v>
      </c>
      <c r="BS2" s="74" t="s">
        <v>580</v>
      </c>
      <c r="BT2" s="71" t="s">
        <v>581</v>
      </c>
      <c r="BU2" s="71" t="s">
        <v>582</v>
      </c>
      <c r="BV2" s="71" t="s">
        <v>583</v>
      </c>
      <c r="BW2" s="71" t="s">
        <v>584</v>
      </c>
      <c r="BX2" s="71" t="s">
        <v>585</v>
      </c>
      <c r="BY2" s="71" t="s">
        <v>586</v>
      </c>
      <c r="BZ2" s="70" t="s">
        <v>589</v>
      </c>
      <c r="CA2" s="70" t="s">
        <v>590</v>
      </c>
      <c r="CB2" s="70" t="s">
        <v>591</v>
      </c>
      <c r="CC2" s="70" t="s">
        <v>592</v>
      </c>
      <c r="CD2" s="70" t="s">
        <v>593</v>
      </c>
      <c r="CE2" s="70" t="s">
        <v>594</v>
      </c>
      <c r="CF2" s="71" t="s">
        <v>595</v>
      </c>
      <c r="CG2" s="71" t="s">
        <v>596</v>
      </c>
      <c r="CH2" s="71" t="s">
        <v>597</v>
      </c>
      <c r="CI2" s="71" t="s">
        <v>598</v>
      </c>
      <c r="CJ2" s="71" t="s">
        <v>599</v>
      </c>
      <c r="CK2" s="71" t="s">
        <v>600</v>
      </c>
      <c r="CL2" s="72"/>
      <c r="CM2" s="72"/>
    </row>
    <row r="3" spans="1:91" ht="24.75" customHeight="1">
      <c r="A3" s="60">
        <v>1</v>
      </c>
      <c r="B3" s="60" t="s">
        <v>49</v>
      </c>
      <c r="C3" s="60" t="s">
        <v>52</v>
      </c>
      <c r="D3" s="60" t="s">
        <v>72</v>
      </c>
      <c r="E3" s="63" t="s">
        <v>23</v>
      </c>
      <c r="F3" s="57">
        <f>'List nhap '!AE2</f>
        <v>0</v>
      </c>
      <c r="G3" s="57">
        <f>'List nhap '!BR2</f>
        <v>0</v>
      </c>
      <c r="H3" s="57">
        <f>'List nhap '!BT2</f>
        <v>0</v>
      </c>
      <c r="I3" s="57">
        <f>'List nhap '!DV2</f>
        <v>0</v>
      </c>
      <c r="J3" s="57">
        <f>'List nhap '!FM2</f>
        <v>0</v>
      </c>
      <c r="K3" s="57">
        <f>'List nhap '!GL2</f>
        <v>0</v>
      </c>
      <c r="L3" s="61">
        <f t="shared" ref="L3" si="0">CF3</f>
        <v>0</v>
      </c>
      <c r="M3" s="61">
        <f>CG3</f>
        <v>0</v>
      </c>
      <c r="N3" s="61">
        <f t="shared" ref="N3" si="1">CH3</f>
        <v>0</v>
      </c>
      <c r="O3" s="61">
        <f t="shared" ref="O3" si="2">CI3</f>
        <v>0</v>
      </c>
      <c r="P3" s="61">
        <f t="shared" ref="P3" si="3">CJ3</f>
        <v>80</v>
      </c>
      <c r="Q3" s="61">
        <f t="shared" ref="Q3:Q5" si="4">CK3</f>
        <v>80</v>
      </c>
      <c r="R3" s="57">
        <v>0</v>
      </c>
      <c r="S3" s="57">
        <v>0</v>
      </c>
      <c r="T3" s="57">
        <v>0</v>
      </c>
      <c r="U3" s="57">
        <v>0</v>
      </c>
      <c r="V3" s="57">
        <v>0</v>
      </c>
      <c r="W3" s="57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61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61">
        <v>0</v>
      </c>
      <c r="AK3" s="61">
        <v>0</v>
      </c>
      <c r="AL3" s="61">
        <v>0</v>
      </c>
      <c r="AM3" s="61">
        <v>0</v>
      </c>
      <c r="AN3" s="61">
        <v>0</v>
      </c>
      <c r="AO3" s="61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61">
        <v>0</v>
      </c>
      <c r="AW3" s="61">
        <v>0</v>
      </c>
      <c r="AX3" s="61">
        <v>0</v>
      </c>
      <c r="AY3" s="61">
        <v>0</v>
      </c>
      <c r="AZ3" s="61">
        <v>0</v>
      </c>
      <c r="BA3" s="61">
        <v>0</v>
      </c>
      <c r="BB3" s="57">
        <v>0</v>
      </c>
      <c r="BC3" s="57">
        <v>0</v>
      </c>
      <c r="BD3" s="57">
        <v>0</v>
      </c>
      <c r="BE3" s="57">
        <v>0</v>
      </c>
      <c r="BF3" s="57">
        <v>80</v>
      </c>
      <c r="BG3" s="57">
        <v>80</v>
      </c>
      <c r="BH3" s="61">
        <v>0</v>
      </c>
      <c r="BI3" s="61">
        <v>0</v>
      </c>
      <c r="BJ3" s="61">
        <v>0</v>
      </c>
      <c r="BK3" s="61">
        <v>0</v>
      </c>
      <c r="BL3" s="61">
        <v>80</v>
      </c>
      <c r="BM3" s="61">
        <v>80</v>
      </c>
      <c r="BN3" s="75">
        <v>0</v>
      </c>
      <c r="BO3" s="75">
        <v>0</v>
      </c>
      <c r="BP3" s="75">
        <v>0</v>
      </c>
      <c r="BQ3" s="75">
        <v>0</v>
      </c>
      <c r="BR3" s="75">
        <v>0</v>
      </c>
      <c r="BS3" s="75">
        <v>0</v>
      </c>
      <c r="BT3" s="61">
        <v>0</v>
      </c>
      <c r="BU3" s="61">
        <v>0</v>
      </c>
      <c r="BV3" s="61">
        <v>0</v>
      </c>
      <c r="BW3" s="61">
        <v>0</v>
      </c>
      <c r="BX3" s="61">
        <v>80</v>
      </c>
      <c r="BY3" s="61">
        <v>80</v>
      </c>
      <c r="BZ3" s="57">
        <f t="shared" ref="BZ3:BZ63" si="5">F3</f>
        <v>0</v>
      </c>
      <c r="CA3" s="57">
        <f t="shared" ref="CA3:CA63" si="6">G3</f>
        <v>0</v>
      </c>
      <c r="CB3" s="57">
        <f t="shared" ref="CB3:CB63" si="7">H3</f>
        <v>0</v>
      </c>
      <c r="CC3" s="57">
        <f t="shared" ref="CC3:CC63" si="8">I3</f>
        <v>0</v>
      </c>
      <c r="CD3" s="57">
        <f t="shared" ref="CD3:CD63" si="9">J3</f>
        <v>0</v>
      </c>
      <c r="CE3" s="57">
        <f t="shared" ref="CE3:CE63" si="10">K3</f>
        <v>0</v>
      </c>
      <c r="CF3" s="61">
        <f>IF((BN3+BB3+BZ3)&gt;150,150,(BN3+BB3+BZ3))</f>
        <v>0</v>
      </c>
      <c r="CG3" s="61">
        <f>IF((BC3+CA3+BO3)&gt;150,150,(BC3+CA3+BO3))</f>
        <v>0</v>
      </c>
      <c r="CH3" s="61">
        <f>IF((BD3+CB3+BP3)&gt;150,150,(BD3+CB3+BP3))</f>
        <v>0</v>
      </c>
      <c r="CI3" s="61">
        <f>IF((BQ3+CC3+BE3)&gt;150,150,(BQ3+CC3+BE3))</f>
        <v>0</v>
      </c>
      <c r="CJ3" s="61">
        <f>IF((BF3+CD3+BR3)&gt;150,150,(BF3+CD3+BR3))</f>
        <v>80</v>
      </c>
      <c r="CK3" s="61">
        <f>IF((BG3+CE3+BS3)&gt;150,150,(BG3+CE3+BS3))</f>
        <v>80</v>
      </c>
      <c r="CL3" s="62"/>
      <c r="CM3" s="62"/>
    </row>
    <row r="4" spans="1:91" ht="24.75" customHeight="1">
      <c r="A4" s="60">
        <v>2</v>
      </c>
      <c r="B4" s="60" t="s">
        <v>47</v>
      </c>
      <c r="C4" s="60" t="s">
        <v>53</v>
      </c>
      <c r="D4" s="60" t="s">
        <v>72</v>
      </c>
      <c r="E4" s="63" t="s">
        <v>317</v>
      </c>
      <c r="F4" s="57">
        <f>'List nhap '!AE3</f>
        <v>0</v>
      </c>
      <c r="G4" s="57">
        <f>'List nhap '!BR3</f>
        <v>0</v>
      </c>
      <c r="H4" s="57">
        <f>'List nhap '!BT3</f>
        <v>0</v>
      </c>
      <c r="I4" s="57">
        <f>'List nhap '!DV3</f>
        <v>0</v>
      </c>
      <c r="J4" s="57">
        <f>'List nhap '!FM3</f>
        <v>0</v>
      </c>
      <c r="K4" s="57" t="e">
        <v>#N/A</v>
      </c>
      <c r="L4" s="61">
        <f t="shared" ref="L4:L24" si="11">CF4</f>
        <v>0</v>
      </c>
      <c r="M4" s="61">
        <f t="shared" ref="M4:M24" si="12">CG4</f>
        <v>0</v>
      </c>
      <c r="N4" s="61">
        <f t="shared" ref="N4:N24" si="13">CH4</f>
        <v>0</v>
      </c>
      <c r="O4" s="61">
        <f t="shared" ref="O4:O24" si="14">CI4</f>
        <v>0</v>
      </c>
      <c r="P4" s="61">
        <f t="shared" ref="P4:P24" si="15">CJ4</f>
        <v>80</v>
      </c>
      <c r="Q4" s="61" t="e">
        <f t="shared" si="4"/>
        <v>#N/A</v>
      </c>
      <c r="R4" s="57">
        <v>0</v>
      </c>
      <c r="S4" s="57">
        <v>0</v>
      </c>
      <c r="T4" s="57">
        <v>0</v>
      </c>
      <c r="U4" s="57">
        <v>0</v>
      </c>
      <c r="V4" s="57">
        <v>0</v>
      </c>
      <c r="W4" s="57" t="e">
        <v>#N/A</v>
      </c>
      <c r="X4" s="61">
        <v>0</v>
      </c>
      <c r="Y4" s="61">
        <v>0</v>
      </c>
      <c r="Z4" s="61">
        <v>0</v>
      </c>
      <c r="AA4" s="61">
        <v>40</v>
      </c>
      <c r="AB4" s="61">
        <v>0</v>
      </c>
      <c r="AC4" s="61" t="e">
        <v>#N/A</v>
      </c>
      <c r="AD4" s="57">
        <v>0</v>
      </c>
      <c r="AE4" s="57">
        <v>0</v>
      </c>
      <c r="AF4" s="57">
        <v>0</v>
      </c>
      <c r="AG4" s="57">
        <v>0</v>
      </c>
      <c r="AH4" s="57">
        <v>40</v>
      </c>
      <c r="AI4" s="57" t="e">
        <v>#N/A</v>
      </c>
      <c r="AJ4" s="61">
        <v>0</v>
      </c>
      <c r="AK4" s="61">
        <v>0</v>
      </c>
      <c r="AL4" s="61">
        <v>0</v>
      </c>
      <c r="AM4" s="61">
        <v>0</v>
      </c>
      <c r="AN4" s="61">
        <v>40</v>
      </c>
      <c r="AO4" s="61" t="e">
        <v>#N/A</v>
      </c>
      <c r="AP4" s="57">
        <v>0</v>
      </c>
      <c r="AQ4" s="57">
        <v>0</v>
      </c>
      <c r="AR4" s="57">
        <v>0</v>
      </c>
      <c r="AS4" s="57">
        <v>0</v>
      </c>
      <c r="AT4" s="57">
        <v>0</v>
      </c>
      <c r="AU4" s="57" t="e">
        <v>#N/A</v>
      </c>
      <c r="AV4" s="61">
        <v>0</v>
      </c>
      <c r="AW4" s="61">
        <v>0</v>
      </c>
      <c r="AX4" s="61">
        <v>0</v>
      </c>
      <c r="AY4" s="61">
        <v>0</v>
      </c>
      <c r="AZ4" s="61">
        <v>40</v>
      </c>
      <c r="BA4" s="61" t="e">
        <v>#N/A</v>
      </c>
      <c r="BB4" s="57">
        <v>0</v>
      </c>
      <c r="BC4" s="57">
        <v>0</v>
      </c>
      <c r="BD4" s="57">
        <v>0</v>
      </c>
      <c r="BE4" s="57">
        <v>0</v>
      </c>
      <c r="BF4" s="57">
        <v>80</v>
      </c>
      <c r="BG4" s="57" t="e">
        <v>#N/A</v>
      </c>
      <c r="BH4" s="61">
        <v>0</v>
      </c>
      <c r="BI4" s="61">
        <v>0</v>
      </c>
      <c r="BJ4" s="61">
        <v>0</v>
      </c>
      <c r="BK4" s="61">
        <v>0</v>
      </c>
      <c r="BL4" s="61">
        <v>120</v>
      </c>
      <c r="BM4" s="61" t="e">
        <v>#N/A</v>
      </c>
      <c r="BN4" s="75">
        <v>0</v>
      </c>
      <c r="BO4" s="75">
        <v>0</v>
      </c>
      <c r="BP4" s="75">
        <v>0</v>
      </c>
      <c r="BQ4" s="75">
        <v>0</v>
      </c>
      <c r="BR4" s="75">
        <v>0</v>
      </c>
      <c r="BS4" s="75" t="e">
        <v>#N/A</v>
      </c>
      <c r="BT4" s="61">
        <v>0</v>
      </c>
      <c r="BU4" s="61">
        <v>0</v>
      </c>
      <c r="BV4" s="61">
        <v>0</v>
      </c>
      <c r="BW4" s="61">
        <v>0</v>
      </c>
      <c r="BX4" s="61">
        <v>80</v>
      </c>
      <c r="BY4" s="61" t="e">
        <v>#N/A</v>
      </c>
      <c r="BZ4" s="57">
        <f t="shared" si="5"/>
        <v>0</v>
      </c>
      <c r="CA4" s="57">
        <f t="shared" si="6"/>
        <v>0</v>
      </c>
      <c r="CB4" s="57">
        <f t="shared" si="7"/>
        <v>0</v>
      </c>
      <c r="CC4" s="57">
        <f t="shared" si="8"/>
        <v>0</v>
      </c>
      <c r="CD4" s="57">
        <f t="shared" si="9"/>
        <v>0</v>
      </c>
      <c r="CE4" s="57" t="e">
        <f t="shared" si="10"/>
        <v>#N/A</v>
      </c>
      <c r="CF4" s="61">
        <f t="shared" ref="CF4:CF63" si="16">IF((BN4+BB4+BZ4)&gt;150,150,(BN4+BB4+BZ4))</f>
        <v>0</v>
      </c>
      <c r="CG4" s="61">
        <f t="shared" ref="CG4:CG63" si="17">IF((BC4+CA4+BO4)&gt;150,150,(BC4+CA4+BO4))</f>
        <v>0</v>
      </c>
      <c r="CH4" s="61">
        <f t="shared" ref="CH4:CH63" si="18">IF((BD4+CB4+BP4)&gt;150,150,(BD4+CB4+BP4))</f>
        <v>0</v>
      </c>
      <c r="CI4" s="61">
        <f t="shared" ref="CI4:CI63" si="19">IF((BQ4+CC4+BE4)&gt;150,150,(BQ4+CC4+BE4))</f>
        <v>0</v>
      </c>
      <c r="CJ4" s="61">
        <f t="shared" ref="CJ4:CJ63" si="20">IF((BF4+CD4+BR4)&gt;150,150,(BF4+CD4+BR4))</f>
        <v>80</v>
      </c>
      <c r="CK4" s="61" t="e">
        <f t="shared" ref="CK4:CK63" si="21">IF((BG4+CE4+BS4)&gt;150,150,(BG4+CE4+BS4))</f>
        <v>#N/A</v>
      </c>
      <c r="CL4" s="62"/>
      <c r="CM4" s="62"/>
    </row>
    <row r="5" spans="1:91" ht="24.75" customHeight="1">
      <c r="A5" s="60">
        <v>3</v>
      </c>
      <c r="B5" s="60" t="s">
        <v>17</v>
      </c>
      <c r="C5" s="60" t="s">
        <v>54</v>
      </c>
      <c r="D5" s="60" t="s">
        <v>72</v>
      </c>
      <c r="E5" s="63" t="s">
        <v>316</v>
      </c>
      <c r="F5" s="57">
        <f>'List nhap '!AE4</f>
        <v>0</v>
      </c>
      <c r="G5" s="57">
        <f>'List nhap '!BR4</f>
        <v>0</v>
      </c>
      <c r="H5" s="57">
        <f>'List nhap '!BT4</f>
        <v>0</v>
      </c>
      <c r="I5" s="57">
        <f>'List nhap '!DV4</f>
        <v>0</v>
      </c>
      <c r="J5" s="57">
        <f>'List nhap '!FM4</f>
        <v>0</v>
      </c>
      <c r="K5" s="57">
        <f>'List nhap '!GL4</f>
        <v>0</v>
      </c>
      <c r="L5" s="61">
        <f t="shared" si="11"/>
        <v>0</v>
      </c>
      <c r="M5" s="61">
        <f t="shared" ref="M5" si="22">CG5</f>
        <v>0</v>
      </c>
      <c r="N5" s="61">
        <f t="shared" ref="N5" si="23">CH5</f>
        <v>0</v>
      </c>
      <c r="O5" s="61">
        <f t="shared" ref="O5" si="24">CI5</f>
        <v>0</v>
      </c>
      <c r="P5" s="61">
        <f t="shared" ref="P5" si="25">CJ5</f>
        <v>0</v>
      </c>
      <c r="Q5" s="61">
        <f t="shared" si="4"/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 t="e">
        <v>#N/A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 t="e">
        <v>#N/A</v>
      </c>
      <c r="AP5" s="57">
        <v>0</v>
      </c>
      <c r="AQ5" s="57">
        <v>0</v>
      </c>
      <c r="AR5" s="57">
        <v>0</v>
      </c>
      <c r="AS5" s="57">
        <v>0</v>
      </c>
      <c r="AT5" s="57">
        <v>0</v>
      </c>
      <c r="AU5" s="57">
        <v>0</v>
      </c>
      <c r="AV5" s="61">
        <v>0</v>
      </c>
      <c r="AW5" s="61">
        <v>0</v>
      </c>
      <c r="AX5" s="61">
        <v>0</v>
      </c>
      <c r="AY5" s="61">
        <v>0</v>
      </c>
      <c r="AZ5" s="61">
        <v>0</v>
      </c>
      <c r="BA5" s="61">
        <v>0</v>
      </c>
      <c r="BB5" s="57">
        <v>0</v>
      </c>
      <c r="BC5" s="57">
        <v>0</v>
      </c>
      <c r="BD5" s="57">
        <v>0</v>
      </c>
      <c r="BE5" s="57">
        <v>0</v>
      </c>
      <c r="BF5" s="57">
        <v>0</v>
      </c>
      <c r="BG5" s="57">
        <v>0</v>
      </c>
      <c r="BH5" s="61">
        <v>0</v>
      </c>
      <c r="BI5" s="61">
        <v>0</v>
      </c>
      <c r="BJ5" s="61">
        <v>0</v>
      </c>
      <c r="BK5" s="61">
        <v>0</v>
      </c>
      <c r="BL5" s="61">
        <v>0</v>
      </c>
      <c r="BM5" s="61">
        <v>0</v>
      </c>
      <c r="BN5" s="75">
        <v>0</v>
      </c>
      <c r="BO5" s="75">
        <v>0</v>
      </c>
      <c r="BP5" s="75">
        <v>0</v>
      </c>
      <c r="BQ5" s="75">
        <v>0</v>
      </c>
      <c r="BR5" s="75">
        <v>0</v>
      </c>
      <c r="BS5" s="75">
        <v>0</v>
      </c>
      <c r="BT5" s="61">
        <v>0</v>
      </c>
      <c r="BU5" s="61">
        <v>0</v>
      </c>
      <c r="BV5" s="61">
        <v>0</v>
      </c>
      <c r="BW5" s="61">
        <v>0</v>
      </c>
      <c r="BX5" s="61">
        <v>0</v>
      </c>
      <c r="BY5" s="61">
        <v>0</v>
      </c>
      <c r="BZ5" s="57">
        <f t="shared" si="5"/>
        <v>0</v>
      </c>
      <c r="CA5" s="57">
        <f t="shared" si="6"/>
        <v>0</v>
      </c>
      <c r="CB5" s="57">
        <f t="shared" si="7"/>
        <v>0</v>
      </c>
      <c r="CC5" s="57">
        <f t="shared" si="8"/>
        <v>0</v>
      </c>
      <c r="CD5" s="57">
        <f t="shared" si="9"/>
        <v>0</v>
      </c>
      <c r="CE5" s="57">
        <f t="shared" si="10"/>
        <v>0</v>
      </c>
      <c r="CF5" s="61">
        <f t="shared" si="16"/>
        <v>0</v>
      </c>
      <c r="CG5" s="61">
        <f t="shared" si="17"/>
        <v>0</v>
      </c>
      <c r="CH5" s="61">
        <f t="shared" si="18"/>
        <v>0</v>
      </c>
      <c r="CI5" s="61">
        <f t="shared" si="19"/>
        <v>0</v>
      </c>
      <c r="CJ5" s="61">
        <f t="shared" si="20"/>
        <v>0</v>
      </c>
      <c r="CK5" s="61">
        <f t="shared" si="21"/>
        <v>0</v>
      </c>
      <c r="CL5" s="62"/>
      <c r="CM5" s="62"/>
    </row>
    <row r="6" spans="1:91" ht="24.75" customHeight="1">
      <c r="A6" s="60">
        <v>4</v>
      </c>
      <c r="B6" s="60" t="s">
        <v>20</v>
      </c>
      <c r="C6" s="60" t="s">
        <v>56</v>
      </c>
      <c r="D6" s="60" t="s">
        <v>72</v>
      </c>
      <c r="E6" s="63" t="s">
        <v>11</v>
      </c>
      <c r="F6" s="57">
        <f>'List nhap '!AE5</f>
        <v>0</v>
      </c>
      <c r="G6" s="57">
        <f>'List nhap '!BR5</f>
        <v>0</v>
      </c>
      <c r="H6" s="57">
        <f>'List nhap '!BT5</f>
        <v>0</v>
      </c>
      <c r="I6" s="57">
        <f>'List nhap '!DV5</f>
        <v>0</v>
      </c>
      <c r="J6" s="57">
        <f>'List nhap '!FM5</f>
        <v>0</v>
      </c>
      <c r="K6" s="57" t="e">
        <v>#N/A</v>
      </c>
      <c r="L6" s="61">
        <f t="shared" si="11"/>
        <v>0</v>
      </c>
      <c r="M6" s="61">
        <f t="shared" si="12"/>
        <v>0</v>
      </c>
      <c r="N6" s="61">
        <f t="shared" si="13"/>
        <v>0</v>
      </c>
      <c r="O6" s="61">
        <f t="shared" si="14"/>
        <v>0</v>
      </c>
      <c r="P6" s="61">
        <f t="shared" si="15"/>
        <v>0</v>
      </c>
      <c r="Q6" s="61" t="e">
        <f t="shared" ref="Q6:Q24" si="26">CK6</f>
        <v>#N/A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 t="e">
        <v>#N/A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 t="e">
        <v>#N/A</v>
      </c>
      <c r="AD6" s="57">
        <v>0</v>
      </c>
      <c r="AE6" s="57">
        <v>0</v>
      </c>
      <c r="AF6" s="57">
        <v>0</v>
      </c>
      <c r="AG6" s="57">
        <v>0</v>
      </c>
      <c r="AH6" s="57">
        <v>80</v>
      </c>
      <c r="AI6" s="57" t="e">
        <v>#N/A</v>
      </c>
      <c r="AJ6" s="61">
        <v>0</v>
      </c>
      <c r="AK6" s="61">
        <v>0</v>
      </c>
      <c r="AL6" s="61">
        <v>0</v>
      </c>
      <c r="AM6" s="61">
        <v>0</v>
      </c>
      <c r="AN6" s="61">
        <v>80</v>
      </c>
      <c r="AO6" s="61" t="e">
        <v>#N/A</v>
      </c>
      <c r="AP6" s="57">
        <v>0</v>
      </c>
      <c r="AQ6" s="57">
        <v>0</v>
      </c>
      <c r="AR6" s="57">
        <v>0</v>
      </c>
      <c r="AS6" s="57">
        <v>0</v>
      </c>
      <c r="AT6" s="57">
        <v>0</v>
      </c>
      <c r="AU6" s="57" t="e">
        <v>#N/A</v>
      </c>
      <c r="AV6" s="61">
        <v>0</v>
      </c>
      <c r="AW6" s="61">
        <v>0</v>
      </c>
      <c r="AX6" s="61">
        <v>0</v>
      </c>
      <c r="AY6" s="61">
        <v>0</v>
      </c>
      <c r="AZ6" s="61">
        <v>80</v>
      </c>
      <c r="BA6" s="61" t="e">
        <v>#N/A</v>
      </c>
      <c r="BB6" s="57">
        <v>0</v>
      </c>
      <c r="BC6" s="57">
        <v>0</v>
      </c>
      <c r="BD6" s="57">
        <v>0</v>
      </c>
      <c r="BE6" s="57">
        <v>0</v>
      </c>
      <c r="BF6" s="57">
        <v>0</v>
      </c>
      <c r="BG6" s="57" t="e">
        <v>#N/A</v>
      </c>
      <c r="BH6" s="61">
        <v>0</v>
      </c>
      <c r="BI6" s="61">
        <v>0</v>
      </c>
      <c r="BJ6" s="61">
        <v>0</v>
      </c>
      <c r="BK6" s="61">
        <v>0</v>
      </c>
      <c r="BL6" s="61">
        <v>80</v>
      </c>
      <c r="BM6" s="61" t="e">
        <v>#N/A</v>
      </c>
      <c r="BN6" s="75">
        <v>0</v>
      </c>
      <c r="BO6" s="75">
        <v>0</v>
      </c>
      <c r="BP6" s="75">
        <v>0</v>
      </c>
      <c r="BQ6" s="75">
        <v>0</v>
      </c>
      <c r="BR6" s="75">
        <v>0</v>
      </c>
      <c r="BS6" s="75" t="e">
        <v>#N/A</v>
      </c>
      <c r="BT6" s="61">
        <v>0</v>
      </c>
      <c r="BU6" s="61">
        <v>0</v>
      </c>
      <c r="BV6" s="61">
        <v>0</v>
      </c>
      <c r="BW6" s="61">
        <v>0</v>
      </c>
      <c r="BX6" s="61">
        <v>0</v>
      </c>
      <c r="BY6" s="61" t="e">
        <v>#N/A</v>
      </c>
      <c r="BZ6" s="57">
        <f t="shared" si="5"/>
        <v>0</v>
      </c>
      <c r="CA6" s="57">
        <f t="shared" si="6"/>
        <v>0</v>
      </c>
      <c r="CB6" s="57">
        <f t="shared" si="7"/>
        <v>0</v>
      </c>
      <c r="CC6" s="57">
        <f t="shared" si="8"/>
        <v>0</v>
      </c>
      <c r="CD6" s="57">
        <f t="shared" si="9"/>
        <v>0</v>
      </c>
      <c r="CE6" s="57" t="e">
        <f t="shared" si="10"/>
        <v>#N/A</v>
      </c>
      <c r="CF6" s="61">
        <f t="shared" si="16"/>
        <v>0</v>
      </c>
      <c r="CG6" s="61">
        <f t="shared" si="17"/>
        <v>0</v>
      </c>
      <c r="CH6" s="61">
        <f t="shared" si="18"/>
        <v>0</v>
      </c>
      <c r="CI6" s="61">
        <f t="shared" si="19"/>
        <v>0</v>
      </c>
      <c r="CJ6" s="61">
        <f t="shared" si="20"/>
        <v>0</v>
      </c>
      <c r="CK6" s="61" t="e">
        <f t="shared" si="21"/>
        <v>#N/A</v>
      </c>
      <c r="CL6" s="62"/>
      <c r="CM6" s="62"/>
    </row>
    <row r="7" spans="1:91" ht="24.75" customHeight="1">
      <c r="A7" s="60">
        <v>5</v>
      </c>
      <c r="B7" s="60" t="s">
        <v>283</v>
      </c>
      <c r="C7" s="60" t="s">
        <v>488</v>
      </c>
      <c r="D7" s="60" t="s">
        <v>72</v>
      </c>
      <c r="E7" s="63" t="s">
        <v>6</v>
      </c>
      <c r="F7" s="57">
        <f>'List nhap '!AE6</f>
        <v>0</v>
      </c>
      <c r="G7" s="57">
        <f>'List nhap '!BR6</f>
        <v>0</v>
      </c>
      <c r="H7" s="57">
        <f>'List nhap '!BT6</f>
        <v>0</v>
      </c>
      <c r="I7" s="57">
        <f>'List nhap '!DV6</f>
        <v>0</v>
      </c>
      <c r="J7" s="57">
        <f>'List nhap '!FM6</f>
        <v>0</v>
      </c>
      <c r="K7" s="57">
        <f>'List nhap '!GL6</f>
        <v>0</v>
      </c>
      <c r="L7" s="61">
        <f t="shared" si="11"/>
        <v>0</v>
      </c>
      <c r="M7" s="61">
        <f t="shared" si="12"/>
        <v>0</v>
      </c>
      <c r="N7" s="61">
        <f t="shared" si="13"/>
        <v>0</v>
      </c>
      <c r="O7" s="61">
        <f t="shared" si="14"/>
        <v>0</v>
      </c>
      <c r="P7" s="61">
        <f>CJ7</f>
        <v>0</v>
      </c>
      <c r="Q7" s="61">
        <f t="shared" si="26"/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57">
        <v>0</v>
      </c>
      <c r="AQ7" s="57">
        <v>0</v>
      </c>
      <c r="AR7" s="57">
        <v>0</v>
      </c>
      <c r="AS7" s="57">
        <v>0</v>
      </c>
      <c r="AT7" s="57">
        <v>0</v>
      </c>
      <c r="AU7" s="57">
        <v>0</v>
      </c>
      <c r="AV7" s="61">
        <v>0</v>
      </c>
      <c r="AW7" s="61">
        <v>0</v>
      </c>
      <c r="AX7" s="61">
        <v>0</v>
      </c>
      <c r="AY7" s="61">
        <v>0</v>
      </c>
      <c r="AZ7" s="61">
        <v>0</v>
      </c>
      <c r="BA7" s="61">
        <v>0</v>
      </c>
      <c r="BB7" s="57">
        <v>0</v>
      </c>
      <c r="BC7" s="57">
        <v>0</v>
      </c>
      <c r="BD7" s="57">
        <v>0</v>
      </c>
      <c r="BE7" s="57">
        <v>0</v>
      </c>
      <c r="BF7" s="57">
        <v>0</v>
      </c>
      <c r="BG7" s="57">
        <v>0</v>
      </c>
      <c r="BH7" s="61">
        <v>0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75">
        <v>0</v>
      </c>
      <c r="BO7" s="75">
        <v>0</v>
      </c>
      <c r="BP7" s="75">
        <v>0</v>
      </c>
      <c r="BQ7" s="75">
        <v>0</v>
      </c>
      <c r="BR7" s="75">
        <v>0</v>
      </c>
      <c r="BS7" s="75">
        <v>0</v>
      </c>
      <c r="BT7" s="61">
        <v>0</v>
      </c>
      <c r="BU7" s="61">
        <v>0</v>
      </c>
      <c r="BV7" s="61">
        <v>0</v>
      </c>
      <c r="BW7" s="61">
        <v>0</v>
      </c>
      <c r="BX7" s="61">
        <v>0</v>
      </c>
      <c r="BY7" s="61">
        <v>0</v>
      </c>
      <c r="BZ7" s="57">
        <f t="shared" si="5"/>
        <v>0</v>
      </c>
      <c r="CA7" s="57">
        <f t="shared" si="6"/>
        <v>0</v>
      </c>
      <c r="CB7" s="57">
        <f t="shared" si="7"/>
        <v>0</v>
      </c>
      <c r="CC7" s="57">
        <f t="shared" si="8"/>
        <v>0</v>
      </c>
      <c r="CD7" s="57">
        <f t="shared" si="9"/>
        <v>0</v>
      </c>
      <c r="CE7" s="57">
        <f t="shared" si="10"/>
        <v>0</v>
      </c>
      <c r="CF7" s="61">
        <f t="shared" si="16"/>
        <v>0</v>
      </c>
      <c r="CG7" s="61">
        <f t="shared" si="17"/>
        <v>0</v>
      </c>
      <c r="CH7" s="61">
        <f t="shared" si="18"/>
        <v>0</v>
      </c>
      <c r="CI7" s="61">
        <f t="shared" si="19"/>
        <v>0</v>
      </c>
      <c r="CJ7" s="61">
        <f t="shared" si="20"/>
        <v>0</v>
      </c>
      <c r="CK7" s="61">
        <f t="shared" si="21"/>
        <v>0</v>
      </c>
      <c r="CL7" s="62"/>
      <c r="CM7" s="62"/>
    </row>
    <row r="8" spans="1:91" ht="24.75" customHeight="1">
      <c r="A8" s="60">
        <v>6</v>
      </c>
      <c r="B8" s="60" t="s">
        <v>283</v>
      </c>
      <c r="C8" s="60" t="s">
        <v>489</v>
      </c>
      <c r="D8" s="60" t="s">
        <v>72</v>
      </c>
      <c r="E8" s="63" t="s">
        <v>6</v>
      </c>
      <c r="F8" s="57">
        <f>'List nhap '!AE7</f>
        <v>0</v>
      </c>
      <c r="G8" s="57">
        <f>'List nhap '!BR7</f>
        <v>0</v>
      </c>
      <c r="H8" s="57">
        <f>'List nhap '!BT7</f>
        <v>0</v>
      </c>
      <c r="I8" s="57">
        <f>'List nhap '!DV7</f>
        <v>0</v>
      </c>
      <c r="J8" s="57">
        <f>'List nhap '!FM7</f>
        <v>0</v>
      </c>
      <c r="K8" s="57">
        <f>'List nhap '!GL7</f>
        <v>0</v>
      </c>
      <c r="L8" s="61">
        <f t="shared" ref="L8" si="27">CF8</f>
        <v>0</v>
      </c>
      <c r="M8" s="61">
        <f t="shared" ref="M8" si="28">CG8</f>
        <v>0</v>
      </c>
      <c r="N8" s="61">
        <f t="shared" ref="N8" si="29">CH8</f>
        <v>0</v>
      </c>
      <c r="O8" s="61">
        <f t="shared" ref="O8" si="30">CI8</f>
        <v>0</v>
      </c>
      <c r="P8" s="61">
        <f>CJ8</f>
        <v>0</v>
      </c>
      <c r="Q8" s="61">
        <f t="shared" ref="Q8" si="31">CK8</f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61">
        <v>0</v>
      </c>
      <c r="Y8" s="61">
        <v>0</v>
      </c>
      <c r="Z8" s="61">
        <v>0</v>
      </c>
      <c r="AA8" s="61">
        <v>0</v>
      </c>
      <c r="AB8" s="61">
        <v>0</v>
      </c>
      <c r="AC8" s="61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61">
        <v>0</v>
      </c>
      <c r="AK8" s="61">
        <v>0</v>
      </c>
      <c r="AL8" s="61">
        <v>0</v>
      </c>
      <c r="AM8" s="61">
        <v>0</v>
      </c>
      <c r="AN8" s="61">
        <v>0</v>
      </c>
      <c r="AO8" s="61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61">
        <v>0</v>
      </c>
      <c r="AW8" s="61">
        <v>0</v>
      </c>
      <c r="AX8" s="61">
        <v>0</v>
      </c>
      <c r="AY8" s="61">
        <v>0</v>
      </c>
      <c r="AZ8" s="61">
        <v>0</v>
      </c>
      <c r="BA8" s="61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61">
        <v>0</v>
      </c>
      <c r="BI8" s="61">
        <v>0</v>
      </c>
      <c r="BJ8" s="61">
        <v>0</v>
      </c>
      <c r="BK8" s="61">
        <v>0</v>
      </c>
      <c r="BL8" s="61">
        <v>0</v>
      </c>
      <c r="BM8" s="61">
        <v>0</v>
      </c>
      <c r="BN8" s="75">
        <v>0</v>
      </c>
      <c r="BO8" s="75">
        <v>0</v>
      </c>
      <c r="BP8" s="75">
        <v>0</v>
      </c>
      <c r="BQ8" s="75">
        <v>0</v>
      </c>
      <c r="BR8" s="75">
        <v>0</v>
      </c>
      <c r="BS8" s="75">
        <v>0</v>
      </c>
      <c r="BT8" s="61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57">
        <f t="shared" si="5"/>
        <v>0</v>
      </c>
      <c r="CA8" s="57">
        <f t="shared" si="6"/>
        <v>0</v>
      </c>
      <c r="CB8" s="57">
        <f t="shared" si="7"/>
        <v>0</v>
      </c>
      <c r="CC8" s="57">
        <f t="shared" si="8"/>
        <v>0</v>
      </c>
      <c r="CD8" s="57">
        <f t="shared" si="9"/>
        <v>0</v>
      </c>
      <c r="CE8" s="57">
        <f t="shared" si="10"/>
        <v>0</v>
      </c>
      <c r="CF8" s="61">
        <f t="shared" si="16"/>
        <v>0</v>
      </c>
      <c r="CG8" s="61">
        <f t="shared" si="17"/>
        <v>0</v>
      </c>
      <c r="CH8" s="61">
        <f t="shared" si="18"/>
        <v>0</v>
      </c>
      <c r="CI8" s="61">
        <f t="shared" si="19"/>
        <v>0</v>
      </c>
      <c r="CJ8" s="61">
        <f t="shared" si="20"/>
        <v>0</v>
      </c>
      <c r="CK8" s="61">
        <f t="shared" si="21"/>
        <v>0</v>
      </c>
      <c r="CL8" s="62"/>
      <c r="CM8" s="62"/>
    </row>
    <row r="9" spans="1:91" ht="24.75" customHeight="1">
      <c r="A9" s="60">
        <v>7</v>
      </c>
      <c r="B9" s="60" t="s">
        <v>284</v>
      </c>
      <c r="C9" s="60" t="s">
        <v>57</v>
      </c>
      <c r="D9" s="60" t="s">
        <v>72</v>
      </c>
      <c r="E9" s="63" t="s">
        <v>13</v>
      </c>
      <c r="F9" s="57">
        <f>'List nhap '!AE8</f>
        <v>0</v>
      </c>
      <c r="G9" s="57">
        <f>'List nhap '!BR8</f>
        <v>0</v>
      </c>
      <c r="H9" s="57">
        <f>'List nhap '!BT8</f>
        <v>0</v>
      </c>
      <c r="I9" s="57">
        <f>'List nhap '!DV8</f>
        <v>0</v>
      </c>
      <c r="J9" s="57">
        <f>'List nhap '!FM8</f>
        <v>0</v>
      </c>
      <c r="K9" s="57">
        <f>'List nhap '!GL8</f>
        <v>0</v>
      </c>
      <c r="L9" s="61">
        <f t="shared" si="11"/>
        <v>0</v>
      </c>
      <c r="M9" s="61">
        <f t="shared" si="12"/>
        <v>0</v>
      </c>
      <c r="N9" s="61">
        <f t="shared" si="13"/>
        <v>0</v>
      </c>
      <c r="O9" s="61">
        <f t="shared" si="14"/>
        <v>0</v>
      </c>
      <c r="P9" s="61">
        <f t="shared" si="15"/>
        <v>0</v>
      </c>
      <c r="Q9" s="61">
        <f t="shared" si="26"/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61">
        <v>0</v>
      </c>
      <c r="AK9" s="61">
        <v>0</v>
      </c>
      <c r="AL9" s="61">
        <v>0</v>
      </c>
      <c r="AM9" s="61">
        <v>0</v>
      </c>
      <c r="AN9" s="61">
        <v>0</v>
      </c>
      <c r="AO9" s="61">
        <v>0</v>
      </c>
      <c r="AP9" s="57">
        <v>0</v>
      </c>
      <c r="AQ9" s="57">
        <v>0</v>
      </c>
      <c r="AR9" s="57">
        <v>0</v>
      </c>
      <c r="AS9" s="57">
        <v>0</v>
      </c>
      <c r="AT9" s="57">
        <v>0</v>
      </c>
      <c r="AU9" s="57">
        <v>0</v>
      </c>
      <c r="AV9" s="61">
        <v>0</v>
      </c>
      <c r="AW9" s="61">
        <v>0</v>
      </c>
      <c r="AX9" s="61">
        <v>0</v>
      </c>
      <c r="AY9" s="61">
        <v>0</v>
      </c>
      <c r="AZ9" s="61">
        <v>0</v>
      </c>
      <c r="BA9" s="61">
        <v>0</v>
      </c>
      <c r="BB9" s="57">
        <v>0</v>
      </c>
      <c r="BC9" s="57">
        <v>0</v>
      </c>
      <c r="BD9" s="57">
        <v>0</v>
      </c>
      <c r="BE9" s="57">
        <v>0</v>
      </c>
      <c r="BF9" s="57">
        <v>0</v>
      </c>
      <c r="BG9" s="57">
        <v>0</v>
      </c>
      <c r="BH9" s="61">
        <v>0</v>
      </c>
      <c r="BI9" s="61">
        <v>0</v>
      </c>
      <c r="BJ9" s="61">
        <v>0</v>
      </c>
      <c r="BK9" s="61">
        <v>0</v>
      </c>
      <c r="BL9" s="61">
        <v>0</v>
      </c>
      <c r="BM9" s="61">
        <v>0</v>
      </c>
      <c r="BN9" s="75">
        <v>0</v>
      </c>
      <c r="BO9" s="75">
        <v>0</v>
      </c>
      <c r="BP9" s="75">
        <v>0</v>
      </c>
      <c r="BQ9" s="75">
        <v>0</v>
      </c>
      <c r="BR9" s="75">
        <v>0</v>
      </c>
      <c r="BS9" s="75">
        <v>0</v>
      </c>
      <c r="BT9" s="61">
        <v>0</v>
      </c>
      <c r="BU9" s="61">
        <v>0</v>
      </c>
      <c r="BV9" s="61">
        <v>0</v>
      </c>
      <c r="BW9" s="61">
        <v>0</v>
      </c>
      <c r="BX9" s="61">
        <v>0</v>
      </c>
      <c r="BY9" s="61">
        <v>0</v>
      </c>
      <c r="BZ9" s="57">
        <f t="shared" si="5"/>
        <v>0</v>
      </c>
      <c r="CA9" s="57">
        <f t="shared" si="6"/>
        <v>0</v>
      </c>
      <c r="CB9" s="57">
        <f t="shared" si="7"/>
        <v>0</v>
      </c>
      <c r="CC9" s="57">
        <f t="shared" si="8"/>
        <v>0</v>
      </c>
      <c r="CD9" s="57">
        <f t="shared" si="9"/>
        <v>0</v>
      </c>
      <c r="CE9" s="57">
        <f t="shared" si="10"/>
        <v>0</v>
      </c>
      <c r="CF9" s="61">
        <f t="shared" si="16"/>
        <v>0</v>
      </c>
      <c r="CG9" s="61">
        <f t="shared" si="17"/>
        <v>0</v>
      </c>
      <c r="CH9" s="61">
        <f t="shared" si="18"/>
        <v>0</v>
      </c>
      <c r="CI9" s="61">
        <f t="shared" si="19"/>
        <v>0</v>
      </c>
      <c r="CJ9" s="61">
        <f t="shared" si="20"/>
        <v>0</v>
      </c>
      <c r="CK9" s="61">
        <f t="shared" si="21"/>
        <v>0</v>
      </c>
      <c r="CL9" s="62"/>
      <c r="CM9" s="62"/>
    </row>
    <row r="10" spans="1:91" ht="24.75" customHeight="1">
      <c r="A10" s="60">
        <v>8</v>
      </c>
      <c r="B10" s="60" t="s">
        <v>285</v>
      </c>
      <c r="C10" s="60" t="s">
        <v>58</v>
      </c>
      <c r="D10" s="60" t="s">
        <v>72</v>
      </c>
      <c r="E10" s="63" t="s">
        <v>305</v>
      </c>
      <c r="F10" s="57">
        <f>'List nhap '!AE9</f>
        <v>0</v>
      </c>
      <c r="G10" s="57">
        <f>'List nhap '!BR9</f>
        <v>0</v>
      </c>
      <c r="H10" s="57">
        <f>'List nhap '!BT9</f>
        <v>0</v>
      </c>
      <c r="I10" s="57">
        <f>'List nhap '!DV9</f>
        <v>0</v>
      </c>
      <c r="J10" s="57">
        <f>'List nhap '!FM9</f>
        <v>0</v>
      </c>
      <c r="K10" s="57" t="e">
        <v>#N/A</v>
      </c>
      <c r="L10" s="61">
        <f t="shared" si="11"/>
        <v>0</v>
      </c>
      <c r="M10" s="61">
        <f t="shared" si="12"/>
        <v>0</v>
      </c>
      <c r="N10" s="61">
        <f t="shared" si="13"/>
        <v>0</v>
      </c>
      <c r="O10" s="61">
        <f t="shared" si="14"/>
        <v>0</v>
      </c>
      <c r="P10" s="61">
        <f t="shared" si="15"/>
        <v>0</v>
      </c>
      <c r="Q10" s="61" t="e">
        <f t="shared" si="26"/>
        <v>#N/A</v>
      </c>
      <c r="R10" s="57">
        <v>0</v>
      </c>
      <c r="S10" s="57">
        <v>0</v>
      </c>
      <c r="T10" s="57">
        <v>0</v>
      </c>
      <c r="U10" s="57">
        <v>0</v>
      </c>
      <c r="V10" s="57" t="e">
        <v>#N/A</v>
      </c>
      <c r="W10" s="57" t="e">
        <v>#N/A</v>
      </c>
      <c r="X10" s="61">
        <v>0</v>
      </c>
      <c r="Y10" s="61">
        <v>0</v>
      </c>
      <c r="Z10" s="61">
        <v>0</v>
      </c>
      <c r="AA10" s="61">
        <v>0</v>
      </c>
      <c r="AB10" s="61" t="e">
        <v>#N/A</v>
      </c>
      <c r="AC10" s="61" t="e">
        <v>#N/A</v>
      </c>
      <c r="AD10" s="57">
        <v>0</v>
      </c>
      <c r="AE10" s="57">
        <v>0</v>
      </c>
      <c r="AF10" s="57">
        <v>0</v>
      </c>
      <c r="AG10" s="57">
        <v>0</v>
      </c>
      <c r="AH10" s="57" t="e">
        <v>#N/A</v>
      </c>
      <c r="AI10" s="57" t="e">
        <v>#N/A</v>
      </c>
      <c r="AJ10" s="61">
        <v>0</v>
      </c>
      <c r="AK10" s="61">
        <v>0</v>
      </c>
      <c r="AL10" s="61">
        <v>0</v>
      </c>
      <c r="AM10" s="61">
        <v>0</v>
      </c>
      <c r="AN10" s="61" t="e">
        <v>#N/A</v>
      </c>
      <c r="AO10" s="61" t="e">
        <v>#N/A</v>
      </c>
      <c r="AP10" s="57">
        <v>0</v>
      </c>
      <c r="AQ10" s="57">
        <v>0</v>
      </c>
      <c r="AR10" s="57">
        <v>0</v>
      </c>
      <c r="AS10" s="57">
        <v>0</v>
      </c>
      <c r="AT10" s="57" t="e">
        <v>#N/A</v>
      </c>
      <c r="AU10" s="57" t="e">
        <v>#N/A</v>
      </c>
      <c r="AV10" s="61">
        <v>0</v>
      </c>
      <c r="AW10" s="61">
        <v>0</v>
      </c>
      <c r="AX10" s="61">
        <v>0</v>
      </c>
      <c r="AY10" s="61">
        <v>0</v>
      </c>
      <c r="AZ10" s="61" t="e">
        <v>#N/A</v>
      </c>
      <c r="BA10" s="61" t="e">
        <v>#N/A</v>
      </c>
      <c r="BB10" s="57">
        <v>0</v>
      </c>
      <c r="BC10" s="57">
        <v>0</v>
      </c>
      <c r="BD10" s="57">
        <v>0</v>
      </c>
      <c r="BE10" s="57">
        <v>0</v>
      </c>
      <c r="BF10" s="57" t="e">
        <v>#N/A</v>
      </c>
      <c r="BG10" s="57" t="e">
        <v>#N/A</v>
      </c>
      <c r="BH10" s="61">
        <v>0</v>
      </c>
      <c r="BI10" s="61">
        <v>0</v>
      </c>
      <c r="BJ10" s="61">
        <v>0</v>
      </c>
      <c r="BK10" s="61">
        <v>0</v>
      </c>
      <c r="BL10" s="61" t="e">
        <v>#N/A</v>
      </c>
      <c r="BM10" s="61" t="e">
        <v>#N/A</v>
      </c>
      <c r="BN10" s="75">
        <v>0</v>
      </c>
      <c r="BO10" s="75">
        <v>0</v>
      </c>
      <c r="BP10" s="75">
        <v>0</v>
      </c>
      <c r="BQ10" s="75">
        <v>0</v>
      </c>
      <c r="BR10" s="75">
        <v>0</v>
      </c>
      <c r="BS10" s="75" t="e">
        <v>#N/A</v>
      </c>
      <c r="BT10" s="61">
        <v>0</v>
      </c>
      <c r="BU10" s="61">
        <v>0</v>
      </c>
      <c r="BV10" s="61">
        <v>0</v>
      </c>
      <c r="BW10" s="61">
        <v>0</v>
      </c>
      <c r="BX10" s="61">
        <v>0</v>
      </c>
      <c r="BY10" s="61" t="e">
        <v>#N/A</v>
      </c>
      <c r="BZ10" s="57">
        <f t="shared" si="5"/>
        <v>0</v>
      </c>
      <c r="CA10" s="57">
        <f t="shared" si="6"/>
        <v>0</v>
      </c>
      <c r="CB10" s="57">
        <f t="shared" si="7"/>
        <v>0</v>
      </c>
      <c r="CC10" s="57">
        <f t="shared" si="8"/>
        <v>0</v>
      </c>
      <c r="CD10" s="57">
        <f t="shared" si="9"/>
        <v>0</v>
      </c>
      <c r="CE10" s="57" t="e">
        <f t="shared" si="10"/>
        <v>#N/A</v>
      </c>
      <c r="CF10" s="61">
        <f t="shared" si="16"/>
        <v>0</v>
      </c>
      <c r="CG10" s="61">
        <f t="shared" si="17"/>
        <v>0</v>
      </c>
      <c r="CH10" s="61">
        <f t="shared" si="18"/>
        <v>0</v>
      </c>
      <c r="CI10" s="61">
        <f t="shared" si="19"/>
        <v>0</v>
      </c>
      <c r="CJ10" s="124">
        <v>0</v>
      </c>
      <c r="CK10" s="61" t="e">
        <f t="shared" si="21"/>
        <v>#N/A</v>
      </c>
      <c r="CL10" s="62"/>
      <c r="CM10" s="62"/>
    </row>
    <row r="11" spans="1:91" ht="24.75" customHeight="1">
      <c r="A11" s="60">
        <v>9</v>
      </c>
      <c r="B11" s="60" t="s">
        <v>21</v>
      </c>
      <c r="C11" s="60" t="s">
        <v>59</v>
      </c>
      <c r="D11" s="60" t="s">
        <v>72</v>
      </c>
      <c r="E11" s="63" t="s">
        <v>321</v>
      </c>
      <c r="F11" s="57">
        <f>'List nhap '!AE10</f>
        <v>0</v>
      </c>
      <c r="G11" s="57">
        <f>'List nhap '!BR10</f>
        <v>0</v>
      </c>
      <c r="H11" s="57">
        <f>'List nhap '!BT10</f>
        <v>0</v>
      </c>
      <c r="I11" s="57">
        <f>'List nhap '!DV10</f>
        <v>0</v>
      </c>
      <c r="J11" s="57">
        <f>'List nhap '!FM10</f>
        <v>0</v>
      </c>
      <c r="K11" s="57">
        <f>'List nhap '!GL10</f>
        <v>0</v>
      </c>
      <c r="L11" s="61">
        <f t="shared" si="11"/>
        <v>0</v>
      </c>
      <c r="M11" s="61">
        <f t="shared" si="12"/>
        <v>0</v>
      </c>
      <c r="N11" s="61">
        <f t="shared" si="13"/>
        <v>0</v>
      </c>
      <c r="O11" s="61">
        <f t="shared" si="14"/>
        <v>0</v>
      </c>
      <c r="P11" s="61">
        <f t="shared" si="15"/>
        <v>150</v>
      </c>
      <c r="Q11" s="61" t="e">
        <f t="shared" si="26"/>
        <v>#N/A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40</v>
      </c>
      <c r="AJ11" s="61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40</v>
      </c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57">
        <v>0</v>
      </c>
      <c r="AV11" s="61">
        <v>0</v>
      </c>
      <c r="AW11" s="61">
        <v>0</v>
      </c>
      <c r="AX11" s="61">
        <v>0</v>
      </c>
      <c r="AY11" s="61">
        <v>0</v>
      </c>
      <c r="AZ11" s="61">
        <v>0</v>
      </c>
      <c r="BA11" s="61">
        <v>40</v>
      </c>
      <c r="BB11" s="57">
        <v>0</v>
      </c>
      <c r="BC11" s="57">
        <v>0</v>
      </c>
      <c r="BD11" s="57">
        <v>0</v>
      </c>
      <c r="BE11" s="57">
        <v>0</v>
      </c>
      <c r="BF11" s="57">
        <v>80</v>
      </c>
      <c r="BG11" s="57" t="e">
        <v>#N/A</v>
      </c>
      <c r="BH11" s="61">
        <v>0</v>
      </c>
      <c r="BI11" s="61">
        <v>0</v>
      </c>
      <c r="BJ11" s="61">
        <v>0</v>
      </c>
      <c r="BK11" s="61">
        <v>0</v>
      </c>
      <c r="BL11" s="61">
        <v>80</v>
      </c>
      <c r="BM11" s="61" t="e">
        <v>#N/A</v>
      </c>
      <c r="BN11" s="75">
        <v>0</v>
      </c>
      <c r="BO11" s="75">
        <v>0</v>
      </c>
      <c r="BP11" s="75">
        <v>0</v>
      </c>
      <c r="BQ11" s="75">
        <v>0</v>
      </c>
      <c r="BR11" s="75">
        <v>120</v>
      </c>
      <c r="BS11" s="75">
        <v>40</v>
      </c>
      <c r="BT11" s="61">
        <v>0</v>
      </c>
      <c r="BU11" s="61">
        <v>0</v>
      </c>
      <c r="BV11" s="61">
        <v>0</v>
      </c>
      <c r="BW11" s="61">
        <v>0</v>
      </c>
      <c r="BX11" s="61">
        <v>150</v>
      </c>
      <c r="BY11" s="61">
        <v>40</v>
      </c>
      <c r="BZ11" s="57">
        <f t="shared" si="5"/>
        <v>0</v>
      </c>
      <c r="CA11" s="57">
        <f t="shared" si="6"/>
        <v>0</v>
      </c>
      <c r="CB11" s="57">
        <f t="shared" si="7"/>
        <v>0</v>
      </c>
      <c r="CC11" s="57">
        <f t="shared" si="8"/>
        <v>0</v>
      </c>
      <c r="CD11" s="57">
        <f t="shared" si="9"/>
        <v>0</v>
      </c>
      <c r="CE11" s="57">
        <f t="shared" si="10"/>
        <v>0</v>
      </c>
      <c r="CF11" s="61">
        <f t="shared" si="16"/>
        <v>0</v>
      </c>
      <c r="CG11" s="61">
        <f t="shared" si="17"/>
        <v>0</v>
      </c>
      <c r="CH11" s="61">
        <f t="shared" si="18"/>
        <v>0</v>
      </c>
      <c r="CI11" s="61">
        <f t="shared" si="19"/>
        <v>0</v>
      </c>
      <c r="CJ11" s="61">
        <f t="shared" si="20"/>
        <v>150</v>
      </c>
      <c r="CK11" s="61" t="e">
        <f t="shared" si="21"/>
        <v>#N/A</v>
      </c>
      <c r="CL11" s="62"/>
      <c r="CM11" s="62"/>
    </row>
    <row r="12" spans="1:91" ht="24.75" customHeight="1">
      <c r="A12" s="60">
        <v>10</v>
      </c>
      <c r="B12" s="60" t="s">
        <v>48</v>
      </c>
      <c r="C12" s="60" t="s">
        <v>300</v>
      </c>
      <c r="D12" s="60" t="s">
        <v>72</v>
      </c>
      <c r="E12" s="63" t="s">
        <v>8</v>
      </c>
      <c r="F12" s="57">
        <f>'List nhap '!AE11</f>
        <v>0</v>
      </c>
      <c r="G12" s="57">
        <f>'List nhap '!BR11</f>
        <v>0</v>
      </c>
      <c r="H12" s="57">
        <f>'List nhap '!BT11</f>
        <v>0</v>
      </c>
      <c r="I12" s="57">
        <f>'List nhap '!DV11</f>
        <v>0</v>
      </c>
      <c r="J12" s="57">
        <f>'List nhap '!FM11</f>
        <v>0</v>
      </c>
      <c r="K12" s="57">
        <f>'List nhap '!GL11</f>
        <v>0</v>
      </c>
      <c r="L12" s="61">
        <f t="shared" si="11"/>
        <v>0</v>
      </c>
      <c r="M12" s="61">
        <f t="shared" si="12"/>
        <v>0</v>
      </c>
      <c r="N12" s="61">
        <f t="shared" si="13"/>
        <v>0</v>
      </c>
      <c r="O12" s="61">
        <f t="shared" si="14"/>
        <v>0</v>
      </c>
      <c r="P12" s="61">
        <f t="shared" si="15"/>
        <v>80</v>
      </c>
      <c r="Q12" s="61">
        <f t="shared" si="26"/>
        <v>80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61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61">
        <v>0</v>
      </c>
      <c r="AK12" s="61">
        <v>0</v>
      </c>
      <c r="AL12" s="61">
        <v>0</v>
      </c>
      <c r="AM12" s="61">
        <v>0</v>
      </c>
      <c r="AN12" s="61">
        <v>0</v>
      </c>
      <c r="AO12" s="61">
        <v>0</v>
      </c>
      <c r="AP12" s="57">
        <v>0</v>
      </c>
      <c r="AQ12" s="57">
        <v>0</v>
      </c>
      <c r="AR12" s="57">
        <v>0</v>
      </c>
      <c r="AS12" s="57">
        <v>0</v>
      </c>
      <c r="AT12" s="57">
        <v>0</v>
      </c>
      <c r="AU12" s="57">
        <v>0</v>
      </c>
      <c r="AV12" s="61">
        <v>0</v>
      </c>
      <c r="AW12" s="61">
        <v>0</v>
      </c>
      <c r="AX12" s="61">
        <v>0</v>
      </c>
      <c r="AY12" s="61">
        <v>0</v>
      </c>
      <c r="AZ12" s="61">
        <v>0</v>
      </c>
      <c r="BA12" s="61">
        <v>0</v>
      </c>
      <c r="BB12" s="57">
        <v>0</v>
      </c>
      <c r="BC12" s="57">
        <v>0</v>
      </c>
      <c r="BD12" s="57">
        <v>0</v>
      </c>
      <c r="BE12" s="57">
        <v>0</v>
      </c>
      <c r="BF12" s="57">
        <v>80</v>
      </c>
      <c r="BG12" s="57">
        <v>80</v>
      </c>
      <c r="BH12" s="61">
        <v>0</v>
      </c>
      <c r="BI12" s="61">
        <v>0</v>
      </c>
      <c r="BJ12" s="61">
        <v>0</v>
      </c>
      <c r="BK12" s="61">
        <v>0</v>
      </c>
      <c r="BL12" s="61">
        <v>80</v>
      </c>
      <c r="BM12" s="61">
        <v>80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61">
        <v>0</v>
      </c>
      <c r="BU12" s="61">
        <v>0</v>
      </c>
      <c r="BV12" s="61">
        <v>0</v>
      </c>
      <c r="BW12" s="61">
        <v>0</v>
      </c>
      <c r="BX12" s="61">
        <v>80</v>
      </c>
      <c r="BY12" s="61">
        <v>80</v>
      </c>
      <c r="BZ12" s="57">
        <f t="shared" si="5"/>
        <v>0</v>
      </c>
      <c r="CA12" s="57">
        <f t="shared" si="6"/>
        <v>0</v>
      </c>
      <c r="CB12" s="57">
        <f t="shared" si="7"/>
        <v>0</v>
      </c>
      <c r="CC12" s="57">
        <f t="shared" si="8"/>
        <v>0</v>
      </c>
      <c r="CD12" s="57">
        <f t="shared" si="9"/>
        <v>0</v>
      </c>
      <c r="CE12" s="57">
        <f t="shared" si="10"/>
        <v>0</v>
      </c>
      <c r="CF12" s="61">
        <f t="shared" si="16"/>
        <v>0</v>
      </c>
      <c r="CG12" s="61">
        <f t="shared" si="17"/>
        <v>0</v>
      </c>
      <c r="CH12" s="61">
        <f t="shared" si="18"/>
        <v>0</v>
      </c>
      <c r="CI12" s="61">
        <f t="shared" si="19"/>
        <v>0</v>
      </c>
      <c r="CJ12" s="61">
        <f t="shared" si="20"/>
        <v>80</v>
      </c>
      <c r="CK12" s="61">
        <f t="shared" si="21"/>
        <v>80</v>
      </c>
      <c r="CL12" s="62"/>
      <c r="CM12" s="62"/>
    </row>
    <row r="13" spans="1:91" ht="24.75" customHeight="1">
      <c r="A13" s="60">
        <v>11</v>
      </c>
      <c r="B13" s="60" t="s">
        <v>48</v>
      </c>
      <c r="C13" s="60" t="s">
        <v>425</v>
      </c>
      <c r="D13" s="60" t="s">
        <v>72</v>
      </c>
      <c r="E13" s="63" t="s">
        <v>8</v>
      </c>
      <c r="F13" s="57">
        <f>'List nhap '!AE12</f>
        <v>0</v>
      </c>
      <c r="G13" s="57">
        <f>'List nhap '!BR12</f>
        <v>0</v>
      </c>
      <c r="H13" s="57">
        <f>'List nhap '!BT12</f>
        <v>0</v>
      </c>
      <c r="I13" s="57">
        <f>'List nhap '!DV12</f>
        <v>0</v>
      </c>
      <c r="J13" s="57">
        <f>'List nhap '!FM12</f>
        <v>0</v>
      </c>
      <c r="K13" s="57">
        <f>'List nhap '!GL12</f>
        <v>0</v>
      </c>
      <c r="L13" s="61">
        <f t="shared" si="11"/>
        <v>0</v>
      </c>
      <c r="M13" s="61">
        <f t="shared" si="12"/>
        <v>0</v>
      </c>
      <c r="N13" s="61">
        <f t="shared" si="13"/>
        <v>0</v>
      </c>
      <c r="O13" s="61">
        <f t="shared" si="14"/>
        <v>0</v>
      </c>
      <c r="P13" s="61">
        <f t="shared" si="15"/>
        <v>80</v>
      </c>
      <c r="Q13" s="61">
        <f t="shared" si="26"/>
        <v>80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61">
        <v>0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61">
        <v>0</v>
      </c>
      <c r="AK13" s="61">
        <v>0</v>
      </c>
      <c r="AL13" s="61">
        <v>0</v>
      </c>
      <c r="AM13" s="61">
        <v>0</v>
      </c>
      <c r="AN13" s="61">
        <v>0</v>
      </c>
      <c r="AO13" s="61">
        <v>0</v>
      </c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57">
        <v>0</v>
      </c>
      <c r="AV13" s="61">
        <v>0</v>
      </c>
      <c r="AW13" s="61">
        <v>0</v>
      </c>
      <c r="AX13" s="61">
        <v>0</v>
      </c>
      <c r="AY13" s="61">
        <v>0</v>
      </c>
      <c r="AZ13" s="61">
        <v>0</v>
      </c>
      <c r="BA13" s="61">
        <v>0</v>
      </c>
      <c r="BB13" s="57">
        <v>0</v>
      </c>
      <c r="BC13" s="57">
        <v>0</v>
      </c>
      <c r="BD13" s="57">
        <v>0</v>
      </c>
      <c r="BE13" s="57">
        <v>0</v>
      </c>
      <c r="BF13" s="57">
        <v>80</v>
      </c>
      <c r="BG13" s="57">
        <v>80</v>
      </c>
      <c r="BH13" s="61">
        <v>0</v>
      </c>
      <c r="BI13" s="61">
        <v>0</v>
      </c>
      <c r="BJ13" s="61">
        <v>0</v>
      </c>
      <c r="BK13" s="61">
        <v>0</v>
      </c>
      <c r="BL13" s="61">
        <v>80</v>
      </c>
      <c r="BM13" s="61">
        <v>80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61">
        <v>0</v>
      </c>
      <c r="BU13" s="61">
        <v>0</v>
      </c>
      <c r="BV13" s="61">
        <v>0</v>
      </c>
      <c r="BW13" s="61">
        <v>0</v>
      </c>
      <c r="BX13" s="61">
        <v>80</v>
      </c>
      <c r="BY13" s="61">
        <v>80</v>
      </c>
      <c r="BZ13" s="57">
        <f t="shared" si="5"/>
        <v>0</v>
      </c>
      <c r="CA13" s="57">
        <f t="shared" si="6"/>
        <v>0</v>
      </c>
      <c r="CB13" s="57">
        <f t="shared" si="7"/>
        <v>0</v>
      </c>
      <c r="CC13" s="57">
        <f t="shared" si="8"/>
        <v>0</v>
      </c>
      <c r="CD13" s="57">
        <f t="shared" si="9"/>
        <v>0</v>
      </c>
      <c r="CE13" s="57">
        <f t="shared" si="10"/>
        <v>0</v>
      </c>
      <c r="CF13" s="61">
        <f t="shared" si="16"/>
        <v>0</v>
      </c>
      <c r="CG13" s="61">
        <f t="shared" si="17"/>
        <v>0</v>
      </c>
      <c r="CH13" s="61">
        <f t="shared" si="18"/>
        <v>0</v>
      </c>
      <c r="CI13" s="61">
        <f t="shared" si="19"/>
        <v>0</v>
      </c>
      <c r="CJ13" s="61">
        <f t="shared" si="20"/>
        <v>80</v>
      </c>
      <c r="CK13" s="61">
        <f t="shared" si="21"/>
        <v>80</v>
      </c>
      <c r="CL13" s="62"/>
      <c r="CM13" s="62"/>
    </row>
    <row r="14" spans="1:91" ht="24.75" customHeight="1">
      <c r="A14" s="60">
        <v>12</v>
      </c>
      <c r="B14" s="60" t="s">
        <v>70</v>
      </c>
      <c r="C14" s="60" t="s">
        <v>60</v>
      </c>
      <c r="D14" s="60" t="s">
        <v>72</v>
      </c>
      <c r="E14" s="63" t="s">
        <v>9</v>
      </c>
      <c r="F14" s="57">
        <f>'List nhap '!AE13</f>
        <v>0</v>
      </c>
      <c r="G14" s="57">
        <f>'List nhap '!BR13</f>
        <v>0</v>
      </c>
      <c r="H14" s="57">
        <f>'List nhap '!BT13</f>
        <v>0</v>
      </c>
      <c r="I14" s="57">
        <f>'List nhap '!DV13</f>
        <v>0</v>
      </c>
      <c r="J14" s="57">
        <f>'List nhap '!FM13</f>
        <v>0</v>
      </c>
      <c r="K14" s="57" t="e">
        <v>#N/A</v>
      </c>
      <c r="L14" s="61">
        <f t="shared" si="11"/>
        <v>0</v>
      </c>
      <c r="M14" s="61">
        <f t="shared" si="12"/>
        <v>0</v>
      </c>
      <c r="N14" s="61">
        <f t="shared" si="13"/>
        <v>0</v>
      </c>
      <c r="O14" s="61">
        <f t="shared" si="14"/>
        <v>0</v>
      </c>
      <c r="P14" s="61">
        <f t="shared" si="15"/>
        <v>120</v>
      </c>
      <c r="Q14" s="61" t="e">
        <f t="shared" si="26"/>
        <v>#N/A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 t="e">
        <v>#N/A</v>
      </c>
      <c r="X14" s="61">
        <v>0</v>
      </c>
      <c r="Y14" s="61">
        <v>0</v>
      </c>
      <c r="Z14" s="61">
        <v>0</v>
      </c>
      <c r="AA14" s="61">
        <v>40</v>
      </c>
      <c r="AB14" s="61">
        <v>0</v>
      </c>
      <c r="AC14" s="61" t="e">
        <v>#N/A</v>
      </c>
      <c r="AD14" s="57">
        <v>0</v>
      </c>
      <c r="AE14" s="57">
        <v>0</v>
      </c>
      <c r="AF14" s="57">
        <v>0</v>
      </c>
      <c r="AG14" s="57">
        <v>0</v>
      </c>
      <c r="AH14" s="57">
        <v>40</v>
      </c>
      <c r="AI14" s="57" t="e">
        <v>#N/A</v>
      </c>
      <c r="AJ14" s="61">
        <v>0</v>
      </c>
      <c r="AK14" s="61">
        <v>0</v>
      </c>
      <c r="AL14" s="61">
        <v>0</v>
      </c>
      <c r="AM14" s="61">
        <v>40</v>
      </c>
      <c r="AN14" s="61">
        <v>40</v>
      </c>
      <c r="AO14" s="61" t="e">
        <v>#N/A</v>
      </c>
      <c r="AP14" s="57">
        <v>0</v>
      </c>
      <c r="AQ14" s="57">
        <v>0</v>
      </c>
      <c r="AR14" s="57">
        <v>0</v>
      </c>
      <c r="AS14" s="57">
        <v>0</v>
      </c>
      <c r="AT14" s="57">
        <v>0</v>
      </c>
      <c r="AU14" s="57" t="e">
        <v>#N/A</v>
      </c>
      <c r="AV14" s="61">
        <v>0</v>
      </c>
      <c r="AW14" s="61">
        <v>0</v>
      </c>
      <c r="AX14" s="61">
        <v>0</v>
      </c>
      <c r="AY14" s="61">
        <v>0</v>
      </c>
      <c r="AZ14" s="61">
        <v>40</v>
      </c>
      <c r="BA14" s="61" t="e">
        <v>#N/A</v>
      </c>
      <c r="BB14" s="57">
        <v>0</v>
      </c>
      <c r="BC14" s="57">
        <v>0</v>
      </c>
      <c r="BD14" s="57">
        <v>0</v>
      </c>
      <c r="BE14" s="57">
        <v>0</v>
      </c>
      <c r="BF14" s="57">
        <v>80</v>
      </c>
      <c r="BG14" s="57" t="e">
        <v>#N/A</v>
      </c>
      <c r="BH14" s="61">
        <v>0</v>
      </c>
      <c r="BI14" s="61">
        <v>0</v>
      </c>
      <c r="BJ14" s="61">
        <v>0</v>
      </c>
      <c r="BK14" s="61">
        <v>0</v>
      </c>
      <c r="BL14" s="61">
        <v>120</v>
      </c>
      <c r="BM14" s="61" t="e">
        <v>#N/A</v>
      </c>
      <c r="BN14" s="75">
        <v>0</v>
      </c>
      <c r="BO14" s="75">
        <v>0</v>
      </c>
      <c r="BP14" s="75">
        <v>0</v>
      </c>
      <c r="BQ14" s="75">
        <v>0</v>
      </c>
      <c r="BR14" s="75">
        <v>40</v>
      </c>
      <c r="BS14" s="75" t="e">
        <v>#N/A</v>
      </c>
      <c r="BT14" s="61">
        <v>0</v>
      </c>
      <c r="BU14" s="61">
        <v>0</v>
      </c>
      <c r="BV14" s="61">
        <v>0</v>
      </c>
      <c r="BW14" s="61">
        <v>0</v>
      </c>
      <c r="BX14" s="61">
        <v>120</v>
      </c>
      <c r="BY14" s="61" t="e">
        <v>#N/A</v>
      </c>
      <c r="BZ14" s="57">
        <f t="shared" si="5"/>
        <v>0</v>
      </c>
      <c r="CA14" s="57">
        <f t="shared" si="6"/>
        <v>0</v>
      </c>
      <c r="CB14" s="57">
        <f t="shared" si="7"/>
        <v>0</v>
      </c>
      <c r="CC14" s="57">
        <f t="shared" si="8"/>
        <v>0</v>
      </c>
      <c r="CD14" s="57">
        <f t="shared" si="9"/>
        <v>0</v>
      </c>
      <c r="CE14" s="57" t="e">
        <f t="shared" si="10"/>
        <v>#N/A</v>
      </c>
      <c r="CF14" s="61">
        <f t="shared" si="16"/>
        <v>0</v>
      </c>
      <c r="CG14" s="61">
        <f t="shared" si="17"/>
        <v>0</v>
      </c>
      <c r="CH14" s="61">
        <f t="shared" si="18"/>
        <v>0</v>
      </c>
      <c r="CI14" s="61">
        <f t="shared" si="19"/>
        <v>0</v>
      </c>
      <c r="CJ14" s="61">
        <f t="shared" si="20"/>
        <v>120</v>
      </c>
      <c r="CK14" s="61" t="e">
        <f t="shared" si="21"/>
        <v>#N/A</v>
      </c>
      <c r="CL14" s="62"/>
      <c r="CM14" s="62"/>
    </row>
    <row r="15" spans="1:91" ht="24.75" customHeight="1">
      <c r="A15" s="60">
        <v>13</v>
      </c>
      <c r="B15" s="60" t="s">
        <v>22</v>
      </c>
      <c r="C15" s="60" t="s">
        <v>61</v>
      </c>
      <c r="D15" s="60" t="s">
        <v>72</v>
      </c>
      <c r="E15" s="63" t="s">
        <v>16</v>
      </c>
      <c r="F15" s="57">
        <f>'List nhap '!AE14</f>
        <v>0</v>
      </c>
      <c r="G15" s="57">
        <f>'List nhap '!BR14</f>
        <v>0</v>
      </c>
      <c r="H15" s="57">
        <f>'List nhap '!BT14</f>
        <v>0</v>
      </c>
      <c r="I15" s="57">
        <f>'List nhap '!DV14</f>
        <v>0</v>
      </c>
      <c r="J15" s="57">
        <f>'List nhap '!FM14</f>
        <v>0</v>
      </c>
      <c r="K15" s="57">
        <f>'List nhap '!GL14</f>
        <v>0</v>
      </c>
      <c r="L15" s="61">
        <f t="shared" si="11"/>
        <v>0</v>
      </c>
      <c r="M15" s="61">
        <f t="shared" si="12"/>
        <v>0</v>
      </c>
      <c r="N15" s="61">
        <f t="shared" si="13"/>
        <v>0</v>
      </c>
      <c r="O15" s="61">
        <f t="shared" si="14"/>
        <v>0</v>
      </c>
      <c r="P15" s="61">
        <f t="shared" si="15"/>
        <v>80</v>
      </c>
      <c r="Q15" s="61">
        <f t="shared" si="26"/>
        <v>80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80</v>
      </c>
      <c r="AI15" s="57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80</v>
      </c>
      <c r="AO15" s="61">
        <v>0</v>
      </c>
      <c r="AP15" s="57">
        <v>0</v>
      </c>
      <c r="AQ15" s="57">
        <v>0</v>
      </c>
      <c r="AR15" s="57">
        <v>0</v>
      </c>
      <c r="AS15" s="57">
        <v>0</v>
      </c>
      <c r="AT15" s="57">
        <v>0</v>
      </c>
      <c r="AU15" s="57">
        <v>0</v>
      </c>
      <c r="AV15" s="61">
        <v>0</v>
      </c>
      <c r="AW15" s="61">
        <v>0</v>
      </c>
      <c r="AX15" s="61">
        <v>0</v>
      </c>
      <c r="AY15" s="61">
        <v>0</v>
      </c>
      <c r="AZ15" s="61">
        <v>80</v>
      </c>
      <c r="BA15" s="61">
        <v>0</v>
      </c>
      <c r="BB15" s="57">
        <v>0</v>
      </c>
      <c r="BC15" s="57">
        <v>0</v>
      </c>
      <c r="BD15" s="57">
        <v>0</v>
      </c>
      <c r="BE15" s="57">
        <v>0</v>
      </c>
      <c r="BF15" s="57">
        <v>80</v>
      </c>
      <c r="BG15" s="57">
        <v>80</v>
      </c>
      <c r="BH15" s="61">
        <v>0</v>
      </c>
      <c r="BI15" s="61">
        <v>0</v>
      </c>
      <c r="BJ15" s="61">
        <v>0</v>
      </c>
      <c r="BK15" s="61">
        <v>0</v>
      </c>
      <c r="BL15" s="61">
        <v>150</v>
      </c>
      <c r="BM15" s="61">
        <v>80</v>
      </c>
      <c r="BN15" s="75">
        <v>0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61">
        <v>0</v>
      </c>
      <c r="BU15" s="61">
        <v>0</v>
      </c>
      <c r="BV15" s="61">
        <v>0</v>
      </c>
      <c r="BW15" s="61">
        <v>0</v>
      </c>
      <c r="BX15" s="61">
        <v>80</v>
      </c>
      <c r="BY15" s="61">
        <v>80</v>
      </c>
      <c r="BZ15" s="57">
        <f t="shared" si="5"/>
        <v>0</v>
      </c>
      <c r="CA15" s="57">
        <f t="shared" si="6"/>
        <v>0</v>
      </c>
      <c r="CB15" s="57">
        <f t="shared" si="7"/>
        <v>0</v>
      </c>
      <c r="CC15" s="57">
        <f t="shared" si="8"/>
        <v>0</v>
      </c>
      <c r="CD15" s="57">
        <f t="shared" si="9"/>
        <v>0</v>
      </c>
      <c r="CE15" s="57">
        <f t="shared" si="10"/>
        <v>0</v>
      </c>
      <c r="CF15" s="61">
        <f t="shared" si="16"/>
        <v>0</v>
      </c>
      <c r="CG15" s="61">
        <f t="shared" si="17"/>
        <v>0</v>
      </c>
      <c r="CH15" s="61">
        <f t="shared" si="18"/>
        <v>0</v>
      </c>
      <c r="CI15" s="61">
        <f t="shared" si="19"/>
        <v>0</v>
      </c>
      <c r="CJ15" s="61">
        <f t="shared" si="20"/>
        <v>80</v>
      </c>
      <c r="CK15" s="61">
        <f t="shared" si="21"/>
        <v>80</v>
      </c>
      <c r="CL15" s="62"/>
      <c r="CM15" s="62"/>
    </row>
    <row r="16" spans="1:91" ht="24.75" customHeight="1">
      <c r="A16" s="60">
        <v>14</v>
      </c>
      <c r="B16" s="60" t="s">
        <v>50</v>
      </c>
      <c r="C16" s="60" t="s">
        <v>62</v>
      </c>
      <c r="D16" s="60" t="s">
        <v>72</v>
      </c>
      <c r="E16" s="63" t="s">
        <v>25</v>
      </c>
      <c r="F16" s="57">
        <f>'List nhap '!AE15</f>
        <v>0</v>
      </c>
      <c r="G16" s="57">
        <f>'List nhap '!BR15</f>
        <v>0</v>
      </c>
      <c r="H16" s="57">
        <f>'List nhap '!BT15</f>
        <v>0</v>
      </c>
      <c r="I16" s="57">
        <f>'List nhap '!DV15</f>
        <v>0</v>
      </c>
      <c r="J16" s="57">
        <f>'List nhap '!FM15</f>
        <v>0</v>
      </c>
      <c r="K16" s="57">
        <f>'List nhap '!GL15</f>
        <v>0</v>
      </c>
      <c r="L16" s="61">
        <f t="shared" si="11"/>
        <v>0</v>
      </c>
      <c r="M16" s="61">
        <f t="shared" si="12"/>
        <v>0</v>
      </c>
      <c r="N16" s="61">
        <f t="shared" si="13"/>
        <v>0</v>
      </c>
      <c r="O16" s="61">
        <f t="shared" si="14"/>
        <v>0</v>
      </c>
      <c r="P16" s="61">
        <f t="shared" si="15"/>
        <v>80</v>
      </c>
      <c r="Q16" s="61">
        <f t="shared" si="26"/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0</v>
      </c>
      <c r="AC16" s="61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61">
        <v>0</v>
      </c>
      <c r="AK16" s="61">
        <v>0</v>
      </c>
      <c r="AL16" s="61">
        <v>0</v>
      </c>
      <c r="AM16" s="61">
        <v>0</v>
      </c>
      <c r="AN16" s="61">
        <v>0</v>
      </c>
      <c r="AO16" s="61">
        <v>0</v>
      </c>
      <c r="AP16" s="57">
        <v>0</v>
      </c>
      <c r="AQ16" s="57">
        <v>0</v>
      </c>
      <c r="AR16" s="57">
        <v>0</v>
      </c>
      <c r="AS16" s="57">
        <v>0</v>
      </c>
      <c r="AT16" s="57">
        <v>0</v>
      </c>
      <c r="AU16" s="57">
        <v>0</v>
      </c>
      <c r="AV16" s="61">
        <v>0</v>
      </c>
      <c r="AW16" s="61">
        <v>0</v>
      </c>
      <c r="AX16" s="61">
        <v>0</v>
      </c>
      <c r="AY16" s="61">
        <v>0</v>
      </c>
      <c r="AZ16" s="61">
        <v>0</v>
      </c>
      <c r="BA16" s="61">
        <v>0</v>
      </c>
      <c r="BB16" s="57">
        <v>0</v>
      </c>
      <c r="BC16" s="57">
        <v>0</v>
      </c>
      <c r="BD16" s="57">
        <v>0</v>
      </c>
      <c r="BE16" s="57">
        <v>0</v>
      </c>
      <c r="BF16" s="57">
        <v>80</v>
      </c>
      <c r="BG16" s="57">
        <v>0</v>
      </c>
      <c r="BH16" s="61">
        <v>0</v>
      </c>
      <c r="BI16" s="61">
        <v>0</v>
      </c>
      <c r="BJ16" s="61">
        <v>0</v>
      </c>
      <c r="BK16" s="61">
        <v>0</v>
      </c>
      <c r="BL16" s="61">
        <v>80</v>
      </c>
      <c r="BM16" s="61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80</v>
      </c>
      <c r="BY16" s="61">
        <v>0</v>
      </c>
      <c r="BZ16" s="57">
        <f t="shared" si="5"/>
        <v>0</v>
      </c>
      <c r="CA16" s="57">
        <f t="shared" si="6"/>
        <v>0</v>
      </c>
      <c r="CB16" s="57">
        <f t="shared" si="7"/>
        <v>0</v>
      </c>
      <c r="CC16" s="57">
        <f t="shared" si="8"/>
        <v>0</v>
      </c>
      <c r="CD16" s="57">
        <f t="shared" si="9"/>
        <v>0</v>
      </c>
      <c r="CE16" s="57">
        <f t="shared" si="10"/>
        <v>0</v>
      </c>
      <c r="CF16" s="61">
        <f t="shared" si="16"/>
        <v>0</v>
      </c>
      <c r="CG16" s="61">
        <f t="shared" si="17"/>
        <v>0</v>
      </c>
      <c r="CH16" s="61">
        <f t="shared" si="18"/>
        <v>0</v>
      </c>
      <c r="CI16" s="61">
        <f t="shared" si="19"/>
        <v>0</v>
      </c>
      <c r="CJ16" s="61">
        <f t="shared" si="20"/>
        <v>80</v>
      </c>
      <c r="CK16" s="61">
        <f t="shared" si="21"/>
        <v>0</v>
      </c>
      <c r="CL16" s="62"/>
      <c r="CM16" s="62"/>
    </row>
    <row r="17" spans="1:91" ht="24.75" customHeight="1">
      <c r="A17" s="60">
        <v>15</v>
      </c>
      <c r="B17" s="60" t="s">
        <v>286</v>
      </c>
      <c r="C17" s="60" t="s">
        <v>63</v>
      </c>
      <c r="D17" s="60" t="s">
        <v>72</v>
      </c>
      <c r="E17" s="63" t="s">
        <v>12</v>
      </c>
      <c r="F17" s="57">
        <f>'List nhap '!AE16</f>
        <v>0</v>
      </c>
      <c r="G17" s="57">
        <f>'List nhap '!BR16</f>
        <v>0</v>
      </c>
      <c r="H17" s="57">
        <f>'List nhap '!BT16</f>
        <v>0</v>
      </c>
      <c r="I17" s="57">
        <f>'List nhap '!DV16</f>
        <v>0</v>
      </c>
      <c r="J17" s="57">
        <f>'List nhap '!FM16</f>
        <v>0</v>
      </c>
      <c r="K17" s="57">
        <f>'List nhap '!GL16</f>
        <v>0</v>
      </c>
      <c r="L17" s="61">
        <f t="shared" si="11"/>
        <v>0</v>
      </c>
      <c r="M17" s="61">
        <f t="shared" si="12"/>
        <v>0</v>
      </c>
      <c r="N17" s="61">
        <f t="shared" si="13"/>
        <v>0</v>
      </c>
      <c r="O17" s="61">
        <f t="shared" si="14"/>
        <v>0</v>
      </c>
      <c r="P17" s="61">
        <f t="shared" si="15"/>
        <v>120</v>
      </c>
      <c r="Q17" s="61">
        <f t="shared" si="26"/>
        <v>120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61">
        <v>0</v>
      </c>
      <c r="Y17" s="61">
        <v>0</v>
      </c>
      <c r="Z17" s="61">
        <v>0</v>
      </c>
      <c r="AA17" s="61">
        <v>0</v>
      </c>
      <c r="AB17" s="61">
        <v>0</v>
      </c>
      <c r="AC17" s="61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61">
        <v>0</v>
      </c>
      <c r="AK17" s="61">
        <v>0</v>
      </c>
      <c r="AL17" s="61">
        <v>0</v>
      </c>
      <c r="AM17" s="61">
        <v>0</v>
      </c>
      <c r="AN17" s="61">
        <v>0</v>
      </c>
      <c r="AO17" s="61">
        <v>0</v>
      </c>
      <c r="AP17" s="57">
        <v>0</v>
      </c>
      <c r="AQ17" s="57">
        <v>0</v>
      </c>
      <c r="AR17" s="57">
        <v>0</v>
      </c>
      <c r="AS17" s="57">
        <v>0</v>
      </c>
      <c r="AT17" s="57">
        <v>0</v>
      </c>
      <c r="AU17" s="57">
        <v>0</v>
      </c>
      <c r="AV17" s="61">
        <v>0</v>
      </c>
      <c r="AW17" s="61">
        <v>0</v>
      </c>
      <c r="AX17" s="61">
        <v>0</v>
      </c>
      <c r="AY17" s="61">
        <v>0</v>
      </c>
      <c r="AZ17" s="61">
        <v>0</v>
      </c>
      <c r="BA17" s="61">
        <v>0</v>
      </c>
      <c r="BB17" s="57">
        <v>0</v>
      </c>
      <c r="BC17" s="57">
        <v>0</v>
      </c>
      <c r="BD17" s="57">
        <v>0</v>
      </c>
      <c r="BE17" s="57">
        <v>0</v>
      </c>
      <c r="BF17" s="57">
        <v>80</v>
      </c>
      <c r="BG17" s="57">
        <v>80</v>
      </c>
      <c r="BH17" s="61">
        <v>0</v>
      </c>
      <c r="BI17" s="61">
        <v>0</v>
      </c>
      <c r="BJ17" s="61">
        <v>0</v>
      </c>
      <c r="BK17" s="61">
        <v>0</v>
      </c>
      <c r="BL17" s="61">
        <v>80</v>
      </c>
      <c r="BM17" s="61">
        <v>80</v>
      </c>
      <c r="BN17" s="75">
        <v>0</v>
      </c>
      <c r="BO17" s="75">
        <v>0</v>
      </c>
      <c r="BP17" s="75">
        <v>0</v>
      </c>
      <c r="BQ17" s="75">
        <v>0</v>
      </c>
      <c r="BR17" s="75">
        <v>40</v>
      </c>
      <c r="BS17" s="75">
        <v>40</v>
      </c>
      <c r="BT17" s="61">
        <v>0</v>
      </c>
      <c r="BU17" s="61">
        <v>0</v>
      </c>
      <c r="BV17" s="61">
        <v>0</v>
      </c>
      <c r="BW17" s="61">
        <v>0</v>
      </c>
      <c r="BX17" s="61">
        <v>120</v>
      </c>
      <c r="BY17" s="61">
        <v>120</v>
      </c>
      <c r="BZ17" s="57">
        <f t="shared" si="5"/>
        <v>0</v>
      </c>
      <c r="CA17" s="57">
        <f t="shared" si="6"/>
        <v>0</v>
      </c>
      <c r="CB17" s="57">
        <f t="shared" si="7"/>
        <v>0</v>
      </c>
      <c r="CC17" s="57">
        <f t="shared" si="8"/>
        <v>0</v>
      </c>
      <c r="CD17" s="57">
        <f t="shared" si="9"/>
        <v>0</v>
      </c>
      <c r="CE17" s="57">
        <f t="shared" si="10"/>
        <v>0</v>
      </c>
      <c r="CF17" s="61">
        <f t="shared" si="16"/>
        <v>0</v>
      </c>
      <c r="CG17" s="61">
        <f t="shared" si="17"/>
        <v>0</v>
      </c>
      <c r="CH17" s="61">
        <f t="shared" si="18"/>
        <v>0</v>
      </c>
      <c r="CI17" s="61">
        <f t="shared" si="19"/>
        <v>0</v>
      </c>
      <c r="CJ17" s="61">
        <f t="shared" si="20"/>
        <v>120</v>
      </c>
      <c r="CK17" s="61">
        <f t="shared" si="21"/>
        <v>120</v>
      </c>
      <c r="CL17" s="62"/>
      <c r="CM17" s="62"/>
    </row>
    <row r="18" spans="1:91" ht="24.75" customHeight="1">
      <c r="A18" s="60">
        <v>16</v>
      </c>
      <c r="B18" s="60" t="s">
        <v>287</v>
      </c>
      <c r="C18" s="60" t="s">
        <v>64</v>
      </c>
      <c r="D18" s="60" t="s">
        <v>72</v>
      </c>
      <c r="E18" s="63" t="s">
        <v>26</v>
      </c>
      <c r="F18" s="57">
        <f>'List nhap '!AE17</f>
        <v>0</v>
      </c>
      <c r="G18" s="57">
        <f>'List nhap '!BR17</f>
        <v>0</v>
      </c>
      <c r="H18" s="57">
        <f>'List nhap '!BT17</f>
        <v>0</v>
      </c>
      <c r="I18" s="57">
        <f>'List nhap '!DV17</f>
        <v>0</v>
      </c>
      <c r="J18" s="57">
        <f>'List nhap '!FM17</f>
        <v>0</v>
      </c>
      <c r="K18" s="57">
        <f>'List nhap '!GL17</f>
        <v>0</v>
      </c>
      <c r="L18" s="61">
        <f t="shared" si="11"/>
        <v>0</v>
      </c>
      <c r="M18" s="61">
        <f t="shared" si="12"/>
        <v>0</v>
      </c>
      <c r="N18" s="61">
        <f t="shared" si="13"/>
        <v>0</v>
      </c>
      <c r="O18" s="61">
        <f t="shared" si="14"/>
        <v>0</v>
      </c>
      <c r="P18" s="61">
        <f t="shared" si="15"/>
        <v>80</v>
      </c>
      <c r="Q18" s="61">
        <f t="shared" si="26"/>
        <v>80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80</v>
      </c>
      <c r="AU18" s="57">
        <v>0</v>
      </c>
      <c r="AV18" s="61">
        <v>0</v>
      </c>
      <c r="AW18" s="61">
        <v>0</v>
      </c>
      <c r="AX18" s="61">
        <v>0</v>
      </c>
      <c r="AY18" s="61">
        <v>0</v>
      </c>
      <c r="AZ18" s="61">
        <v>80</v>
      </c>
      <c r="BA18" s="61">
        <v>0</v>
      </c>
      <c r="BB18" s="57">
        <v>0</v>
      </c>
      <c r="BC18" s="57">
        <v>0</v>
      </c>
      <c r="BD18" s="57">
        <v>0</v>
      </c>
      <c r="BE18" s="57">
        <v>0</v>
      </c>
      <c r="BF18" s="57">
        <v>80</v>
      </c>
      <c r="BG18" s="57">
        <v>80</v>
      </c>
      <c r="BH18" s="61">
        <v>0</v>
      </c>
      <c r="BI18" s="61">
        <v>0</v>
      </c>
      <c r="BJ18" s="61">
        <v>0</v>
      </c>
      <c r="BK18" s="61">
        <v>0</v>
      </c>
      <c r="BL18" s="61">
        <v>150</v>
      </c>
      <c r="BM18" s="61">
        <v>80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150</v>
      </c>
      <c r="BY18" s="61">
        <v>80</v>
      </c>
      <c r="BZ18" s="57">
        <f t="shared" si="5"/>
        <v>0</v>
      </c>
      <c r="CA18" s="57">
        <f t="shared" si="6"/>
        <v>0</v>
      </c>
      <c r="CB18" s="57">
        <f t="shared" si="7"/>
        <v>0</v>
      </c>
      <c r="CC18" s="57">
        <f t="shared" si="8"/>
        <v>0</v>
      </c>
      <c r="CD18" s="57">
        <f t="shared" si="9"/>
        <v>0</v>
      </c>
      <c r="CE18" s="57">
        <f t="shared" si="10"/>
        <v>0</v>
      </c>
      <c r="CF18" s="61">
        <f t="shared" si="16"/>
        <v>0</v>
      </c>
      <c r="CG18" s="61">
        <f t="shared" si="17"/>
        <v>0</v>
      </c>
      <c r="CH18" s="61">
        <f t="shared" si="18"/>
        <v>0</v>
      </c>
      <c r="CI18" s="61">
        <f t="shared" si="19"/>
        <v>0</v>
      </c>
      <c r="CJ18" s="61">
        <f t="shared" si="20"/>
        <v>80</v>
      </c>
      <c r="CK18" s="61">
        <f t="shared" si="21"/>
        <v>80</v>
      </c>
      <c r="CL18" s="62"/>
      <c r="CM18" s="62"/>
    </row>
    <row r="19" spans="1:91" ht="24.75" customHeight="1">
      <c r="A19" s="60">
        <v>17</v>
      </c>
      <c r="B19" s="60" t="s">
        <v>478</v>
      </c>
      <c r="C19" s="60" t="s">
        <v>477</v>
      </c>
      <c r="D19" s="60" t="s">
        <v>72</v>
      </c>
      <c r="E19" s="63" t="s">
        <v>476</v>
      </c>
      <c r="F19" s="57">
        <f>'List nhap '!AE18</f>
        <v>0</v>
      </c>
      <c r="G19" s="57">
        <f>'List nhap '!BR18</f>
        <v>0</v>
      </c>
      <c r="H19" s="57">
        <f>'List nhap '!BT18</f>
        <v>0</v>
      </c>
      <c r="I19" s="57">
        <f>'List nhap '!DV18</f>
        <v>0</v>
      </c>
      <c r="J19" s="57">
        <f>'List nhap '!FM18</f>
        <v>0</v>
      </c>
      <c r="K19" s="57">
        <f>'List nhap '!GL18</f>
        <v>0</v>
      </c>
      <c r="L19" s="61">
        <f t="shared" ref="L19:L20" si="32">CF19</f>
        <v>0</v>
      </c>
      <c r="M19" s="61">
        <f t="shared" ref="M19:M20" si="33">CG19</f>
        <v>0</v>
      </c>
      <c r="N19" s="61">
        <f t="shared" ref="N19:N20" si="34">CH19</f>
        <v>0</v>
      </c>
      <c r="O19" s="61">
        <f t="shared" ref="O19:O20" si="35">CI19</f>
        <v>0</v>
      </c>
      <c r="P19" s="61">
        <f t="shared" ref="P19:P20" si="36">CJ19</f>
        <v>0</v>
      </c>
      <c r="Q19" s="61">
        <f t="shared" si="26"/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 t="e">
        <v>#N/A</v>
      </c>
      <c r="X19" s="61">
        <v>0</v>
      </c>
      <c r="Y19" s="61">
        <v>0</v>
      </c>
      <c r="Z19" s="61">
        <v>0</v>
      </c>
      <c r="AA19" s="61">
        <v>0</v>
      </c>
      <c r="AB19" s="61">
        <v>0</v>
      </c>
      <c r="AC19" s="61" t="e">
        <v>#N/A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61">
        <v>0</v>
      </c>
      <c r="AK19" s="61">
        <v>0</v>
      </c>
      <c r="AL19" s="61">
        <v>0</v>
      </c>
      <c r="AM19" s="61">
        <v>0</v>
      </c>
      <c r="AN19" s="61">
        <v>0</v>
      </c>
      <c r="AO19" s="61">
        <v>0</v>
      </c>
      <c r="AP19" s="57">
        <v>0</v>
      </c>
      <c r="AQ19" s="57">
        <v>0</v>
      </c>
      <c r="AR19" s="57">
        <v>0</v>
      </c>
      <c r="AS19" s="57">
        <v>0</v>
      </c>
      <c r="AT19" s="57">
        <v>0</v>
      </c>
      <c r="AU19" s="57">
        <v>0</v>
      </c>
      <c r="AV19" s="61">
        <v>0</v>
      </c>
      <c r="AW19" s="61">
        <v>0</v>
      </c>
      <c r="AX19" s="61">
        <v>0</v>
      </c>
      <c r="AY19" s="61">
        <v>0</v>
      </c>
      <c r="AZ19" s="61">
        <v>0</v>
      </c>
      <c r="BA19" s="61">
        <v>0</v>
      </c>
      <c r="BB19" s="57">
        <v>0</v>
      </c>
      <c r="BC19" s="57">
        <v>0</v>
      </c>
      <c r="BD19" s="57">
        <v>0</v>
      </c>
      <c r="BE19" s="57">
        <v>0</v>
      </c>
      <c r="BF19" s="57">
        <v>0</v>
      </c>
      <c r="BG19" s="57">
        <v>0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0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57">
        <f t="shared" si="5"/>
        <v>0</v>
      </c>
      <c r="CA19" s="57">
        <f t="shared" si="6"/>
        <v>0</v>
      </c>
      <c r="CB19" s="57">
        <f t="shared" si="7"/>
        <v>0</v>
      </c>
      <c r="CC19" s="57">
        <f t="shared" si="8"/>
        <v>0</v>
      </c>
      <c r="CD19" s="57">
        <f t="shared" si="9"/>
        <v>0</v>
      </c>
      <c r="CE19" s="57">
        <f t="shared" si="10"/>
        <v>0</v>
      </c>
      <c r="CF19" s="61">
        <f t="shared" si="16"/>
        <v>0</v>
      </c>
      <c r="CG19" s="61">
        <f t="shared" si="17"/>
        <v>0</v>
      </c>
      <c r="CH19" s="61">
        <f t="shared" si="18"/>
        <v>0</v>
      </c>
      <c r="CI19" s="61">
        <f t="shared" si="19"/>
        <v>0</v>
      </c>
      <c r="CJ19" s="61">
        <f t="shared" si="20"/>
        <v>0</v>
      </c>
      <c r="CK19" s="61">
        <f t="shared" si="21"/>
        <v>0</v>
      </c>
      <c r="CL19" s="62"/>
      <c r="CM19" s="62"/>
    </row>
    <row r="20" spans="1:91" ht="24.75" customHeight="1">
      <c r="A20" s="60">
        <v>18</v>
      </c>
      <c r="B20" s="60" t="s">
        <v>19</v>
      </c>
      <c r="C20" s="60" t="s">
        <v>65</v>
      </c>
      <c r="D20" s="60" t="s">
        <v>72</v>
      </c>
      <c r="E20" s="63" t="s">
        <v>473</v>
      </c>
      <c r="F20" s="57">
        <f>'List nhap '!AE19</f>
        <v>0</v>
      </c>
      <c r="G20" s="57">
        <f>'List nhap '!BR19</f>
        <v>0</v>
      </c>
      <c r="H20" s="57">
        <f>'List nhap '!BT19</f>
        <v>0</v>
      </c>
      <c r="I20" s="57">
        <f>'List nhap '!DV19</f>
        <v>0</v>
      </c>
      <c r="J20" s="57">
        <f>'List nhap '!FM19</f>
        <v>0</v>
      </c>
      <c r="K20" s="57">
        <f>'List nhap '!GL19</f>
        <v>0</v>
      </c>
      <c r="L20" s="61">
        <f t="shared" si="32"/>
        <v>0</v>
      </c>
      <c r="M20" s="61">
        <f t="shared" si="33"/>
        <v>0</v>
      </c>
      <c r="N20" s="61">
        <f t="shared" si="34"/>
        <v>0</v>
      </c>
      <c r="O20" s="61">
        <f t="shared" si="35"/>
        <v>0</v>
      </c>
      <c r="P20" s="61">
        <f t="shared" si="36"/>
        <v>80</v>
      </c>
      <c r="Q20" s="61">
        <f t="shared" ref="Q20" si="37">CK20</f>
        <v>80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80</v>
      </c>
      <c r="AI20" s="57">
        <v>0</v>
      </c>
      <c r="AJ20" s="61">
        <v>0</v>
      </c>
      <c r="AK20" s="61">
        <v>0</v>
      </c>
      <c r="AL20" s="61">
        <v>0</v>
      </c>
      <c r="AM20" s="61">
        <v>0</v>
      </c>
      <c r="AN20" s="61">
        <v>80</v>
      </c>
      <c r="AO20" s="61">
        <v>0</v>
      </c>
      <c r="AP20" s="57">
        <v>0</v>
      </c>
      <c r="AQ20" s="57">
        <v>0</v>
      </c>
      <c r="AR20" s="57">
        <v>0</v>
      </c>
      <c r="AS20" s="57">
        <v>0</v>
      </c>
      <c r="AT20" s="57">
        <v>0</v>
      </c>
      <c r="AU20" s="57">
        <v>0</v>
      </c>
      <c r="AV20" s="61">
        <v>0</v>
      </c>
      <c r="AW20" s="61">
        <v>0</v>
      </c>
      <c r="AX20" s="61">
        <v>0</v>
      </c>
      <c r="AY20" s="61">
        <v>0</v>
      </c>
      <c r="AZ20" s="61">
        <v>80</v>
      </c>
      <c r="BA20" s="61">
        <v>0</v>
      </c>
      <c r="BB20" s="57">
        <v>0</v>
      </c>
      <c r="BC20" s="57">
        <v>0</v>
      </c>
      <c r="BD20" s="57">
        <v>0</v>
      </c>
      <c r="BE20" s="57">
        <v>0</v>
      </c>
      <c r="BF20" s="57">
        <v>80</v>
      </c>
      <c r="BG20" s="57">
        <v>80</v>
      </c>
      <c r="BH20" s="61">
        <v>0</v>
      </c>
      <c r="BI20" s="61">
        <v>0</v>
      </c>
      <c r="BJ20" s="61">
        <v>0</v>
      </c>
      <c r="BK20" s="61">
        <v>0</v>
      </c>
      <c r="BL20" s="61">
        <v>150</v>
      </c>
      <c r="BM20" s="61">
        <v>80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61">
        <v>0</v>
      </c>
      <c r="BU20" s="61">
        <v>0</v>
      </c>
      <c r="BV20" s="61">
        <v>0</v>
      </c>
      <c r="BW20" s="61">
        <v>0</v>
      </c>
      <c r="BX20" s="61">
        <v>80</v>
      </c>
      <c r="BY20" s="61">
        <v>80</v>
      </c>
      <c r="BZ20" s="57">
        <f t="shared" si="5"/>
        <v>0</v>
      </c>
      <c r="CA20" s="57">
        <f t="shared" si="6"/>
        <v>0</v>
      </c>
      <c r="CB20" s="57">
        <f t="shared" si="7"/>
        <v>0</v>
      </c>
      <c r="CC20" s="57">
        <f t="shared" si="8"/>
        <v>0</v>
      </c>
      <c r="CD20" s="57">
        <f t="shared" si="9"/>
        <v>0</v>
      </c>
      <c r="CE20" s="57">
        <f t="shared" si="10"/>
        <v>0</v>
      </c>
      <c r="CF20" s="61">
        <f t="shared" si="16"/>
        <v>0</v>
      </c>
      <c r="CG20" s="61">
        <f t="shared" si="17"/>
        <v>0</v>
      </c>
      <c r="CH20" s="61">
        <f t="shared" si="18"/>
        <v>0</v>
      </c>
      <c r="CI20" s="61">
        <f t="shared" si="19"/>
        <v>0</v>
      </c>
      <c r="CJ20" s="61">
        <f t="shared" si="20"/>
        <v>80</v>
      </c>
      <c r="CK20" s="61">
        <f t="shared" si="21"/>
        <v>80</v>
      </c>
      <c r="CL20" s="62"/>
      <c r="CM20" s="62"/>
    </row>
    <row r="21" spans="1:91" ht="24.75" customHeight="1">
      <c r="A21" s="60">
        <v>19</v>
      </c>
      <c r="B21" s="60" t="s">
        <v>45</v>
      </c>
      <c r="C21" s="60" t="s">
        <v>66</v>
      </c>
      <c r="D21" s="60" t="s">
        <v>72</v>
      </c>
      <c r="E21" s="63" t="s">
        <v>10</v>
      </c>
      <c r="F21" s="57">
        <f>'List nhap '!AE20</f>
        <v>0</v>
      </c>
      <c r="G21" s="57">
        <f>'List nhap '!BR20</f>
        <v>0</v>
      </c>
      <c r="H21" s="57">
        <f>'List nhap '!BT20</f>
        <v>0</v>
      </c>
      <c r="I21" s="57">
        <f>'List nhap '!DV20</f>
        <v>0</v>
      </c>
      <c r="J21" s="57" t="e">
        <v>#N/A</v>
      </c>
      <c r="K21" s="57" t="e">
        <v>#N/A</v>
      </c>
      <c r="L21" s="61">
        <f t="shared" si="11"/>
        <v>0</v>
      </c>
      <c r="M21" s="61">
        <f t="shared" si="12"/>
        <v>0</v>
      </c>
      <c r="N21" s="61">
        <f t="shared" si="13"/>
        <v>0</v>
      </c>
      <c r="O21" s="61">
        <f t="shared" si="14"/>
        <v>0</v>
      </c>
      <c r="P21" s="61" t="e">
        <f t="shared" si="15"/>
        <v>#N/A</v>
      </c>
      <c r="Q21" s="61" t="e">
        <f t="shared" si="26"/>
        <v>#N/A</v>
      </c>
      <c r="R21" s="57">
        <v>0</v>
      </c>
      <c r="S21" s="57">
        <v>0</v>
      </c>
      <c r="T21" s="57">
        <v>0</v>
      </c>
      <c r="U21" s="57">
        <v>0</v>
      </c>
      <c r="V21" s="57" t="e">
        <v>#N/A</v>
      </c>
      <c r="W21" s="57" t="e">
        <v>#N/A</v>
      </c>
      <c r="X21" s="61">
        <v>0</v>
      </c>
      <c r="Y21" s="61">
        <v>0</v>
      </c>
      <c r="Z21" s="61">
        <v>0</v>
      </c>
      <c r="AA21" s="61">
        <v>0</v>
      </c>
      <c r="AB21" s="61" t="e">
        <v>#N/A</v>
      </c>
      <c r="AC21" s="61" t="e">
        <v>#N/A</v>
      </c>
      <c r="AD21" s="57">
        <v>0</v>
      </c>
      <c r="AE21" s="57">
        <v>0</v>
      </c>
      <c r="AF21" s="57">
        <v>0</v>
      </c>
      <c r="AG21" s="57">
        <v>0</v>
      </c>
      <c r="AH21" s="57" t="e">
        <v>#N/A</v>
      </c>
      <c r="AI21" s="57" t="e">
        <v>#N/A</v>
      </c>
      <c r="AJ21" s="61">
        <v>0</v>
      </c>
      <c r="AK21" s="61">
        <v>0</v>
      </c>
      <c r="AL21" s="61">
        <v>0</v>
      </c>
      <c r="AM21" s="61">
        <v>0</v>
      </c>
      <c r="AN21" s="61" t="e">
        <v>#N/A</v>
      </c>
      <c r="AO21" s="61" t="e">
        <v>#N/A</v>
      </c>
      <c r="AP21" s="57">
        <v>0</v>
      </c>
      <c r="AQ21" s="57">
        <v>0</v>
      </c>
      <c r="AR21" s="57">
        <v>0</v>
      </c>
      <c r="AS21" s="57">
        <v>0</v>
      </c>
      <c r="AT21" s="57" t="e">
        <v>#N/A</v>
      </c>
      <c r="AU21" s="57" t="e">
        <v>#N/A</v>
      </c>
      <c r="AV21" s="61">
        <v>0</v>
      </c>
      <c r="AW21" s="61">
        <v>0</v>
      </c>
      <c r="AX21" s="61">
        <v>0</v>
      </c>
      <c r="AY21" s="61">
        <v>0</v>
      </c>
      <c r="AZ21" s="61" t="e">
        <v>#N/A</v>
      </c>
      <c r="BA21" s="61" t="e">
        <v>#N/A</v>
      </c>
      <c r="BB21" s="57">
        <v>0</v>
      </c>
      <c r="BC21" s="57">
        <v>0</v>
      </c>
      <c r="BD21" s="57">
        <v>0</v>
      </c>
      <c r="BE21" s="57">
        <v>0</v>
      </c>
      <c r="BF21" s="57" t="e">
        <v>#N/A</v>
      </c>
      <c r="BG21" s="57" t="e">
        <v>#N/A</v>
      </c>
      <c r="BH21" s="61">
        <v>0</v>
      </c>
      <c r="BI21" s="61">
        <v>0</v>
      </c>
      <c r="BJ21" s="61">
        <v>0</v>
      </c>
      <c r="BK21" s="61">
        <v>0</v>
      </c>
      <c r="BL21" s="61" t="e">
        <v>#N/A</v>
      </c>
      <c r="BM21" s="61" t="e">
        <v>#N/A</v>
      </c>
      <c r="BN21" s="75">
        <v>0</v>
      </c>
      <c r="BO21" s="75">
        <v>0</v>
      </c>
      <c r="BP21" s="75">
        <v>0</v>
      </c>
      <c r="BQ21" s="75">
        <v>0</v>
      </c>
      <c r="BR21" s="75" t="e">
        <v>#N/A</v>
      </c>
      <c r="BS21" s="75" t="e">
        <v>#N/A</v>
      </c>
      <c r="BT21" s="61">
        <v>0</v>
      </c>
      <c r="BU21" s="61">
        <v>0</v>
      </c>
      <c r="BV21" s="61">
        <v>0</v>
      </c>
      <c r="BW21" s="61">
        <v>0</v>
      </c>
      <c r="BX21" s="61" t="e">
        <v>#N/A</v>
      </c>
      <c r="BY21" s="61" t="e">
        <v>#N/A</v>
      </c>
      <c r="BZ21" s="57">
        <f t="shared" si="5"/>
        <v>0</v>
      </c>
      <c r="CA21" s="57">
        <f t="shared" si="6"/>
        <v>0</v>
      </c>
      <c r="CB21" s="57">
        <f t="shared" si="7"/>
        <v>0</v>
      </c>
      <c r="CC21" s="57">
        <f t="shared" si="8"/>
        <v>0</v>
      </c>
      <c r="CD21" s="57" t="e">
        <f t="shared" si="9"/>
        <v>#N/A</v>
      </c>
      <c r="CE21" s="57" t="e">
        <f t="shared" si="10"/>
        <v>#N/A</v>
      </c>
      <c r="CF21" s="61">
        <f t="shared" si="16"/>
        <v>0</v>
      </c>
      <c r="CG21" s="61">
        <f t="shared" si="17"/>
        <v>0</v>
      </c>
      <c r="CH21" s="61">
        <f t="shared" si="18"/>
        <v>0</v>
      </c>
      <c r="CI21" s="61">
        <f t="shared" si="19"/>
        <v>0</v>
      </c>
      <c r="CJ21" s="61" t="e">
        <f t="shared" si="20"/>
        <v>#N/A</v>
      </c>
      <c r="CK21" s="61" t="e">
        <f t="shared" si="21"/>
        <v>#N/A</v>
      </c>
      <c r="CL21" s="62"/>
      <c r="CM21" s="62"/>
    </row>
    <row r="22" spans="1:91" ht="24.75" customHeight="1">
      <c r="A22" s="60">
        <v>20</v>
      </c>
      <c r="B22" s="60" t="s">
        <v>18</v>
      </c>
      <c r="C22" s="60" t="s">
        <v>67</v>
      </c>
      <c r="D22" s="60" t="s">
        <v>72</v>
      </c>
      <c r="E22" s="63" t="s">
        <v>306</v>
      </c>
      <c r="F22" s="57">
        <f>'List nhap '!AE21</f>
        <v>0</v>
      </c>
      <c r="G22" s="57">
        <f>'List nhap '!BR21</f>
        <v>0</v>
      </c>
      <c r="H22" s="57">
        <f>'List nhap '!BT21</f>
        <v>0</v>
      </c>
      <c r="I22" s="57">
        <f>'List nhap '!DV21</f>
        <v>0</v>
      </c>
      <c r="J22" s="57">
        <f>'List nhap '!FM21</f>
        <v>0</v>
      </c>
      <c r="K22" s="57">
        <f>'List nhap '!GL21</f>
        <v>0</v>
      </c>
      <c r="L22" s="61">
        <f t="shared" si="11"/>
        <v>0</v>
      </c>
      <c r="M22" s="61">
        <f t="shared" si="12"/>
        <v>0</v>
      </c>
      <c r="N22" s="61">
        <f t="shared" si="13"/>
        <v>0</v>
      </c>
      <c r="O22" s="61">
        <f t="shared" si="14"/>
        <v>0</v>
      </c>
      <c r="P22" s="61">
        <f t="shared" si="15"/>
        <v>0</v>
      </c>
      <c r="Q22" s="61">
        <f t="shared" si="26"/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61">
        <v>0</v>
      </c>
      <c r="AK22" s="61">
        <v>0</v>
      </c>
      <c r="AL22" s="61">
        <v>0</v>
      </c>
      <c r="AM22" s="61">
        <v>0</v>
      </c>
      <c r="AN22" s="61">
        <v>0</v>
      </c>
      <c r="AO22" s="61">
        <v>0</v>
      </c>
      <c r="AP22" s="57">
        <v>0</v>
      </c>
      <c r="AQ22" s="57">
        <v>0</v>
      </c>
      <c r="AR22" s="57">
        <v>0</v>
      </c>
      <c r="AS22" s="57">
        <v>0</v>
      </c>
      <c r="AT22" s="57">
        <v>0</v>
      </c>
      <c r="AU22" s="57">
        <v>0</v>
      </c>
      <c r="AV22" s="61">
        <v>0</v>
      </c>
      <c r="AW22" s="61">
        <v>0</v>
      </c>
      <c r="AX22" s="61">
        <v>0</v>
      </c>
      <c r="AY22" s="61">
        <v>0</v>
      </c>
      <c r="AZ22" s="61">
        <v>0</v>
      </c>
      <c r="BA22" s="61">
        <v>0</v>
      </c>
      <c r="BB22" s="57">
        <v>0</v>
      </c>
      <c r="BC22" s="57">
        <v>0</v>
      </c>
      <c r="BD22" s="57">
        <v>0</v>
      </c>
      <c r="BE22" s="57">
        <v>0</v>
      </c>
      <c r="BF22" s="57">
        <v>0</v>
      </c>
      <c r="BG22" s="57">
        <v>0</v>
      </c>
      <c r="BH22" s="61">
        <v>0</v>
      </c>
      <c r="BI22" s="61">
        <v>0</v>
      </c>
      <c r="BJ22" s="61">
        <v>0</v>
      </c>
      <c r="BK22" s="61">
        <v>0</v>
      </c>
      <c r="BL22" s="61">
        <v>0</v>
      </c>
      <c r="BM22" s="61">
        <v>0</v>
      </c>
      <c r="BN22" s="75">
        <v>0</v>
      </c>
      <c r="BO22" s="75">
        <v>0</v>
      </c>
      <c r="BP22" s="75">
        <v>0</v>
      </c>
      <c r="BQ22" s="75">
        <v>0</v>
      </c>
      <c r="BR22" s="75">
        <v>0</v>
      </c>
      <c r="BS22" s="75">
        <v>0</v>
      </c>
      <c r="BT22" s="61">
        <v>0</v>
      </c>
      <c r="BU22" s="61">
        <v>0</v>
      </c>
      <c r="BV22" s="61">
        <v>0</v>
      </c>
      <c r="BW22" s="61">
        <v>0</v>
      </c>
      <c r="BX22" s="61">
        <v>0</v>
      </c>
      <c r="BY22" s="61">
        <v>0</v>
      </c>
      <c r="BZ22" s="57">
        <f t="shared" si="5"/>
        <v>0</v>
      </c>
      <c r="CA22" s="57">
        <f t="shared" si="6"/>
        <v>0</v>
      </c>
      <c r="CB22" s="57">
        <f t="shared" si="7"/>
        <v>0</v>
      </c>
      <c r="CC22" s="57">
        <f t="shared" si="8"/>
        <v>0</v>
      </c>
      <c r="CD22" s="57">
        <f t="shared" si="9"/>
        <v>0</v>
      </c>
      <c r="CE22" s="57">
        <f t="shared" si="10"/>
        <v>0</v>
      </c>
      <c r="CF22" s="61">
        <f t="shared" si="16"/>
        <v>0</v>
      </c>
      <c r="CG22" s="61">
        <f t="shared" si="17"/>
        <v>0</v>
      </c>
      <c r="CH22" s="61">
        <f t="shared" si="18"/>
        <v>0</v>
      </c>
      <c r="CI22" s="61">
        <f t="shared" si="19"/>
        <v>0</v>
      </c>
      <c r="CJ22" s="61">
        <f t="shared" si="20"/>
        <v>0</v>
      </c>
      <c r="CK22" s="61">
        <f t="shared" si="21"/>
        <v>0</v>
      </c>
      <c r="CL22" s="62"/>
      <c r="CM22" s="62"/>
    </row>
    <row r="23" spans="1:91" ht="24.75" customHeight="1">
      <c r="A23" s="60">
        <v>21</v>
      </c>
      <c r="B23" s="60" t="s">
        <v>28</v>
      </c>
      <c r="C23" s="60" t="s">
        <v>68</v>
      </c>
      <c r="D23" s="60" t="s">
        <v>72</v>
      </c>
      <c r="E23" s="63" t="s">
        <v>329</v>
      </c>
      <c r="F23" s="57">
        <f>'List nhap '!AE22</f>
        <v>0</v>
      </c>
      <c r="G23" s="57">
        <f>'List nhap '!BR22</f>
        <v>0</v>
      </c>
      <c r="H23" s="57">
        <f>'List nhap '!BT22</f>
        <v>0</v>
      </c>
      <c r="I23" s="57">
        <f>'List nhap '!DV22</f>
        <v>0</v>
      </c>
      <c r="J23" s="57">
        <f>'List nhap '!FM22</f>
        <v>0</v>
      </c>
      <c r="K23" s="57">
        <f>'List nhap '!GL22</f>
        <v>0</v>
      </c>
      <c r="L23" s="61">
        <f t="shared" si="11"/>
        <v>0</v>
      </c>
      <c r="M23" s="61">
        <f t="shared" si="12"/>
        <v>0</v>
      </c>
      <c r="N23" s="61">
        <f t="shared" si="13"/>
        <v>0</v>
      </c>
      <c r="O23" s="61">
        <f t="shared" si="14"/>
        <v>0</v>
      </c>
      <c r="P23" s="61">
        <f t="shared" si="15"/>
        <v>80</v>
      </c>
      <c r="Q23" s="61">
        <f t="shared" si="26"/>
        <v>80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80</v>
      </c>
      <c r="AI23" s="57">
        <v>0</v>
      </c>
      <c r="AJ23" s="61">
        <v>0</v>
      </c>
      <c r="AK23" s="61">
        <v>0</v>
      </c>
      <c r="AL23" s="61">
        <v>0</v>
      </c>
      <c r="AM23" s="61">
        <v>0</v>
      </c>
      <c r="AN23" s="61">
        <v>80</v>
      </c>
      <c r="AO23" s="61">
        <v>0</v>
      </c>
      <c r="AP23" s="57">
        <v>0</v>
      </c>
      <c r="AQ23" s="57">
        <v>0</v>
      </c>
      <c r="AR23" s="57">
        <v>0</v>
      </c>
      <c r="AS23" s="57">
        <v>0</v>
      </c>
      <c r="AT23" s="57">
        <v>0</v>
      </c>
      <c r="AU23" s="57">
        <v>0</v>
      </c>
      <c r="AV23" s="61">
        <v>0</v>
      </c>
      <c r="AW23" s="61">
        <v>0</v>
      </c>
      <c r="AX23" s="61">
        <v>0</v>
      </c>
      <c r="AY23" s="61">
        <v>0</v>
      </c>
      <c r="AZ23" s="61">
        <v>80</v>
      </c>
      <c r="BA23" s="61">
        <v>0</v>
      </c>
      <c r="BB23" s="57">
        <v>0</v>
      </c>
      <c r="BC23" s="57">
        <v>0</v>
      </c>
      <c r="BD23" s="57">
        <v>0</v>
      </c>
      <c r="BE23" s="57">
        <v>0</v>
      </c>
      <c r="BF23" s="57">
        <v>80</v>
      </c>
      <c r="BG23" s="57">
        <v>80</v>
      </c>
      <c r="BH23" s="61">
        <v>0</v>
      </c>
      <c r="BI23" s="61">
        <v>0</v>
      </c>
      <c r="BJ23" s="61">
        <v>0</v>
      </c>
      <c r="BK23" s="61">
        <v>0</v>
      </c>
      <c r="BL23" s="61">
        <v>150</v>
      </c>
      <c r="BM23" s="61">
        <v>80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0</v>
      </c>
      <c r="BT23" s="61">
        <v>0</v>
      </c>
      <c r="BU23" s="61">
        <v>0</v>
      </c>
      <c r="BV23" s="61">
        <v>0</v>
      </c>
      <c r="BW23" s="61">
        <v>0</v>
      </c>
      <c r="BX23" s="61">
        <v>80</v>
      </c>
      <c r="BY23" s="61">
        <v>80</v>
      </c>
      <c r="BZ23" s="57">
        <f t="shared" si="5"/>
        <v>0</v>
      </c>
      <c r="CA23" s="57">
        <f t="shared" si="6"/>
        <v>0</v>
      </c>
      <c r="CB23" s="57">
        <f t="shared" si="7"/>
        <v>0</v>
      </c>
      <c r="CC23" s="57">
        <f t="shared" si="8"/>
        <v>0</v>
      </c>
      <c r="CD23" s="57">
        <f t="shared" si="9"/>
        <v>0</v>
      </c>
      <c r="CE23" s="57">
        <f t="shared" si="10"/>
        <v>0</v>
      </c>
      <c r="CF23" s="61">
        <f t="shared" si="16"/>
        <v>0</v>
      </c>
      <c r="CG23" s="61">
        <f t="shared" si="17"/>
        <v>0</v>
      </c>
      <c r="CH23" s="61">
        <f t="shared" si="18"/>
        <v>0</v>
      </c>
      <c r="CI23" s="61">
        <f t="shared" si="19"/>
        <v>0</v>
      </c>
      <c r="CJ23" s="61">
        <f t="shared" si="20"/>
        <v>80</v>
      </c>
      <c r="CK23" s="61">
        <f t="shared" si="21"/>
        <v>80</v>
      </c>
      <c r="CL23" s="62"/>
      <c r="CM23" s="62"/>
    </row>
    <row r="24" spans="1:91" ht="24.75" customHeight="1">
      <c r="A24" s="60">
        <v>22</v>
      </c>
      <c r="B24" s="60" t="s">
        <v>330</v>
      </c>
      <c r="C24" s="60" t="s">
        <v>296</v>
      </c>
      <c r="D24" s="60" t="s">
        <v>72</v>
      </c>
      <c r="E24" s="63" t="s">
        <v>331</v>
      </c>
      <c r="F24" s="57">
        <f>'List nhap '!AE23</f>
        <v>0</v>
      </c>
      <c r="G24" s="57">
        <f>'List nhap '!BR23</f>
        <v>0</v>
      </c>
      <c r="H24" s="57">
        <f>'List nhap '!BT23</f>
        <v>0</v>
      </c>
      <c r="I24" s="57">
        <f>'List nhap '!DV23</f>
        <v>0</v>
      </c>
      <c r="J24" s="57">
        <f>'List nhap '!FM23</f>
        <v>0</v>
      </c>
      <c r="K24" s="57" t="e">
        <v>#N/A</v>
      </c>
      <c r="L24" s="61">
        <f t="shared" si="11"/>
        <v>0</v>
      </c>
      <c r="M24" s="61">
        <f t="shared" si="12"/>
        <v>0</v>
      </c>
      <c r="N24" s="61">
        <f t="shared" si="13"/>
        <v>0</v>
      </c>
      <c r="O24" s="61">
        <f t="shared" si="14"/>
        <v>0</v>
      </c>
      <c r="P24" s="61">
        <f t="shared" si="15"/>
        <v>150</v>
      </c>
      <c r="Q24" s="61" t="e">
        <f t="shared" si="26"/>
        <v>#N/A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 t="e">
        <v>#N/A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 t="e">
        <v>#N/A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 t="e">
        <v>#N/A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 t="e">
        <v>#N/A</v>
      </c>
      <c r="AP24" s="57">
        <v>0</v>
      </c>
      <c r="AQ24" s="57">
        <v>0</v>
      </c>
      <c r="AR24" s="57">
        <v>0</v>
      </c>
      <c r="AS24" s="57">
        <v>0</v>
      </c>
      <c r="AT24" s="57">
        <v>0</v>
      </c>
      <c r="AU24" s="57" t="e">
        <v>#N/A</v>
      </c>
      <c r="AV24" s="61">
        <v>0</v>
      </c>
      <c r="AW24" s="61">
        <v>0</v>
      </c>
      <c r="AX24" s="61">
        <v>0</v>
      </c>
      <c r="AY24" s="61">
        <v>0</v>
      </c>
      <c r="AZ24" s="61">
        <v>0</v>
      </c>
      <c r="BA24" s="61" t="e">
        <v>#N/A</v>
      </c>
      <c r="BB24" s="57">
        <v>0</v>
      </c>
      <c r="BC24" s="57">
        <v>0</v>
      </c>
      <c r="BD24" s="57">
        <v>0</v>
      </c>
      <c r="BE24" s="57">
        <v>0</v>
      </c>
      <c r="BF24" s="57">
        <v>150</v>
      </c>
      <c r="BG24" s="57" t="e">
        <v>#N/A</v>
      </c>
      <c r="BH24" s="61">
        <v>0</v>
      </c>
      <c r="BI24" s="61">
        <v>0</v>
      </c>
      <c r="BJ24" s="61">
        <v>0</v>
      </c>
      <c r="BK24" s="61">
        <v>0</v>
      </c>
      <c r="BL24" s="61">
        <v>150</v>
      </c>
      <c r="BM24" s="61" t="e">
        <v>#N/A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 t="e">
        <v>#N/A</v>
      </c>
      <c r="BT24" s="61">
        <v>0</v>
      </c>
      <c r="BU24" s="61">
        <v>0</v>
      </c>
      <c r="BV24" s="61">
        <v>0</v>
      </c>
      <c r="BW24" s="61">
        <v>0</v>
      </c>
      <c r="BX24" s="61">
        <v>150</v>
      </c>
      <c r="BY24" s="61" t="e">
        <v>#N/A</v>
      </c>
      <c r="BZ24" s="57">
        <f t="shared" si="5"/>
        <v>0</v>
      </c>
      <c r="CA24" s="57">
        <f t="shared" si="6"/>
        <v>0</v>
      </c>
      <c r="CB24" s="57">
        <f t="shared" si="7"/>
        <v>0</v>
      </c>
      <c r="CC24" s="57">
        <f t="shared" si="8"/>
        <v>0</v>
      </c>
      <c r="CD24" s="57">
        <f t="shared" si="9"/>
        <v>0</v>
      </c>
      <c r="CE24" s="57" t="e">
        <f t="shared" si="10"/>
        <v>#N/A</v>
      </c>
      <c r="CF24" s="61">
        <f t="shared" si="16"/>
        <v>0</v>
      </c>
      <c r="CG24" s="61">
        <f t="shared" si="17"/>
        <v>0</v>
      </c>
      <c r="CH24" s="61">
        <f t="shared" si="18"/>
        <v>0</v>
      </c>
      <c r="CI24" s="61">
        <f t="shared" si="19"/>
        <v>0</v>
      </c>
      <c r="CJ24" s="61">
        <f t="shared" si="20"/>
        <v>150</v>
      </c>
      <c r="CK24" s="61" t="e">
        <f t="shared" si="21"/>
        <v>#N/A</v>
      </c>
      <c r="CL24" s="62"/>
      <c r="CM24" s="62"/>
    </row>
    <row r="25" spans="1:91" ht="24.75" customHeight="1">
      <c r="A25" s="60">
        <v>23</v>
      </c>
      <c r="B25" s="65" t="s">
        <v>282</v>
      </c>
      <c r="C25" s="65" t="s">
        <v>490</v>
      </c>
      <c r="D25" s="65" t="s">
        <v>72</v>
      </c>
      <c r="E25" s="66" t="s">
        <v>46</v>
      </c>
      <c r="F25" s="57">
        <f>'List nhap '!AE24</f>
        <v>0</v>
      </c>
      <c r="G25" s="57">
        <f>'List nhap '!BR24</f>
        <v>0</v>
      </c>
      <c r="H25" s="57">
        <f>'List nhap '!BT24</f>
        <v>0</v>
      </c>
      <c r="I25" s="57">
        <f>'List nhap '!DV24</f>
        <v>0</v>
      </c>
      <c r="J25" s="57">
        <f>'List nhap '!FM24</f>
        <v>0</v>
      </c>
      <c r="K25" s="57">
        <f>'List nhap '!GL24</f>
        <v>0</v>
      </c>
      <c r="L25" s="61">
        <f t="shared" ref="L25:Q34" si="38">CF25</f>
        <v>0</v>
      </c>
      <c r="M25" s="61">
        <f t="shared" si="38"/>
        <v>0</v>
      </c>
      <c r="N25" s="61">
        <f t="shared" si="38"/>
        <v>0</v>
      </c>
      <c r="O25" s="61">
        <f t="shared" si="38"/>
        <v>0</v>
      </c>
      <c r="P25" s="61">
        <f t="shared" si="38"/>
        <v>80</v>
      </c>
      <c r="Q25" s="61">
        <f t="shared" si="38"/>
        <v>80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61">
        <v>0</v>
      </c>
      <c r="AK25" s="61">
        <v>0</v>
      </c>
      <c r="AL25" s="61">
        <v>0</v>
      </c>
      <c r="AM25" s="61">
        <v>0</v>
      </c>
      <c r="AN25" s="61">
        <v>0</v>
      </c>
      <c r="AO25" s="61">
        <v>0</v>
      </c>
      <c r="AP25" s="57">
        <v>0</v>
      </c>
      <c r="AQ25" s="57">
        <v>0</v>
      </c>
      <c r="AR25" s="57">
        <v>0</v>
      </c>
      <c r="AS25" s="57">
        <v>0</v>
      </c>
      <c r="AT25" s="57">
        <v>0</v>
      </c>
      <c r="AU25" s="57">
        <v>0</v>
      </c>
      <c r="AV25" s="61">
        <v>0</v>
      </c>
      <c r="AW25" s="61">
        <v>0</v>
      </c>
      <c r="AX25" s="61">
        <v>0</v>
      </c>
      <c r="AY25" s="61">
        <v>0</v>
      </c>
      <c r="AZ25" s="61">
        <v>0</v>
      </c>
      <c r="BA25" s="61">
        <v>0</v>
      </c>
      <c r="BB25" s="57">
        <v>0</v>
      </c>
      <c r="BC25" s="57">
        <v>0</v>
      </c>
      <c r="BD25" s="57">
        <v>0</v>
      </c>
      <c r="BE25" s="57">
        <v>0</v>
      </c>
      <c r="BF25" s="57">
        <v>80</v>
      </c>
      <c r="BG25" s="57">
        <v>80</v>
      </c>
      <c r="BH25" s="61">
        <v>0</v>
      </c>
      <c r="BI25" s="61">
        <v>0</v>
      </c>
      <c r="BJ25" s="61">
        <v>0</v>
      </c>
      <c r="BK25" s="61">
        <v>0</v>
      </c>
      <c r="BL25" s="61">
        <v>80</v>
      </c>
      <c r="BM25" s="61">
        <v>80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61">
        <v>0</v>
      </c>
      <c r="BU25" s="61">
        <v>0</v>
      </c>
      <c r="BV25" s="61">
        <v>0</v>
      </c>
      <c r="BW25" s="61">
        <v>0</v>
      </c>
      <c r="BX25" s="61">
        <v>80</v>
      </c>
      <c r="BY25" s="61">
        <v>80</v>
      </c>
      <c r="BZ25" s="57">
        <f t="shared" si="5"/>
        <v>0</v>
      </c>
      <c r="CA25" s="57">
        <f t="shared" si="6"/>
        <v>0</v>
      </c>
      <c r="CB25" s="57">
        <f t="shared" si="7"/>
        <v>0</v>
      </c>
      <c r="CC25" s="57">
        <f t="shared" si="8"/>
        <v>0</v>
      </c>
      <c r="CD25" s="57">
        <f t="shared" si="9"/>
        <v>0</v>
      </c>
      <c r="CE25" s="57">
        <f t="shared" si="10"/>
        <v>0</v>
      </c>
      <c r="CF25" s="61">
        <f t="shared" si="16"/>
        <v>0</v>
      </c>
      <c r="CG25" s="61">
        <f t="shared" si="17"/>
        <v>0</v>
      </c>
      <c r="CH25" s="61">
        <f t="shared" si="18"/>
        <v>0</v>
      </c>
      <c r="CI25" s="61">
        <f t="shared" si="19"/>
        <v>0</v>
      </c>
      <c r="CJ25" s="61">
        <f t="shared" si="20"/>
        <v>80</v>
      </c>
      <c r="CK25" s="61">
        <f t="shared" si="21"/>
        <v>80</v>
      </c>
      <c r="CL25" s="62"/>
      <c r="CM25" s="62"/>
    </row>
    <row r="26" spans="1:91" s="94" customFormat="1" ht="24.75" customHeight="1">
      <c r="A26" s="60">
        <v>24</v>
      </c>
      <c r="B26" s="88" t="s">
        <v>282</v>
      </c>
      <c r="C26" s="88" t="s">
        <v>491</v>
      </c>
      <c r="D26" s="88" t="s">
        <v>72</v>
      </c>
      <c r="E26" s="95" t="s">
        <v>46</v>
      </c>
      <c r="F26" s="57">
        <f>'List nhap '!AE25</f>
        <v>0</v>
      </c>
      <c r="G26" s="57">
        <f>'List nhap '!BR25</f>
        <v>0</v>
      </c>
      <c r="H26" s="57">
        <f>'List nhap '!BT25</f>
        <v>0</v>
      </c>
      <c r="I26" s="57">
        <f>'List nhap '!DV25</f>
        <v>0</v>
      </c>
      <c r="J26" s="57">
        <f>'List nhap '!FM25</f>
        <v>0</v>
      </c>
      <c r="K26" s="90">
        <f>'List nhap '!GL25</f>
        <v>0</v>
      </c>
      <c r="L26" s="91">
        <f t="shared" ref="L26:L33" si="39">CF26</f>
        <v>0</v>
      </c>
      <c r="M26" s="91">
        <f t="shared" ref="M26:M33" si="40">CG26</f>
        <v>0</v>
      </c>
      <c r="N26" s="91">
        <f t="shared" ref="N26:N33" si="41">CH26</f>
        <v>0</v>
      </c>
      <c r="O26" s="91">
        <f t="shared" ref="O26:O33" si="42">CI26</f>
        <v>0</v>
      </c>
      <c r="P26" s="91">
        <f t="shared" ref="P26:P33" si="43">CJ26</f>
        <v>80</v>
      </c>
      <c r="Q26" s="91">
        <f t="shared" ref="Q26:Q33" si="44">CK26</f>
        <v>80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1">
        <v>0</v>
      </c>
      <c r="Y26" s="91">
        <v>0</v>
      </c>
      <c r="Z26" s="91">
        <v>0</v>
      </c>
      <c r="AA26" s="91">
        <v>0</v>
      </c>
      <c r="AB26" s="91">
        <v>0</v>
      </c>
      <c r="AC26" s="91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0</v>
      </c>
      <c r="AI26" s="90">
        <v>0</v>
      </c>
      <c r="AJ26" s="91">
        <v>0</v>
      </c>
      <c r="AK26" s="91">
        <v>0</v>
      </c>
      <c r="AL26" s="91">
        <v>0</v>
      </c>
      <c r="AM26" s="91">
        <v>0</v>
      </c>
      <c r="AN26" s="91">
        <v>0</v>
      </c>
      <c r="AO26" s="91">
        <v>0</v>
      </c>
      <c r="AP26" s="90">
        <v>0</v>
      </c>
      <c r="AQ26" s="90">
        <v>0</v>
      </c>
      <c r="AR26" s="90">
        <v>0</v>
      </c>
      <c r="AS26" s="90">
        <v>0</v>
      </c>
      <c r="AT26" s="90">
        <v>0</v>
      </c>
      <c r="AU26" s="90">
        <v>0</v>
      </c>
      <c r="AV26" s="91">
        <v>0</v>
      </c>
      <c r="AW26" s="91">
        <v>0</v>
      </c>
      <c r="AX26" s="91">
        <v>0</v>
      </c>
      <c r="AY26" s="91">
        <v>0</v>
      </c>
      <c r="AZ26" s="91">
        <v>0</v>
      </c>
      <c r="BA26" s="91">
        <v>0</v>
      </c>
      <c r="BB26" s="90">
        <v>0</v>
      </c>
      <c r="BC26" s="90">
        <v>0</v>
      </c>
      <c r="BD26" s="90">
        <v>0</v>
      </c>
      <c r="BE26" s="90">
        <v>0</v>
      </c>
      <c r="BF26" s="90">
        <v>80</v>
      </c>
      <c r="BG26" s="90">
        <v>80</v>
      </c>
      <c r="BH26" s="91">
        <v>0</v>
      </c>
      <c r="BI26" s="91">
        <v>0</v>
      </c>
      <c r="BJ26" s="91">
        <v>0</v>
      </c>
      <c r="BK26" s="91">
        <v>0</v>
      </c>
      <c r="BL26" s="91">
        <v>80</v>
      </c>
      <c r="BM26" s="91">
        <v>80</v>
      </c>
      <c r="BN26" s="92">
        <v>0</v>
      </c>
      <c r="BO26" s="92">
        <v>0</v>
      </c>
      <c r="BP26" s="92">
        <v>0</v>
      </c>
      <c r="BQ26" s="92">
        <v>0</v>
      </c>
      <c r="BR26" s="92">
        <v>0</v>
      </c>
      <c r="BS26" s="92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80</v>
      </c>
      <c r="BY26" s="91">
        <v>80</v>
      </c>
      <c r="BZ26" s="57">
        <f t="shared" si="5"/>
        <v>0</v>
      </c>
      <c r="CA26" s="57">
        <f t="shared" si="6"/>
        <v>0</v>
      </c>
      <c r="CB26" s="57">
        <f t="shared" si="7"/>
        <v>0</v>
      </c>
      <c r="CC26" s="57">
        <f t="shared" si="8"/>
        <v>0</v>
      </c>
      <c r="CD26" s="57">
        <f t="shared" si="9"/>
        <v>0</v>
      </c>
      <c r="CE26" s="57">
        <f t="shared" si="10"/>
        <v>0</v>
      </c>
      <c r="CF26" s="61">
        <f t="shared" si="16"/>
        <v>0</v>
      </c>
      <c r="CG26" s="61">
        <f t="shared" si="17"/>
        <v>0</v>
      </c>
      <c r="CH26" s="61">
        <f t="shared" si="18"/>
        <v>0</v>
      </c>
      <c r="CI26" s="61">
        <f t="shared" si="19"/>
        <v>0</v>
      </c>
      <c r="CJ26" s="61">
        <f t="shared" si="20"/>
        <v>80</v>
      </c>
      <c r="CK26" s="61">
        <f t="shared" si="21"/>
        <v>80</v>
      </c>
      <c r="CL26" s="93"/>
      <c r="CM26" s="93"/>
    </row>
    <row r="27" spans="1:91" s="94" customFormat="1" ht="24.75" customHeight="1">
      <c r="A27" s="60">
        <v>25</v>
      </c>
      <c r="B27" s="88" t="s">
        <v>282</v>
      </c>
      <c r="C27" s="88" t="s">
        <v>492</v>
      </c>
      <c r="D27" s="88" t="s">
        <v>72</v>
      </c>
      <c r="E27" s="95" t="s">
        <v>46</v>
      </c>
      <c r="F27" s="57">
        <f>'List nhap '!AE26</f>
        <v>0</v>
      </c>
      <c r="G27" s="57">
        <f>'List nhap '!BR26</f>
        <v>0</v>
      </c>
      <c r="H27" s="57">
        <f>'List nhap '!BT26</f>
        <v>0</v>
      </c>
      <c r="I27" s="57">
        <f>'List nhap '!DV26</f>
        <v>0</v>
      </c>
      <c r="J27" s="57">
        <f>'List nhap '!FM26</f>
        <v>0</v>
      </c>
      <c r="K27" s="90">
        <f>'List nhap '!GL26</f>
        <v>0</v>
      </c>
      <c r="L27" s="91">
        <f t="shared" si="39"/>
        <v>0</v>
      </c>
      <c r="M27" s="91">
        <f t="shared" si="40"/>
        <v>0</v>
      </c>
      <c r="N27" s="91">
        <f t="shared" si="41"/>
        <v>0</v>
      </c>
      <c r="O27" s="91">
        <f t="shared" si="42"/>
        <v>0</v>
      </c>
      <c r="P27" s="91">
        <f t="shared" si="43"/>
        <v>80</v>
      </c>
      <c r="Q27" s="91">
        <f t="shared" si="44"/>
        <v>80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1">
        <v>0</v>
      </c>
      <c r="Y27" s="91">
        <v>0</v>
      </c>
      <c r="Z27" s="91">
        <v>0</v>
      </c>
      <c r="AA27" s="91">
        <v>0</v>
      </c>
      <c r="AB27" s="91">
        <v>0</v>
      </c>
      <c r="AC27" s="91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0</v>
      </c>
      <c r="AI27" s="90">
        <v>0</v>
      </c>
      <c r="AJ27" s="91">
        <v>0</v>
      </c>
      <c r="AK27" s="91">
        <v>0</v>
      </c>
      <c r="AL27" s="91">
        <v>0</v>
      </c>
      <c r="AM27" s="91">
        <v>0</v>
      </c>
      <c r="AN27" s="91">
        <v>0</v>
      </c>
      <c r="AO27" s="91">
        <v>0</v>
      </c>
      <c r="AP27" s="90">
        <v>0</v>
      </c>
      <c r="AQ27" s="90">
        <v>0</v>
      </c>
      <c r="AR27" s="90">
        <v>0</v>
      </c>
      <c r="AS27" s="90">
        <v>0</v>
      </c>
      <c r="AT27" s="90">
        <v>0</v>
      </c>
      <c r="AU27" s="90">
        <v>0</v>
      </c>
      <c r="AV27" s="91">
        <v>0</v>
      </c>
      <c r="AW27" s="91">
        <v>0</v>
      </c>
      <c r="AX27" s="91">
        <v>0</v>
      </c>
      <c r="AY27" s="91">
        <v>0</v>
      </c>
      <c r="AZ27" s="91">
        <v>0</v>
      </c>
      <c r="BA27" s="91">
        <v>0</v>
      </c>
      <c r="BB27" s="90">
        <v>0</v>
      </c>
      <c r="BC27" s="90">
        <v>0</v>
      </c>
      <c r="BD27" s="90">
        <v>0</v>
      </c>
      <c r="BE27" s="90">
        <v>0</v>
      </c>
      <c r="BF27" s="90">
        <v>80</v>
      </c>
      <c r="BG27" s="90">
        <v>80</v>
      </c>
      <c r="BH27" s="91">
        <v>0</v>
      </c>
      <c r="BI27" s="91">
        <v>0</v>
      </c>
      <c r="BJ27" s="91">
        <v>0</v>
      </c>
      <c r="BK27" s="91">
        <v>0</v>
      </c>
      <c r="BL27" s="91">
        <v>80</v>
      </c>
      <c r="BM27" s="91">
        <v>80</v>
      </c>
      <c r="BN27" s="92">
        <v>0</v>
      </c>
      <c r="BO27" s="92">
        <v>0</v>
      </c>
      <c r="BP27" s="92">
        <v>0</v>
      </c>
      <c r="BQ27" s="92">
        <v>0</v>
      </c>
      <c r="BR27" s="92">
        <v>0</v>
      </c>
      <c r="BS27" s="92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80</v>
      </c>
      <c r="BY27" s="91">
        <v>80</v>
      </c>
      <c r="BZ27" s="57">
        <f t="shared" si="5"/>
        <v>0</v>
      </c>
      <c r="CA27" s="57">
        <f t="shared" si="6"/>
        <v>0</v>
      </c>
      <c r="CB27" s="57">
        <f t="shared" si="7"/>
        <v>0</v>
      </c>
      <c r="CC27" s="57">
        <f t="shared" si="8"/>
        <v>0</v>
      </c>
      <c r="CD27" s="57">
        <f t="shared" si="9"/>
        <v>0</v>
      </c>
      <c r="CE27" s="57">
        <f t="shared" si="10"/>
        <v>0</v>
      </c>
      <c r="CF27" s="61">
        <f t="shared" si="16"/>
        <v>0</v>
      </c>
      <c r="CG27" s="61">
        <f t="shared" si="17"/>
        <v>0</v>
      </c>
      <c r="CH27" s="61">
        <f t="shared" si="18"/>
        <v>0</v>
      </c>
      <c r="CI27" s="61">
        <f t="shared" si="19"/>
        <v>0</v>
      </c>
      <c r="CJ27" s="61">
        <f t="shared" si="20"/>
        <v>80</v>
      </c>
      <c r="CK27" s="61">
        <f t="shared" si="21"/>
        <v>80</v>
      </c>
      <c r="CL27" s="93"/>
      <c r="CM27" s="93"/>
    </row>
    <row r="28" spans="1:91" s="94" customFormat="1" ht="24.75" customHeight="1">
      <c r="A28" s="60">
        <v>26</v>
      </c>
      <c r="B28" s="88" t="s">
        <v>527</v>
      </c>
      <c r="C28" s="88" t="s">
        <v>528</v>
      </c>
      <c r="D28" s="88" t="s">
        <v>72</v>
      </c>
      <c r="E28" s="95" t="s">
        <v>529</v>
      </c>
      <c r="F28" s="57">
        <f>'List nhap '!AE27</f>
        <v>0</v>
      </c>
      <c r="G28" s="57">
        <f>'List nhap '!BR27</f>
        <v>0</v>
      </c>
      <c r="H28" s="57">
        <f>'List nhap '!BT27</f>
        <v>0</v>
      </c>
      <c r="I28" s="57">
        <f>'List nhap '!DV27</f>
        <v>0</v>
      </c>
      <c r="J28" s="90" t="e">
        <v>#N/A</v>
      </c>
      <c r="K28" s="90" t="e">
        <v>#N/A</v>
      </c>
      <c r="L28" s="91">
        <f t="shared" ref="L28" si="45">CF28</f>
        <v>0</v>
      </c>
      <c r="M28" s="91">
        <f t="shared" ref="M28" si="46">CG28</f>
        <v>0</v>
      </c>
      <c r="N28" s="91">
        <f t="shared" ref="N28" si="47">CH28</f>
        <v>0</v>
      </c>
      <c r="O28" s="91">
        <f t="shared" ref="O28" si="48">CI28</f>
        <v>0</v>
      </c>
      <c r="P28" s="91" t="e">
        <v>#N/A</v>
      </c>
      <c r="Q28" s="91" t="e">
        <v>#N/A</v>
      </c>
      <c r="R28" s="90" t="e">
        <v>#N/A</v>
      </c>
      <c r="S28" s="90" t="e">
        <v>#N/A</v>
      </c>
      <c r="T28" s="90" t="e">
        <v>#N/A</v>
      </c>
      <c r="U28" s="90" t="e">
        <v>#N/A</v>
      </c>
      <c r="V28" s="90" t="e">
        <v>#N/A</v>
      </c>
      <c r="W28" s="90" t="e">
        <v>#N/A</v>
      </c>
      <c r="X28" s="91" t="e">
        <v>#N/A</v>
      </c>
      <c r="Y28" s="91" t="e">
        <v>#N/A</v>
      </c>
      <c r="Z28" s="91" t="e">
        <v>#N/A</v>
      </c>
      <c r="AA28" s="91" t="e">
        <v>#N/A</v>
      </c>
      <c r="AB28" s="91" t="e">
        <v>#N/A</v>
      </c>
      <c r="AC28" s="91" t="e">
        <v>#N/A</v>
      </c>
      <c r="AD28" s="90">
        <v>0</v>
      </c>
      <c r="AE28" s="90">
        <v>0</v>
      </c>
      <c r="AF28" s="90">
        <v>0</v>
      </c>
      <c r="AG28" s="90">
        <v>0</v>
      </c>
      <c r="AH28" s="90" t="e">
        <v>#N/A</v>
      </c>
      <c r="AI28" s="90" t="e">
        <v>#N/A</v>
      </c>
      <c r="AJ28" s="91">
        <v>0</v>
      </c>
      <c r="AK28" s="91">
        <v>0</v>
      </c>
      <c r="AL28" s="91">
        <v>0</v>
      </c>
      <c r="AM28" s="91">
        <v>0</v>
      </c>
      <c r="AN28" s="91" t="e">
        <v>#N/A</v>
      </c>
      <c r="AO28" s="91" t="e">
        <v>#N/A</v>
      </c>
      <c r="AP28" s="90">
        <v>0</v>
      </c>
      <c r="AQ28" s="90">
        <v>0</v>
      </c>
      <c r="AR28" s="90">
        <v>0</v>
      </c>
      <c r="AS28" s="90">
        <v>0</v>
      </c>
      <c r="AT28" s="90" t="e">
        <v>#N/A</v>
      </c>
      <c r="AU28" s="90" t="e">
        <v>#N/A</v>
      </c>
      <c r="AV28" s="91">
        <v>0</v>
      </c>
      <c r="AW28" s="91">
        <v>0</v>
      </c>
      <c r="AX28" s="91">
        <v>0</v>
      </c>
      <c r="AY28" s="91">
        <v>0</v>
      </c>
      <c r="AZ28" s="91" t="e">
        <v>#N/A</v>
      </c>
      <c r="BA28" s="91" t="e">
        <v>#N/A</v>
      </c>
      <c r="BB28" s="90">
        <v>0</v>
      </c>
      <c r="BC28" s="90">
        <v>0</v>
      </c>
      <c r="BD28" s="90">
        <v>0</v>
      </c>
      <c r="BE28" s="90">
        <v>0</v>
      </c>
      <c r="BF28" s="90" t="e">
        <v>#N/A</v>
      </c>
      <c r="BG28" s="90" t="e">
        <v>#N/A</v>
      </c>
      <c r="BH28" s="91">
        <v>0</v>
      </c>
      <c r="BI28" s="91">
        <v>0</v>
      </c>
      <c r="BJ28" s="91">
        <v>0</v>
      </c>
      <c r="BK28" s="91">
        <v>0</v>
      </c>
      <c r="BL28" s="91" t="e">
        <v>#N/A</v>
      </c>
      <c r="BM28" s="91" t="e">
        <v>#N/A</v>
      </c>
      <c r="BN28" s="92">
        <v>0</v>
      </c>
      <c r="BO28" s="92">
        <v>0</v>
      </c>
      <c r="BP28" s="92">
        <v>0</v>
      </c>
      <c r="BQ28" s="92">
        <v>0</v>
      </c>
      <c r="BR28" s="92" t="e">
        <v>#N/A</v>
      </c>
      <c r="BS28" s="92" t="e">
        <v>#N/A</v>
      </c>
      <c r="BT28" s="91">
        <v>0</v>
      </c>
      <c r="BU28" s="91">
        <v>0</v>
      </c>
      <c r="BV28" s="91">
        <v>0</v>
      </c>
      <c r="BW28" s="91">
        <v>0</v>
      </c>
      <c r="BX28" s="91" t="e">
        <v>#N/A</v>
      </c>
      <c r="BY28" s="91" t="e">
        <v>#N/A</v>
      </c>
      <c r="BZ28" s="57">
        <f t="shared" si="5"/>
        <v>0</v>
      </c>
      <c r="CA28" s="57">
        <f t="shared" si="6"/>
        <v>0</v>
      </c>
      <c r="CB28" s="57">
        <f t="shared" si="7"/>
        <v>0</v>
      </c>
      <c r="CC28" s="57">
        <f t="shared" si="8"/>
        <v>0</v>
      </c>
      <c r="CD28" s="57" t="e">
        <f t="shared" si="9"/>
        <v>#N/A</v>
      </c>
      <c r="CE28" s="57" t="e">
        <f t="shared" si="10"/>
        <v>#N/A</v>
      </c>
      <c r="CF28" s="61">
        <f t="shared" si="16"/>
        <v>0</v>
      </c>
      <c r="CG28" s="61">
        <f t="shared" si="17"/>
        <v>0</v>
      </c>
      <c r="CH28" s="61">
        <f t="shared" si="18"/>
        <v>0</v>
      </c>
      <c r="CI28" s="61">
        <f t="shared" si="19"/>
        <v>0</v>
      </c>
      <c r="CJ28" s="61" t="e">
        <f t="shared" si="20"/>
        <v>#N/A</v>
      </c>
      <c r="CK28" s="61" t="e">
        <f t="shared" si="21"/>
        <v>#N/A</v>
      </c>
      <c r="CL28" s="93"/>
      <c r="CM28" s="93"/>
    </row>
    <row r="29" spans="1:91" s="94" customFormat="1" ht="24.75" customHeight="1">
      <c r="A29" s="60">
        <v>27</v>
      </c>
      <c r="B29" s="87" t="s">
        <v>40</v>
      </c>
      <c r="C29" s="87" t="s">
        <v>69</v>
      </c>
      <c r="D29" s="88" t="s">
        <v>72</v>
      </c>
      <c r="E29" s="89" t="s">
        <v>335</v>
      </c>
      <c r="F29" s="57">
        <f>'List nhap '!AE28</f>
        <v>0</v>
      </c>
      <c r="G29" s="57">
        <f>'List nhap '!BR28</f>
        <v>0</v>
      </c>
      <c r="H29" s="57">
        <f>'List nhap '!BT28</f>
        <v>0</v>
      </c>
      <c r="I29" s="57">
        <f>'List nhap '!DV28</f>
        <v>0</v>
      </c>
      <c r="J29" s="90">
        <f>'List nhap '!FM28</f>
        <v>0</v>
      </c>
      <c r="K29" s="90">
        <f>'List nhap '!GL28</f>
        <v>0</v>
      </c>
      <c r="L29" s="91">
        <f t="shared" si="39"/>
        <v>0</v>
      </c>
      <c r="M29" s="91">
        <f t="shared" si="40"/>
        <v>0</v>
      </c>
      <c r="N29" s="91">
        <f t="shared" si="41"/>
        <v>0</v>
      </c>
      <c r="O29" s="91">
        <f t="shared" si="42"/>
        <v>0</v>
      </c>
      <c r="P29" s="91">
        <f t="shared" si="43"/>
        <v>80</v>
      </c>
      <c r="Q29" s="91" t="e">
        <f t="shared" si="44"/>
        <v>#N/A</v>
      </c>
      <c r="R29" s="90">
        <v>0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1">
        <v>0</v>
      </c>
      <c r="Y29" s="91">
        <v>0</v>
      </c>
      <c r="Z29" s="91">
        <v>0</v>
      </c>
      <c r="AA29" s="91">
        <v>0</v>
      </c>
      <c r="AB29" s="91">
        <v>0</v>
      </c>
      <c r="AC29" s="91">
        <v>0</v>
      </c>
      <c r="AD29" s="90">
        <v>0</v>
      </c>
      <c r="AE29" s="90">
        <v>0</v>
      </c>
      <c r="AF29" s="90">
        <v>0</v>
      </c>
      <c r="AG29" s="90">
        <v>0</v>
      </c>
      <c r="AH29" s="90">
        <v>0</v>
      </c>
      <c r="AI29" s="90" t="e">
        <v>#N/A</v>
      </c>
      <c r="AJ29" s="91">
        <v>0</v>
      </c>
      <c r="AK29" s="91">
        <v>0</v>
      </c>
      <c r="AL29" s="91">
        <v>0</v>
      </c>
      <c r="AM29" s="91">
        <v>0</v>
      </c>
      <c r="AN29" s="91">
        <v>0</v>
      </c>
      <c r="AO29" s="91" t="e">
        <v>#N/A</v>
      </c>
      <c r="AP29" s="90">
        <v>0</v>
      </c>
      <c r="AQ29" s="90">
        <v>0</v>
      </c>
      <c r="AR29" s="90">
        <v>0</v>
      </c>
      <c r="AS29" s="90">
        <v>0</v>
      </c>
      <c r="AT29" s="90">
        <v>0</v>
      </c>
      <c r="AU29" s="90" t="e">
        <v>#N/A</v>
      </c>
      <c r="AV29" s="91">
        <v>0</v>
      </c>
      <c r="AW29" s="91">
        <v>0</v>
      </c>
      <c r="AX29" s="91">
        <v>0</v>
      </c>
      <c r="AY29" s="91">
        <v>0</v>
      </c>
      <c r="AZ29" s="91">
        <v>0</v>
      </c>
      <c r="BA29" s="91" t="e">
        <v>#N/A</v>
      </c>
      <c r="BB29" s="90">
        <v>0</v>
      </c>
      <c r="BC29" s="90">
        <v>0</v>
      </c>
      <c r="BD29" s="90">
        <v>0</v>
      </c>
      <c r="BE29" s="90">
        <v>0</v>
      </c>
      <c r="BF29" s="90">
        <v>80</v>
      </c>
      <c r="BG29" s="90" t="e">
        <v>#N/A</v>
      </c>
      <c r="BH29" s="91">
        <v>0</v>
      </c>
      <c r="BI29" s="91">
        <v>0</v>
      </c>
      <c r="BJ29" s="91">
        <v>0</v>
      </c>
      <c r="BK29" s="91">
        <v>0</v>
      </c>
      <c r="BL29" s="91">
        <v>80</v>
      </c>
      <c r="BM29" s="91" t="e">
        <v>#N/A</v>
      </c>
      <c r="BN29" s="92">
        <v>0</v>
      </c>
      <c r="BO29" s="92">
        <v>0</v>
      </c>
      <c r="BP29" s="92">
        <v>0</v>
      </c>
      <c r="BQ29" s="92">
        <v>0</v>
      </c>
      <c r="BR29" s="92">
        <v>0</v>
      </c>
      <c r="BS29" s="92" t="e">
        <v>#N/A</v>
      </c>
      <c r="BT29" s="91">
        <v>0</v>
      </c>
      <c r="BU29" s="91">
        <v>0</v>
      </c>
      <c r="BV29" s="91">
        <v>0</v>
      </c>
      <c r="BW29" s="91">
        <v>0</v>
      </c>
      <c r="BX29" s="91">
        <v>80</v>
      </c>
      <c r="BY29" s="91" t="e">
        <v>#N/A</v>
      </c>
      <c r="BZ29" s="57">
        <f t="shared" si="5"/>
        <v>0</v>
      </c>
      <c r="CA29" s="57">
        <f t="shared" si="6"/>
        <v>0</v>
      </c>
      <c r="CB29" s="57">
        <f t="shared" si="7"/>
        <v>0</v>
      </c>
      <c r="CC29" s="57">
        <f t="shared" si="8"/>
        <v>0</v>
      </c>
      <c r="CD29" s="57">
        <f t="shared" si="9"/>
        <v>0</v>
      </c>
      <c r="CE29" s="57">
        <f t="shared" si="10"/>
        <v>0</v>
      </c>
      <c r="CF29" s="61">
        <f t="shared" si="16"/>
        <v>0</v>
      </c>
      <c r="CG29" s="61">
        <f t="shared" si="17"/>
        <v>0</v>
      </c>
      <c r="CH29" s="61">
        <f t="shared" si="18"/>
        <v>0</v>
      </c>
      <c r="CI29" s="61">
        <f t="shared" si="19"/>
        <v>0</v>
      </c>
      <c r="CJ29" s="61">
        <f t="shared" si="20"/>
        <v>80</v>
      </c>
      <c r="CK29" s="61" t="e">
        <f t="shared" si="21"/>
        <v>#N/A</v>
      </c>
      <c r="CL29" s="93"/>
      <c r="CM29" s="93"/>
    </row>
    <row r="30" spans="1:91" s="94" customFormat="1" ht="24.75" customHeight="1">
      <c r="A30" s="60">
        <v>28</v>
      </c>
      <c r="B30" s="87" t="s">
        <v>288</v>
      </c>
      <c r="C30" s="87" t="s">
        <v>76</v>
      </c>
      <c r="D30" s="88" t="s">
        <v>72</v>
      </c>
      <c r="E30" s="89" t="s">
        <v>44</v>
      </c>
      <c r="F30" s="57">
        <f>'List nhap '!AE29</f>
        <v>0</v>
      </c>
      <c r="G30" s="57">
        <f>'List nhap '!BR29</f>
        <v>0</v>
      </c>
      <c r="H30" s="57">
        <f>'List nhap '!BT29</f>
        <v>0</v>
      </c>
      <c r="I30" s="57">
        <f>'List nhap '!DV29</f>
        <v>0</v>
      </c>
      <c r="J30" s="90">
        <f>'List nhap '!FM29</f>
        <v>0</v>
      </c>
      <c r="K30" s="90" t="e">
        <v>#N/A</v>
      </c>
      <c r="L30" s="91">
        <f t="shared" si="39"/>
        <v>0</v>
      </c>
      <c r="M30" s="91">
        <f t="shared" si="40"/>
        <v>0</v>
      </c>
      <c r="N30" s="91">
        <f t="shared" si="41"/>
        <v>0</v>
      </c>
      <c r="O30" s="91">
        <f t="shared" si="42"/>
        <v>0</v>
      </c>
      <c r="P30" s="91">
        <f t="shared" si="43"/>
        <v>80</v>
      </c>
      <c r="Q30" s="91" t="e">
        <f t="shared" si="44"/>
        <v>#N/A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 t="e">
        <v>#N/A</v>
      </c>
      <c r="X30" s="91">
        <v>0</v>
      </c>
      <c r="Y30" s="91">
        <v>0</v>
      </c>
      <c r="Z30" s="91">
        <v>0</v>
      </c>
      <c r="AA30" s="91">
        <v>0</v>
      </c>
      <c r="AB30" s="91">
        <v>0</v>
      </c>
      <c r="AC30" s="91" t="e">
        <v>#N/A</v>
      </c>
      <c r="AD30" s="90">
        <v>0</v>
      </c>
      <c r="AE30" s="90">
        <v>0</v>
      </c>
      <c r="AF30" s="90">
        <v>0</v>
      </c>
      <c r="AG30" s="90">
        <v>0</v>
      </c>
      <c r="AH30" s="90">
        <v>80</v>
      </c>
      <c r="AI30" s="90" t="e">
        <v>#N/A</v>
      </c>
      <c r="AJ30" s="91">
        <v>0</v>
      </c>
      <c r="AK30" s="91">
        <v>0</v>
      </c>
      <c r="AL30" s="91">
        <v>0</v>
      </c>
      <c r="AM30" s="91">
        <v>0</v>
      </c>
      <c r="AN30" s="91">
        <v>80</v>
      </c>
      <c r="AO30" s="91" t="e">
        <v>#N/A</v>
      </c>
      <c r="AP30" s="90">
        <v>0</v>
      </c>
      <c r="AQ30" s="90">
        <v>0</v>
      </c>
      <c r="AR30" s="90">
        <v>0</v>
      </c>
      <c r="AS30" s="90">
        <v>0</v>
      </c>
      <c r="AT30" s="90">
        <v>0</v>
      </c>
      <c r="AU30" s="90" t="e">
        <v>#N/A</v>
      </c>
      <c r="AV30" s="91">
        <v>0</v>
      </c>
      <c r="AW30" s="91">
        <v>0</v>
      </c>
      <c r="AX30" s="91">
        <v>0</v>
      </c>
      <c r="AY30" s="91">
        <v>0</v>
      </c>
      <c r="AZ30" s="91">
        <v>80</v>
      </c>
      <c r="BA30" s="91" t="e">
        <v>#N/A</v>
      </c>
      <c r="BB30" s="90">
        <v>0</v>
      </c>
      <c r="BC30" s="90">
        <v>0</v>
      </c>
      <c r="BD30" s="90">
        <v>0</v>
      </c>
      <c r="BE30" s="90">
        <v>0</v>
      </c>
      <c r="BF30" s="90">
        <v>80</v>
      </c>
      <c r="BG30" s="90" t="e">
        <v>#N/A</v>
      </c>
      <c r="BH30" s="91">
        <v>0</v>
      </c>
      <c r="BI30" s="91">
        <v>0</v>
      </c>
      <c r="BJ30" s="91">
        <v>0</v>
      </c>
      <c r="BK30" s="91">
        <v>0</v>
      </c>
      <c r="BL30" s="91">
        <v>150</v>
      </c>
      <c r="BM30" s="91" t="e">
        <v>#N/A</v>
      </c>
      <c r="BN30" s="92">
        <v>0</v>
      </c>
      <c r="BO30" s="92">
        <v>0</v>
      </c>
      <c r="BP30" s="92">
        <v>0</v>
      </c>
      <c r="BQ30" s="92">
        <v>0</v>
      </c>
      <c r="BR30" s="92">
        <v>0</v>
      </c>
      <c r="BS30" s="92" t="e">
        <v>#N/A</v>
      </c>
      <c r="BT30" s="91">
        <v>0</v>
      </c>
      <c r="BU30" s="91">
        <v>0</v>
      </c>
      <c r="BV30" s="91">
        <v>0</v>
      </c>
      <c r="BW30" s="91">
        <v>0</v>
      </c>
      <c r="BX30" s="91">
        <v>80</v>
      </c>
      <c r="BY30" s="91" t="e">
        <v>#N/A</v>
      </c>
      <c r="BZ30" s="57">
        <f t="shared" si="5"/>
        <v>0</v>
      </c>
      <c r="CA30" s="57">
        <f t="shared" si="6"/>
        <v>0</v>
      </c>
      <c r="CB30" s="57">
        <f t="shared" si="7"/>
        <v>0</v>
      </c>
      <c r="CC30" s="57">
        <f t="shared" si="8"/>
        <v>0</v>
      </c>
      <c r="CD30" s="57">
        <f t="shared" si="9"/>
        <v>0</v>
      </c>
      <c r="CE30" s="57" t="e">
        <f t="shared" si="10"/>
        <v>#N/A</v>
      </c>
      <c r="CF30" s="61">
        <f t="shared" si="16"/>
        <v>0</v>
      </c>
      <c r="CG30" s="61">
        <f t="shared" si="17"/>
        <v>0</v>
      </c>
      <c r="CH30" s="61">
        <f t="shared" si="18"/>
        <v>0</v>
      </c>
      <c r="CI30" s="61">
        <f t="shared" si="19"/>
        <v>0</v>
      </c>
      <c r="CJ30" s="61">
        <f t="shared" si="20"/>
        <v>80</v>
      </c>
      <c r="CK30" s="61" t="e">
        <f t="shared" si="21"/>
        <v>#N/A</v>
      </c>
      <c r="CL30" s="93"/>
      <c r="CM30" s="93"/>
    </row>
    <row r="31" spans="1:91" s="94" customFormat="1" ht="24.75" customHeight="1">
      <c r="A31" s="60">
        <v>29</v>
      </c>
      <c r="B31" s="88" t="s">
        <v>497</v>
      </c>
      <c r="C31" s="88" t="s">
        <v>498</v>
      </c>
      <c r="D31" s="88" t="s">
        <v>72</v>
      </c>
      <c r="E31" s="95" t="s">
        <v>506</v>
      </c>
      <c r="F31" s="57">
        <f>'List nhap '!AE30</f>
        <v>0</v>
      </c>
      <c r="G31" s="57">
        <f>'List nhap '!BR30</f>
        <v>0</v>
      </c>
      <c r="H31" s="57">
        <f>'List nhap '!BT30</f>
        <v>0</v>
      </c>
      <c r="I31" s="57">
        <f>'List nhap '!DV30</f>
        <v>0</v>
      </c>
      <c r="J31" s="90">
        <f>'List nhap '!FM30</f>
        <v>0</v>
      </c>
      <c r="K31" s="90" t="e">
        <v>#N/A</v>
      </c>
      <c r="L31" s="91">
        <f t="shared" si="39"/>
        <v>0</v>
      </c>
      <c r="M31" s="91">
        <f t="shared" si="40"/>
        <v>0</v>
      </c>
      <c r="N31" s="91">
        <f t="shared" si="41"/>
        <v>0</v>
      </c>
      <c r="O31" s="91">
        <f t="shared" si="42"/>
        <v>0</v>
      </c>
      <c r="P31" s="91">
        <f t="shared" si="43"/>
        <v>80</v>
      </c>
      <c r="Q31" s="91" t="e">
        <f t="shared" si="44"/>
        <v>#N/A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 t="e">
        <v>#N/A</v>
      </c>
      <c r="X31" s="91">
        <v>0</v>
      </c>
      <c r="Y31" s="91">
        <v>0</v>
      </c>
      <c r="Z31" s="91">
        <v>0</v>
      </c>
      <c r="AA31" s="91">
        <v>0</v>
      </c>
      <c r="AB31" s="91">
        <v>0</v>
      </c>
      <c r="AC31" s="91" t="e">
        <v>#N/A</v>
      </c>
      <c r="AD31" s="90">
        <v>0</v>
      </c>
      <c r="AE31" s="90">
        <v>0</v>
      </c>
      <c r="AF31" s="90">
        <v>0</v>
      </c>
      <c r="AG31" s="90">
        <v>0</v>
      </c>
      <c r="AH31" s="90">
        <v>80</v>
      </c>
      <c r="AI31" s="90" t="e">
        <v>#N/A</v>
      </c>
      <c r="AJ31" s="91">
        <v>0</v>
      </c>
      <c r="AK31" s="91">
        <v>0</v>
      </c>
      <c r="AL31" s="91">
        <v>0</v>
      </c>
      <c r="AM31" s="91">
        <v>0</v>
      </c>
      <c r="AN31" s="91">
        <v>80</v>
      </c>
      <c r="AO31" s="91" t="e">
        <v>#N/A</v>
      </c>
      <c r="AP31" s="90">
        <v>0</v>
      </c>
      <c r="AQ31" s="90">
        <v>0</v>
      </c>
      <c r="AR31" s="90">
        <v>0</v>
      </c>
      <c r="AS31" s="90">
        <v>0</v>
      </c>
      <c r="AT31" s="90">
        <v>0</v>
      </c>
      <c r="AU31" s="90" t="e">
        <v>#N/A</v>
      </c>
      <c r="AV31" s="91">
        <v>0</v>
      </c>
      <c r="AW31" s="91">
        <v>0</v>
      </c>
      <c r="AX31" s="91">
        <v>0</v>
      </c>
      <c r="AY31" s="91">
        <v>0</v>
      </c>
      <c r="AZ31" s="91">
        <v>80</v>
      </c>
      <c r="BA31" s="91" t="e">
        <v>#N/A</v>
      </c>
      <c r="BB31" s="90">
        <v>0</v>
      </c>
      <c r="BC31" s="90">
        <v>0</v>
      </c>
      <c r="BD31" s="90">
        <v>0</v>
      </c>
      <c r="BE31" s="90">
        <v>0</v>
      </c>
      <c r="BF31" s="90">
        <v>80</v>
      </c>
      <c r="BG31" s="90" t="e">
        <v>#N/A</v>
      </c>
      <c r="BH31" s="91">
        <v>0</v>
      </c>
      <c r="BI31" s="91">
        <v>0</v>
      </c>
      <c r="BJ31" s="91">
        <v>0</v>
      </c>
      <c r="BK31" s="91">
        <v>0</v>
      </c>
      <c r="BL31" s="91">
        <v>150</v>
      </c>
      <c r="BM31" s="91" t="e">
        <v>#N/A</v>
      </c>
      <c r="BN31" s="92">
        <v>0</v>
      </c>
      <c r="BO31" s="92">
        <v>0</v>
      </c>
      <c r="BP31" s="92">
        <v>0</v>
      </c>
      <c r="BQ31" s="92">
        <v>0</v>
      </c>
      <c r="BR31" s="92">
        <v>0</v>
      </c>
      <c r="BS31" s="92" t="e">
        <v>#N/A</v>
      </c>
      <c r="BT31" s="91">
        <v>0</v>
      </c>
      <c r="BU31" s="91">
        <v>0</v>
      </c>
      <c r="BV31" s="91">
        <v>0</v>
      </c>
      <c r="BW31" s="91">
        <v>0</v>
      </c>
      <c r="BX31" s="91">
        <v>80</v>
      </c>
      <c r="BY31" s="91" t="e">
        <v>#N/A</v>
      </c>
      <c r="BZ31" s="57">
        <f t="shared" si="5"/>
        <v>0</v>
      </c>
      <c r="CA31" s="57">
        <f t="shared" si="6"/>
        <v>0</v>
      </c>
      <c r="CB31" s="57">
        <f t="shared" si="7"/>
        <v>0</v>
      </c>
      <c r="CC31" s="57">
        <f t="shared" si="8"/>
        <v>0</v>
      </c>
      <c r="CD31" s="57">
        <f t="shared" si="9"/>
        <v>0</v>
      </c>
      <c r="CE31" s="57" t="e">
        <f t="shared" si="10"/>
        <v>#N/A</v>
      </c>
      <c r="CF31" s="61">
        <f t="shared" si="16"/>
        <v>0</v>
      </c>
      <c r="CG31" s="61">
        <f t="shared" si="17"/>
        <v>0</v>
      </c>
      <c r="CH31" s="61">
        <f t="shared" si="18"/>
        <v>0</v>
      </c>
      <c r="CI31" s="61">
        <f t="shared" si="19"/>
        <v>0</v>
      </c>
      <c r="CJ31" s="61">
        <f t="shared" si="20"/>
        <v>80</v>
      </c>
      <c r="CK31" s="61" t="e">
        <f t="shared" si="21"/>
        <v>#N/A</v>
      </c>
      <c r="CL31" s="93"/>
      <c r="CM31" s="93"/>
    </row>
    <row r="32" spans="1:91" s="94" customFormat="1" ht="24.75" customHeight="1">
      <c r="A32" s="60">
        <v>30</v>
      </c>
      <c r="B32" s="88" t="s">
        <v>499</v>
      </c>
      <c r="C32" s="88" t="s">
        <v>500</v>
      </c>
      <c r="D32" s="88" t="s">
        <v>72</v>
      </c>
      <c r="E32" s="95" t="s">
        <v>502</v>
      </c>
      <c r="F32" s="57">
        <f>'List nhap '!AE31</f>
        <v>0</v>
      </c>
      <c r="G32" s="57">
        <f>'List nhap '!BR31</f>
        <v>0</v>
      </c>
      <c r="H32" s="57">
        <f>'List nhap '!BT31</f>
        <v>0</v>
      </c>
      <c r="I32" s="57">
        <f>'List nhap '!DV31</f>
        <v>0</v>
      </c>
      <c r="J32" s="90">
        <f>'List nhap '!FM31</f>
        <v>0</v>
      </c>
      <c r="K32" s="90">
        <f>'List nhap '!GL31</f>
        <v>0</v>
      </c>
      <c r="L32" s="91">
        <f t="shared" si="39"/>
        <v>0</v>
      </c>
      <c r="M32" s="91">
        <f t="shared" si="40"/>
        <v>0</v>
      </c>
      <c r="N32" s="91">
        <f t="shared" si="41"/>
        <v>0</v>
      </c>
      <c r="O32" s="91">
        <f t="shared" si="42"/>
        <v>0</v>
      </c>
      <c r="P32" s="91">
        <f t="shared" si="43"/>
        <v>0</v>
      </c>
      <c r="Q32" s="91">
        <f t="shared" si="44"/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1">
        <v>0</v>
      </c>
      <c r="Y32" s="91">
        <v>0</v>
      </c>
      <c r="Z32" s="91">
        <v>0</v>
      </c>
      <c r="AA32" s="91">
        <v>0</v>
      </c>
      <c r="AB32" s="91">
        <v>0</v>
      </c>
      <c r="AC32" s="91">
        <v>0</v>
      </c>
      <c r="AD32" s="90">
        <v>0</v>
      </c>
      <c r="AE32" s="90">
        <v>0</v>
      </c>
      <c r="AF32" s="90">
        <v>0</v>
      </c>
      <c r="AG32" s="90">
        <v>0</v>
      </c>
      <c r="AH32" s="90">
        <v>0</v>
      </c>
      <c r="AI32" s="90">
        <v>0</v>
      </c>
      <c r="AJ32" s="91">
        <v>0</v>
      </c>
      <c r="AK32" s="91">
        <v>0</v>
      </c>
      <c r="AL32" s="91">
        <v>0</v>
      </c>
      <c r="AM32" s="91">
        <v>0</v>
      </c>
      <c r="AN32" s="91">
        <v>0</v>
      </c>
      <c r="AO32" s="91">
        <v>0</v>
      </c>
      <c r="AP32" s="90">
        <v>0</v>
      </c>
      <c r="AQ32" s="90">
        <v>0</v>
      </c>
      <c r="AR32" s="90">
        <v>0</v>
      </c>
      <c r="AS32" s="90">
        <v>0</v>
      </c>
      <c r="AT32" s="90">
        <v>0</v>
      </c>
      <c r="AU32" s="90">
        <v>0</v>
      </c>
      <c r="AV32" s="91">
        <v>0</v>
      </c>
      <c r="AW32" s="91">
        <v>0</v>
      </c>
      <c r="AX32" s="91">
        <v>0</v>
      </c>
      <c r="AY32" s="91">
        <v>0</v>
      </c>
      <c r="AZ32" s="91">
        <v>0</v>
      </c>
      <c r="BA32" s="91">
        <v>0</v>
      </c>
      <c r="BB32" s="90">
        <v>0</v>
      </c>
      <c r="BC32" s="90">
        <v>0</v>
      </c>
      <c r="BD32" s="90">
        <v>0</v>
      </c>
      <c r="BE32" s="90">
        <v>0</v>
      </c>
      <c r="BF32" s="90">
        <v>0</v>
      </c>
      <c r="BG32" s="90">
        <v>0</v>
      </c>
      <c r="BH32" s="91">
        <v>0</v>
      </c>
      <c r="BI32" s="91">
        <v>0</v>
      </c>
      <c r="BJ32" s="91">
        <v>0</v>
      </c>
      <c r="BK32" s="91">
        <v>0</v>
      </c>
      <c r="BL32" s="91">
        <v>0</v>
      </c>
      <c r="BM32" s="91">
        <v>0</v>
      </c>
      <c r="BN32" s="92">
        <v>0</v>
      </c>
      <c r="BO32" s="92">
        <v>0</v>
      </c>
      <c r="BP32" s="92">
        <v>0</v>
      </c>
      <c r="BQ32" s="92">
        <v>0</v>
      </c>
      <c r="BR32" s="92">
        <v>0</v>
      </c>
      <c r="BS32" s="92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57">
        <f t="shared" si="5"/>
        <v>0</v>
      </c>
      <c r="CA32" s="57">
        <f t="shared" si="6"/>
        <v>0</v>
      </c>
      <c r="CB32" s="57">
        <f t="shared" si="7"/>
        <v>0</v>
      </c>
      <c r="CC32" s="57">
        <f t="shared" si="8"/>
        <v>0</v>
      </c>
      <c r="CD32" s="57">
        <f t="shared" si="9"/>
        <v>0</v>
      </c>
      <c r="CE32" s="57">
        <f t="shared" si="10"/>
        <v>0</v>
      </c>
      <c r="CF32" s="61">
        <f t="shared" si="16"/>
        <v>0</v>
      </c>
      <c r="CG32" s="61">
        <f t="shared" si="17"/>
        <v>0</v>
      </c>
      <c r="CH32" s="61">
        <f t="shared" si="18"/>
        <v>0</v>
      </c>
      <c r="CI32" s="61">
        <f t="shared" si="19"/>
        <v>0</v>
      </c>
      <c r="CJ32" s="61">
        <f t="shared" si="20"/>
        <v>0</v>
      </c>
      <c r="CK32" s="61">
        <f t="shared" si="21"/>
        <v>0</v>
      </c>
      <c r="CL32" s="93"/>
      <c r="CM32" s="93"/>
    </row>
    <row r="33" spans="1:91" s="94" customFormat="1" ht="24.75" customHeight="1">
      <c r="A33" s="60">
        <v>31</v>
      </c>
      <c r="B33" s="88" t="s">
        <v>499</v>
      </c>
      <c r="C33" s="88" t="s">
        <v>501</v>
      </c>
      <c r="D33" s="88" t="s">
        <v>72</v>
      </c>
      <c r="E33" s="95" t="s">
        <v>502</v>
      </c>
      <c r="F33" s="57">
        <f>'List nhap '!AE32</f>
        <v>0</v>
      </c>
      <c r="G33" s="57">
        <f>'List nhap '!BR32</f>
        <v>0</v>
      </c>
      <c r="H33" s="57">
        <f>'List nhap '!BT32</f>
        <v>0</v>
      </c>
      <c r="I33" s="57">
        <f>'List nhap '!DV32</f>
        <v>0</v>
      </c>
      <c r="J33" s="90">
        <f>'List nhap '!FM32</f>
        <v>0</v>
      </c>
      <c r="K33" s="90">
        <f>'List nhap '!GL32</f>
        <v>0</v>
      </c>
      <c r="L33" s="91">
        <f t="shared" si="39"/>
        <v>0</v>
      </c>
      <c r="M33" s="91">
        <f t="shared" si="40"/>
        <v>0</v>
      </c>
      <c r="N33" s="91">
        <f t="shared" si="41"/>
        <v>0</v>
      </c>
      <c r="O33" s="91">
        <f t="shared" si="42"/>
        <v>0</v>
      </c>
      <c r="P33" s="91">
        <f t="shared" si="43"/>
        <v>0</v>
      </c>
      <c r="Q33" s="91">
        <f t="shared" si="44"/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1">
        <v>0</v>
      </c>
      <c r="Y33" s="91">
        <v>0</v>
      </c>
      <c r="Z33" s="91">
        <v>0</v>
      </c>
      <c r="AA33" s="91">
        <v>0</v>
      </c>
      <c r="AB33" s="91">
        <v>0</v>
      </c>
      <c r="AC33" s="91">
        <v>0</v>
      </c>
      <c r="AD33" s="90">
        <v>0</v>
      </c>
      <c r="AE33" s="90">
        <v>0</v>
      </c>
      <c r="AF33" s="90">
        <v>0</v>
      </c>
      <c r="AG33" s="90">
        <v>0</v>
      </c>
      <c r="AH33" s="90">
        <v>0</v>
      </c>
      <c r="AI33" s="90">
        <v>0</v>
      </c>
      <c r="AJ33" s="91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90">
        <v>0</v>
      </c>
      <c r="AQ33" s="90">
        <v>0</v>
      </c>
      <c r="AR33" s="90">
        <v>0</v>
      </c>
      <c r="AS33" s="90">
        <v>0</v>
      </c>
      <c r="AT33" s="90">
        <v>0</v>
      </c>
      <c r="AU33" s="90">
        <v>0</v>
      </c>
      <c r="AV33" s="91">
        <v>0</v>
      </c>
      <c r="AW33" s="91">
        <v>0</v>
      </c>
      <c r="AX33" s="91">
        <v>0</v>
      </c>
      <c r="AY33" s="91">
        <v>0</v>
      </c>
      <c r="AZ33" s="91">
        <v>0</v>
      </c>
      <c r="BA33" s="91">
        <v>0</v>
      </c>
      <c r="BB33" s="90">
        <v>0</v>
      </c>
      <c r="BC33" s="90">
        <v>0</v>
      </c>
      <c r="BD33" s="90">
        <v>0</v>
      </c>
      <c r="BE33" s="90">
        <v>0</v>
      </c>
      <c r="BF33" s="90">
        <v>0</v>
      </c>
      <c r="BG33" s="90">
        <v>0</v>
      </c>
      <c r="BH33" s="91">
        <v>0</v>
      </c>
      <c r="BI33" s="91">
        <v>0</v>
      </c>
      <c r="BJ33" s="91">
        <v>0</v>
      </c>
      <c r="BK33" s="91">
        <v>0</v>
      </c>
      <c r="BL33" s="91">
        <v>0</v>
      </c>
      <c r="BM33" s="91">
        <v>0</v>
      </c>
      <c r="BN33" s="92">
        <v>0</v>
      </c>
      <c r="BO33" s="92">
        <v>0</v>
      </c>
      <c r="BP33" s="92">
        <v>0</v>
      </c>
      <c r="BQ33" s="92">
        <v>0</v>
      </c>
      <c r="BR33" s="92">
        <v>0</v>
      </c>
      <c r="BS33" s="92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</v>
      </c>
      <c r="BZ33" s="57">
        <f t="shared" si="5"/>
        <v>0</v>
      </c>
      <c r="CA33" s="57">
        <f t="shared" si="6"/>
        <v>0</v>
      </c>
      <c r="CB33" s="57">
        <f t="shared" si="7"/>
        <v>0</v>
      </c>
      <c r="CC33" s="57">
        <f t="shared" si="8"/>
        <v>0</v>
      </c>
      <c r="CD33" s="57">
        <f t="shared" si="9"/>
        <v>0</v>
      </c>
      <c r="CE33" s="57">
        <f t="shared" si="10"/>
        <v>0</v>
      </c>
      <c r="CF33" s="61">
        <f t="shared" si="16"/>
        <v>0</v>
      </c>
      <c r="CG33" s="61">
        <f t="shared" si="17"/>
        <v>0</v>
      </c>
      <c r="CH33" s="61">
        <f t="shared" si="18"/>
        <v>0</v>
      </c>
      <c r="CI33" s="61">
        <f t="shared" si="19"/>
        <v>0</v>
      </c>
      <c r="CJ33" s="61">
        <f t="shared" si="20"/>
        <v>0</v>
      </c>
      <c r="CK33" s="61">
        <f t="shared" si="21"/>
        <v>0</v>
      </c>
      <c r="CL33" s="93"/>
      <c r="CM33" s="93"/>
    </row>
    <row r="34" spans="1:91" ht="24.75" customHeight="1">
      <c r="A34" s="60">
        <v>32</v>
      </c>
      <c r="B34" s="65" t="s">
        <v>446</v>
      </c>
      <c r="C34" s="65" t="s">
        <v>447</v>
      </c>
      <c r="D34" s="65" t="s">
        <v>72</v>
      </c>
      <c r="E34" s="66" t="s">
        <v>448</v>
      </c>
      <c r="F34" s="57">
        <f>'List nhap '!AE33</f>
        <v>0</v>
      </c>
      <c r="G34" s="57">
        <f>'List nhap '!BR33</f>
        <v>0</v>
      </c>
      <c r="H34" s="57">
        <f>'List nhap '!BT33</f>
        <v>0</v>
      </c>
      <c r="I34" s="57">
        <f>'List nhap '!DV33</f>
        <v>0</v>
      </c>
      <c r="J34" s="90">
        <f>'List nhap '!FM33</f>
        <v>0</v>
      </c>
      <c r="K34" s="57" t="e">
        <v>#N/A</v>
      </c>
      <c r="L34" s="61">
        <f t="shared" ref="L34:L51" si="49">CF34</f>
        <v>0</v>
      </c>
      <c r="M34" s="61">
        <f t="shared" si="38"/>
        <v>0</v>
      </c>
      <c r="N34" s="61">
        <f t="shared" si="38"/>
        <v>0</v>
      </c>
      <c r="O34" s="61">
        <f t="shared" si="38"/>
        <v>150</v>
      </c>
      <c r="P34" s="61">
        <f>CJ34</f>
        <v>80</v>
      </c>
      <c r="Q34" s="61" t="e">
        <f t="shared" si="38"/>
        <v>#N/A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 t="e">
        <v>#N/A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 t="e">
        <v>#N/A</v>
      </c>
      <c r="AD34" s="57">
        <v>0</v>
      </c>
      <c r="AE34" s="57">
        <v>0</v>
      </c>
      <c r="AF34" s="57">
        <v>0</v>
      </c>
      <c r="AG34" s="57">
        <v>0</v>
      </c>
      <c r="AH34" s="57">
        <v>80</v>
      </c>
      <c r="AI34" s="57" t="e">
        <v>#N/A</v>
      </c>
      <c r="AJ34" s="61">
        <v>0</v>
      </c>
      <c r="AK34" s="61">
        <v>0</v>
      </c>
      <c r="AL34" s="61">
        <v>0</v>
      </c>
      <c r="AM34" s="61">
        <v>0</v>
      </c>
      <c r="AN34" s="61">
        <v>80</v>
      </c>
      <c r="AO34" s="61" t="e">
        <v>#N/A</v>
      </c>
      <c r="AP34" s="57">
        <v>0</v>
      </c>
      <c r="AQ34" s="57">
        <v>0</v>
      </c>
      <c r="AR34" s="57">
        <v>0</v>
      </c>
      <c r="AS34" s="57">
        <v>0</v>
      </c>
      <c r="AT34" s="57">
        <v>0</v>
      </c>
      <c r="AU34" s="57" t="e">
        <v>#N/A</v>
      </c>
      <c r="AV34" s="61">
        <v>0</v>
      </c>
      <c r="AW34" s="61">
        <v>0</v>
      </c>
      <c r="AX34" s="61">
        <v>0</v>
      </c>
      <c r="AY34" s="61">
        <v>0</v>
      </c>
      <c r="AZ34" s="61">
        <v>80</v>
      </c>
      <c r="BA34" s="61" t="e">
        <v>#N/A</v>
      </c>
      <c r="BB34" s="57">
        <v>0</v>
      </c>
      <c r="BC34" s="57">
        <v>0</v>
      </c>
      <c r="BD34" s="57">
        <v>0</v>
      </c>
      <c r="BE34" s="57">
        <v>150</v>
      </c>
      <c r="BF34" s="57">
        <v>80</v>
      </c>
      <c r="BG34" s="57" t="e">
        <v>#N/A</v>
      </c>
      <c r="BH34" s="61">
        <v>0</v>
      </c>
      <c r="BI34" s="61">
        <v>0</v>
      </c>
      <c r="BJ34" s="61">
        <v>0</v>
      </c>
      <c r="BK34" s="61">
        <v>150</v>
      </c>
      <c r="BL34" s="61">
        <v>150</v>
      </c>
      <c r="BM34" s="61" t="e">
        <v>#N/A</v>
      </c>
      <c r="BN34" s="75">
        <v>0</v>
      </c>
      <c r="BO34" s="75">
        <v>0</v>
      </c>
      <c r="BP34" s="75">
        <v>0</v>
      </c>
      <c r="BQ34" s="75">
        <v>150</v>
      </c>
      <c r="BR34" s="75">
        <v>0</v>
      </c>
      <c r="BS34" s="75" t="e">
        <v>#N/A</v>
      </c>
      <c r="BT34" s="61">
        <v>0</v>
      </c>
      <c r="BU34" s="61">
        <v>0</v>
      </c>
      <c r="BV34" s="61">
        <v>0</v>
      </c>
      <c r="BW34" s="61">
        <v>150</v>
      </c>
      <c r="BX34" s="61">
        <v>80</v>
      </c>
      <c r="BY34" s="61" t="e">
        <v>#N/A</v>
      </c>
      <c r="BZ34" s="57">
        <f t="shared" si="5"/>
        <v>0</v>
      </c>
      <c r="CA34" s="57">
        <f t="shared" si="6"/>
        <v>0</v>
      </c>
      <c r="CB34" s="57">
        <f t="shared" si="7"/>
        <v>0</v>
      </c>
      <c r="CC34" s="57">
        <f t="shared" si="8"/>
        <v>0</v>
      </c>
      <c r="CD34" s="57">
        <f t="shared" si="9"/>
        <v>0</v>
      </c>
      <c r="CE34" s="57" t="e">
        <f t="shared" si="10"/>
        <v>#N/A</v>
      </c>
      <c r="CF34" s="61">
        <f t="shared" si="16"/>
        <v>0</v>
      </c>
      <c r="CG34" s="61">
        <f t="shared" si="17"/>
        <v>0</v>
      </c>
      <c r="CH34" s="61">
        <f t="shared" si="18"/>
        <v>0</v>
      </c>
      <c r="CI34" s="61">
        <f t="shared" si="19"/>
        <v>150</v>
      </c>
      <c r="CJ34" s="61">
        <f t="shared" si="20"/>
        <v>80</v>
      </c>
      <c r="CK34" s="61" t="e">
        <f t="shared" si="21"/>
        <v>#N/A</v>
      </c>
      <c r="CL34" s="62"/>
      <c r="CM34" s="62"/>
    </row>
    <row r="35" spans="1:91" ht="24.75" customHeight="1">
      <c r="A35" s="60">
        <v>33</v>
      </c>
      <c r="B35" s="60" t="s">
        <v>38</v>
      </c>
      <c r="C35" s="60" t="s">
        <v>73</v>
      </c>
      <c r="D35" s="60" t="s">
        <v>71</v>
      </c>
      <c r="E35" s="63" t="s">
        <v>29</v>
      </c>
      <c r="F35" s="57">
        <f>'List nhap '!AE34</f>
        <v>0</v>
      </c>
      <c r="G35" s="57">
        <f>'List nhap '!BR34</f>
        <v>0</v>
      </c>
      <c r="H35" s="57">
        <f>'List nhap '!BT34</f>
        <v>0</v>
      </c>
      <c r="I35" s="57">
        <f>'List nhap '!DV34</f>
        <v>0</v>
      </c>
      <c r="J35" s="90">
        <f>'List nhap '!FM34</f>
        <v>0</v>
      </c>
      <c r="K35" s="57">
        <f>'List nhap '!GL34</f>
        <v>0</v>
      </c>
      <c r="L35" s="61">
        <f t="shared" si="49"/>
        <v>0</v>
      </c>
      <c r="M35" s="61">
        <f t="shared" ref="M35:M51" si="50">CG35</f>
        <v>0</v>
      </c>
      <c r="N35" s="61">
        <f t="shared" ref="N35" si="51">CH35</f>
        <v>0</v>
      </c>
      <c r="O35" s="61">
        <f t="shared" ref="O35" si="52">CI35</f>
        <v>0</v>
      </c>
      <c r="P35" s="61">
        <f t="shared" ref="P35" si="53">CJ35</f>
        <v>0</v>
      </c>
      <c r="Q35" s="61">
        <f t="shared" ref="Q35" si="54">CK35</f>
        <v>0</v>
      </c>
      <c r="R35" s="57">
        <v>0</v>
      </c>
      <c r="S35" s="57">
        <v>0</v>
      </c>
      <c r="T35" s="57">
        <v>0</v>
      </c>
      <c r="U35" s="57">
        <v>40</v>
      </c>
      <c r="V35" s="57">
        <v>0</v>
      </c>
      <c r="W35" s="57">
        <v>0</v>
      </c>
      <c r="X35" s="61">
        <v>0</v>
      </c>
      <c r="Y35" s="61">
        <v>0</v>
      </c>
      <c r="Z35" s="61">
        <v>0</v>
      </c>
      <c r="AA35" s="61">
        <v>40</v>
      </c>
      <c r="AB35" s="61">
        <v>0</v>
      </c>
      <c r="AC35" s="61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61">
        <v>0</v>
      </c>
      <c r="AK35" s="61">
        <v>0</v>
      </c>
      <c r="AL35" s="61">
        <v>0</v>
      </c>
      <c r="AM35" s="61">
        <v>40</v>
      </c>
      <c r="AN35" s="61">
        <v>0</v>
      </c>
      <c r="AO35" s="61">
        <v>0</v>
      </c>
      <c r="AP35" s="57">
        <v>0</v>
      </c>
      <c r="AQ35" s="57">
        <v>0</v>
      </c>
      <c r="AR35" s="57">
        <v>0</v>
      </c>
      <c r="AS35" s="57">
        <v>0</v>
      </c>
      <c r="AT35" s="57">
        <v>0</v>
      </c>
      <c r="AU35" s="57">
        <v>0</v>
      </c>
      <c r="AV35" s="61">
        <v>0</v>
      </c>
      <c r="AW35" s="61">
        <v>0</v>
      </c>
      <c r="AX35" s="61">
        <v>0</v>
      </c>
      <c r="AY35" s="61">
        <v>40</v>
      </c>
      <c r="AZ35" s="61">
        <v>0</v>
      </c>
      <c r="BA35" s="61">
        <v>0</v>
      </c>
      <c r="BB35" s="57">
        <v>0</v>
      </c>
      <c r="BC35" s="57">
        <v>0</v>
      </c>
      <c r="BD35" s="57">
        <v>0</v>
      </c>
      <c r="BE35" s="57">
        <v>0</v>
      </c>
      <c r="BF35" s="57">
        <v>0</v>
      </c>
      <c r="BG35" s="57">
        <v>0</v>
      </c>
      <c r="BH35" s="61">
        <v>0</v>
      </c>
      <c r="BI35" s="61">
        <v>0</v>
      </c>
      <c r="BJ35" s="61">
        <v>0</v>
      </c>
      <c r="BK35" s="61">
        <v>0</v>
      </c>
      <c r="BL35" s="61">
        <v>0</v>
      </c>
      <c r="BM35" s="61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61">
        <v>0</v>
      </c>
      <c r="BU35" s="61">
        <v>0</v>
      </c>
      <c r="BV35" s="61">
        <v>0</v>
      </c>
      <c r="BW35" s="61">
        <v>0</v>
      </c>
      <c r="BX35" s="61">
        <v>0</v>
      </c>
      <c r="BY35" s="61">
        <v>0</v>
      </c>
      <c r="BZ35" s="57">
        <f t="shared" si="5"/>
        <v>0</v>
      </c>
      <c r="CA35" s="57">
        <f t="shared" si="6"/>
        <v>0</v>
      </c>
      <c r="CB35" s="57">
        <f t="shared" si="7"/>
        <v>0</v>
      </c>
      <c r="CC35" s="57">
        <f t="shared" si="8"/>
        <v>0</v>
      </c>
      <c r="CD35" s="57">
        <f t="shared" si="9"/>
        <v>0</v>
      </c>
      <c r="CE35" s="57">
        <f t="shared" si="10"/>
        <v>0</v>
      </c>
      <c r="CF35" s="61">
        <f t="shared" si="16"/>
        <v>0</v>
      </c>
      <c r="CG35" s="61">
        <f t="shared" si="17"/>
        <v>0</v>
      </c>
      <c r="CH35" s="61">
        <f t="shared" si="18"/>
        <v>0</v>
      </c>
      <c r="CI35" s="61">
        <f t="shared" si="19"/>
        <v>0</v>
      </c>
      <c r="CJ35" s="61">
        <f t="shared" si="20"/>
        <v>0</v>
      </c>
      <c r="CK35" s="61">
        <f t="shared" si="21"/>
        <v>0</v>
      </c>
      <c r="CL35" s="62"/>
      <c r="CM35" s="62"/>
    </row>
    <row r="36" spans="1:91" ht="24.75" customHeight="1">
      <c r="A36" s="60">
        <v>34</v>
      </c>
      <c r="B36" s="60" t="s">
        <v>41</v>
      </c>
      <c r="C36" s="60" t="s">
        <v>74</v>
      </c>
      <c r="D36" s="60" t="s">
        <v>71</v>
      </c>
      <c r="E36" s="63" t="s">
        <v>42</v>
      </c>
      <c r="F36" s="57">
        <f>'List nhap '!AE35</f>
        <v>0</v>
      </c>
      <c r="G36" s="57">
        <f>'List nhap '!BR35</f>
        <v>0</v>
      </c>
      <c r="H36" s="57">
        <f>'List nhap '!BT35</f>
        <v>0</v>
      </c>
      <c r="I36" s="57">
        <f>'List nhap '!DV35</f>
        <v>40</v>
      </c>
      <c r="J36" s="90">
        <f>'List nhap '!FM35</f>
        <v>0</v>
      </c>
      <c r="K36" s="57">
        <f>'List nhap '!GL35</f>
        <v>0</v>
      </c>
      <c r="L36" s="61">
        <f t="shared" si="49"/>
        <v>0</v>
      </c>
      <c r="M36" s="61">
        <f t="shared" si="50"/>
        <v>0</v>
      </c>
      <c r="N36" s="61">
        <f t="shared" ref="N36:N51" si="55">CH36</f>
        <v>0</v>
      </c>
      <c r="O36" s="61">
        <f t="shared" ref="O36:O51" si="56">CI36</f>
        <v>40</v>
      </c>
      <c r="P36" s="61">
        <f t="shared" ref="P36:P51" si="57">CJ36</f>
        <v>0</v>
      </c>
      <c r="Q36" s="61">
        <f t="shared" ref="Q36:Q51" si="58">CK36</f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57">
        <v>0</v>
      </c>
      <c r="AQ36" s="57">
        <v>0</v>
      </c>
      <c r="AR36" s="57">
        <v>0</v>
      </c>
      <c r="AS36" s="57">
        <v>0</v>
      </c>
      <c r="AT36" s="57">
        <v>0</v>
      </c>
      <c r="AU36" s="57">
        <v>0</v>
      </c>
      <c r="AV36" s="61">
        <v>0</v>
      </c>
      <c r="AW36" s="61">
        <v>0</v>
      </c>
      <c r="AX36" s="61">
        <v>0</v>
      </c>
      <c r="AY36" s="61">
        <v>0</v>
      </c>
      <c r="AZ36" s="61">
        <v>0</v>
      </c>
      <c r="BA36" s="61">
        <v>0</v>
      </c>
      <c r="BB36" s="57">
        <v>0</v>
      </c>
      <c r="BC36" s="57">
        <v>0</v>
      </c>
      <c r="BD36" s="57">
        <v>0</v>
      </c>
      <c r="BE36" s="57">
        <v>0</v>
      </c>
      <c r="BF36" s="57">
        <v>0</v>
      </c>
      <c r="BG36" s="57">
        <v>0</v>
      </c>
      <c r="BH36" s="61">
        <v>0</v>
      </c>
      <c r="BI36" s="61">
        <v>0</v>
      </c>
      <c r="BJ36" s="61">
        <v>0</v>
      </c>
      <c r="BK36" s="61">
        <v>0</v>
      </c>
      <c r="BL36" s="61">
        <v>0</v>
      </c>
      <c r="BM36" s="61">
        <v>0</v>
      </c>
      <c r="BN36" s="75">
        <v>0</v>
      </c>
      <c r="BO36" s="75">
        <v>0</v>
      </c>
      <c r="BP36" s="75">
        <v>0</v>
      </c>
      <c r="BQ36" s="75">
        <v>0</v>
      </c>
      <c r="BR36" s="75">
        <v>0</v>
      </c>
      <c r="BS36" s="75">
        <v>0</v>
      </c>
      <c r="BT36" s="61">
        <v>0</v>
      </c>
      <c r="BU36" s="61">
        <v>0</v>
      </c>
      <c r="BV36" s="61">
        <v>0</v>
      </c>
      <c r="BW36" s="61">
        <v>0</v>
      </c>
      <c r="BX36" s="61">
        <v>0</v>
      </c>
      <c r="BY36" s="61">
        <v>0</v>
      </c>
      <c r="BZ36" s="57">
        <f t="shared" si="5"/>
        <v>0</v>
      </c>
      <c r="CA36" s="57">
        <f t="shared" si="6"/>
        <v>0</v>
      </c>
      <c r="CB36" s="57">
        <f t="shared" si="7"/>
        <v>0</v>
      </c>
      <c r="CC36" s="57">
        <f t="shared" si="8"/>
        <v>40</v>
      </c>
      <c r="CD36" s="57">
        <f t="shared" si="9"/>
        <v>0</v>
      </c>
      <c r="CE36" s="57">
        <f t="shared" si="10"/>
        <v>0</v>
      </c>
      <c r="CF36" s="61">
        <f t="shared" si="16"/>
        <v>0</v>
      </c>
      <c r="CG36" s="61">
        <f t="shared" si="17"/>
        <v>0</v>
      </c>
      <c r="CH36" s="61">
        <f t="shared" si="18"/>
        <v>0</v>
      </c>
      <c r="CI36" s="61">
        <f t="shared" si="19"/>
        <v>40</v>
      </c>
      <c r="CJ36" s="61">
        <f t="shared" si="20"/>
        <v>0</v>
      </c>
      <c r="CK36" s="61">
        <f t="shared" si="21"/>
        <v>0</v>
      </c>
      <c r="CL36" s="62"/>
      <c r="CM36" s="62"/>
    </row>
    <row r="37" spans="1:91" ht="24.75" customHeight="1">
      <c r="A37" s="60">
        <v>35</v>
      </c>
      <c r="B37" s="60" t="s">
        <v>43</v>
      </c>
      <c r="C37" s="60" t="s">
        <v>75</v>
      </c>
      <c r="D37" s="60" t="s">
        <v>71</v>
      </c>
      <c r="E37" s="63" t="s">
        <v>30</v>
      </c>
      <c r="F37" s="57">
        <f>'List nhap '!AE36</f>
        <v>0</v>
      </c>
      <c r="G37" s="57">
        <f>'List nhap '!BR36</f>
        <v>0</v>
      </c>
      <c r="H37" s="57">
        <f>'List nhap '!BT36</f>
        <v>0</v>
      </c>
      <c r="I37" s="57">
        <f>'List nhap '!DV36</f>
        <v>150</v>
      </c>
      <c r="J37" s="90">
        <f>'List nhap '!FM36</f>
        <v>0</v>
      </c>
      <c r="K37" s="57">
        <f>'List nhap '!GL36</f>
        <v>0</v>
      </c>
      <c r="L37" s="61">
        <f t="shared" si="49"/>
        <v>0</v>
      </c>
      <c r="M37" s="61">
        <f t="shared" si="50"/>
        <v>0</v>
      </c>
      <c r="N37" s="61">
        <f t="shared" si="55"/>
        <v>0</v>
      </c>
      <c r="O37" s="61">
        <f t="shared" si="56"/>
        <v>150</v>
      </c>
      <c r="P37" s="61">
        <f t="shared" si="57"/>
        <v>0</v>
      </c>
      <c r="Q37" s="61">
        <f t="shared" si="58"/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1">
        <v>0</v>
      </c>
      <c r="AP37" s="57">
        <v>0</v>
      </c>
      <c r="AQ37" s="57">
        <v>0</v>
      </c>
      <c r="AR37" s="57">
        <v>0</v>
      </c>
      <c r="AS37" s="57">
        <v>0</v>
      </c>
      <c r="AT37" s="57">
        <v>0</v>
      </c>
      <c r="AU37" s="57">
        <v>0</v>
      </c>
      <c r="AV37" s="61">
        <v>0</v>
      </c>
      <c r="AW37" s="61">
        <v>0</v>
      </c>
      <c r="AX37" s="61">
        <v>0</v>
      </c>
      <c r="AY37" s="61">
        <v>0</v>
      </c>
      <c r="AZ37" s="61">
        <v>0</v>
      </c>
      <c r="BA37" s="61">
        <v>0</v>
      </c>
      <c r="BB37" s="57">
        <v>0</v>
      </c>
      <c r="BC37" s="57">
        <v>0</v>
      </c>
      <c r="BD37" s="57">
        <v>0</v>
      </c>
      <c r="BE37" s="57">
        <v>0</v>
      </c>
      <c r="BF37" s="57">
        <v>0</v>
      </c>
      <c r="BG37" s="57">
        <v>0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61">
        <v>0</v>
      </c>
      <c r="BU37" s="61">
        <v>0</v>
      </c>
      <c r="BV37" s="61">
        <v>0</v>
      </c>
      <c r="BW37" s="61">
        <v>0</v>
      </c>
      <c r="BX37" s="61">
        <v>0</v>
      </c>
      <c r="BY37" s="61">
        <v>0</v>
      </c>
      <c r="BZ37" s="57">
        <f t="shared" si="5"/>
        <v>0</v>
      </c>
      <c r="CA37" s="57">
        <f t="shared" si="6"/>
        <v>0</v>
      </c>
      <c r="CB37" s="57">
        <f t="shared" si="7"/>
        <v>0</v>
      </c>
      <c r="CC37" s="57">
        <f t="shared" si="8"/>
        <v>150</v>
      </c>
      <c r="CD37" s="57">
        <f t="shared" si="9"/>
        <v>0</v>
      </c>
      <c r="CE37" s="57">
        <f t="shared" si="10"/>
        <v>0</v>
      </c>
      <c r="CF37" s="61">
        <f t="shared" si="16"/>
        <v>0</v>
      </c>
      <c r="CG37" s="61">
        <f t="shared" si="17"/>
        <v>0</v>
      </c>
      <c r="CH37" s="61">
        <f t="shared" si="18"/>
        <v>0</v>
      </c>
      <c r="CI37" s="61">
        <f t="shared" si="19"/>
        <v>150</v>
      </c>
      <c r="CJ37" s="61">
        <f t="shared" si="20"/>
        <v>0</v>
      </c>
      <c r="CK37" s="61">
        <f t="shared" si="21"/>
        <v>0</v>
      </c>
      <c r="CL37" s="62"/>
      <c r="CM37" s="62"/>
    </row>
    <row r="38" spans="1:91" s="80" customFormat="1" ht="24.75" customHeight="1">
      <c r="A38" s="60">
        <v>36</v>
      </c>
      <c r="B38" s="81" t="s">
        <v>573</v>
      </c>
      <c r="C38" s="81" t="s">
        <v>574</v>
      </c>
      <c r="D38" s="81" t="s">
        <v>71</v>
      </c>
      <c r="E38" s="82" t="s">
        <v>575</v>
      </c>
      <c r="F38" s="57">
        <f>'List nhap '!AE37</f>
        <v>0</v>
      </c>
      <c r="G38" s="57">
        <f>'List nhap '!BR37</f>
        <v>0</v>
      </c>
      <c r="H38" s="57">
        <f>'List nhap '!BT37</f>
        <v>0</v>
      </c>
      <c r="I38" s="57">
        <f>'List nhap '!DV37</f>
        <v>0</v>
      </c>
      <c r="J38" s="90">
        <f>'List nhap '!FM37</f>
        <v>0</v>
      </c>
      <c r="K38" s="77">
        <f>'List nhap '!GL37</f>
        <v>0</v>
      </c>
      <c r="L38" s="78">
        <f t="shared" ref="L38" si="59">CF38</f>
        <v>0</v>
      </c>
      <c r="M38" s="78">
        <f t="shared" ref="M38" si="60">CG38</f>
        <v>0</v>
      </c>
      <c r="N38" s="78">
        <f t="shared" ref="N38" si="61">CH38</f>
        <v>0</v>
      </c>
      <c r="O38" s="78">
        <f t="shared" ref="O38" si="62">CI38</f>
        <v>0</v>
      </c>
      <c r="P38" s="78">
        <f t="shared" ref="P38" si="63">CJ38</f>
        <v>0</v>
      </c>
      <c r="Q38" s="78">
        <f t="shared" ref="Q38" si="64">CK38</f>
        <v>0</v>
      </c>
      <c r="R38" s="77">
        <v>0</v>
      </c>
      <c r="S38" s="77">
        <v>0</v>
      </c>
      <c r="T38" s="77">
        <v>0</v>
      </c>
      <c r="U38" s="77">
        <v>140</v>
      </c>
      <c r="V38" s="77">
        <v>0</v>
      </c>
      <c r="W38" s="77">
        <v>0</v>
      </c>
      <c r="X38" s="78">
        <v>0</v>
      </c>
      <c r="Y38" s="78">
        <v>0</v>
      </c>
      <c r="Z38" s="78">
        <v>0</v>
      </c>
      <c r="AA38" s="78">
        <v>140</v>
      </c>
      <c r="AB38" s="78">
        <v>0</v>
      </c>
      <c r="AC38" s="78">
        <v>0</v>
      </c>
      <c r="AD38" s="77">
        <v>0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8">
        <v>0</v>
      </c>
      <c r="AK38" s="78">
        <v>0</v>
      </c>
      <c r="AL38" s="78">
        <v>0</v>
      </c>
      <c r="AM38" s="78">
        <v>140</v>
      </c>
      <c r="AN38" s="78">
        <v>0</v>
      </c>
      <c r="AO38" s="78">
        <v>0</v>
      </c>
      <c r="AP38" s="77" t="e">
        <v>#N/A</v>
      </c>
      <c r="AQ38" s="77" t="e">
        <v>#N/A</v>
      </c>
      <c r="AR38" s="77" t="e">
        <v>#N/A</v>
      </c>
      <c r="AS38" s="77" t="e">
        <v>#N/A</v>
      </c>
      <c r="AT38" s="77" t="e">
        <v>#N/A</v>
      </c>
      <c r="AU38" s="77" t="e">
        <v>#N/A</v>
      </c>
      <c r="AV38" s="78" t="e">
        <v>#N/A</v>
      </c>
      <c r="AW38" s="78" t="e">
        <v>#N/A</v>
      </c>
      <c r="AX38" s="78" t="e">
        <v>#N/A</v>
      </c>
      <c r="AY38" s="78" t="e">
        <v>#N/A</v>
      </c>
      <c r="AZ38" s="78" t="e">
        <v>#N/A</v>
      </c>
      <c r="BA38" s="78" t="e">
        <v>#N/A</v>
      </c>
      <c r="BB38" s="77">
        <v>0</v>
      </c>
      <c r="BC38" s="77">
        <v>0</v>
      </c>
      <c r="BD38" s="77">
        <v>0</v>
      </c>
      <c r="BE38" s="77">
        <v>0</v>
      </c>
      <c r="BF38" s="77">
        <v>0</v>
      </c>
      <c r="BG38" s="77">
        <v>0</v>
      </c>
      <c r="BH38" s="78">
        <v>0</v>
      </c>
      <c r="BI38" s="78">
        <v>0</v>
      </c>
      <c r="BJ38" s="78">
        <v>0</v>
      </c>
      <c r="BK38" s="78">
        <v>140</v>
      </c>
      <c r="BL38" s="78">
        <v>0</v>
      </c>
      <c r="BM38" s="78">
        <v>0</v>
      </c>
      <c r="BN38" s="107">
        <v>0</v>
      </c>
      <c r="BO38" s="107">
        <v>0</v>
      </c>
      <c r="BP38" s="107">
        <v>0</v>
      </c>
      <c r="BQ38" s="107">
        <v>0</v>
      </c>
      <c r="BR38" s="107">
        <v>0</v>
      </c>
      <c r="BS38" s="107">
        <v>0</v>
      </c>
      <c r="BT38" s="78">
        <v>0</v>
      </c>
      <c r="BU38" s="78">
        <v>0</v>
      </c>
      <c r="BV38" s="78">
        <v>0</v>
      </c>
      <c r="BW38" s="78">
        <v>0</v>
      </c>
      <c r="BX38" s="78">
        <v>0</v>
      </c>
      <c r="BY38" s="78">
        <v>0</v>
      </c>
      <c r="BZ38" s="57">
        <f t="shared" si="5"/>
        <v>0</v>
      </c>
      <c r="CA38" s="57">
        <f t="shared" si="6"/>
        <v>0</v>
      </c>
      <c r="CB38" s="57">
        <f t="shared" si="7"/>
        <v>0</v>
      </c>
      <c r="CC38" s="57">
        <f t="shared" si="8"/>
        <v>0</v>
      </c>
      <c r="CD38" s="57">
        <f t="shared" si="9"/>
        <v>0</v>
      </c>
      <c r="CE38" s="57">
        <f t="shared" si="10"/>
        <v>0</v>
      </c>
      <c r="CF38" s="61">
        <f t="shared" si="16"/>
        <v>0</v>
      </c>
      <c r="CG38" s="61">
        <f t="shared" si="17"/>
        <v>0</v>
      </c>
      <c r="CH38" s="61">
        <f t="shared" si="18"/>
        <v>0</v>
      </c>
      <c r="CI38" s="61">
        <f t="shared" si="19"/>
        <v>0</v>
      </c>
      <c r="CJ38" s="61">
        <f t="shared" si="20"/>
        <v>0</v>
      </c>
      <c r="CK38" s="61">
        <f t="shared" si="21"/>
        <v>0</v>
      </c>
      <c r="CL38" s="79"/>
      <c r="CM38" s="79"/>
    </row>
    <row r="39" spans="1:91" s="45" customFormat="1" ht="24.75" customHeight="1">
      <c r="A39" s="60">
        <v>37</v>
      </c>
      <c r="B39" s="60" t="s">
        <v>430</v>
      </c>
      <c r="C39" s="60" t="s">
        <v>77</v>
      </c>
      <c r="D39" s="60" t="s">
        <v>71</v>
      </c>
      <c r="E39" s="63" t="s">
        <v>433</v>
      </c>
      <c r="F39" s="57">
        <f>'List nhap '!AE38</f>
        <v>0</v>
      </c>
      <c r="G39" s="57">
        <f>'List nhap '!BR38</f>
        <v>0</v>
      </c>
      <c r="H39" s="57">
        <f>'List nhap '!BT38</f>
        <v>0</v>
      </c>
      <c r="I39" s="57">
        <f>'List nhap '!DV38</f>
        <v>0</v>
      </c>
      <c r="J39" s="90">
        <f>'List nhap '!FM38</f>
        <v>0</v>
      </c>
      <c r="K39" s="57">
        <f>'List nhap '!GL38</f>
        <v>0</v>
      </c>
      <c r="L39" s="61">
        <f t="shared" si="49"/>
        <v>0</v>
      </c>
      <c r="M39" s="61">
        <f t="shared" si="50"/>
        <v>0</v>
      </c>
      <c r="N39" s="61">
        <f t="shared" si="55"/>
        <v>0</v>
      </c>
      <c r="O39" s="61">
        <f t="shared" si="56"/>
        <v>150</v>
      </c>
      <c r="P39" s="61">
        <f t="shared" si="57"/>
        <v>0</v>
      </c>
      <c r="Q39" s="61">
        <f t="shared" si="58"/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1">
        <v>0</v>
      </c>
      <c r="AP39" s="57">
        <v>0</v>
      </c>
      <c r="AQ39" s="57">
        <v>0</v>
      </c>
      <c r="AR39" s="57">
        <v>0</v>
      </c>
      <c r="AS39" s="57">
        <v>0</v>
      </c>
      <c r="AT39" s="57">
        <v>0</v>
      </c>
      <c r="AU39" s="57">
        <v>0</v>
      </c>
      <c r="AV39" s="61">
        <v>0</v>
      </c>
      <c r="AW39" s="61">
        <v>0</v>
      </c>
      <c r="AX39" s="61">
        <v>0</v>
      </c>
      <c r="AY39" s="61">
        <v>0</v>
      </c>
      <c r="AZ39" s="61">
        <v>0</v>
      </c>
      <c r="BA39" s="61">
        <v>0</v>
      </c>
      <c r="BB39" s="57">
        <v>0</v>
      </c>
      <c r="BC39" s="57">
        <v>0</v>
      </c>
      <c r="BD39" s="57">
        <v>0</v>
      </c>
      <c r="BE39" s="57">
        <v>150</v>
      </c>
      <c r="BF39" s="57">
        <v>0</v>
      </c>
      <c r="BG39" s="57">
        <v>0</v>
      </c>
      <c r="BH39" s="61">
        <v>0</v>
      </c>
      <c r="BI39" s="61">
        <v>0</v>
      </c>
      <c r="BJ39" s="61">
        <v>0</v>
      </c>
      <c r="BK39" s="61">
        <v>150</v>
      </c>
      <c r="BL39" s="61">
        <v>0</v>
      </c>
      <c r="BM39" s="61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61">
        <v>0</v>
      </c>
      <c r="BU39" s="61">
        <v>0</v>
      </c>
      <c r="BV39" s="61">
        <v>0</v>
      </c>
      <c r="BW39" s="61">
        <v>150</v>
      </c>
      <c r="BX39" s="61">
        <v>0</v>
      </c>
      <c r="BY39" s="61">
        <v>0</v>
      </c>
      <c r="BZ39" s="57">
        <f t="shared" si="5"/>
        <v>0</v>
      </c>
      <c r="CA39" s="57">
        <f t="shared" si="6"/>
        <v>0</v>
      </c>
      <c r="CB39" s="57">
        <f t="shared" si="7"/>
        <v>0</v>
      </c>
      <c r="CC39" s="57">
        <f t="shared" si="8"/>
        <v>0</v>
      </c>
      <c r="CD39" s="57">
        <f t="shared" si="9"/>
        <v>0</v>
      </c>
      <c r="CE39" s="57">
        <f t="shared" si="10"/>
        <v>0</v>
      </c>
      <c r="CF39" s="61">
        <f t="shared" si="16"/>
        <v>0</v>
      </c>
      <c r="CG39" s="61">
        <f t="shared" si="17"/>
        <v>0</v>
      </c>
      <c r="CH39" s="61">
        <f t="shared" si="18"/>
        <v>0</v>
      </c>
      <c r="CI39" s="61">
        <f t="shared" si="19"/>
        <v>150</v>
      </c>
      <c r="CJ39" s="61">
        <f t="shared" si="20"/>
        <v>0</v>
      </c>
      <c r="CK39" s="61">
        <f t="shared" si="21"/>
        <v>0</v>
      </c>
      <c r="CL39" s="64"/>
      <c r="CM39" s="64"/>
    </row>
    <row r="40" spans="1:91" ht="24.75" customHeight="1">
      <c r="A40" s="60">
        <v>38</v>
      </c>
      <c r="B40" s="60" t="s">
        <v>304</v>
      </c>
      <c r="C40" s="60" t="s">
        <v>295</v>
      </c>
      <c r="D40" s="60" t="s">
        <v>71</v>
      </c>
      <c r="E40" s="63" t="s">
        <v>341</v>
      </c>
      <c r="F40" s="57">
        <f>'List nhap '!AE39</f>
        <v>0</v>
      </c>
      <c r="G40" s="57">
        <f>'List nhap '!BR39</f>
        <v>0</v>
      </c>
      <c r="H40" s="57">
        <f>'List nhap '!BT39</f>
        <v>0</v>
      </c>
      <c r="I40" s="57">
        <f>'List nhap '!DV39</f>
        <v>0</v>
      </c>
      <c r="J40" s="90">
        <f>'List nhap '!FM39</f>
        <v>0</v>
      </c>
      <c r="K40" s="57">
        <f>'List nhap '!GL39</f>
        <v>0</v>
      </c>
      <c r="L40" s="61">
        <f t="shared" si="49"/>
        <v>0</v>
      </c>
      <c r="M40" s="61">
        <f t="shared" si="50"/>
        <v>0</v>
      </c>
      <c r="N40" s="61">
        <f t="shared" si="55"/>
        <v>0</v>
      </c>
      <c r="O40" s="61">
        <f t="shared" si="56"/>
        <v>150</v>
      </c>
      <c r="P40" s="61">
        <f t="shared" si="57"/>
        <v>0</v>
      </c>
      <c r="Q40" s="61">
        <f t="shared" si="58"/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61">
        <v>0</v>
      </c>
      <c r="Y40" s="61">
        <v>0</v>
      </c>
      <c r="Z40" s="61">
        <v>0</v>
      </c>
      <c r="AA40" s="61">
        <v>150</v>
      </c>
      <c r="AB40" s="61">
        <v>0</v>
      </c>
      <c r="AC40" s="61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  <c r="AJ40" s="61">
        <v>0</v>
      </c>
      <c r="AK40" s="61">
        <v>0</v>
      </c>
      <c r="AL40" s="61">
        <v>0</v>
      </c>
      <c r="AM40" s="61">
        <v>100</v>
      </c>
      <c r="AN40" s="61">
        <v>0</v>
      </c>
      <c r="AO40" s="61">
        <v>0</v>
      </c>
      <c r="AP40" s="57">
        <v>0</v>
      </c>
      <c r="AQ40" s="57">
        <v>0</v>
      </c>
      <c r="AR40" s="57">
        <v>0</v>
      </c>
      <c r="AS40" s="57">
        <v>0</v>
      </c>
      <c r="AT40" s="57">
        <v>0</v>
      </c>
      <c r="AU40" s="57">
        <v>0</v>
      </c>
      <c r="AV40" s="61">
        <v>0</v>
      </c>
      <c r="AW40" s="61">
        <v>0</v>
      </c>
      <c r="AX40" s="61">
        <v>0</v>
      </c>
      <c r="AY40" s="61">
        <v>0</v>
      </c>
      <c r="AZ40" s="61">
        <v>0</v>
      </c>
      <c r="BA40" s="61">
        <v>0</v>
      </c>
      <c r="BB40" s="57">
        <v>0</v>
      </c>
      <c r="BC40" s="57">
        <v>0</v>
      </c>
      <c r="BD40" s="57">
        <v>0</v>
      </c>
      <c r="BE40" s="57">
        <v>150</v>
      </c>
      <c r="BF40" s="57">
        <v>0</v>
      </c>
      <c r="BG40" s="57">
        <v>0</v>
      </c>
      <c r="BH40" s="61">
        <v>0</v>
      </c>
      <c r="BI40" s="61">
        <v>0</v>
      </c>
      <c r="BJ40" s="61">
        <v>0</v>
      </c>
      <c r="BK40" s="61">
        <v>150</v>
      </c>
      <c r="BL40" s="61">
        <v>0</v>
      </c>
      <c r="BM40" s="61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61">
        <v>0</v>
      </c>
      <c r="BU40" s="61">
        <v>0</v>
      </c>
      <c r="BV40" s="61">
        <v>0</v>
      </c>
      <c r="BW40" s="61">
        <v>150</v>
      </c>
      <c r="BX40" s="61">
        <v>0</v>
      </c>
      <c r="BY40" s="61">
        <v>0</v>
      </c>
      <c r="BZ40" s="57">
        <f t="shared" si="5"/>
        <v>0</v>
      </c>
      <c r="CA40" s="57">
        <f t="shared" si="6"/>
        <v>0</v>
      </c>
      <c r="CB40" s="57">
        <f t="shared" si="7"/>
        <v>0</v>
      </c>
      <c r="CC40" s="57">
        <f t="shared" si="8"/>
        <v>0</v>
      </c>
      <c r="CD40" s="57">
        <f t="shared" si="9"/>
        <v>0</v>
      </c>
      <c r="CE40" s="57">
        <f t="shared" si="10"/>
        <v>0</v>
      </c>
      <c r="CF40" s="61">
        <f t="shared" si="16"/>
        <v>0</v>
      </c>
      <c r="CG40" s="61">
        <f t="shared" si="17"/>
        <v>0</v>
      </c>
      <c r="CH40" s="61">
        <f t="shared" si="18"/>
        <v>0</v>
      </c>
      <c r="CI40" s="61">
        <f t="shared" si="19"/>
        <v>150</v>
      </c>
      <c r="CJ40" s="61">
        <f t="shared" si="20"/>
        <v>0</v>
      </c>
      <c r="CK40" s="61">
        <f t="shared" si="21"/>
        <v>0</v>
      </c>
      <c r="CL40" s="62"/>
      <c r="CM40" s="62"/>
    </row>
    <row r="41" spans="1:91" ht="24.75" customHeight="1">
      <c r="A41" s="60">
        <v>39</v>
      </c>
      <c r="B41" s="60" t="s">
        <v>398</v>
      </c>
      <c r="C41" s="60" t="s">
        <v>297</v>
      </c>
      <c r="D41" s="60" t="s">
        <v>71</v>
      </c>
      <c r="E41" s="63" t="s">
        <v>343</v>
      </c>
      <c r="F41" s="57">
        <f>'List nhap '!AE40</f>
        <v>0</v>
      </c>
      <c r="G41" s="57">
        <f>'List nhap '!BR40</f>
        <v>0</v>
      </c>
      <c r="H41" s="57">
        <f>'List nhap '!BT40</f>
        <v>0</v>
      </c>
      <c r="I41" s="57">
        <f>'List nhap '!DV40</f>
        <v>150</v>
      </c>
      <c r="J41" s="90">
        <f>'List nhap '!FM40</f>
        <v>0</v>
      </c>
      <c r="K41" s="57">
        <f>'List nhap '!GL40</f>
        <v>0</v>
      </c>
      <c r="L41" s="61">
        <f t="shared" si="49"/>
        <v>0</v>
      </c>
      <c r="M41" s="61">
        <f t="shared" si="50"/>
        <v>0</v>
      </c>
      <c r="N41" s="61">
        <f t="shared" si="55"/>
        <v>0</v>
      </c>
      <c r="O41" s="61">
        <f t="shared" si="56"/>
        <v>150</v>
      </c>
      <c r="P41" s="61">
        <f t="shared" si="57"/>
        <v>0</v>
      </c>
      <c r="Q41" s="61">
        <f t="shared" si="58"/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57">
        <v>0</v>
      </c>
      <c r="AQ41" s="57">
        <v>0</v>
      </c>
      <c r="AR41" s="57">
        <v>0</v>
      </c>
      <c r="AS41" s="57">
        <v>0</v>
      </c>
      <c r="AT41" s="57">
        <v>0</v>
      </c>
      <c r="AU41" s="57">
        <v>0</v>
      </c>
      <c r="AV41" s="61">
        <v>0</v>
      </c>
      <c r="AW41" s="61">
        <v>0</v>
      </c>
      <c r="AX41" s="61">
        <v>0</v>
      </c>
      <c r="AY41" s="61">
        <v>0</v>
      </c>
      <c r="AZ41" s="61">
        <v>0</v>
      </c>
      <c r="BA41" s="61">
        <v>0</v>
      </c>
      <c r="BB41" s="57">
        <v>0</v>
      </c>
      <c r="BC41" s="57">
        <v>0</v>
      </c>
      <c r="BD41" s="57">
        <v>0</v>
      </c>
      <c r="BE41" s="57">
        <v>0</v>
      </c>
      <c r="BF41" s="57">
        <v>0</v>
      </c>
      <c r="BG41" s="57">
        <v>0</v>
      </c>
      <c r="BH41" s="61">
        <v>0</v>
      </c>
      <c r="BI41" s="61">
        <v>0</v>
      </c>
      <c r="BJ41" s="61">
        <v>0</v>
      </c>
      <c r="BK41" s="61">
        <v>0</v>
      </c>
      <c r="BL41" s="61">
        <v>0</v>
      </c>
      <c r="BM41" s="61">
        <v>0</v>
      </c>
      <c r="BN41" s="75">
        <v>0</v>
      </c>
      <c r="BO41" s="75">
        <v>0</v>
      </c>
      <c r="BP41" s="75">
        <v>0</v>
      </c>
      <c r="BQ41" s="75">
        <v>0</v>
      </c>
      <c r="BR41" s="75">
        <v>0</v>
      </c>
      <c r="BS41" s="75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57">
        <f t="shared" si="5"/>
        <v>0</v>
      </c>
      <c r="CA41" s="57">
        <f t="shared" si="6"/>
        <v>0</v>
      </c>
      <c r="CB41" s="57">
        <f t="shared" si="7"/>
        <v>0</v>
      </c>
      <c r="CC41" s="57">
        <f t="shared" si="8"/>
        <v>150</v>
      </c>
      <c r="CD41" s="57">
        <f t="shared" si="9"/>
        <v>0</v>
      </c>
      <c r="CE41" s="57">
        <f t="shared" si="10"/>
        <v>0</v>
      </c>
      <c r="CF41" s="61">
        <f t="shared" si="16"/>
        <v>0</v>
      </c>
      <c r="CG41" s="61">
        <f t="shared" si="17"/>
        <v>0</v>
      </c>
      <c r="CH41" s="61">
        <f t="shared" si="18"/>
        <v>0</v>
      </c>
      <c r="CI41" s="61">
        <f t="shared" si="19"/>
        <v>150</v>
      </c>
      <c r="CJ41" s="61">
        <f t="shared" si="20"/>
        <v>0</v>
      </c>
      <c r="CK41" s="61">
        <f t="shared" si="21"/>
        <v>0</v>
      </c>
      <c r="CL41" s="62"/>
      <c r="CM41" s="62"/>
    </row>
    <row r="42" spans="1:91" ht="24.75" customHeight="1">
      <c r="A42" s="60">
        <v>40</v>
      </c>
      <c r="B42" s="60" t="s">
        <v>346</v>
      </c>
      <c r="C42" s="60" t="s">
        <v>298</v>
      </c>
      <c r="D42" s="60" t="s">
        <v>71</v>
      </c>
      <c r="E42" s="63" t="s">
        <v>347</v>
      </c>
      <c r="F42" s="57">
        <f>'List nhap '!AE41</f>
        <v>0</v>
      </c>
      <c r="G42" s="57">
        <f>'List nhap '!BR41</f>
        <v>0</v>
      </c>
      <c r="H42" s="57">
        <f>'List nhap '!BT41</f>
        <v>0</v>
      </c>
      <c r="I42" s="57">
        <f>'List nhap '!DV41</f>
        <v>0</v>
      </c>
      <c r="J42" s="90">
        <f>'List nhap '!FM41</f>
        <v>0</v>
      </c>
      <c r="K42" s="57">
        <f>'List nhap '!GL41</f>
        <v>0</v>
      </c>
      <c r="L42" s="61">
        <f t="shared" si="49"/>
        <v>0</v>
      </c>
      <c r="M42" s="61">
        <f t="shared" si="50"/>
        <v>0</v>
      </c>
      <c r="N42" s="61">
        <f t="shared" si="55"/>
        <v>0</v>
      </c>
      <c r="O42" s="61">
        <f t="shared" si="56"/>
        <v>0</v>
      </c>
      <c r="P42" s="61">
        <f t="shared" si="57"/>
        <v>0</v>
      </c>
      <c r="Q42" s="61">
        <f t="shared" si="58"/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57">
        <v>0</v>
      </c>
      <c r="AQ42" s="57">
        <v>0</v>
      </c>
      <c r="AR42" s="57">
        <v>0</v>
      </c>
      <c r="AS42" s="57">
        <v>0</v>
      </c>
      <c r="AT42" s="57">
        <v>0</v>
      </c>
      <c r="AU42" s="57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57">
        <v>0</v>
      </c>
      <c r="BC42" s="57">
        <v>0</v>
      </c>
      <c r="BD42" s="57">
        <v>0</v>
      </c>
      <c r="BE42" s="57">
        <v>0</v>
      </c>
      <c r="BF42" s="57">
        <v>0</v>
      </c>
      <c r="BG42" s="57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57">
        <f t="shared" si="5"/>
        <v>0</v>
      </c>
      <c r="CA42" s="57">
        <f t="shared" si="6"/>
        <v>0</v>
      </c>
      <c r="CB42" s="57">
        <f t="shared" si="7"/>
        <v>0</v>
      </c>
      <c r="CC42" s="57">
        <f t="shared" si="8"/>
        <v>0</v>
      </c>
      <c r="CD42" s="57">
        <f t="shared" si="9"/>
        <v>0</v>
      </c>
      <c r="CE42" s="57">
        <f t="shared" si="10"/>
        <v>0</v>
      </c>
      <c r="CF42" s="61">
        <f t="shared" si="16"/>
        <v>0</v>
      </c>
      <c r="CG42" s="61">
        <f t="shared" si="17"/>
        <v>0</v>
      </c>
      <c r="CH42" s="61">
        <f t="shared" si="18"/>
        <v>0</v>
      </c>
      <c r="CI42" s="61">
        <f t="shared" si="19"/>
        <v>0</v>
      </c>
      <c r="CJ42" s="61">
        <f t="shared" si="20"/>
        <v>0</v>
      </c>
      <c r="CK42" s="61">
        <f t="shared" si="21"/>
        <v>0</v>
      </c>
      <c r="CL42" s="62"/>
      <c r="CM42" s="62"/>
    </row>
    <row r="43" spans="1:91" ht="24.75" customHeight="1">
      <c r="A43" s="60">
        <v>41</v>
      </c>
      <c r="B43" s="60" t="s">
        <v>351</v>
      </c>
      <c r="C43" s="60" t="s">
        <v>299</v>
      </c>
      <c r="D43" s="60" t="s">
        <v>71</v>
      </c>
      <c r="E43" s="63" t="s">
        <v>352</v>
      </c>
      <c r="F43" s="57">
        <f>'List nhap '!AE42</f>
        <v>0</v>
      </c>
      <c r="G43" s="57">
        <f>'List nhap '!BR42</f>
        <v>0</v>
      </c>
      <c r="H43" s="57">
        <f>'List nhap '!BT42</f>
        <v>0</v>
      </c>
      <c r="I43" s="57">
        <f>'List nhap '!DV42</f>
        <v>0</v>
      </c>
      <c r="J43" s="90">
        <f>'List nhap '!FM42</f>
        <v>0</v>
      </c>
      <c r="K43" s="57">
        <f>'List nhap '!GL42</f>
        <v>0</v>
      </c>
      <c r="L43" s="61">
        <f t="shared" si="49"/>
        <v>0</v>
      </c>
      <c r="M43" s="61">
        <f t="shared" si="50"/>
        <v>0</v>
      </c>
      <c r="N43" s="61">
        <f t="shared" si="55"/>
        <v>0</v>
      </c>
      <c r="O43" s="61">
        <f t="shared" si="56"/>
        <v>0</v>
      </c>
      <c r="P43" s="61">
        <f t="shared" si="57"/>
        <v>0</v>
      </c>
      <c r="Q43" s="61">
        <f t="shared" si="58"/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61">
        <v>0</v>
      </c>
      <c r="AK43" s="61">
        <v>0</v>
      </c>
      <c r="AL43" s="61">
        <v>0</v>
      </c>
      <c r="AM43" s="61">
        <v>0</v>
      </c>
      <c r="AN43" s="61">
        <v>0</v>
      </c>
      <c r="AO43" s="61">
        <v>0</v>
      </c>
      <c r="AP43" s="57">
        <v>0</v>
      </c>
      <c r="AQ43" s="57">
        <v>0</v>
      </c>
      <c r="AR43" s="57">
        <v>0</v>
      </c>
      <c r="AS43" s="57">
        <v>0</v>
      </c>
      <c r="AT43" s="57">
        <v>0</v>
      </c>
      <c r="AU43" s="57">
        <v>0</v>
      </c>
      <c r="AV43" s="61">
        <v>0</v>
      </c>
      <c r="AW43" s="61">
        <v>0</v>
      </c>
      <c r="AX43" s="61">
        <v>0</v>
      </c>
      <c r="AY43" s="61">
        <v>0</v>
      </c>
      <c r="AZ43" s="61">
        <v>0</v>
      </c>
      <c r="BA43" s="61">
        <v>0</v>
      </c>
      <c r="BB43" s="57">
        <v>0</v>
      </c>
      <c r="BC43" s="57">
        <v>0</v>
      </c>
      <c r="BD43" s="57">
        <v>0</v>
      </c>
      <c r="BE43" s="57">
        <v>0</v>
      </c>
      <c r="BF43" s="57">
        <v>0</v>
      </c>
      <c r="BG43" s="57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61">
        <v>0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57">
        <f t="shared" si="5"/>
        <v>0</v>
      </c>
      <c r="CA43" s="57">
        <f t="shared" si="6"/>
        <v>0</v>
      </c>
      <c r="CB43" s="57">
        <f t="shared" si="7"/>
        <v>0</v>
      </c>
      <c r="CC43" s="57">
        <f t="shared" si="8"/>
        <v>0</v>
      </c>
      <c r="CD43" s="57">
        <f t="shared" si="9"/>
        <v>0</v>
      </c>
      <c r="CE43" s="57">
        <f t="shared" si="10"/>
        <v>0</v>
      </c>
      <c r="CF43" s="61">
        <f t="shared" si="16"/>
        <v>0</v>
      </c>
      <c r="CG43" s="61">
        <f t="shared" si="17"/>
        <v>0</v>
      </c>
      <c r="CH43" s="61">
        <f t="shared" si="18"/>
        <v>0</v>
      </c>
      <c r="CI43" s="61">
        <f t="shared" si="19"/>
        <v>0</v>
      </c>
      <c r="CJ43" s="61">
        <f t="shared" si="20"/>
        <v>0</v>
      </c>
      <c r="CK43" s="61">
        <f t="shared" si="21"/>
        <v>0</v>
      </c>
      <c r="CL43" s="62"/>
      <c r="CM43" s="62"/>
    </row>
    <row r="44" spans="1:91" ht="24.75" customHeight="1">
      <c r="A44" s="60">
        <v>42</v>
      </c>
      <c r="B44" s="60" t="s">
        <v>356</v>
      </c>
      <c r="C44" s="60" t="s">
        <v>368</v>
      </c>
      <c r="D44" s="60" t="s">
        <v>71</v>
      </c>
      <c r="E44" s="63" t="s">
        <v>357</v>
      </c>
      <c r="F44" s="57">
        <f>'List nhap '!AE43</f>
        <v>0</v>
      </c>
      <c r="G44" s="57">
        <f>'List nhap '!BR43</f>
        <v>0</v>
      </c>
      <c r="H44" s="57">
        <f>'List nhap '!BT43</f>
        <v>0</v>
      </c>
      <c r="I44" s="57">
        <f>'List nhap '!DV43</f>
        <v>0</v>
      </c>
      <c r="J44" s="90">
        <f>'List nhap '!FM43</f>
        <v>0</v>
      </c>
      <c r="K44" s="57">
        <f>'List nhap '!GL43</f>
        <v>0</v>
      </c>
      <c r="L44" s="61">
        <f t="shared" si="49"/>
        <v>0</v>
      </c>
      <c r="M44" s="61">
        <f t="shared" si="50"/>
        <v>0</v>
      </c>
      <c r="N44" s="61">
        <f t="shared" si="55"/>
        <v>0</v>
      </c>
      <c r="O44" s="61">
        <f t="shared" si="56"/>
        <v>0</v>
      </c>
      <c r="P44" s="61">
        <f t="shared" si="57"/>
        <v>0</v>
      </c>
      <c r="Q44" s="61">
        <f t="shared" si="58"/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57">
        <v>0</v>
      </c>
      <c r="AQ44" s="57">
        <v>0</v>
      </c>
      <c r="AR44" s="57">
        <v>0</v>
      </c>
      <c r="AS44" s="57">
        <v>0</v>
      </c>
      <c r="AT44" s="57">
        <v>0</v>
      </c>
      <c r="AU44" s="57">
        <v>0</v>
      </c>
      <c r="AV44" s="61">
        <v>0</v>
      </c>
      <c r="AW44" s="61">
        <v>0</v>
      </c>
      <c r="AX44" s="61">
        <v>0</v>
      </c>
      <c r="AY44" s="61">
        <v>0</v>
      </c>
      <c r="AZ44" s="61">
        <v>0</v>
      </c>
      <c r="BA44" s="61">
        <v>0</v>
      </c>
      <c r="BB44" s="57">
        <v>0</v>
      </c>
      <c r="BC44" s="57">
        <v>0</v>
      </c>
      <c r="BD44" s="57">
        <v>0</v>
      </c>
      <c r="BE44" s="57">
        <v>0</v>
      </c>
      <c r="BF44" s="57">
        <v>0</v>
      </c>
      <c r="BG44" s="57">
        <v>0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57">
        <f t="shared" si="5"/>
        <v>0</v>
      </c>
      <c r="CA44" s="57">
        <f t="shared" si="6"/>
        <v>0</v>
      </c>
      <c r="CB44" s="57">
        <f t="shared" si="7"/>
        <v>0</v>
      </c>
      <c r="CC44" s="57">
        <f t="shared" si="8"/>
        <v>0</v>
      </c>
      <c r="CD44" s="57">
        <f t="shared" si="9"/>
        <v>0</v>
      </c>
      <c r="CE44" s="57">
        <f t="shared" si="10"/>
        <v>0</v>
      </c>
      <c r="CF44" s="61">
        <f t="shared" si="16"/>
        <v>0</v>
      </c>
      <c r="CG44" s="61">
        <f t="shared" si="17"/>
        <v>0</v>
      </c>
      <c r="CH44" s="61">
        <f t="shared" si="18"/>
        <v>0</v>
      </c>
      <c r="CI44" s="61">
        <f t="shared" si="19"/>
        <v>0</v>
      </c>
      <c r="CJ44" s="61">
        <f t="shared" si="20"/>
        <v>0</v>
      </c>
      <c r="CK44" s="61">
        <f t="shared" si="21"/>
        <v>0</v>
      </c>
      <c r="CL44" s="62"/>
      <c r="CM44" s="62"/>
    </row>
    <row r="45" spans="1:91" ht="24.75" customHeight="1">
      <c r="A45" s="60">
        <v>43</v>
      </c>
      <c r="B45" s="60" t="s">
        <v>362</v>
      </c>
      <c r="C45" s="60" t="s">
        <v>369</v>
      </c>
      <c r="D45" s="60" t="s">
        <v>71</v>
      </c>
      <c r="E45" s="67" t="s">
        <v>363</v>
      </c>
      <c r="F45" s="57">
        <f>'List nhap '!AE44</f>
        <v>0</v>
      </c>
      <c r="G45" s="57">
        <f>'List nhap '!BR44</f>
        <v>0</v>
      </c>
      <c r="H45" s="57">
        <f>'List nhap '!BT44</f>
        <v>0</v>
      </c>
      <c r="I45" s="57">
        <f>'List nhap '!DV44</f>
        <v>0</v>
      </c>
      <c r="J45" s="90">
        <f>'List nhap '!FM44</f>
        <v>0</v>
      </c>
      <c r="K45" s="57">
        <f>'List nhap '!GL44</f>
        <v>0</v>
      </c>
      <c r="L45" s="61">
        <f t="shared" si="49"/>
        <v>0</v>
      </c>
      <c r="M45" s="61">
        <f t="shared" si="50"/>
        <v>0</v>
      </c>
      <c r="N45" s="61">
        <f t="shared" si="55"/>
        <v>0</v>
      </c>
      <c r="O45" s="61">
        <f t="shared" si="56"/>
        <v>150</v>
      </c>
      <c r="P45" s="61">
        <f t="shared" si="57"/>
        <v>0</v>
      </c>
      <c r="Q45" s="61">
        <f t="shared" si="58"/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61">
        <v>0</v>
      </c>
      <c r="AK45" s="61">
        <v>0</v>
      </c>
      <c r="AL45" s="61">
        <v>0</v>
      </c>
      <c r="AM45" s="61">
        <v>0</v>
      </c>
      <c r="AN45" s="61">
        <v>0</v>
      </c>
      <c r="AO45" s="61">
        <v>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61">
        <v>0</v>
      </c>
      <c r="AW45" s="61">
        <v>0</v>
      </c>
      <c r="AX45" s="61">
        <v>0</v>
      </c>
      <c r="AY45" s="61">
        <v>0</v>
      </c>
      <c r="AZ45" s="61">
        <v>0</v>
      </c>
      <c r="BA45" s="61">
        <v>0</v>
      </c>
      <c r="BB45" s="57">
        <v>0</v>
      </c>
      <c r="BC45" s="57">
        <v>0</v>
      </c>
      <c r="BD45" s="57">
        <v>0</v>
      </c>
      <c r="BE45" s="57">
        <v>0</v>
      </c>
      <c r="BF45" s="57">
        <v>0</v>
      </c>
      <c r="BG45" s="57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75">
        <v>0</v>
      </c>
      <c r="BO45" s="75">
        <v>0</v>
      </c>
      <c r="BP45" s="75">
        <v>0</v>
      </c>
      <c r="BQ45" s="75">
        <v>150</v>
      </c>
      <c r="BR45" s="75">
        <v>0</v>
      </c>
      <c r="BS45" s="75">
        <v>0</v>
      </c>
      <c r="BT45" s="61">
        <v>0</v>
      </c>
      <c r="BU45" s="61">
        <v>0</v>
      </c>
      <c r="BV45" s="61">
        <v>0</v>
      </c>
      <c r="BW45" s="61">
        <v>150</v>
      </c>
      <c r="BX45" s="61">
        <v>0</v>
      </c>
      <c r="BY45" s="61">
        <v>0</v>
      </c>
      <c r="BZ45" s="57">
        <f t="shared" si="5"/>
        <v>0</v>
      </c>
      <c r="CA45" s="57">
        <f t="shared" si="6"/>
        <v>0</v>
      </c>
      <c r="CB45" s="57">
        <f t="shared" si="7"/>
        <v>0</v>
      </c>
      <c r="CC45" s="57">
        <f t="shared" si="8"/>
        <v>0</v>
      </c>
      <c r="CD45" s="57">
        <f t="shared" si="9"/>
        <v>0</v>
      </c>
      <c r="CE45" s="57">
        <f t="shared" si="10"/>
        <v>0</v>
      </c>
      <c r="CF45" s="61">
        <f t="shared" si="16"/>
        <v>0</v>
      </c>
      <c r="CG45" s="61">
        <f t="shared" si="17"/>
        <v>0</v>
      </c>
      <c r="CH45" s="61">
        <f t="shared" si="18"/>
        <v>0</v>
      </c>
      <c r="CI45" s="61">
        <f t="shared" si="19"/>
        <v>150</v>
      </c>
      <c r="CJ45" s="61">
        <f t="shared" si="20"/>
        <v>0</v>
      </c>
      <c r="CK45" s="61">
        <f t="shared" si="21"/>
        <v>0</v>
      </c>
      <c r="CL45" s="62"/>
      <c r="CM45" s="62"/>
    </row>
    <row r="46" spans="1:91" ht="24.75" customHeight="1">
      <c r="A46" s="60">
        <v>44</v>
      </c>
      <c r="B46" s="60" t="s">
        <v>366</v>
      </c>
      <c r="C46" s="60" t="s">
        <v>370</v>
      </c>
      <c r="D46" s="60" t="s">
        <v>71</v>
      </c>
      <c r="E46" s="67" t="s">
        <v>367</v>
      </c>
      <c r="F46" s="57">
        <f>'List nhap '!AE45</f>
        <v>0</v>
      </c>
      <c r="G46" s="57">
        <f>'List nhap '!BR45</f>
        <v>0</v>
      </c>
      <c r="H46" s="57">
        <f>'List nhap '!BT45</f>
        <v>0</v>
      </c>
      <c r="I46" s="57">
        <f>'List nhap '!DV45</f>
        <v>0</v>
      </c>
      <c r="J46" s="90">
        <f>'List nhap '!FM45</f>
        <v>0</v>
      </c>
      <c r="K46" s="57">
        <f>'List nhap '!GL45</f>
        <v>0</v>
      </c>
      <c r="L46" s="61">
        <f t="shared" si="49"/>
        <v>0</v>
      </c>
      <c r="M46" s="61">
        <f t="shared" si="50"/>
        <v>0</v>
      </c>
      <c r="N46" s="61">
        <f t="shared" si="55"/>
        <v>0</v>
      </c>
      <c r="O46" s="61">
        <f t="shared" si="56"/>
        <v>0</v>
      </c>
      <c r="P46" s="61">
        <f t="shared" si="57"/>
        <v>0</v>
      </c>
      <c r="Q46" s="61">
        <f t="shared" si="58"/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61">
        <v>0</v>
      </c>
      <c r="AK46" s="61">
        <v>0</v>
      </c>
      <c r="AL46" s="61">
        <v>0</v>
      </c>
      <c r="AM46" s="61">
        <v>0</v>
      </c>
      <c r="AN46" s="61">
        <v>0</v>
      </c>
      <c r="AO46" s="61">
        <v>0</v>
      </c>
      <c r="AP46" s="57">
        <v>0</v>
      </c>
      <c r="AQ46" s="57">
        <v>0</v>
      </c>
      <c r="AR46" s="57">
        <v>0</v>
      </c>
      <c r="AS46" s="57">
        <v>0</v>
      </c>
      <c r="AT46" s="57">
        <v>0</v>
      </c>
      <c r="AU46" s="57">
        <v>0</v>
      </c>
      <c r="AV46" s="61">
        <v>0</v>
      </c>
      <c r="AW46" s="61">
        <v>0</v>
      </c>
      <c r="AX46" s="61">
        <v>0</v>
      </c>
      <c r="AY46" s="61">
        <v>0</v>
      </c>
      <c r="AZ46" s="61">
        <v>0</v>
      </c>
      <c r="BA46" s="61">
        <v>0</v>
      </c>
      <c r="BB46" s="57">
        <v>0</v>
      </c>
      <c r="BC46" s="57">
        <v>0</v>
      </c>
      <c r="BD46" s="57">
        <v>0</v>
      </c>
      <c r="BE46" s="57">
        <v>0</v>
      </c>
      <c r="BF46" s="57">
        <v>0</v>
      </c>
      <c r="BG46" s="57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61">
        <v>0</v>
      </c>
      <c r="BU46" s="61">
        <v>0</v>
      </c>
      <c r="BV46" s="61">
        <v>0</v>
      </c>
      <c r="BW46" s="61">
        <v>0</v>
      </c>
      <c r="BX46" s="61">
        <v>0</v>
      </c>
      <c r="BY46" s="61">
        <v>0</v>
      </c>
      <c r="BZ46" s="57">
        <f t="shared" si="5"/>
        <v>0</v>
      </c>
      <c r="CA46" s="57">
        <f t="shared" si="6"/>
        <v>0</v>
      </c>
      <c r="CB46" s="57">
        <f t="shared" si="7"/>
        <v>0</v>
      </c>
      <c r="CC46" s="57">
        <f t="shared" si="8"/>
        <v>0</v>
      </c>
      <c r="CD46" s="57">
        <f t="shared" si="9"/>
        <v>0</v>
      </c>
      <c r="CE46" s="57">
        <f t="shared" si="10"/>
        <v>0</v>
      </c>
      <c r="CF46" s="61">
        <f t="shared" si="16"/>
        <v>0</v>
      </c>
      <c r="CG46" s="61">
        <f t="shared" si="17"/>
        <v>0</v>
      </c>
      <c r="CH46" s="61">
        <f t="shared" si="18"/>
        <v>0</v>
      </c>
      <c r="CI46" s="61">
        <f t="shared" si="19"/>
        <v>0</v>
      </c>
      <c r="CJ46" s="61">
        <f t="shared" si="20"/>
        <v>0</v>
      </c>
      <c r="CK46" s="61">
        <f t="shared" si="21"/>
        <v>0</v>
      </c>
      <c r="CL46" s="62"/>
      <c r="CM46" s="62"/>
    </row>
    <row r="47" spans="1:91" ht="24.75" customHeight="1">
      <c r="A47" s="60">
        <v>45</v>
      </c>
      <c r="B47" s="60" t="s">
        <v>449</v>
      </c>
      <c r="C47" s="60" t="s">
        <v>523</v>
      </c>
      <c r="D47" s="60" t="s">
        <v>71</v>
      </c>
      <c r="E47" s="67" t="s">
        <v>450</v>
      </c>
      <c r="F47" s="57">
        <f>'List nhap '!AE46</f>
        <v>0</v>
      </c>
      <c r="G47" s="57">
        <f>'List nhap '!BR46</f>
        <v>0</v>
      </c>
      <c r="H47" s="57">
        <f>'List nhap '!BT46</f>
        <v>0</v>
      </c>
      <c r="I47" s="57">
        <f>'List nhap '!DV46</f>
        <v>0</v>
      </c>
      <c r="J47" s="90">
        <f>'List nhap '!FM46</f>
        <v>0</v>
      </c>
      <c r="K47" s="57">
        <f>'List nhap '!GL46</f>
        <v>0</v>
      </c>
      <c r="L47" s="61">
        <f t="shared" si="49"/>
        <v>0</v>
      </c>
      <c r="M47" s="61">
        <f t="shared" si="50"/>
        <v>0</v>
      </c>
      <c r="N47" s="61">
        <f t="shared" si="55"/>
        <v>0</v>
      </c>
      <c r="O47" s="61">
        <f t="shared" si="56"/>
        <v>0</v>
      </c>
      <c r="P47" s="61">
        <f t="shared" si="57"/>
        <v>0</v>
      </c>
      <c r="Q47" s="61">
        <f t="shared" si="58"/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61">
        <v>0</v>
      </c>
      <c r="AK47" s="61">
        <v>0</v>
      </c>
      <c r="AL47" s="61">
        <v>0</v>
      </c>
      <c r="AM47" s="61">
        <v>0</v>
      </c>
      <c r="AN47" s="61">
        <v>0</v>
      </c>
      <c r="AO47" s="61">
        <v>0</v>
      </c>
      <c r="AP47" s="57">
        <v>0</v>
      </c>
      <c r="AQ47" s="57">
        <v>0</v>
      </c>
      <c r="AR47" s="57">
        <v>0</v>
      </c>
      <c r="AS47" s="57">
        <v>0</v>
      </c>
      <c r="AT47" s="57">
        <v>0</v>
      </c>
      <c r="AU47" s="57">
        <v>0</v>
      </c>
      <c r="AV47" s="61">
        <v>0</v>
      </c>
      <c r="AW47" s="61">
        <v>0</v>
      </c>
      <c r="AX47" s="61">
        <v>0</v>
      </c>
      <c r="AY47" s="61">
        <v>0</v>
      </c>
      <c r="AZ47" s="61">
        <v>0</v>
      </c>
      <c r="BA47" s="61">
        <v>0</v>
      </c>
      <c r="BB47" s="57">
        <v>0</v>
      </c>
      <c r="BC47" s="57">
        <v>0</v>
      </c>
      <c r="BD47" s="57">
        <v>0</v>
      </c>
      <c r="BE47" s="57">
        <v>0</v>
      </c>
      <c r="BF47" s="57">
        <v>0</v>
      </c>
      <c r="BG47" s="57">
        <v>0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75">
        <v>0</v>
      </c>
      <c r="BO47" s="75">
        <v>0</v>
      </c>
      <c r="BP47" s="75">
        <v>0</v>
      </c>
      <c r="BQ47" s="75">
        <v>0</v>
      </c>
      <c r="BR47" s="75">
        <v>0</v>
      </c>
      <c r="BS47" s="75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57">
        <f t="shared" si="5"/>
        <v>0</v>
      </c>
      <c r="CA47" s="57">
        <f t="shared" si="6"/>
        <v>0</v>
      </c>
      <c r="CB47" s="57">
        <f t="shared" si="7"/>
        <v>0</v>
      </c>
      <c r="CC47" s="57">
        <f t="shared" si="8"/>
        <v>0</v>
      </c>
      <c r="CD47" s="57">
        <f t="shared" si="9"/>
        <v>0</v>
      </c>
      <c r="CE47" s="57">
        <f t="shared" si="10"/>
        <v>0</v>
      </c>
      <c r="CF47" s="61">
        <f t="shared" si="16"/>
        <v>0</v>
      </c>
      <c r="CG47" s="61">
        <f t="shared" si="17"/>
        <v>0</v>
      </c>
      <c r="CH47" s="61">
        <f t="shared" si="18"/>
        <v>0</v>
      </c>
      <c r="CI47" s="61">
        <f t="shared" si="19"/>
        <v>0</v>
      </c>
      <c r="CJ47" s="61">
        <f t="shared" si="20"/>
        <v>0</v>
      </c>
      <c r="CK47" s="61">
        <f t="shared" si="21"/>
        <v>0</v>
      </c>
      <c r="CL47" s="62"/>
      <c r="CM47" s="62"/>
    </row>
    <row r="48" spans="1:91" ht="24.75" customHeight="1">
      <c r="A48" s="60">
        <v>46</v>
      </c>
      <c r="B48" s="60" t="s">
        <v>449</v>
      </c>
      <c r="C48" s="60" t="s">
        <v>524</v>
      </c>
      <c r="D48" s="60" t="s">
        <v>71</v>
      </c>
      <c r="E48" s="67" t="s">
        <v>450</v>
      </c>
      <c r="F48" s="57">
        <f>'List nhap '!AE47</f>
        <v>0</v>
      </c>
      <c r="G48" s="57">
        <f>'List nhap '!BR47</f>
        <v>0</v>
      </c>
      <c r="H48" s="57">
        <f>'List nhap '!BT47</f>
        <v>0</v>
      </c>
      <c r="I48" s="57">
        <f>'List nhap '!DV47</f>
        <v>0</v>
      </c>
      <c r="J48" s="90">
        <f>'List nhap '!FM47</f>
        <v>0</v>
      </c>
      <c r="K48" s="57">
        <f>'List nhap '!GL47</f>
        <v>0</v>
      </c>
      <c r="L48" s="61">
        <f t="shared" ref="L48" si="65">CF48</f>
        <v>0</v>
      </c>
      <c r="M48" s="61">
        <f t="shared" ref="M48" si="66">CG48</f>
        <v>0</v>
      </c>
      <c r="N48" s="61">
        <f t="shared" ref="N48" si="67">CH48</f>
        <v>0</v>
      </c>
      <c r="O48" s="61">
        <f t="shared" ref="O48" si="68">CI48</f>
        <v>0</v>
      </c>
      <c r="P48" s="61">
        <f t="shared" ref="P48" si="69">CJ48</f>
        <v>0</v>
      </c>
      <c r="Q48" s="61">
        <f t="shared" ref="Q48" si="70">CK48</f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  <c r="AJ48" s="61">
        <v>0</v>
      </c>
      <c r="AK48" s="61">
        <v>0</v>
      </c>
      <c r="AL48" s="61">
        <v>0</v>
      </c>
      <c r="AM48" s="61">
        <v>0</v>
      </c>
      <c r="AN48" s="61">
        <v>0</v>
      </c>
      <c r="AO48" s="61">
        <v>0</v>
      </c>
      <c r="AP48" s="57">
        <v>0</v>
      </c>
      <c r="AQ48" s="57">
        <v>0</v>
      </c>
      <c r="AR48" s="57">
        <v>0</v>
      </c>
      <c r="AS48" s="57">
        <v>0</v>
      </c>
      <c r="AT48" s="57">
        <v>0</v>
      </c>
      <c r="AU48" s="57">
        <v>0</v>
      </c>
      <c r="AV48" s="61">
        <v>0</v>
      </c>
      <c r="AW48" s="61">
        <v>0</v>
      </c>
      <c r="AX48" s="61">
        <v>0</v>
      </c>
      <c r="AY48" s="61">
        <v>0</v>
      </c>
      <c r="AZ48" s="61">
        <v>0</v>
      </c>
      <c r="BA48" s="61">
        <v>0</v>
      </c>
      <c r="BB48" s="57">
        <v>0</v>
      </c>
      <c r="BC48" s="57">
        <v>0</v>
      </c>
      <c r="BD48" s="57">
        <v>0</v>
      </c>
      <c r="BE48" s="57">
        <v>0</v>
      </c>
      <c r="BF48" s="57">
        <v>0</v>
      </c>
      <c r="BG48" s="57">
        <v>0</v>
      </c>
      <c r="BH48" s="61">
        <v>0</v>
      </c>
      <c r="BI48" s="61">
        <v>0</v>
      </c>
      <c r="BJ48" s="61">
        <v>0</v>
      </c>
      <c r="BK48" s="61">
        <v>0</v>
      </c>
      <c r="BL48" s="61">
        <v>0</v>
      </c>
      <c r="BM48" s="61">
        <v>0</v>
      </c>
      <c r="BN48" s="75">
        <v>0</v>
      </c>
      <c r="BO48" s="75">
        <v>0</v>
      </c>
      <c r="BP48" s="75">
        <v>0</v>
      </c>
      <c r="BQ48" s="75">
        <v>0</v>
      </c>
      <c r="BR48" s="75">
        <v>0</v>
      </c>
      <c r="BS48" s="75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57">
        <f t="shared" si="5"/>
        <v>0</v>
      </c>
      <c r="CA48" s="57">
        <f t="shared" si="6"/>
        <v>0</v>
      </c>
      <c r="CB48" s="57">
        <f t="shared" si="7"/>
        <v>0</v>
      </c>
      <c r="CC48" s="57">
        <f t="shared" si="8"/>
        <v>0</v>
      </c>
      <c r="CD48" s="57">
        <f t="shared" si="9"/>
        <v>0</v>
      </c>
      <c r="CE48" s="57">
        <f t="shared" si="10"/>
        <v>0</v>
      </c>
      <c r="CF48" s="61">
        <f t="shared" si="16"/>
        <v>0</v>
      </c>
      <c r="CG48" s="61">
        <f t="shared" si="17"/>
        <v>0</v>
      </c>
      <c r="CH48" s="61">
        <f t="shared" si="18"/>
        <v>0</v>
      </c>
      <c r="CI48" s="61">
        <f t="shared" si="19"/>
        <v>0</v>
      </c>
      <c r="CJ48" s="61">
        <f t="shared" si="20"/>
        <v>0</v>
      </c>
      <c r="CK48" s="61">
        <f t="shared" si="21"/>
        <v>0</v>
      </c>
      <c r="CL48" s="62"/>
      <c r="CM48" s="62"/>
    </row>
    <row r="49" spans="1:91" ht="24.75" customHeight="1">
      <c r="A49" s="60">
        <v>47</v>
      </c>
      <c r="B49" s="60" t="s">
        <v>451</v>
      </c>
      <c r="C49" s="60" t="s">
        <v>452</v>
      </c>
      <c r="D49" s="60" t="s">
        <v>71</v>
      </c>
      <c r="E49" s="67" t="s">
        <v>466</v>
      </c>
      <c r="F49" s="57">
        <f>'List nhap '!AE48</f>
        <v>0</v>
      </c>
      <c r="G49" s="57">
        <f>'List nhap '!BR48</f>
        <v>0</v>
      </c>
      <c r="H49" s="57">
        <f>'List nhap '!BT48</f>
        <v>0</v>
      </c>
      <c r="I49" s="57">
        <f>'List nhap '!DV48</f>
        <v>40</v>
      </c>
      <c r="J49" s="90">
        <f>'List nhap '!FM48</f>
        <v>0</v>
      </c>
      <c r="K49" s="57">
        <f>'List nhap '!GL48</f>
        <v>0</v>
      </c>
      <c r="L49" s="61">
        <f t="shared" si="49"/>
        <v>0</v>
      </c>
      <c r="M49" s="61">
        <f t="shared" si="50"/>
        <v>0</v>
      </c>
      <c r="N49" s="61">
        <f t="shared" si="55"/>
        <v>0</v>
      </c>
      <c r="O49" s="61">
        <f t="shared" si="56"/>
        <v>40</v>
      </c>
      <c r="P49" s="61">
        <f t="shared" si="57"/>
        <v>0</v>
      </c>
      <c r="Q49" s="61">
        <f t="shared" si="58"/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61">
        <v>0</v>
      </c>
      <c r="AK49" s="61">
        <v>0</v>
      </c>
      <c r="AL49" s="61">
        <v>0</v>
      </c>
      <c r="AM49" s="61">
        <v>0</v>
      </c>
      <c r="AN49" s="61">
        <v>0</v>
      </c>
      <c r="AO49" s="61">
        <v>0</v>
      </c>
      <c r="AP49" s="57">
        <v>0</v>
      </c>
      <c r="AQ49" s="57">
        <v>0</v>
      </c>
      <c r="AR49" s="57">
        <v>0</v>
      </c>
      <c r="AS49" s="57">
        <v>0</v>
      </c>
      <c r="AT49" s="57">
        <v>0</v>
      </c>
      <c r="AU49" s="57">
        <v>0</v>
      </c>
      <c r="AV49" s="61">
        <v>0</v>
      </c>
      <c r="AW49" s="61">
        <v>0</v>
      </c>
      <c r="AX49" s="61">
        <v>0</v>
      </c>
      <c r="AY49" s="61">
        <v>0</v>
      </c>
      <c r="AZ49" s="61">
        <v>0</v>
      </c>
      <c r="BA49" s="61">
        <v>0</v>
      </c>
      <c r="BB49" s="57">
        <v>0</v>
      </c>
      <c r="BC49" s="57">
        <v>0</v>
      </c>
      <c r="BD49" s="57">
        <v>0</v>
      </c>
      <c r="BE49" s="57">
        <v>0</v>
      </c>
      <c r="BF49" s="57">
        <v>0</v>
      </c>
      <c r="BG49" s="57">
        <v>0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57">
        <f t="shared" si="5"/>
        <v>0</v>
      </c>
      <c r="CA49" s="57">
        <f t="shared" si="6"/>
        <v>0</v>
      </c>
      <c r="CB49" s="57">
        <f t="shared" si="7"/>
        <v>0</v>
      </c>
      <c r="CC49" s="57">
        <f t="shared" si="8"/>
        <v>40</v>
      </c>
      <c r="CD49" s="57">
        <f t="shared" si="9"/>
        <v>0</v>
      </c>
      <c r="CE49" s="57">
        <f t="shared" si="10"/>
        <v>0</v>
      </c>
      <c r="CF49" s="61">
        <f t="shared" si="16"/>
        <v>0</v>
      </c>
      <c r="CG49" s="61">
        <f t="shared" si="17"/>
        <v>0</v>
      </c>
      <c r="CH49" s="61">
        <f t="shared" si="18"/>
        <v>0</v>
      </c>
      <c r="CI49" s="61">
        <f t="shared" si="19"/>
        <v>40</v>
      </c>
      <c r="CJ49" s="61">
        <f t="shared" si="20"/>
        <v>0</v>
      </c>
      <c r="CK49" s="61">
        <f t="shared" si="21"/>
        <v>0</v>
      </c>
      <c r="CL49" s="62"/>
      <c r="CM49" s="62"/>
    </row>
    <row r="50" spans="1:91" ht="24.75" customHeight="1">
      <c r="A50" s="60">
        <v>48</v>
      </c>
      <c r="B50" s="60" t="s">
        <v>453</v>
      </c>
      <c r="C50" s="60" t="s">
        <v>454</v>
      </c>
      <c r="D50" s="60" t="s">
        <v>71</v>
      </c>
      <c r="E50" s="67" t="s">
        <v>455</v>
      </c>
      <c r="F50" s="57">
        <f>'List nhap '!AE49</f>
        <v>0</v>
      </c>
      <c r="G50" s="57">
        <f>'List nhap '!BR49</f>
        <v>0</v>
      </c>
      <c r="H50" s="57">
        <f>'List nhap '!BT49</f>
        <v>0</v>
      </c>
      <c r="I50" s="57">
        <f>'List nhap '!DV49</f>
        <v>0</v>
      </c>
      <c r="J50" s="90">
        <f>'List nhap '!FM49</f>
        <v>0</v>
      </c>
      <c r="K50" s="57">
        <f>'List nhap '!GL49</f>
        <v>0</v>
      </c>
      <c r="L50" s="61">
        <f t="shared" si="49"/>
        <v>0</v>
      </c>
      <c r="M50" s="61">
        <f t="shared" si="50"/>
        <v>0</v>
      </c>
      <c r="N50" s="61">
        <f t="shared" si="55"/>
        <v>0</v>
      </c>
      <c r="O50" s="61">
        <f t="shared" si="56"/>
        <v>0</v>
      </c>
      <c r="P50" s="61">
        <f t="shared" si="57"/>
        <v>0</v>
      </c>
      <c r="Q50" s="61">
        <f t="shared" si="58"/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61">
        <v>0</v>
      </c>
      <c r="AK50" s="61">
        <v>0</v>
      </c>
      <c r="AL50" s="61">
        <v>0</v>
      </c>
      <c r="AM50" s="61">
        <v>0</v>
      </c>
      <c r="AN50" s="61">
        <v>0</v>
      </c>
      <c r="AO50" s="61">
        <v>0</v>
      </c>
      <c r="AP50" s="57">
        <v>0</v>
      </c>
      <c r="AQ50" s="57">
        <v>0</v>
      </c>
      <c r="AR50" s="57">
        <v>0</v>
      </c>
      <c r="AS50" s="57">
        <v>0</v>
      </c>
      <c r="AT50" s="57">
        <v>0</v>
      </c>
      <c r="AU50" s="57">
        <v>0</v>
      </c>
      <c r="AV50" s="61">
        <v>0</v>
      </c>
      <c r="AW50" s="61">
        <v>0</v>
      </c>
      <c r="AX50" s="61">
        <v>0</v>
      </c>
      <c r="AY50" s="61">
        <v>0</v>
      </c>
      <c r="AZ50" s="61">
        <v>0</v>
      </c>
      <c r="BA50" s="61">
        <v>0</v>
      </c>
      <c r="BB50" s="57">
        <v>0</v>
      </c>
      <c r="BC50" s="57">
        <v>0</v>
      </c>
      <c r="BD50" s="57">
        <v>0</v>
      </c>
      <c r="BE50" s="57">
        <v>0</v>
      </c>
      <c r="BF50" s="57">
        <v>0</v>
      </c>
      <c r="BG50" s="57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0</v>
      </c>
      <c r="BM50" s="61">
        <v>0</v>
      </c>
      <c r="BN50" s="75">
        <v>0</v>
      </c>
      <c r="BO50" s="75">
        <v>0</v>
      </c>
      <c r="BP50" s="75">
        <v>0</v>
      </c>
      <c r="BQ50" s="75">
        <v>0</v>
      </c>
      <c r="BR50" s="75">
        <v>0</v>
      </c>
      <c r="BS50" s="75">
        <v>0</v>
      </c>
      <c r="BT50" s="61">
        <v>0</v>
      </c>
      <c r="BU50" s="61">
        <v>0</v>
      </c>
      <c r="BV50" s="61">
        <v>0</v>
      </c>
      <c r="BW50" s="61">
        <v>0</v>
      </c>
      <c r="BX50" s="61">
        <v>0</v>
      </c>
      <c r="BY50" s="61">
        <v>0</v>
      </c>
      <c r="BZ50" s="57">
        <f t="shared" si="5"/>
        <v>0</v>
      </c>
      <c r="CA50" s="57">
        <f t="shared" si="6"/>
        <v>0</v>
      </c>
      <c r="CB50" s="57">
        <f t="shared" si="7"/>
        <v>0</v>
      </c>
      <c r="CC50" s="57">
        <f t="shared" si="8"/>
        <v>0</v>
      </c>
      <c r="CD50" s="57">
        <f t="shared" si="9"/>
        <v>0</v>
      </c>
      <c r="CE50" s="57">
        <f t="shared" si="10"/>
        <v>0</v>
      </c>
      <c r="CF50" s="61">
        <f t="shared" si="16"/>
        <v>0</v>
      </c>
      <c r="CG50" s="61">
        <f t="shared" si="17"/>
        <v>0</v>
      </c>
      <c r="CH50" s="61">
        <f t="shared" si="18"/>
        <v>0</v>
      </c>
      <c r="CI50" s="61">
        <f t="shared" si="19"/>
        <v>0</v>
      </c>
      <c r="CJ50" s="61">
        <f t="shared" si="20"/>
        <v>0</v>
      </c>
      <c r="CK50" s="61">
        <f t="shared" si="21"/>
        <v>0</v>
      </c>
      <c r="CL50" s="62"/>
      <c r="CM50" s="62"/>
    </row>
    <row r="51" spans="1:91" ht="24.75" customHeight="1">
      <c r="A51" s="60">
        <v>49</v>
      </c>
      <c r="B51" s="60" t="s">
        <v>456</v>
      </c>
      <c r="C51" s="60" t="s">
        <v>457</v>
      </c>
      <c r="D51" s="60" t="s">
        <v>71</v>
      </c>
      <c r="E51" s="67" t="s">
        <v>458</v>
      </c>
      <c r="F51" s="57">
        <f>'List nhap '!AE50</f>
        <v>0</v>
      </c>
      <c r="G51" s="57">
        <f>'List nhap '!BR50</f>
        <v>0</v>
      </c>
      <c r="H51" s="57">
        <f>'List nhap '!BT50</f>
        <v>0</v>
      </c>
      <c r="I51" s="57">
        <f>'List nhap '!DV50</f>
        <v>0</v>
      </c>
      <c r="J51" s="90">
        <f>'List nhap '!FM50</f>
        <v>0</v>
      </c>
      <c r="K51" s="57">
        <f>'List nhap '!GL50</f>
        <v>0</v>
      </c>
      <c r="L51" s="61">
        <f t="shared" si="49"/>
        <v>0</v>
      </c>
      <c r="M51" s="61">
        <f t="shared" si="50"/>
        <v>0</v>
      </c>
      <c r="N51" s="61">
        <f t="shared" si="55"/>
        <v>0</v>
      </c>
      <c r="O51" s="61">
        <f t="shared" si="56"/>
        <v>0</v>
      </c>
      <c r="P51" s="61">
        <f t="shared" si="57"/>
        <v>0</v>
      </c>
      <c r="Q51" s="61">
        <f t="shared" si="58"/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  <c r="AJ51" s="61">
        <v>0</v>
      </c>
      <c r="AK51" s="61">
        <v>0</v>
      </c>
      <c r="AL51" s="61">
        <v>0</v>
      </c>
      <c r="AM51" s="61">
        <v>0</v>
      </c>
      <c r="AN51" s="61">
        <v>0</v>
      </c>
      <c r="AO51" s="61">
        <v>0</v>
      </c>
      <c r="AP51" s="57">
        <v>0</v>
      </c>
      <c r="AQ51" s="57">
        <v>0</v>
      </c>
      <c r="AR51" s="57">
        <v>0</v>
      </c>
      <c r="AS51" s="57">
        <v>0</v>
      </c>
      <c r="AT51" s="57">
        <v>0</v>
      </c>
      <c r="AU51" s="57">
        <v>0</v>
      </c>
      <c r="AV51" s="61">
        <v>0</v>
      </c>
      <c r="AW51" s="61">
        <v>0</v>
      </c>
      <c r="AX51" s="61">
        <v>0</v>
      </c>
      <c r="AY51" s="61">
        <v>0</v>
      </c>
      <c r="AZ51" s="61">
        <v>0</v>
      </c>
      <c r="BA51" s="61">
        <v>0</v>
      </c>
      <c r="BB51" s="57">
        <v>0</v>
      </c>
      <c r="BC51" s="57">
        <v>0</v>
      </c>
      <c r="BD51" s="57">
        <v>0</v>
      </c>
      <c r="BE51" s="57">
        <v>0</v>
      </c>
      <c r="BF51" s="57">
        <v>0</v>
      </c>
      <c r="BG51" s="57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0</v>
      </c>
      <c r="BS51" s="75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57">
        <f t="shared" si="5"/>
        <v>0</v>
      </c>
      <c r="CA51" s="57">
        <f t="shared" si="6"/>
        <v>0</v>
      </c>
      <c r="CB51" s="57">
        <f t="shared" si="7"/>
        <v>0</v>
      </c>
      <c r="CC51" s="57">
        <f t="shared" si="8"/>
        <v>0</v>
      </c>
      <c r="CD51" s="57">
        <f t="shared" si="9"/>
        <v>0</v>
      </c>
      <c r="CE51" s="57">
        <f t="shared" si="10"/>
        <v>0</v>
      </c>
      <c r="CF51" s="61">
        <f t="shared" si="16"/>
        <v>0</v>
      </c>
      <c r="CG51" s="61">
        <f t="shared" si="17"/>
        <v>0</v>
      </c>
      <c r="CH51" s="61">
        <f t="shared" si="18"/>
        <v>0</v>
      </c>
      <c r="CI51" s="61">
        <f t="shared" si="19"/>
        <v>0</v>
      </c>
      <c r="CJ51" s="61">
        <f t="shared" si="20"/>
        <v>0</v>
      </c>
      <c r="CK51" s="61">
        <f t="shared" si="21"/>
        <v>0</v>
      </c>
      <c r="CL51" s="62"/>
      <c r="CM51" s="62"/>
    </row>
    <row r="52" spans="1:91" ht="24.75" customHeight="1">
      <c r="A52" s="60">
        <v>50</v>
      </c>
      <c r="B52" s="60" t="s">
        <v>485</v>
      </c>
      <c r="C52" s="60" t="s">
        <v>55</v>
      </c>
      <c r="D52" s="60" t="s">
        <v>71</v>
      </c>
      <c r="E52" s="67" t="s">
        <v>39</v>
      </c>
      <c r="F52" s="57">
        <f>'List nhap '!AE51</f>
        <v>0</v>
      </c>
      <c r="G52" s="57">
        <f>'List nhap '!BR51</f>
        <v>0</v>
      </c>
      <c r="H52" s="57">
        <f>'List nhap '!BT51</f>
        <v>0</v>
      </c>
      <c r="I52" s="57">
        <f>'List nhap '!DV51</f>
        <v>0</v>
      </c>
      <c r="J52" s="90">
        <f>'List nhap '!FM51</f>
        <v>0</v>
      </c>
      <c r="K52" s="57">
        <f>'List nhap '!GL51</f>
        <v>0</v>
      </c>
      <c r="L52" s="61">
        <f t="shared" ref="L52" si="71">CF52</f>
        <v>0</v>
      </c>
      <c r="M52" s="61">
        <f t="shared" ref="M52" si="72">CG52</f>
        <v>0</v>
      </c>
      <c r="N52" s="61">
        <f t="shared" ref="N52" si="73">CH52</f>
        <v>0</v>
      </c>
      <c r="O52" s="61">
        <f t="shared" ref="O52" si="74">CI52</f>
        <v>0</v>
      </c>
      <c r="P52" s="61">
        <f t="shared" ref="P52" si="75">CJ52</f>
        <v>0</v>
      </c>
      <c r="Q52" s="61">
        <f t="shared" ref="Q52" si="76">CK52</f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  <c r="AJ52" s="61">
        <v>0</v>
      </c>
      <c r="AK52" s="61">
        <v>0</v>
      </c>
      <c r="AL52" s="61">
        <v>0</v>
      </c>
      <c r="AM52" s="61">
        <v>0</v>
      </c>
      <c r="AN52" s="61">
        <v>0</v>
      </c>
      <c r="AO52" s="61">
        <v>0</v>
      </c>
      <c r="AP52" s="57">
        <v>0</v>
      </c>
      <c r="AQ52" s="57">
        <v>0</v>
      </c>
      <c r="AR52" s="57">
        <v>0</v>
      </c>
      <c r="AS52" s="57">
        <v>0</v>
      </c>
      <c r="AT52" s="57">
        <v>0</v>
      </c>
      <c r="AU52" s="57">
        <v>0</v>
      </c>
      <c r="AV52" s="61">
        <v>0</v>
      </c>
      <c r="AW52" s="61">
        <v>0</v>
      </c>
      <c r="AX52" s="61">
        <v>0</v>
      </c>
      <c r="AY52" s="61">
        <v>0</v>
      </c>
      <c r="AZ52" s="61">
        <v>0</v>
      </c>
      <c r="BA52" s="61">
        <v>0</v>
      </c>
      <c r="BB52" s="57">
        <v>0</v>
      </c>
      <c r="BC52" s="57">
        <v>0</v>
      </c>
      <c r="BD52" s="57">
        <v>0</v>
      </c>
      <c r="BE52" s="57">
        <v>0</v>
      </c>
      <c r="BF52" s="57">
        <v>0</v>
      </c>
      <c r="BG52" s="57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57">
        <f t="shared" si="5"/>
        <v>0</v>
      </c>
      <c r="CA52" s="57">
        <f t="shared" si="6"/>
        <v>0</v>
      </c>
      <c r="CB52" s="57">
        <f t="shared" si="7"/>
        <v>0</v>
      </c>
      <c r="CC52" s="57">
        <f t="shared" si="8"/>
        <v>0</v>
      </c>
      <c r="CD52" s="57">
        <f t="shared" si="9"/>
        <v>0</v>
      </c>
      <c r="CE52" s="57">
        <f t="shared" si="10"/>
        <v>0</v>
      </c>
      <c r="CF52" s="61">
        <f t="shared" si="16"/>
        <v>0</v>
      </c>
      <c r="CG52" s="61">
        <f t="shared" si="17"/>
        <v>0</v>
      </c>
      <c r="CH52" s="61">
        <f t="shared" si="18"/>
        <v>0</v>
      </c>
      <c r="CI52" s="61">
        <f t="shared" si="19"/>
        <v>0</v>
      </c>
      <c r="CJ52" s="61">
        <f t="shared" si="20"/>
        <v>0</v>
      </c>
      <c r="CK52" s="61">
        <f t="shared" si="21"/>
        <v>0</v>
      </c>
      <c r="CL52" s="62"/>
      <c r="CM52" s="62"/>
    </row>
    <row r="53" spans="1:91" ht="24.75" customHeight="1">
      <c r="A53" s="60">
        <v>51</v>
      </c>
      <c r="B53" s="60" t="s">
        <v>459</v>
      </c>
      <c r="C53" s="60" t="s">
        <v>460</v>
      </c>
      <c r="D53" s="60" t="s">
        <v>71</v>
      </c>
      <c r="E53" s="67" t="s">
        <v>461</v>
      </c>
      <c r="F53" s="57">
        <f>'List nhap '!AE52</f>
        <v>0</v>
      </c>
      <c r="G53" s="57">
        <f>'List nhap '!BR52</f>
        <v>0</v>
      </c>
      <c r="H53" s="57">
        <f>'List nhap '!BT52</f>
        <v>0</v>
      </c>
      <c r="I53" s="57">
        <f>'List nhap '!DV52</f>
        <v>40</v>
      </c>
      <c r="J53" s="90">
        <f>'List nhap '!FM52</f>
        <v>0</v>
      </c>
      <c r="K53" s="57">
        <f>'List nhap '!GL52</f>
        <v>0</v>
      </c>
      <c r="L53" s="61">
        <f t="shared" ref="L53:Q54" si="77">CF53</f>
        <v>0</v>
      </c>
      <c r="M53" s="61">
        <f t="shared" si="77"/>
        <v>0</v>
      </c>
      <c r="N53" s="61">
        <f t="shared" si="77"/>
        <v>0</v>
      </c>
      <c r="O53" s="61">
        <f t="shared" si="77"/>
        <v>150</v>
      </c>
      <c r="P53" s="61">
        <f t="shared" si="77"/>
        <v>0</v>
      </c>
      <c r="Q53" s="61">
        <f t="shared" si="77"/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61">
        <v>0</v>
      </c>
      <c r="Y53" s="61">
        <v>0</v>
      </c>
      <c r="Z53" s="61">
        <v>0</v>
      </c>
      <c r="AA53" s="61">
        <v>150</v>
      </c>
      <c r="AB53" s="61">
        <v>0</v>
      </c>
      <c r="AC53" s="61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57">
        <v>0</v>
      </c>
      <c r="AQ53" s="57">
        <v>0</v>
      </c>
      <c r="AR53" s="57">
        <v>0</v>
      </c>
      <c r="AS53" s="57">
        <v>0</v>
      </c>
      <c r="AT53" s="57">
        <v>0</v>
      </c>
      <c r="AU53" s="57">
        <v>0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  <c r="BA53" s="61">
        <v>0</v>
      </c>
      <c r="BB53" s="57">
        <v>0</v>
      </c>
      <c r="BC53" s="57">
        <v>0</v>
      </c>
      <c r="BD53" s="57">
        <v>0</v>
      </c>
      <c r="BE53" s="57">
        <v>0</v>
      </c>
      <c r="BF53" s="57">
        <v>0</v>
      </c>
      <c r="BG53" s="57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75">
        <v>0</v>
      </c>
      <c r="BO53" s="75">
        <v>0</v>
      </c>
      <c r="BP53" s="75">
        <v>0</v>
      </c>
      <c r="BQ53" s="75">
        <v>150</v>
      </c>
      <c r="BR53" s="75">
        <v>0</v>
      </c>
      <c r="BS53" s="75">
        <v>0</v>
      </c>
      <c r="BT53" s="61">
        <v>0</v>
      </c>
      <c r="BU53" s="61">
        <v>0</v>
      </c>
      <c r="BV53" s="61">
        <v>0</v>
      </c>
      <c r="BW53" s="61">
        <v>150</v>
      </c>
      <c r="BX53" s="61">
        <v>0</v>
      </c>
      <c r="BY53" s="61">
        <v>0</v>
      </c>
      <c r="BZ53" s="57">
        <f t="shared" si="5"/>
        <v>0</v>
      </c>
      <c r="CA53" s="57">
        <f t="shared" si="6"/>
        <v>0</v>
      </c>
      <c r="CB53" s="57">
        <f t="shared" si="7"/>
        <v>0</v>
      </c>
      <c r="CC53" s="57">
        <f t="shared" si="8"/>
        <v>40</v>
      </c>
      <c r="CD53" s="57">
        <f t="shared" si="9"/>
        <v>0</v>
      </c>
      <c r="CE53" s="57">
        <f t="shared" si="10"/>
        <v>0</v>
      </c>
      <c r="CF53" s="61">
        <f t="shared" si="16"/>
        <v>0</v>
      </c>
      <c r="CG53" s="61">
        <f t="shared" si="17"/>
        <v>0</v>
      </c>
      <c r="CH53" s="61">
        <f t="shared" si="18"/>
        <v>0</v>
      </c>
      <c r="CI53" s="61">
        <f t="shared" si="19"/>
        <v>150</v>
      </c>
      <c r="CJ53" s="61">
        <f t="shared" si="20"/>
        <v>0</v>
      </c>
      <c r="CK53" s="61">
        <f t="shared" si="21"/>
        <v>0</v>
      </c>
      <c r="CL53" s="62"/>
      <c r="CM53" s="62"/>
    </row>
    <row r="54" spans="1:91" ht="24.75" customHeight="1">
      <c r="A54" s="60">
        <v>52</v>
      </c>
      <c r="B54" s="60" t="s">
        <v>462</v>
      </c>
      <c r="C54" s="60" t="s">
        <v>463</v>
      </c>
      <c r="D54" s="60" t="s">
        <v>71</v>
      </c>
      <c r="E54" s="67" t="s">
        <v>464</v>
      </c>
      <c r="F54" s="57">
        <f>'List nhap '!AE53</f>
        <v>0</v>
      </c>
      <c r="G54" s="57">
        <f>'List nhap '!BR53</f>
        <v>0</v>
      </c>
      <c r="H54" s="57">
        <f>'List nhap '!BT53</f>
        <v>0</v>
      </c>
      <c r="I54" s="57">
        <f>'List nhap '!DV53</f>
        <v>0</v>
      </c>
      <c r="J54" s="90">
        <f>'List nhap '!FM53</f>
        <v>0</v>
      </c>
      <c r="K54" s="57">
        <f>'List nhap '!GL53</f>
        <v>0</v>
      </c>
      <c r="L54" s="61">
        <f t="shared" si="77"/>
        <v>0</v>
      </c>
      <c r="M54" s="61">
        <f t="shared" si="77"/>
        <v>0</v>
      </c>
      <c r="N54" s="61">
        <f t="shared" si="77"/>
        <v>0</v>
      </c>
      <c r="O54" s="61">
        <f t="shared" si="77"/>
        <v>150</v>
      </c>
      <c r="P54" s="61">
        <f t="shared" si="77"/>
        <v>0</v>
      </c>
      <c r="Q54" s="61">
        <f t="shared" si="77"/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  <c r="AJ54" s="61">
        <v>0</v>
      </c>
      <c r="AK54" s="61">
        <v>0</v>
      </c>
      <c r="AL54" s="61">
        <v>0</v>
      </c>
      <c r="AM54" s="61">
        <v>0</v>
      </c>
      <c r="AN54" s="61">
        <v>0</v>
      </c>
      <c r="AO54" s="61">
        <v>0</v>
      </c>
      <c r="AP54" s="57">
        <v>0</v>
      </c>
      <c r="AQ54" s="57">
        <v>0</v>
      </c>
      <c r="AR54" s="57">
        <v>0</v>
      </c>
      <c r="AS54" s="57">
        <v>0</v>
      </c>
      <c r="AT54" s="57">
        <v>0</v>
      </c>
      <c r="AU54" s="57">
        <v>0</v>
      </c>
      <c r="AV54" s="61">
        <v>0</v>
      </c>
      <c r="AW54" s="61">
        <v>0</v>
      </c>
      <c r="AX54" s="61">
        <v>0</v>
      </c>
      <c r="AY54" s="61">
        <v>0</v>
      </c>
      <c r="AZ54" s="61">
        <v>0</v>
      </c>
      <c r="BA54" s="61">
        <v>0</v>
      </c>
      <c r="BB54" s="57">
        <v>0</v>
      </c>
      <c r="BC54" s="57">
        <v>0</v>
      </c>
      <c r="BD54" s="57">
        <v>0</v>
      </c>
      <c r="BE54" s="57">
        <v>0</v>
      </c>
      <c r="BF54" s="57">
        <v>0</v>
      </c>
      <c r="BG54" s="57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75">
        <v>0</v>
      </c>
      <c r="BO54" s="75">
        <v>0</v>
      </c>
      <c r="BP54" s="75">
        <v>0</v>
      </c>
      <c r="BQ54" s="75">
        <v>150</v>
      </c>
      <c r="BR54" s="75">
        <v>0</v>
      </c>
      <c r="BS54" s="75">
        <v>0</v>
      </c>
      <c r="BT54" s="61">
        <v>0</v>
      </c>
      <c r="BU54" s="61">
        <v>0</v>
      </c>
      <c r="BV54" s="61">
        <v>0</v>
      </c>
      <c r="BW54" s="61">
        <v>150</v>
      </c>
      <c r="BX54" s="61">
        <v>0</v>
      </c>
      <c r="BY54" s="61">
        <v>0</v>
      </c>
      <c r="BZ54" s="57">
        <f t="shared" si="5"/>
        <v>0</v>
      </c>
      <c r="CA54" s="57">
        <f t="shared" si="6"/>
        <v>0</v>
      </c>
      <c r="CB54" s="57">
        <f t="shared" si="7"/>
        <v>0</v>
      </c>
      <c r="CC54" s="57">
        <f t="shared" si="8"/>
        <v>0</v>
      </c>
      <c r="CD54" s="57">
        <f t="shared" si="9"/>
        <v>0</v>
      </c>
      <c r="CE54" s="57">
        <f t="shared" si="10"/>
        <v>0</v>
      </c>
      <c r="CF54" s="61">
        <f t="shared" si="16"/>
        <v>0</v>
      </c>
      <c r="CG54" s="61">
        <f t="shared" si="17"/>
        <v>0</v>
      </c>
      <c r="CH54" s="61">
        <f t="shared" si="18"/>
        <v>0</v>
      </c>
      <c r="CI54" s="61">
        <f t="shared" si="19"/>
        <v>150</v>
      </c>
      <c r="CJ54" s="61">
        <f t="shared" si="20"/>
        <v>0</v>
      </c>
      <c r="CK54" s="61">
        <f t="shared" si="21"/>
        <v>0</v>
      </c>
      <c r="CL54" s="62"/>
      <c r="CM54" s="62"/>
    </row>
    <row r="55" spans="1:91" ht="24.75" customHeight="1">
      <c r="A55" s="60">
        <v>53</v>
      </c>
      <c r="B55" s="60" t="s">
        <v>480</v>
      </c>
      <c r="C55" s="60" t="s">
        <v>481</v>
      </c>
      <c r="D55" s="60" t="s">
        <v>71</v>
      </c>
      <c r="E55" s="67" t="s">
        <v>482</v>
      </c>
      <c r="F55" s="57">
        <f>'List nhap '!AE54</f>
        <v>0</v>
      </c>
      <c r="G55" s="57">
        <f>'List nhap '!BR54</f>
        <v>0</v>
      </c>
      <c r="H55" s="57">
        <f>'List nhap '!BT54</f>
        <v>0</v>
      </c>
      <c r="I55" s="57">
        <f>'List nhap '!DV54</f>
        <v>0</v>
      </c>
      <c r="J55" s="90">
        <f>'List nhap '!FM54</f>
        <v>0</v>
      </c>
      <c r="K55" s="57">
        <f>'List nhap '!GL54</f>
        <v>0</v>
      </c>
      <c r="L55" s="61">
        <f t="shared" ref="L55" si="78">CF55</f>
        <v>0</v>
      </c>
      <c r="M55" s="61">
        <f t="shared" ref="M55" si="79">CG55</f>
        <v>0</v>
      </c>
      <c r="N55" s="61">
        <f t="shared" ref="N55" si="80">CH55</f>
        <v>0</v>
      </c>
      <c r="O55" s="61">
        <f t="shared" ref="O55" si="81">CI55</f>
        <v>0</v>
      </c>
      <c r="P55" s="61">
        <f t="shared" ref="P55" si="82">CJ55</f>
        <v>0</v>
      </c>
      <c r="Q55" s="61">
        <f t="shared" ref="Q55" si="83">CK55</f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1">
        <v>0</v>
      </c>
      <c r="AP55" s="57">
        <v>0</v>
      </c>
      <c r="AQ55" s="57">
        <v>0</v>
      </c>
      <c r="AR55" s="57">
        <v>0</v>
      </c>
      <c r="AS55" s="57">
        <v>0</v>
      </c>
      <c r="AT55" s="57">
        <v>0</v>
      </c>
      <c r="AU55" s="57">
        <v>0</v>
      </c>
      <c r="AV55" s="61">
        <v>0</v>
      </c>
      <c r="AW55" s="61">
        <v>0</v>
      </c>
      <c r="AX55" s="61">
        <v>0</v>
      </c>
      <c r="AY55" s="61">
        <v>0</v>
      </c>
      <c r="AZ55" s="61">
        <v>0</v>
      </c>
      <c r="BA55" s="61">
        <v>0</v>
      </c>
      <c r="BB55" s="57">
        <v>0</v>
      </c>
      <c r="BC55" s="57">
        <v>0</v>
      </c>
      <c r="BD55" s="57">
        <v>0</v>
      </c>
      <c r="BE55" s="57">
        <v>0</v>
      </c>
      <c r="BF55" s="57">
        <v>0</v>
      </c>
      <c r="BG55" s="57">
        <v>0</v>
      </c>
      <c r="BH55" s="61">
        <v>0</v>
      </c>
      <c r="BI55" s="61">
        <v>0</v>
      </c>
      <c r="BJ55" s="61">
        <v>0</v>
      </c>
      <c r="BK55" s="61">
        <v>0</v>
      </c>
      <c r="BL55" s="61">
        <v>0</v>
      </c>
      <c r="BM55" s="61">
        <v>0</v>
      </c>
      <c r="BN55" s="75">
        <v>0</v>
      </c>
      <c r="BO55" s="75">
        <v>0</v>
      </c>
      <c r="BP55" s="75">
        <v>0</v>
      </c>
      <c r="BQ55" s="75">
        <v>0</v>
      </c>
      <c r="BR55" s="75">
        <v>0</v>
      </c>
      <c r="BS55" s="75">
        <v>0</v>
      </c>
      <c r="BT55" s="61">
        <v>0</v>
      </c>
      <c r="BU55" s="61">
        <v>0</v>
      </c>
      <c r="BV55" s="61">
        <v>0</v>
      </c>
      <c r="BW55" s="61">
        <v>0</v>
      </c>
      <c r="BX55" s="61">
        <v>0</v>
      </c>
      <c r="BY55" s="61">
        <v>0</v>
      </c>
      <c r="BZ55" s="57">
        <f t="shared" si="5"/>
        <v>0</v>
      </c>
      <c r="CA55" s="57">
        <f t="shared" si="6"/>
        <v>0</v>
      </c>
      <c r="CB55" s="57">
        <f t="shared" si="7"/>
        <v>0</v>
      </c>
      <c r="CC55" s="57">
        <f t="shared" si="8"/>
        <v>0</v>
      </c>
      <c r="CD55" s="57">
        <f t="shared" si="9"/>
        <v>0</v>
      </c>
      <c r="CE55" s="57">
        <f t="shared" si="10"/>
        <v>0</v>
      </c>
      <c r="CF55" s="61">
        <f t="shared" si="16"/>
        <v>0</v>
      </c>
      <c r="CG55" s="61">
        <f t="shared" si="17"/>
        <v>0</v>
      </c>
      <c r="CH55" s="61">
        <f t="shared" si="18"/>
        <v>0</v>
      </c>
      <c r="CI55" s="61">
        <f t="shared" si="19"/>
        <v>0</v>
      </c>
      <c r="CJ55" s="61">
        <f t="shared" si="20"/>
        <v>0</v>
      </c>
      <c r="CK55" s="61">
        <f t="shared" si="21"/>
        <v>0</v>
      </c>
      <c r="CL55" s="62"/>
      <c r="CM55" s="62"/>
    </row>
    <row r="56" spans="1:91" s="86" customFormat="1" ht="24.75" customHeight="1">
      <c r="A56" s="60">
        <v>54</v>
      </c>
      <c r="B56" s="81" t="s">
        <v>569</v>
      </c>
      <c r="C56" s="81" t="s">
        <v>570</v>
      </c>
      <c r="D56" s="81" t="s">
        <v>71</v>
      </c>
      <c r="E56" s="82" t="s">
        <v>572</v>
      </c>
      <c r="F56" s="83">
        <f>'List nhap '!AE55</f>
        <v>0</v>
      </c>
      <c r="G56" s="83">
        <f>'List nhap '!BR55</f>
        <v>0</v>
      </c>
      <c r="H56" s="83">
        <f>'List nhap '!BT55</f>
        <v>0</v>
      </c>
      <c r="I56" s="83">
        <f>'List nhap '!DV55</f>
        <v>0</v>
      </c>
      <c r="J56" s="83">
        <f>'List nhap '!FM55</f>
        <v>0</v>
      </c>
      <c r="K56" s="83">
        <f>'List nhap '!GL55</f>
        <v>0</v>
      </c>
      <c r="L56" s="84">
        <f t="shared" ref="L56" si="84">CF56</f>
        <v>0</v>
      </c>
      <c r="M56" s="84">
        <f t="shared" ref="M56" si="85">CG56</f>
        <v>0</v>
      </c>
      <c r="N56" s="84">
        <f t="shared" ref="N56" si="86">CH56</f>
        <v>0</v>
      </c>
      <c r="O56" s="84">
        <f t="shared" ref="O56" si="87">CI56</f>
        <v>0</v>
      </c>
      <c r="P56" s="84">
        <f t="shared" ref="P56" si="88">CJ56</f>
        <v>0</v>
      </c>
      <c r="Q56" s="84">
        <f t="shared" ref="Q56" si="89">CK56</f>
        <v>0</v>
      </c>
      <c r="R56" s="83">
        <v>0</v>
      </c>
      <c r="S56" s="83">
        <v>0</v>
      </c>
      <c r="T56" s="83">
        <v>0</v>
      </c>
      <c r="U56" s="83">
        <v>0</v>
      </c>
      <c r="V56" s="83">
        <v>0</v>
      </c>
      <c r="W56" s="83">
        <v>0</v>
      </c>
      <c r="X56" s="84">
        <v>0</v>
      </c>
      <c r="Y56" s="84">
        <v>0</v>
      </c>
      <c r="Z56" s="84">
        <v>0</v>
      </c>
      <c r="AA56" s="84">
        <v>0</v>
      </c>
      <c r="AB56" s="84">
        <v>0</v>
      </c>
      <c r="AC56" s="84">
        <v>0</v>
      </c>
      <c r="AD56" s="83">
        <v>0</v>
      </c>
      <c r="AE56" s="83">
        <v>0</v>
      </c>
      <c r="AF56" s="83">
        <v>0</v>
      </c>
      <c r="AG56" s="83">
        <v>0</v>
      </c>
      <c r="AH56" s="83">
        <v>0</v>
      </c>
      <c r="AI56" s="83">
        <v>0</v>
      </c>
      <c r="AJ56" s="84">
        <v>0</v>
      </c>
      <c r="AK56" s="84">
        <v>0</v>
      </c>
      <c r="AL56" s="84">
        <v>0</v>
      </c>
      <c r="AM56" s="84">
        <v>0</v>
      </c>
      <c r="AN56" s="84">
        <v>0</v>
      </c>
      <c r="AO56" s="84">
        <v>0</v>
      </c>
      <c r="AP56" s="83" t="e">
        <v>#N/A</v>
      </c>
      <c r="AQ56" s="83" t="e">
        <v>#N/A</v>
      </c>
      <c r="AR56" s="83" t="e">
        <v>#N/A</v>
      </c>
      <c r="AS56" s="83" t="e">
        <v>#N/A</v>
      </c>
      <c r="AT56" s="83" t="e">
        <v>#N/A</v>
      </c>
      <c r="AU56" s="83" t="e">
        <v>#N/A</v>
      </c>
      <c r="AV56" s="84" t="e">
        <v>#N/A</v>
      </c>
      <c r="AW56" s="84" t="e">
        <v>#N/A</v>
      </c>
      <c r="AX56" s="84" t="e">
        <v>#N/A</v>
      </c>
      <c r="AY56" s="84" t="e">
        <v>#N/A</v>
      </c>
      <c r="AZ56" s="84" t="e">
        <v>#N/A</v>
      </c>
      <c r="BA56" s="84" t="e">
        <v>#N/A</v>
      </c>
      <c r="BB56" s="83">
        <v>0</v>
      </c>
      <c r="BC56" s="83">
        <v>0</v>
      </c>
      <c r="BD56" s="83">
        <v>0</v>
      </c>
      <c r="BE56" s="83">
        <v>0</v>
      </c>
      <c r="BF56" s="83">
        <v>0</v>
      </c>
      <c r="BG56" s="83">
        <v>0</v>
      </c>
      <c r="BH56" s="84">
        <v>0</v>
      </c>
      <c r="BI56" s="84">
        <v>0</v>
      </c>
      <c r="BJ56" s="84">
        <v>0</v>
      </c>
      <c r="BK56" s="84">
        <v>0</v>
      </c>
      <c r="BL56" s="84">
        <v>0</v>
      </c>
      <c r="BM56" s="84">
        <v>0</v>
      </c>
      <c r="BN56" s="99">
        <v>0</v>
      </c>
      <c r="BO56" s="99">
        <v>0</v>
      </c>
      <c r="BP56" s="99">
        <v>0</v>
      </c>
      <c r="BQ56" s="99">
        <v>0</v>
      </c>
      <c r="BR56" s="99">
        <v>0</v>
      </c>
      <c r="BS56" s="99">
        <v>0</v>
      </c>
      <c r="BT56" s="84">
        <v>0</v>
      </c>
      <c r="BU56" s="84">
        <v>0</v>
      </c>
      <c r="BV56" s="84">
        <v>0</v>
      </c>
      <c r="BW56" s="84">
        <v>0</v>
      </c>
      <c r="BX56" s="84">
        <v>0</v>
      </c>
      <c r="BY56" s="84">
        <v>0</v>
      </c>
      <c r="BZ56" s="57">
        <f t="shared" si="5"/>
        <v>0</v>
      </c>
      <c r="CA56" s="57">
        <f t="shared" si="6"/>
        <v>0</v>
      </c>
      <c r="CB56" s="57">
        <f t="shared" si="7"/>
        <v>0</v>
      </c>
      <c r="CC56" s="57">
        <f t="shared" si="8"/>
        <v>0</v>
      </c>
      <c r="CD56" s="57">
        <f t="shared" si="9"/>
        <v>0</v>
      </c>
      <c r="CE56" s="57">
        <f t="shared" si="10"/>
        <v>0</v>
      </c>
      <c r="CF56" s="61">
        <f t="shared" si="16"/>
        <v>0</v>
      </c>
      <c r="CG56" s="61">
        <f t="shared" si="17"/>
        <v>0</v>
      </c>
      <c r="CH56" s="61">
        <f t="shared" si="18"/>
        <v>0</v>
      </c>
      <c r="CI56" s="61">
        <f t="shared" si="19"/>
        <v>0</v>
      </c>
      <c r="CJ56" s="61">
        <f t="shared" si="20"/>
        <v>0</v>
      </c>
      <c r="CK56" s="61">
        <f t="shared" si="21"/>
        <v>0</v>
      </c>
      <c r="CL56" s="85"/>
      <c r="CM56" s="85"/>
    </row>
    <row r="57" spans="1:91" ht="24.75" customHeight="1">
      <c r="A57" s="60">
        <v>55</v>
      </c>
      <c r="B57" s="60" t="s">
        <v>470</v>
      </c>
      <c r="C57" s="60" t="s">
        <v>471</v>
      </c>
      <c r="D57" s="60" t="s">
        <v>71</v>
      </c>
      <c r="E57" s="67" t="s">
        <v>472</v>
      </c>
      <c r="F57" s="57">
        <f>'List nhap '!AE56</f>
        <v>0</v>
      </c>
      <c r="G57" s="57">
        <f>'List nhap '!BR56</f>
        <v>0</v>
      </c>
      <c r="H57" s="57">
        <f>'List nhap '!BT56</f>
        <v>0</v>
      </c>
      <c r="I57" s="57">
        <f>'List nhap '!DV56</f>
        <v>80</v>
      </c>
      <c r="J57" s="90">
        <f>'List nhap '!FM56</f>
        <v>0</v>
      </c>
      <c r="K57" s="57">
        <f>'List nhap '!GL56</f>
        <v>0</v>
      </c>
      <c r="L57" s="61">
        <f t="shared" ref="L57:L63" si="90">CF57</f>
        <v>0</v>
      </c>
      <c r="M57" s="61">
        <f t="shared" ref="M57" si="91">CG57</f>
        <v>0</v>
      </c>
      <c r="N57" s="61">
        <f t="shared" ref="N57" si="92">CH57</f>
        <v>0</v>
      </c>
      <c r="O57" s="61">
        <f t="shared" ref="O57" si="93">CI57</f>
        <v>80</v>
      </c>
      <c r="P57" s="61">
        <f t="shared" ref="P57" si="94">CJ57</f>
        <v>0</v>
      </c>
      <c r="Q57" s="61">
        <f t="shared" ref="Q57" si="95">CK57</f>
        <v>0</v>
      </c>
      <c r="R57" s="57">
        <v>0</v>
      </c>
      <c r="S57" s="57">
        <v>0</v>
      </c>
      <c r="T57" s="57">
        <v>0</v>
      </c>
      <c r="U57" s="57">
        <v>120</v>
      </c>
      <c r="V57" s="57">
        <v>0</v>
      </c>
      <c r="W57" s="57">
        <v>0</v>
      </c>
      <c r="X57" s="61">
        <v>0</v>
      </c>
      <c r="Y57" s="61">
        <v>0</v>
      </c>
      <c r="Z57" s="61">
        <v>0</v>
      </c>
      <c r="AA57" s="61">
        <v>150</v>
      </c>
      <c r="AB57" s="61">
        <v>0</v>
      </c>
      <c r="AC57" s="61">
        <v>0</v>
      </c>
      <c r="AD57" s="57">
        <v>0</v>
      </c>
      <c r="AE57" s="57">
        <v>0</v>
      </c>
      <c r="AF57" s="57">
        <v>0</v>
      </c>
      <c r="AG57" s="57">
        <v>150</v>
      </c>
      <c r="AH57" s="57">
        <v>0</v>
      </c>
      <c r="AI57" s="57">
        <v>0</v>
      </c>
      <c r="AJ57" s="61">
        <v>0</v>
      </c>
      <c r="AK57" s="61">
        <v>0</v>
      </c>
      <c r="AL57" s="61">
        <v>0</v>
      </c>
      <c r="AM57" s="61">
        <v>150</v>
      </c>
      <c r="AN57" s="61">
        <v>0</v>
      </c>
      <c r="AO57" s="61">
        <v>0</v>
      </c>
      <c r="AP57" s="57">
        <v>0</v>
      </c>
      <c r="AQ57" s="57">
        <v>0</v>
      </c>
      <c r="AR57" s="57">
        <v>0</v>
      </c>
      <c r="AS57" s="57">
        <v>0</v>
      </c>
      <c r="AT57" s="57">
        <v>0</v>
      </c>
      <c r="AU57" s="57">
        <v>0</v>
      </c>
      <c r="AV57" s="61">
        <v>0</v>
      </c>
      <c r="AW57" s="61">
        <v>0</v>
      </c>
      <c r="AX57" s="61">
        <v>0</v>
      </c>
      <c r="AY57" s="61">
        <v>150</v>
      </c>
      <c r="AZ57" s="61">
        <v>0</v>
      </c>
      <c r="BA57" s="61">
        <v>0</v>
      </c>
      <c r="BB57" s="57">
        <v>0</v>
      </c>
      <c r="BC57" s="57">
        <v>0</v>
      </c>
      <c r="BD57" s="57">
        <v>0</v>
      </c>
      <c r="BE57" s="57">
        <v>0</v>
      </c>
      <c r="BF57" s="57">
        <v>0</v>
      </c>
      <c r="BG57" s="57">
        <v>0</v>
      </c>
      <c r="BH57" s="61">
        <v>0</v>
      </c>
      <c r="BI57" s="61">
        <v>0</v>
      </c>
      <c r="BJ57" s="61">
        <v>0</v>
      </c>
      <c r="BK57" s="61">
        <v>150</v>
      </c>
      <c r="BL57" s="61">
        <v>0</v>
      </c>
      <c r="BM57" s="61">
        <v>0</v>
      </c>
      <c r="BN57" s="75">
        <v>0</v>
      </c>
      <c r="BO57" s="75">
        <v>0</v>
      </c>
      <c r="BP57" s="75">
        <v>0</v>
      </c>
      <c r="BQ57" s="75">
        <v>0</v>
      </c>
      <c r="BR57" s="75">
        <v>0</v>
      </c>
      <c r="BS57" s="75">
        <v>0</v>
      </c>
      <c r="BT57" s="61">
        <v>0</v>
      </c>
      <c r="BU57" s="61">
        <v>0</v>
      </c>
      <c r="BV57" s="61">
        <v>0</v>
      </c>
      <c r="BW57" s="61">
        <v>0</v>
      </c>
      <c r="BX57" s="61">
        <v>0</v>
      </c>
      <c r="BY57" s="61">
        <v>0</v>
      </c>
      <c r="BZ57" s="57">
        <f t="shared" si="5"/>
        <v>0</v>
      </c>
      <c r="CA57" s="57">
        <f t="shared" si="6"/>
        <v>0</v>
      </c>
      <c r="CB57" s="57">
        <f t="shared" si="7"/>
        <v>0</v>
      </c>
      <c r="CC57" s="57">
        <f t="shared" si="8"/>
        <v>80</v>
      </c>
      <c r="CD57" s="57">
        <f t="shared" si="9"/>
        <v>0</v>
      </c>
      <c r="CE57" s="57">
        <f t="shared" si="10"/>
        <v>0</v>
      </c>
      <c r="CF57" s="61">
        <f t="shared" si="16"/>
        <v>0</v>
      </c>
      <c r="CG57" s="61">
        <f t="shared" si="17"/>
        <v>0</v>
      </c>
      <c r="CH57" s="61">
        <f t="shared" si="18"/>
        <v>0</v>
      </c>
      <c r="CI57" s="61">
        <f t="shared" si="19"/>
        <v>80</v>
      </c>
      <c r="CJ57" s="61">
        <f t="shared" si="20"/>
        <v>0</v>
      </c>
      <c r="CK57" s="61">
        <f t="shared" si="21"/>
        <v>0</v>
      </c>
      <c r="CL57" s="62"/>
      <c r="CM57" s="62"/>
    </row>
    <row r="58" spans="1:91" s="86" customFormat="1" ht="24.75" customHeight="1">
      <c r="A58" s="60">
        <v>56</v>
      </c>
      <c r="B58" s="81" t="s">
        <v>479</v>
      </c>
      <c r="C58" s="81" t="s">
        <v>483</v>
      </c>
      <c r="D58" s="81" t="s">
        <v>71</v>
      </c>
      <c r="E58" s="82" t="s">
        <v>503</v>
      </c>
      <c r="F58" s="57">
        <f>'List nhap '!AE57</f>
        <v>0</v>
      </c>
      <c r="G58" s="57">
        <f>'List nhap '!BR57</f>
        <v>0</v>
      </c>
      <c r="H58" s="57">
        <f>'List nhap '!BT57</f>
        <v>0</v>
      </c>
      <c r="I58" s="57">
        <f>'List nhap '!DV57</f>
        <v>0</v>
      </c>
      <c r="J58" s="90">
        <f>'List nhap '!FM57</f>
        <v>0</v>
      </c>
      <c r="K58" s="83">
        <f>'List nhap '!GL57</f>
        <v>0</v>
      </c>
      <c r="L58" s="84">
        <f t="shared" si="90"/>
        <v>0</v>
      </c>
      <c r="M58" s="84">
        <f t="shared" ref="M58:M63" si="96">CG58</f>
        <v>0</v>
      </c>
      <c r="N58" s="84">
        <f t="shared" ref="N58:N63" si="97">CH58</f>
        <v>0</v>
      </c>
      <c r="O58" s="84">
        <f t="shared" ref="O58:O63" si="98">CI58</f>
        <v>0</v>
      </c>
      <c r="P58" s="84">
        <f t="shared" ref="P58:P63" si="99">CJ58</f>
        <v>0</v>
      </c>
      <c r="Q58" s="84">
        <f t="shared" ref="Q58:Q63" si="100">CK58</f>
        <v>0</v>
      </c>
      <c r="R58" s="83">
        <v>0</v>
      </c>
      <c r="S58" s="83">
        <v>0</v>
      </c>
      <c r="T58" s="83">
        <v>0</v>
      </c>
      <c r="U58" s="83">
        <v>0</v>
      </c>
      <c r="V58" s="83">
        <v>0</v>
      </c>
      <c r="W58" s="83">
        <v>0</v>
      </c>
      <c r="X58" s="84">
        <v>0</v>
      </c>
      <c r="Y58" s="84">
        <v>0</v>
      </c>
      <c r="Z58" s="84">
        <v>0</v>
      </c>
      <c r="AA58" s="84">
        <v>0</v>
      </c>
      <c r="AB58" s="84">
        <v>0</v>
      </c>
      <c r="AC58" s="84">
        <v>0</v>
      </c>
      <c r="AD58" s="83">
        <v>0</v>
      </c>
      <c r="AE58" s="83">
        <v>0</v>
      </c>
      <c r="AF58" s="83">
        <v>0</v>
      </c>
      <c r="AG58" s="83">
        <v>0</v>
      </c>
      <c r="AH58" s="83">
        <v>0</v>
      </c>
      <c r="AI58" s="83">
        <v>0</v>
      </c>
      <c r="AJ58" s="84">
        <v>0</v>
      </c>
      <c r="AK58" s="84">
        <v>0</v>
      </c>
      <c r="AL58" s="84">
        <v>0</v>
      </c>
      <c r="AM58" s="84">
        <v>0</v>
      </c>
      <c r="AN58" s="84">
        <v>0</v>
      </c>
      <c r="AO58" s="84">
        <v>0</v>
      </c>
      <c r="AP58" s="83">
        <v>0</v>
      </c>
      <c r="AQ58" s="83">
        <v>0</v>
      </c>
      <c r="AR58" s="83">
        <v>0</v>
      </c>
      <c r="AS58" s="83">
        <v>0</v>
      </c>
      <c r="AT58" s="83">
        <v>0</v>
      </c>
      <c r="AU58" s="83">
        <v>0</v>
      </c>
      <c r="AV58" s="84">
        <v>0</v>
      </c>
      <c r="AW58" s="84">
        <v>0</v>
      </c>
      <c r="AX58" s="84">
        <v>0</v>
      </c>
      <c r="AY58" s="84">
        <v>0</v>
      </c>
      <c r="AZ58" s="84">
        <v>0</v>
      </c>
      <c r="BA58" s="84">
        <v>0</v>
      </c>
      <c r="BB58" s="83">
        <v>0</v>
      </c>
      <c r="BC58" s="83">
        <v>0</v>
      </c>
      <c r="BD58" s="83">
        <v>0</v>
      </c>
      <c r="BE58" s="83">
        <v>0</v>
      </c>
      <c r="BF58" s="83">
        <v>0</v>
      </c>
      <c r="BG58" s="83">
        <v>0</v>
      </c>
      <c r="BH58" s="84">
        <v>0</v>
      </c>
      <c r="BI58" s="84">
        <v>0</v>
      </c>
      <c r="BJ58" s="84">
        <v>0</v>
      </c>
      <c r="BK58" s="84">
        <v>0</v>
      </c>
      <c r="BL58" s="84">
        <v>0</v>
      </c>
      <c r="BM58" s="84">
        <v>0</v>
      </c>
      <c r="BN58" s="75">
        <v>0</v>
      </c>
      <c r="BO58" s="75">
        <v>0</v>
      </c>
      <c r="BP58" s="75">
        <v>0</v>
      </c>
      <c r="BQ58" s="75">
        <v>0</v>
      </c>
      <c r="BR58" s="75">
        <v>0</v>
      </c>
      <c r="BS58" s="75">
        <v>0</v>
      </c>
      <c r="BT58" s="84">
        <v>0</v>
      </c>
      <c r="BU58" s="84">
        <v>0</v>
      </c>
      <c r="BV58" s="84">
        <v>0</v>
      </c>
      <c r="BW58" s="84">
        <v>0</v>
      </c>
      <c r="BX58" s="84">
        <v>0</v>
      </c>
      <c r="BY58" s="84">
        <v>0</v>
      </c>
      <c r="BZ58" s="57">
        <f t="shared" si="5"/>
        <v>0</v>
      </c>
      <c r="CA58" s="57">
        <f t="shared" si="6"/>
        <v>0</v>
      </c>
      <c r="CB58" s="57">
        <f t="shared" si="7"/>
        <v>0</v>
      </c>
      <c r="CC58" s="57">
        <f t="shared" si="8"/>
        <v>0</v>
      </c>
      <c r="CD58" s="57">
        <f t="shared" si="9"/>
        <v>0</v>
      </c>
      <c r="CE58" s="57">
        <f t="shared" si="10"/>
        <v>0</v>
      </c>
      <c r="CF58" s="61">
        <f t="shared" si="16"/>
        <v>0</v>
      </c>
      <c r="CG58" s="61">
        <f t="shared" si="17"/>
        <v>0</v>
      </c>
      <c r="CH58" s="61">
        <f t="shared" si="18"/>
        <v>0</v>
      </c>
      <c r="CI58" s="61">
        <f t="shared" si="19"/>
        <v>0</v>
      </c>
      <c r="CJ58" s="61">
        <f t="shared" si="20"/>
        <v>0</v>
      </c>
      <c r="CK58" s="61">
        <f t="shared" si="21"/>
        <v>0</v>
      </c>
      <c r="CL58" s="85"/>
      <c r="CM58" s="85"/>
    </row>
    <row r="59" spans="1:91" s="86" customFormat="1" ht="24.75" customHeight="1">
      <c r="A59" s="60">
        <v>57</v>
      </c>
      <c r="B59" s="81" t="s">
        <v>493</v>
      </c>
      <c r="C59" s="81" t="s">
        <v>495</v>
      </c>
      <c r="D59" s="81" t="s">
        <v>71</v>
      </c>
      <c r="E59" s="82" t="s">
        <v>504</v>
      </c>
      <c r="F59" s="57">
        <f>'List nhap '!AE58</f>
        <v>0</v>
      </c>
      <c r="G59" s="57">
        <f>'List nhap '!BR58</f>
        <v>0</v>
      </c>
      <c r="H59" s="57">
        <f>'List nhap '!BT58</f>
        <v>0</v>
      </c>
      <c r="I59" s="57">
        <f>'List nhap '!DV58</f>
        <v>0</v>
      </c>
      <c r="J59" s="90">
        <f>'List nhap '!FM58</f>
        <v>0</v>
      </c>
      <c r="K59" s="83">
        <f>'List nhap '!GL58</f>
        <v>0</v>
      </c>
      <c r="L59" s="84">
        <f t="shared" si="90"/>
        <v>0</v>
      </c>
      <c r="M59" s="84">
        <f t="shared" si="96"/>
        <v>0</v>
      </c>
      <c r="N59" s="84">
        <f t="shared" si="97"/>
        <v>0</v>
      </c>
      <c r="O59" s="84">
        <f t="shared" si="98"/>
        <v>0</v>
      </c>
      <c r="P59" s="84">
        <f t="shared" si="99"/>
        <v>0</v>
      </c>
      <c r="Q59" s="84">
        <f t="shared" si="100"/>
        <v>0</v>
      </c>
      <c r="R59" s="83">
        <v>0</v>
      </c>
      <c r="S59" s="83">
        <v>0</v>
      </c>
      <c r="T59" s="83">
        <v>0</v>
      </c>
      <c r="U59" s="83">
        <v>0</v>
      </c>
      <c r="V59" s="83">
        <v>0</v>
      </c>
      <c r="W59" s="83">
        <v>0</v>
      </c>
      <c r="X59" s="84">
        <v>0</v>
      </c>
      <c r="Y59" s="84">
        <v>0</v>
      </c>
      <c r="Z59" s="84">
        <v>0</v>
      </c>
      <c r="AA59" s="84">
        <v>0</v>
      </c>
      <c r="AB59" s="84">
        <v>0</v>
      </c>
      <c r="AC59" s="84">
        <v>0</v>
      </c>
      <c r="AD59" s="83">
        <v>0</v>
      </c>
      <c r="AE59" s="83">
        <v>0</v>
      </c>
      <c r="AF59" s="83">
        <v>0</v>
      </c>
      <c r="AG59" s="83">
        <v>0</v>
      </c>
      <c r="AH59" s="83">
        <v>0</v>
      </c>
      <c r="AI59" s="83">
        <v>0</v>
      </c>
      <c r="AJ59" s="84">
        <v>0</v>
      </c>
      <c r="AK59" s="84">
        <v>0</v>
      </c>
      <c r="AL59" s="84">
        <v>0</v>
      </c>
      <c r="AM59" s="84">
        <v>0</v>
      </c>
      <c r="AN59" s="84">
        <v>0</v>
      </c>
      <c r="AO59" s="84">
        <v>0</v>
      </c>
      <c r="AP59" s="83">
        <v>0</v>
      </c>
      <c r="AQ59" s="83">
        <v>0</v>
      </c>
      <c r="AR59" s="83">
        <v>0</v>
      </c>
      <c r="AS59" s="83">
        <v>0</v>
      </c>
      <c r="AT59" s="83">
        <v>0</v>
      </c>
      <c r="AU59" s="83">
        <v>0</v>
      </c>
      <c r="AV59" s="84">
        <v>0</v>
      </c>
      <c r="AW59" s="84">
        <v>0</v>
      </c>
      <c r="AX59" s="84">
        <v>0</v>
      </c>
      <c r="AY59" s="84">
        <v>0</v>
      </c>
      <c r="AZ59" s="84">
        <v>0</v>
      </c>
      <c r="BA59" s="84">
        <v>0</v>
      </c>
      <c r="BB59" s="83">
        <v>0</v>
      </c>
      <c r="BC59" s="83">
        <v>0</v>
      </c>
      <c r="BD59" s="83">
        <v>0</v>
      </c>
      <c r="BE59" s="83">
        <v>0</v>
      </c>
      <c r="BF59" s="83">
        <v>0</v>
      </c>
      <c r="BG59" s="83">
        <v>0</v>
      </c>
      <c r="BH59" s="84">
        <v>0</v>
      </c>
      <c r="BI59" s="84">
        <v>0</v>
      </c>
      <c r="BJ59" s="84">
        <v>0</v>
      </c>
      <c r="BK59" s="84">
        <v>0</v>
      </c>
      <c r="BL59" s="84">
        <v>0</v>
      </c>
      <c r="BM59" s="84">
        <v>0</v>
      </c>
      <c r="BN59" s="75">
        <v>0</v>
      </c>
      <c r="BO59" s="75">
        <v>0</v>
      </c>
      <c r="BP59" s="75">
        <v>0</v>
      </c>
      <c r="BQ59" s="75">
        <v>0</v>
      </c>
      <c r="BR59" s="75">
        <v>0</v>
      </c>
      <c r="BS59" s="75">
        <v>0</v>
      </c>
      <c r="BT59" s="84">
        <v>0</v>
      </c>
      <c r="BU59" s="84">
        <v>0</v>
      </c>
      <c r="BV59" s="84">
        <v>0</v>
      </c>
      <c r="BW59" s="84">
        <v>0</v>
      </c>
      <c r="BX59" s="84">
        <v>0</v>
      </c>
      <c r="BY59" s="84">
        <v>0</v>
      </c>
      <c r="BZ59" s="57">
        <f t="shared" si="5"/>
        <v>0</v>
      </c>
      <c r="CA59" s="57">
        <f t="shared" si="6"/>
        <v>0</v>
      </c>
      <c r="CB59" s="57">
        <f t="shared" si="7"/>
        <v>0</v>
      </c>
      <c r="CC59" s="57">
        <f t="shared" si="8"/>
        <v>0</v>
      </c>
      <c r="CD59" s="57">
        <f t="shared" si="9"/>
        <v>0</v>
      </c>
      <c r="CE59" s="57">
        <f t="shared" si="10"/>
        <v>0</v>
      </c>
      <c r="CF59" s="61">
        <f t="shared" si="16"/>
        <v>0</v>
      </c>
      <c r="CG59" s="61">
        <f t="shared" si="17"/>
        <v>0</v>
      </c>
      <c r="CH59" s="61">
        <f t="shared" si="18"/>
        <v>0</v>
      </c>
      <c r="CI59" s="61">
        <f t="shared" si="19"/>
        <v>0</v>
      </c>
      <c r="CJ59" s="61">
        <f t="shared" si="20"/>
        <v>0</v>
      </c>
      <c r="CK59" s="61">
        <f t="shared" si="21"/>
        <v>0</v>
      </c>
      <c r="CL59" s="85"/>
      <c r="CM59" s="85"/>
    </row>
    <row r="60" spans="1:91" s="86" customFormat="1" ht="24.75" customHeight="1">
      <c r="A60" s="60">
        <v>58</v>
      </c>
      <c r="B60" s="81" t="s">
        <v>494</v>
      </c>
      <c r="C60" s="81" t="s">
        <v>496</v>
      </c>
      <c r="D60" s="81" t="s">
        <v>71</v>
      </c>
      <c r="E60" s="82" t="s">
        <v>505</v>
      </c>
      <c r="F60" s="57">
        <f>'List nhap '!AE59</f>
        <v>0</v>
      </c>
      <c r="G60" s="57">
        <f>'List nhap '!BR59</f>
        <v>0</v>
      </c>
      <c r="H60" s="57">
        <f>'List nhap '!BT59</f>
        <v>0</v>
      </c>
      <c r="I60" s="57">
        <f>'List nhap '!DV59</f>
        <v>0</v>
      </c>
      <c r="J60" s="90">
        <f>'List nhap '!FM59</f>
        <v>0</v>
      </c>
      <c r="K60" s="83">
        <f>'List nhap '!GL59</f>
        <v>0</v>
      </c>
      <c r="L60" s="84">
        <f t="shared" si="90"/>
        <v>0</v>
      </c>
      <c r="M60" s="84">
        <f t="shared" si="96"/>
        <v>0</v>
      </c>
      <c r="N60" s="84">
        <f t="shared" si="97"/>
        <v>0</v>
      </c>
      <c r="O60" s="84">
        <f t="shared" si="98"/>
        <v>0</v>
      </c>
      <c r="P60" s="84">
        <f t="shared" si="99"/>
        <v>0</v>
      </c>
      <c r="Q60" s="84">
        <f t="shared" si="100"/>
        <v>0</v>
      </c>
      <c r="R60" s="83">
        <v>0</v>
      </c>
      <c r="S60" s="83">
        <v>0</v>
      </c>
      <c r="T60" s="83">
        <v>0</v>
      </c>
      <c r="U60" s="83">
        <v>0</v>
      </c>
      <c r="V60" s="83">
        <v>0</v>
      </c>
      <c r="W60" s="83">
        <v>0</v>
      </c>
      <c r="X60" s="84">
        <v>0</v>
      </c>
      <c r="Y60" s="84">
        <v>0</v>
      </c>
      <c r="Z60" s="84">
        <v>0</v>
      </c>
      <c r="AA60" s="84">
        <v>0</v>
      </c>
      <c r="AB60" s="84">
        <v>0</v>
      </c>
      <c r="AC60" s="84">
        <v>0</v>
      </c>
      <c r="AD60" s="83">
        <v>0</v>
      </c>
      <c r="AE60" s="83">
        <v>0</v>
      </c>
      <c r="AF60" s="83">
        <v>0</v>
      </c>
      <c r="AG60" s="83">
        <v>0</v>
      </c>
      <c r="AH60" s="83">
        <v>0</v>
      </c>
      <c r="AI60" s="83">
        <v>0</v>
      </c>
      <c r="AJ60" s="84">
        <v>0</v>
      </c>
      <c r="AK60" s="84">
        <v>0</v>
      </c>
      <c r="AL60" s="84">
        <v>0</v>
      </c>
      <c r="AM60" s="84">
        <v>0</v>
      </c>
      <c r="AN60" s="84">
        <v>0</v>
      </c>
      <c r="AO60" s="84">
        <v>0</v>
      </c>
      <c r="AP60" s="83">
        <v>0</v>
      </c>
      <c r="AQ60" s="83">
        <v>0</v>
      </c>
      <c r="AR60" s="83">
        <v>0</v>
      </c>
      <c r="AS60" s="83">
        <v>0</v>
      </c>
      <c r="AT60" s="83">
        <v>0</v>
      </c>
      <c r="AU60" s="83">
        <v>0</v>
      </c>
      <c r="AV60" s="84">
        <v>0</v>
      </c>
      <c r="AW60" s="84">
        <v>0</v>
      </c>
      <c r="AX60" s="84">
        <v>0</v>
      </c>
      <c r="AY60" s="84">
        <v>0</v>
      </c>
      <c r="AZ60" s="84">
        <v>0</v>
      </c>
      <c r="BA60" s="84">
        <v>0</v>
      </c>
      <c r="BB60" s="83">
        <v>0</v>
      </c>
      <c r="BC60" s="83">
        <v>0</v>
      </c>
      <c r="BD60" s="83">
        <v>0</v>
      </c>
      <c r="BE60" s="83">
        <v>0</v>
      </c>
      <c r="BF60" s="83">
        <v>0</v>
      </c>
      <c r="BG60" s="83">
        <v>0</v>
      </c>
      <c r="BH60" s="84">
        <v>0</v>
      </c>
      <c r="BI60" s="84">
        <v>0</v>
      </c>
      <c r="BJ60" s="84">
        <v>0</v>
      </c>
      <c r="BK60" s="84">
        <v>0</v>
      </c>
      <c r="BL60" s="84">
        <v>0</v>
      </c>
      <c r="BM60" s="84">
        <v>0</v>
      </c>
      <c r="BN60" s="75">
        <v>0</v>
      </c>
      <c r="BO60" s="75">
        <v>0</v>
      </c>
      <c r="BP60" s="75">
        <v>0</v>
      </c>
      <c r="BQ60" s="75">
        <v>0</v>
      </c>
      <c r="BR60" s="75">
        <v>0</v>
      </c>
      <c r="BS60" s="75">
        <v>0</v>
      </c>
      <c r="BT60" s="84">
        <v>0</v>
      </c>
      <c r="BU60" s="84">
        <v>0</v>
      </c>
      <c r="BV60" s="84">
        <v>0</v>
      </c>
      <c r="BW60" s="84">
        <v>0</v>
      </c>
      <c r="BX60" s="84">
        <v>0</v>
      </c>
      <c r="BY60" s="84">
        <v>0</v>
      </c>
      <c r="BZ60" s="57">
        <f t="shared" si="5"/>
        <v>0</v>
      </c>
      <c r="CA60" s="57">
        <f t="shared" si="6"/>
        <v>0</v>
      </c>
      <c r="CB60" s="57">
        <f t="shared" si="7"/>
        <v>0</v>
      </c>
      <c r="CC60" s="57">
        <f t="shared" si="8"/>
        <v>0</v>
      </c>
      <c r="CD60" s="57">
        <f t="shared" si="9"/>
        <v>0</v>
      </c>
      <c r="CE60" s="57">
        <f t="shared" si="10"/>
        <v>0</v>
      </c>
      <c r="CF60" s="61">
        <f t="shared" si="16"/>
        <v>0</v>
      </c>
      <c r="CG60" s="61">
        <f t="shared" si="17"/>
        <v>0</v>
      </c>
      <c r="CH60" s="61">
        <f t="shared" si="18"/>
        <v>0</v>
      </c>
      <c r="CI60" s="61">
        <f t="shared" si="19"/>
        <v>0</v>
      </c>
      <c r="CJ60" s="61">
        <f t="shared" si="20"/>
        <v>0</v>
      </c>
      <c r="CK60" s="61">
        <f t="shared" si="21"/>
        <v>0</v>
      </c>
      <c r="CL60" s="85"/>
      <c r="CM60" s="85"/>
    </row>
    <row r="61" spans="1:91" s="86" customFormat="1" ht="24.75" customHeight="1">
      <c r="A61" s="60">
        <v>59</v>
      </c>
      <c r="B61" s="81" t="s">
        <v>507</v>
      </c>
      <c r="C61" s="81" t="s">
        <v>508</v>
      </c>
      <c r="D61" s="81" t="s">
        <v>71</v>
      </c>
      <c r="E61" s="82" t="s">
        <v>509</v>
      </c>
      <c r="F61" s="57">
        <f>'List nhap '!AE60</f>
        <v>0</v>
      </c>
      <c r="G61" s="57">
        <f>'List nhap '!BR60</f>
        <v>0</v>
      </c>
      <c r="H61" s="57">
        <f>'List nhap '!BT60</f>
        <v>0</v>
      </c>
      <c r="I61" s="57">
        <f>'List nhap '!DV60</f>
        <v>0</v>
      </c>
      <c r="J61" s="90">
        <f>'List nhap '!FM60</f>
        <v>0</v>
      </c>
      <c r="K61" s="83">
        <f>'List nhap '!GL60</f>
        <v>0</v>
      </c>
      <c r="L61" s="84">
        <f t="shared" si="90"/>
        <v>0</v>
      </c>
      <c r="M61" s="84">
        <f t="shared" si="96"/>
        <v>0</v>
      </c>
      <c r="N61" s="84">
        <f t="shared" si="97"/>
        <v>0</v>
      </c>
      <c r="O61" s="84">
        <f t="shared" si="98"/>
        <v>150</v>
      </c>
      <c r="P61" s="84">
        <f t="shared" si="99"/>
        <v>0</v>
      </c>
      <c r="Q61" s="84">
        <f t="shared" si="100"/>
        <v>0</v>
      </c>
      <c r="R61" s="83">
        <v>0</v>
      </c>
      <c r="S61" s="83">
        <v>0</v>
      </c>
      <c r="T61" s="83">
        <v>0</v>
      </c>
      <c r="U61" s="83">
        <v>0</v>
      </c>
      <c r="V61" s="83">
        <v>0</v>
      </c>
      <c r="W61" s="83">
        <v>0</v>
      </c>
      <c r="X61" s="84">
        <v>0</v>
      </c>
      <c r="Y61" s="84">
        <v>0</v>
      </c>
      <c r="Z61" s="84">
        <v>0</v>
      </c>
      <c r="AA61" s="84">
        <v>0</v>
      </c>
      <c r="AB61" s="84">
        <v>0</v>
      </c>
      <c r="AC61" s="84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4">
        <v>0</v>
      </c>
      <c r="AK61" s="84">
        <v>0</v>
      </c>
      <c r="AL61" s="84">
        <v>0</v>
      </c>
      <c r="AM61" s="84">
        <v>0</v>
      </c>
      <c r="AN61" s="84">
        <v>0</v>
      </c>
      <c r="AO61" s="84">
        <v>0</v>
      </c>
      <c r="AP61" s="83">
        <v>0</v>
      </c>
      <c r="AQ61" s="83">
        <v>0</v>
      </c>
      <c r="AR61" s="83">
        <v>0</v>
      </c>
      <c r="AS61" s="83">
        <v>0</v>
      </c>
      <c r="AT61" s="83">
        <v>0</v>
      </c>
      <c r="AU61" s="83">
        <v>0</v>
      </c>
      <c r="AV61" s="84">
        <v>0</v>
      </c>
      <c r="AW61" s="84">
        <v>0</v>
      </c>
      <c r="AX61" s="84">
        <v>0</v>
      </c>
      <c r="AY61" s="84">
        <v>0</v>
      </c>
      <c r="AZ61" s="84">
        <v>0</v>
      </c>
      <c r="BA61" s="84">
        <v>0</v>
      </c>
      <c r="BB61" s="83">
        <v>0</v>
      </c>
      <c r="BC61" s="83">
        <v>0</v>
      </c>
      <c r="BD61" s="83">
        <v>0</v>
      </c>
      <c r="BE61" s="83">
        <v>0</v>
      </c>
      <c r="BF61" s="83">
        <v>0</v>
      </c>
      <c r="BG61" s="83">
        <v>0</v>
      </c>
      <c r="BH61" s="84">
        <v>0</v>
      </c>
      <c r="BI61" s="84">
        <v>0</v>
      </c>
      <c r="BJ61" s="84">
        <v>0</v>
      </c>
      <c r="BK61" s="84">
        <v>0</v>
      </c>
      <c r="BL61" s="84">
        <v>0</v>
      </c>
      <c r="BM61" s="84">
        <v>0</v>
      </c>
      <c r="BN61" s="75">
        <v>0</v>
      </c>
      <c r="BO61" s="75">
        <v>0</v>
      </c>
      <c r="BP61" s="75">
        <v>0</v>
      </c>
      <c r="BQ61" s="75">
        <v>150</v>
      </c>
      <c r="BR61" s="75">
        <v>0</v>
      </c>
      <c r="BS61" s="75">
        <v>0</v>
      </c>
      <c r="BT61" s="84">
        <v>0</v>
      </c>
      <c r="BU61" s="84">
        <v>0</v>
      </c>
      <c r="BV61" s="84">
        <v>0</v>
      </c>
      <c r="BW61" s="84">
        <v>150</v>
      </c>
      <c r="BX61" s="84">
        <v>0</v>
      </c>
      <c r="BY61" s="84">
        <v>0</v>
      </c>
      <c r="BZ61" s="57">
        <f t="shared" si="5"/>
        <v>0</v>
      </c>
      <c r="CA61" s="57">
        <f t="shared" si="6"/>
        <v>0</v>
      </c>
      <c r="CB61" s="57">
        <f t="shared" si="7"/>
        <v>0</v>
      </c>
      <c r="CC61" s="57">
        <f t="shared" si="8"/>
        <v>0</v>
      </c>
      <c r="CD61" s="57">
        <f t="shared" si="9"/>
        <v>0</v>
      </c>
      <c r="CE61" s="57">
        <f t="shared" si="10"/>
        <v>0</v>
      </c>
      <c r="CF61" s="61">
        <f t="shared" si="16"/>
        <v>0</v>
      </c>
      <c r="CG61" s="61">
        <f t="shared" si="17"/>
        <v>0</v>
      </c>
      <c r="CH61" s="61">
        <f t="shared" si="18"/>
        <v>0</v>
      </c>
      <c r="CI61" s="61">
        <f t="shared" si="19"/>
        <v>150</v>
      </c>
      <c r="CJ61" s="61">
        <f t="shared" si="20"/>
        <v>0</v>
      </c>
      <c r="CK61" s="61">
        <f t="shared" si="21"/>
        <v>0</v>
      </c>
      <c r="CL61" s="85"/>
      <c r="CM61" s="85"/>
    </row>
    <row r="62" spans="1:91" s="86" customFormat="1" ht="24.75" customHeight="1">
      <c r="A62" s="60">
        <v>60</v>
      </c>
      <c r="B62" s="81" t="s">
        <v>530</v>
      </c>
      <c r="C62" s="81" t="s">
        <v>532</v>
      </c>
      <c r="D62" s="81" t="s">
        <v>71</v>
      </c>
      <c r="E62" s="82" t="s">
        <v>531</v>
      </c>
      <c r="F62" s="57">
        <f>'List nhap '!AE61</f>
        <v>0</v>
      </c>
      <c r="G62" s="57">
        <f>'List nhap '!BR61</f>
        <v>0</v>
      </c>
      <c r="H62" s="57">
        <f>'List nhap '!BT61</f>
        <v>0</v>
      </c>
      <c r="I62" s="57">
        <f>'List nhap '!DV61</f>
        <v>0</v>
      </c>
      <c r="J62" s="90">
        <f>'List nhap '!FM61</f>
        <v>0</v>
      </c>
      <c r="K62" s="83">
        <f>'List nhap '!GL61</f>
        <v>0</v>
      </c>
      <c r="L62" s="84">
        <f t="shared" ref="L62" si="101">CF62</f>
        <v>0</v>
      </c>
      <c r="M62" s="84">
        <f t="shared" ref="M62" si="102">CG62</f>
        <v>0</v>
      </c>
      <c r="N62" s="84">
        <f t="shared" ref="N62" si="103">CH62</f>
        <v>0</v>
      </c>
      <c r="O62" s="84">
        <f t="shared" ref="O62" si="104">CI62</f>
        <v>0</v>
      </c>
      <c r="P62" s="84">
        <f t="shared" ref="P62" si="105">CJ62</f>
        <v>0</v>
      </c>
      <c r="Q62" s="84">
        <f t="shared" ref="Q62" si="106">CK62</f>
        <v>0</v>
      </c>
      <c r="R62" s="83" t="e">
        <v>#N/A</v>
      </c>
      <c r="S62" s="83" t="e">
        <v>#N/A</v>
      </c>
      <c r="T62" s="83" t="e">
        <v>#N/A</v>
      </c>
      <c r="U62" s="83" t="e">
        <v>#N/A</v>
      </c>
      <c r="V62" s="83" t="e">
        <v>#N/A</v>
      </c>
      <c r="W62" s="83" t="e">
        <v>#N/A</v>
      </c>
      <c r="X62" s="84" t="e">
        <v>#N/A</v>
      </c>
      <c r="Y62" s="84" t="e">
        <v>#N/A</v>
      </c>
      <c r="Z62" s="84" t="e">
        <v>#N/A</v>
      </c>
      <c r="AA62" s="84" t="e">
        <v>#N/A</v>
      </c>
      <c r="AB62" s="84" t="e">
        <v>#N/A</v>
      </c>
      <c r="AC62" s="84" t="e">
        <v>#N/A</v>
      </c>
      <c r="AD62" s="83">
        <v>0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4">
        <v>0</v>
      </c>
      <c r="AK62" s="84">
        <v>0</v>
      </c>
      <c r="AL62" s="84">
        <v>0</v>
      </c>
      <c r="AM62" s="84">
        <v>0</v>
      </c>
      <c r="AN62" s="84">
        <v>0</v>
      </c>
      <c r="AO62" s="84">
        <v>0</v>
      </c>
      <c r="AP62" s="83">
        <v>0</v>
      </c>
      <c r="AQ62" s="83">
        <v>0</v>
      </c>
      <c r="AR62" s="83">
        <v>0</v>
      </c>
      <c r="AS62" s="83">
        <v>0</v>
      </c>
      <c r="AT62" s="83">
        <v>0</v>
      </c>
      <c r="AU62" s="83">
        <v>0</v>
      </c>
      <c r="AV62" s="84">
        <v>0</v>
      </c>
      <c r="AW62" s="84">
        <v>0</v>
      </c>
      <c r="AX62" s="84">
        <v>0</v>
      </c>
      <c r="AY62" s="84">
        <v>0</v>
      </c>
      <c r="AZ62" s="84">
        <v>0</v>
      </c>
      <c r="BA62" s="84">
        <v>0</v>
      </c>
      <c r="BB62" s="83">
        <v>0</v>
      </c>
      <c r="BC62" s="83">
        <v>0</v>
      </c>
      <c r="BD62" s="83">
        <v>0</v>
      </c>
      <c r="BE62" s="83">
        <v>0</v>
      </c>
      <c r="BF62" s="83">
        <v>0</v>
      </c>
      <c r="BG62" s="83">
        <v>0</v>
      </c>
      <c r="BH62" s="84">
        <v>0</v>
      </c>
      <c r="BI62" s="84">
        <v>0</v>
      </c>
      <c r="BJ62" s="84">
        <v>0</v>
      </c>
      <c r="BK62" s="84">
        <v>0</v>
      </c>
      <c r="BL62" s="84">
        <v>0</v>
      </c>
      <c r="BM62" s="84">
        <v>0</v>
      </c>
      <c r="BN62" s="99">
        <v>0</v>
      </c>
      <c r="BO62" s="99">
        <v>0</v>
      </c>
      <c r="BP62" s="99">
        <v>0</v>
      </c>
      <c r="BQ62" s="99">
        <v>0</v>
      </c>
      <c r="BR62" s="99">
        <v>0</v>
      </c>
      <c r="BS62" s="99">
        <v>0</v>
      </c>
      <c r="BT62" s="84">
        <v>0</v>
      </c>
      <c r="BU62" s="84">
        <v>0</v>
      </c>
      <c r="BV62" s="84">
        <v>0</v>
      </c>
      <c r="BW62" s="84">
        <v>0</v>
      </c>
      <c r="BX62" s="84">
        <v>0</v>
      </c>
      <c r="BY62" s="84">
        <v>0</v>
      </c>
      <c r="BZ62" s="57">
        <f t="shared" si="5"/>
        <v>0</v>
      </c>
      <c r="CA62" s="57">
        <f t="shared" si="6"/>
        <v>0</v>
      </c>
      <c r="CB62" s="57">
        <f t="shared" si="7"/>
        <v>0</v>
      </c>
      <c r="CC62" s="57">
        <f t="shared" si="8"/>
        <v>0</v>
      </c>
      <c r="CD62" s="57">
        <f t="shared" si="9"/>
        <v>0</v>
      </c>
      <c r="CE62" s="57">
        <f t="shared" si="10"/>
        <v>0</v>
      </c>
      <c r="CF62" s="61">
        <f t="shared" si="16"/>
        <v>0</v>
      </c>
      <c r="CG62" s="61">
        <f t="shared" si="17"/>
        <v>0</v>
      </c>
      <c r="CH62" s="61">
        <f t="shared" si="18"/>
        <v>0</v>
      </c>
      <c r="CI62" s="61">
        <f t="shared" si="19"/>
        <v>0</v>
      </c>
      <c r="CJ62" s="61">
        <f t="shared" si="20"/>
        <v>0</v>
      </c>
      <c r="CK62" s="61">
        <f t="shared" si="21"/>
        <v>0</v>
      </c>
      <c r="CL62" s="85"/>
      <c r="CM62" s="85"/>
    </row>
    <row r="63" spans="1:91" s="45" customFormat="1" ht="24.75" customHeight="1">
      <c r="A63" s="60">
        <v>61</v>
      </c>
      <c r="B63" s="60" t="s">
        <v>431</v>
      </c>
      <c r="C63" s="60" t="s">
        <v>399</v>
      </c>
      <c r="D63" s="60" t="s">
        <v>71</v>
      </c>
      <c r="E63" s="67" t="s">
        <v>432</v>
      </c>
      <c r="F63" s="57">
        <f>'List nhap '!AE62</f>
        <v>0</v>
      </c>
      <c r="G63" s="57">
        <f>'List nhap '!BR62</f>
        <v>0</v>
      </c>
      <c r="H63" s="57">
        <f>'List nhap '!BT62</f>
        <v>0</v>
      </c>
      <c r="I63" s="57">
        <f>'List nhap '!DV62</f>
        <v>0</v>
      </c>
      <c r="J63" s="90">
        <f>'List nhap '!FM62</f>
        <v>0</v>
      </c>
      <c r="K63" s="57">
        <f>'List nhap '!GL62</f>
        <v>0</v>
      </c>
      <c r="L63" s="61">
        <f t="shared" si="90"/>
        <v>0</v>
      </c>
      <c r="M63" s="61">
        <f t="shared" si="96"/>
        <v>0</v>
      </c>
      <c r="N63" s="61">
        <f t="shared" si="97"/>
        <v>0</v>
      </c>
      <c r="O63" s="61">
        <f t="shared" si="98"/>
        <v>0</v>
      </c>
      <c r="P63" s="61">
        <f t="shared" si="99"/>
        <v>0</v>
      </c>
      <c r="Q63" s="61">
        <f t="shared" si="100"/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57">
        <v>0</v>
      </c>
      <c r="AQ63" s="57">
        <v>0</v>
      </c>
      <c r="AR63" s="57">
        <v>0</v>
      </c>
      <c r="AS63" s="57">
        <v>0</v>
      </c>
      <c r="AT63" s="57">
        <v>0</v>
      </c>
      <c r="AU63" s="57">
        <v>0</v>
      </c>
      <c r="AV63" s="61">
        <v>0</v>
      </c>
      <c r="AW63" s="61">
        <v>0</v>
      </c>
      <c r="AX63" s="61">
        <v>0</v>
      </c>
      <c r="AY63" s="61">
        <v>0</v>
      </c>
      <c r="AZ63" s="61">
        <v>0</v>
      </c>
      <c r="BA63" s="61">
        <v>0</v>
      </c>
      <c r="BB63" s="57">
        <v>0</v>
      </c>
      <c r="BC63" s="57">
        <v>0</v>
      </c>
      <c r="BD63" s="57">
        <v>0</v>
      </c>
      <c r="BE63" s="57">
        <v>0</v>
      </c>
      <c r="BF63" s="57">
        <v>0</v>
      </c>
      <c r="BG63" s="57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75">
        <v>0</v>
      </c>
      <c r="BO63" s="75">
        <v>0</v>
      </c>
      <c r="BP63" s="75">
        <v>0</v>
      </c>
      <c r="BQ63" s="75">
        <v>0</v>
      </c>
      <c r="BR63" s="75">
        <v>0</v>
      </c>
      <c r="BS63" s="75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57">
        <f t="shared" si="5"/>
        <v>0</v>
      </c>
      <c r="CA63" s="57">
        <f t="shared" si="6"/>
        <v>0</v>
      </c>
      <c r="CB63" s="57">
        <f t="shared" si="7"/>
        <v>0</v>
      </c>
      <c r="CC63" s="57">
        <f t="shared" si="8"/>
        <v>0</v>
      </c>
      <c r="CD63" s="57">
        <f t="shared" si="9"/>
        <v>0</v>
      </c>
      <c r="CE63" s="57">
        <f t="shared" si="10"/>
        <v>0</v>
      </c>
      <c r="CF63" s="61">
        <f t="shared" si="16"/>
        <v>0</v>
      </c>
      <c r="CG63" s="61">
        <f t="shared" si="17"/>
        <v>0</v>
      </c>
      <c r="CH63" s="61">
        <f t="shared" si="18"/>
        <v>0</v>
      </c>
      <c r="CI63" s="61">
        <f t="shared" si="19"/>
        <v>0</v>
      </c>
      <c r="CJ63" s="61">
        <f t="shared" si="20"/>
        <v>0</v>
      </c>
      <c r="CK63" s="61">
        <f t="shared" si="21"/>
        <v>0</v>
      </c>
      <c r="CL63" s="64"/>
      <c r="CM63" s="64"/>
    </row>
    <row r="64" spans="1:91" ht="24.75" customHeight="1">
      <c r="A64" s="50"/>
      <c r="B64" s="50"/>
      <c r="C64" s="50"/>
      <c r="D64" s="50"/>
      <c r="E64" s="56"/>
    </row>
    <row r="65" spans="1:63" ht="24.75" customHeight="1">
      <c r="A65" s="50"/>
      <c r="B65" s="50"/>
      <c r="C65" s="50"/>
      <c r="D65" s="50"/>
      <c r="E65" s="54"/>
    </row>
    <row r="66" spans="1:63" ht="24.75" customHeight="1">
      <c r="A66" s="50"/>
      <c r="B66" s="50"/>
      <c r="C66" s="50"/>
      <c r="D66" s="50"/>
      <c r="E66" s="54"/>
    </row>
    <row r="67" spans="1:63" ht="24.75" customHeight="1">
      <c r="A67" s="50"/>
      <c r="B67" s="50"/>
      <c r="C67" s="50"/>
      <c r="D67" s="50"/>
      <c r="E67" s="54"/>
    </row>
    <row r="68" spans="1:63" ht="24.75" customHeight="1">
      <c r="A68" s="51"/>
      <c r="C68" s="51" t="s">
        <v>429</v>
      </c>
      <c r="D68" s="52">
        <v>2301</v>
      </c>
      <c r="E68" s="55"/>
      <c r="G68" s="48" t="s">
        <v>428</v>
      </c>
      <c r="L68" s="49" t="s">
        <v>314</v>
      </c>
      <c r="AI68" s="48"/>
      <c r="BE68" s="46" t="s">
        <v>427</v>
      </c>
      <c r="BK68" s="47" t="s">
        <v>315</v>
      </c>
    </row>
    <row r="69" spans="1:63" ht="24.75" customHeight="1">
      <c r="A69" s="51"/>
      <c r="C69" s="51"/>
      <c r="D69" s="52">
        <v>2302</v>
      </c>
      <c r="E69" s="55"/>
    </row>
    <row r="70" spans="1:63" ht="24.75" customHeight="1">
      <c r="A70" s="51"/>
      <c r="C70" s="51"/>
      <c r="D70" s="52">
        <v>2303</v>
      </c>
      <c r="E70" s="55"/>
    </row>
    <row r="71" spans="1:63" ht="24.75" customHeight="1">
      <c r="D71" s="52">
        <v>2304</v>
      </c>
    </row>
    <row r="72" spans="1:63" ht="24.75" customHeight="1">
      <c r="D72" s="52">
        <v>2305</v>
      </c>
    </row>
    <row r="73" spans="1:63" ht="24.75" customHeight="1">
      <c r="D73" s="52">
        <v>2306</v>
      </c>
    </row>
  </sheetData>
  <phoneticPr fontId="15" type="noConversion"/>
  <conditionalFormatting sqref="D25 D34">
    <cfRule type="cellIs" dxfId="16" priority="24" operator="equal">
      <formula>"QE1009"</formula>
    </cfRule>
  </conditionalFormatting>
  <conditionalFormatting sqref="C25 C31:C34">
    <cfRule type="cellIs" dxfId="15" priority="22" operator="equal">
      <formula>$C$74</formula>
    </cfRule>
  </conditionalFormatting>
  <conditionalFormatting sqref="D26">
    <cfRule type="cellIs" dxfId="14" priority="12" operator="equal">
      <formula>"QE1009"</formula>
    </cfRule>
  </conditionalFormatting>
  <conditionalFormatting sqref="C26">
    <cfRule type="cellIs" dxfId="13" priority="11" operator="equal">
      <formula>$C$74</formula>
    </cfRule>
  </conditionalFormatting>
  <conditionalFormatting sqref="D27 D29:D33">
    <cfRule type="cellIs" dxfId="12" priority="10" operator="equal">
      <formula>"QE1009"</formula>
    </cfRule>
  </conditionalFormatting>
  <conditionalFormatting sqref="C27">
    <cfRule type="cellIs" dxfId="11" priority="9" operator="equal">
      <formula>$C$74</formula>
    </cfRule>
  </conditionalFormatting>
  <conditionalFormatting sqref="D28">
    <cfRule type="cellIs" dxfId="10" priority="4" operator="equal">
      <formula>"QE1009"</formula>
    </cfRule>
  </conditionalFormatting>
  <conditionalFormatting sqref="C28">
    <cfRule type="cellIs" dxfId="9" priority="3" operator="equal">
      <formula>$C$74</formula>
    </cfRule>
  </conditionalFormatting>
  <pageMargins left="0.15748031496062992" right="0.15748031496062992" top="0.15748031496062992" bottom="0.19685039370078741" header="0.31496062992125984" footer="0.15748031496062992"/>
  <pageSetup scale="5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" operator="equal" id="{047831E7-277D-4D3A-BFFE-EB68F49A48E7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C63:C67 C3:C7 C9:C12 C35:C37 C40:C47 C14:C24 C49:C60</xm:sqref>
        </x14:conditionalFormatting>
        <x14:conditionalFormatting xmlns:xm="http://schemas.microsoft.com/office/excel/2006/main">
          <x14:cfRule type="cellIs" priority="31" operator="equal" id="{EC3B222A-5012-40A3-B033-1ED94EE280F8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ellIs" priority="17" operator="equal" id="{22103F19-DE08-4E8C-A292-C3103343F38E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ellIs" priority="8" operator="equal" id="{A2FC80AD-EBD8-4E07-87B3-FA3DDAA536A6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ellIs" priority="7" operator="equal" id="{40E5461A-C793-403C-9E47-8EA16E35168B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ellIs" priority="6" operator="equal" id="{BF5D0950-70A7-4E85-9CC3-3866E04DD2F4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C61:C62</xm:sqref>
        </x14:conditionalFormatting>
        <x14:conditionalFormatting xmlns:xm="http://schemas.microsoft.com/office/excel/2006/main">
          <x14:cfRule type="cellIs" priority="5" operator="equal" id="{6311ECFB-7EF4-417A-942B-C63F55EAB9C2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ellIs" priority="2" operator="equal" id="{1147741E-32BA-4421-9243-D63368A80761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cellIs" priority="1" operator="equal" id="{3EF3D02B-5476-4FE9-8A39-CDAAC0798DA2}">
            <xm:f>'List nhap '!$C$67</xm:f>
            <x14:dxf>
              <fill>
                <patternFill>
                  <bgColor rgb="FFFF0000"/>
                </patternFill>
              </fill>
            </x14:dxf>
          </x14:cfRule>
          <xm:sqref>C38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nhap </vt:lpstr>
      <vt:lpstr>Diem</vt:lpstr>
    </vt:vector>
  </TitlesOfParts>
  <Company>Labsoft.com.vn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THO-PC</dc:creator>
  <cp:lastModifiedBy>Admin</cp:lastModifiedBy>
  <cp:lastPrinted>2020-09-17T01:50:13Z</cp:lastPrinted>
  <dcterms:created xsi:type="dcterms:W3CDTF">2015-09-24T07:18:15Z</dcterms:created>
  <dcterms:modified xsi:type="dcterms:W3CDTF">2023-12-07T06:48:15Z</dcterms:modified>
</cp:coreProperties>
</file>