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goaikiem-pc\D\Vi Ký sinh\VI KÝ SINH 2023\SỐT RÉT\"/>
    </mc:Choice>
  </mc:AlternateContent>
  <xr:revisionPtr revIDLastSave="0" documentId="13_ncr:1_{3418DF3E-9ED9-440F-8565-8E4AE039EEF1}" xr6:coauthVersionLast="47" xr6:coauthVersionMax="47" xr10:uidLastSave="{00000000-0000-0000-0000-000000000000}"/>
  <bookViews>
    <workbookView xWindow="-120" yWindow="-120" windowWidth="20730" windowHeight="11040" xr2:uid="{C71F0DEF-4847-45B3-B3D3-D3FB15EEB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1" l="1"/>
  <c r="X33" i="1"/>
  <c r="V33" i="1"/>
  <c r="T33" i="1"/>
  <c r="S33" i="1"/>
  <c r="P33" i="1"/>
  <c r="AD33" i="1" s="1"/>
  <c r="N33" i="1"/>
  <c r="L33" i="1"/>
  <c r="J33" i="1"/>
  <c r="AE33" i="1" s="1"/>
  <c r="H33" i="1"/>
  <c r="AC33" i="1" s="1"/>
  <c r="AF33" i="1" s="1"/>
  <c r="G33" i="1"/>
  <c r="Z32" i="1"/>
  <c r="X32" i="1"/>
  <c r="V32" i="1"/>
  <c r="S32" i="1"/>
  <c r="T32" i="1" s="1"/>
  <c r="P32" i="1"/>
  <c r="AD32" i="1" s="1"/>
  <c r="N32" i="1"/>
  <c r="L32" i="1"/>
  <c r="J32" i="1"/>
  <c r="AE32" i="1" s="1"/>
  <c r="H32" i="1"/>
  <c r="AC32" i="1" s="1"/>
  <c r="AF32" i="1" s="1"/>
  <c r="G32" i="1"/>
  <c r="AD31" i="1"/>
  <c r="Z31" i="1"/>
  <c r="X31" i="1"/>
  <c r="V31" i="1"/>
  <c r="T31" i="1"/>
  <c r="S31" i="1"/>
  <c r="P31" i="1"/>
  <c r="N31" i="1"/>
  <c r="L31" i="1"/>
  <c r="AE31" i="1" s="1"/>
  <c r="J31" i="1"/>
  <c r="G31" i="1"/>
  <c r="H31" i="1" s="1"/>
  <c r="AC31" i="1" s="1"/>
  <c r="AD30" i="1"/>
  <c r="Z30" i="1"/>
  <c r="X30" i="1"/>
  <c r="V30" i="1"/>
  <c r="T30" i="1"/>
  <c r="S30" i="1"/>
  <c r="P30" i="1"/>
  <c r="N30" i="1"/>
  <c r="L30" i="1"/>
  <c r="J30" i="1"/>
  <c r="AE30" i="1" s="1"/>
  <c r="G30" i="1"/>
  <c r="H30" i="1" s="1"/>
  <c r="AC30" i="1" s="1"/>
  <c r="AD29" i="1"/>
  <c r="Z29" i="1"/>
  <c r="X29" i="1"/>
  <c r="V29" i="1"/>
  <c r="S29" i="1"/>
  <c r="T29" i="1" s="1"/>
  <c r="N29" i="1"/>
  <c r="L29" i="1"/>
  <c r="J29" i="1"/>
  <c r="AE29" i="1" s="1"/>
  <c r="H29" i="1"/>
  <c r="AC29" i="1" s="1"/>
  <c r="AF29" i="1" s="1"/>
  <c r="G29" i="1"/>
  <c r="AD28" i="1"/>
  <c r="Z28" i="1"/>
  <c r="X28" i="1"/>
  <c r="V28" i="1"/>
  <c r="S28" i="1"/>
  <c r="T28" i="1" s="1"/>
  <c r="P28" i="1"/>
  <c r="N28" i="1"/>
  <c r="AE28" i="1" s="1"/>
  <c r="L28" i="1"/>
  <c r="J28" i="1"/>
  <c r="G28" i="1"/>
  <c r="H28" i="1" s="1"/>
  <c r="Z27" i="1"/>
  <c r="X27" i="1"/>
  <c r="V27" i="1"/>
  <c r="T27" i="1"/>
  <c r="AC27" i="1" s="1"/>
  <c r="S27" i="1"/>
  <c r="P27" i="1"/>
  <c r="AD27" i="1" s="1"/>
  <c r="N27" i="1"/>
  <c r="L27" i="1"/>
  <c r="AE27" i="1" s="1"/>
  <c r="J27" i="1"/>
  <c r="H27" i="1"/>
  <c r="G27" i="1"/>
  <c r="AD26" i="1"/>
  <c r="Z26" i="1"/>
  <c r="X26" i="1"/>
  <c r="V26" i="1"/>
  <c r="S26" i="1"/>
  <c r="T26" i="1" s="1"/>
  <c r="P26" i="1"/>
  <c r="N26" i="1"/>
  <c r="L26" i="1"/>
  <c r="J26" i="1"/>
  <c r="AE26" i="1" s="1"/>
  <c r="G26" i="1"/>
  <c r="H26" i="1" s="1"/>
  <c r="AC26" i="1" s="1"/>
  <c r="AF26" i="1" s="1"/>
  <c r="Z25" i="1"/>
  <c r="X25" i="1"/>
  <c r="AE25" i="1" s="1"/>
  <c r="V25" i="1"/>
  <c r="T25" i="1"/>
  <c r="S25" i="1"/>
  <c r="P25" i="1"/>
  <c r="AD25" i="1" s="1"/>
  <c r="N25" i="1"/>
  <c r="L25" i="1"/>
  <c r="J25" i="1"/>
  <c r="H25" i="1"/>
  <c r="AC25" i="1" s="1"/>
  <c r="AF25" i="1" s="1"/>
  <c r="G25" i="1"/>
  <c r="AE24" i="1"/>
  <c r="AD24" i="1"/>
  <c r="Z24" i="1"/>
  <c r="X24" i="1"/>
  <c r="V24" i="1"/>
  <c r="S24" i="1"/>
  <c r="T24" i="1" s="1"/>
  <c r="N24" i="1"/>
  <c r="L24" i="1"/>
  <c r="J24" i="1"/>
  <c r="H24" i="1"/>
  <c r="AC24" i="1" s="1"/>
  <c r="AF24" i="1" s="1"/>
  <c r="G24" i="1"/>
  <c r="AD23" i="1"/>
  <c r="Z23" i="1"/>
  <c r="X23" i="1"/>
  <c r="V23" i="1"/>
  <c r="S23" i="1"/>
  <c r="T23" i="1" s="1"/>
  <c r="P23" i="1"/>
  <c r="N23" i="1"/>
  <c r="L23" i="1"/>
  <c r="J23" i="1"/>
  <c r="AE23" i="1" s="1"/>
  <c r="G23" i="1"/>
  <c r="H23" i="1" s="1"/>
  <c r="AC23" i="1" s="1"/>
  <c r="AF23" i="1" s="1"/>
  <c r="Z22" i="1"/>
  <c r="X22" i="1"/>
  <c r="AE22" i="1" s="1"/>
  <c r="V22" i="1"/>
  <c r="T22" i="1"/>
  <c r="S22" i="1"/>
  <c r="P22" i="1"/>
  <c r="AD22" i="1" s="1"/>
  <c r="N22" i="1"/>
  <c r="L22" i="1"/>
  <c r="J22" i="1"/>
  <c r="H22" i="1"/>
  <c r="AC22" i="1" s="1"/>
  <c r="AF22" i="1" s="1"/>
  <c r="G22" i="1"/>
  <c r="AD21" i="1"/>
  <c r="Z21" i="1"/>
  <c r="X21" i="1"/>
  <c r="V21" i="1"/>
  <c r="S21" i="1"/>
  <c r="T21" i="1" s="1"/>
  <c r="P21" i="1"/>
  <c r="N21" i="1"/>
  <c r="L21" i="1"/>
  <c r="J21" i="1"/>
  <c r="AE21" i="1" s="1"/>
  <c r="G21" i="1"/>
  <c r="H21" i="1" s="1"/>
  <c r="AC21" i="1" s="1"/>
  <c r="AF21" i="1" s="1"/>
  <c r="Z20" i="1"/>
  <c r="X20" i="1"/>
  <c r="V20" i="1"/>
  <c r="T20" i="1"/>
  <c r="AC20" i="1" s="1"/>
  <c r="S20" i="1"/>
  <c r="P20" i="1"/>
  <c r="AD20" i="1" s="1"/>
  <c r="N20" i="1"/>
  <c r="L20" i="1"/>
  <c r="AE20" i="1" s="1"/>
  <c r="J20" i="1"/>
  <c r="H20" i="1"/>
  <c r="G20" i="1"/>
  <c r="AD19" i="1"/>
  <c r="Z19" i="1"/>
  <c r="X19" i="1"/>
  <c r="V19" i="1"/>
  <c r="S19" i="1"/>
  <c r="T19" i="1" s="1"/>
  <c r="P19" i="1"/>
  <c r="N19" i="1"/>
  <c r="L19" i="1"/>
  <c r="J19" i="1"/>
  <c r="AE19" i="1" s="1"/>
  <c r="G19" i="1"/>
  <c r="H19" i="1" s="1"/>
  <c r="AC19" i="1" s="1"/>
  <c r="AF19" i="1" s="1"/>
  <c r="Z18" i="1"/>
  <c r="X18" i="1"/>
  <c r="AE18" i="1" s="1"/>
  <c r="V18" i="1"/>
  <c r="T18" i="1"/>
  <c r="S18" i="1"/>
  <c r="P18" i="1"/>
  <c r="AD18" i="1" s="1"/>
  <c r="N18" i="1"/>
  <c r="L18" i="1"/>
  <c r="J18" i="1"/>
  <c r="H18" i="1"/>
  <c r="AC18" i="1" s="1"/>
  <c r="AF18" i="1" s="1"/>
  <c r="G18" i="1"/>
  <c r="AD17" i="1"/>
  <c r="Z17" i="1"/>
  <c r="X17" i="1"/>
  <c r="V17" i="1"/>
  <c r="S17" i="1"/>
  <c r="T17" i="1" s="1"/>
  <c r="P17" i="1"/>
  <c r="N17" i="1"/>
  <c r="L17" i="1"/>
  <c r="J17" i="1"/>
  <c r="AE17" i="1" s="1"/>
  <c r="G17" i="1"/>
  <c r="H17" i="1" s="1"/>
  <c r="Z16" i="1"/>
  <c r="X16" i="1"/>
  <c r="V16" i="1"/>
  <c r="T16" i="1"/>
  <c r="AC16" i="1" s="1"/>
  <c r="S16" i="1"/>
  <c r="P16" i="1"/>
  <c r="AD16" i="1" s="1"/>
  <c r="N16" i="1"/>
  <c r="L16" i="1"/>
  <c r="AE16" i="1" s="1"/>
  <c r="J16" i="1"/>
  <c r="H16" i="1"/>
  <c r="G16" i="1"/>
  <c r="AD15" i="1"/>
  <c r="Z15" i="1"/>
  <c r="X15" i="1"/>
  <c r="V15" i="1"/>
  <c r="S15" i="1"/>
  <c r="T15" i="1" s="1"/>
  <c r="P15" i="1"/>
  <c r="N15" i="1"/>
  <c r="L15" i="1"/>
  <c r="J15" i="1"/>
  <c r="AE15" i="1" s="1"/>
  <c r="G15" i="1"/>
  <c r="H15" i="1" s="1"/>
  <c r="AC15" i="1" s="1"/>
  <c r="AF15" i="1" s="1"/>
  <c r="Z14" i="1"/>
  <c r="X14" i="1"/>
  <c r="AE14" i="1" s="1"/>
  <c r="V14" i="1"/>
  <c r="T14" i="1"/>
  <c r="S14" i="1"/>
  <c r="P14" i="1"/>
  <c r="AD14" i="1" s="1"/>
  <c r="N14" i="1"/>
  <c r="L14" i="1"/>
  <c r="J14" i="1"/>
  <c r="H14" i="1"/>
  <c r="AC14" i="1" s="1"/>
  <c r="AF14" i="1" s="1"/>
  <c r="G14" i="1"/>
  <c r="AD13" i="1"/>
  <c r="Z13" i="1"/>
  <c r="X13" i="1"/>
  <c r="V13" i="1"/>
  <c r="S13" i="1"/>
  <c r="T13" i="1" s="1"/>
  <c r="P13" i="1"/>
  <c r="N13" i="1"/>
  <c r="L13" i="1"/>
  <c r="J13" i="1"/>
  <c r="AE13" i="1" s="1"/>
  <c r="G13" i="1"/>
  <c r="H13" i="1" s="1"/>
  <c r="AC13" i="1" s="1"/>
  <c r="AF13" i="1" s="1"/>
  <c r="Z12" i="1"/>
  <c r="X12" i="1"/>
  <c r="V12" i="1"/>
  <c r="T12" i="1"/>
  <c r="AC12" i="1" s="1"/>
  <c r="S12" i="1"/>
  <c r="P12" i="1"/>
  <c r="AD12" i="1" s="1"/>
  <c r="N12" i="1"/>
  <c r="L12" i="1"/>
  <c r="AE12" i="1" s="1"/>
  <c r="J12" i="1"/>
  <c r="H12" i="1"/>
  <c r="G12" i="1"/>
  <c r="AD11" i="1"/>
  <c r="Z11" i="1"/>
  <c r="X11" i="1"/>
  <c r="V11" i="1"/>
  <c r="S11" i="1"/>
  <c r="T11" i="1" s="1"/>
  <c r="P11" i="1"/>
  <c r="N11" i="1"/>
  <c r="L11" i="1"/>
  <c r="J11" i="1"/>
  <c r="AE11" i="1" s="1"/>
  <c r="G11" i="1"/>
  <c r="H11" i="1" s="1"/>
  <c r="AC11" i="1" s="1"/>
  <c r="AF11" i="1" s="1"/>
  <c r="Z10" i="1"/>
  <c r="X10" i="1"/>
  <c r="AE10" i="1" s="1"/>
  <c r="V10" i="1"/>
  <c r="T10" i="1"/>
  <c r="S10" i="1"/>
  <c r="P10" i="1"/>
  <c r="AD10" i="1" s="1"/>
  <c r="N10" i="1"/>
  <c r="L10" i="1"/>
  <c r="J10" i="1"/>
  <c r="H10" i="1"/>
  <c r="AC10" i="1" s="1"/>
  <c r="AF10" i="1" s="1"/>
  <c r="G10" i="1"/>
  <c r="AD9" i="1"/>
  <c r="Z9" i="1"/>
  <c r="X9" i="1"/>
  <c r="V9" i="1"/>
  <c r="S9" i="1"/>
  <c r="T9" i="1" s="1"/>
  <c r="P9" i="1"/>
  <c r="N9" i="1"/>
  <c r="L9" i="1"/>
  <c r="J9" i="1"/>
  <c r="AE9" i="1" s="1"/>
  <c r="G9" i="1"/>
  <c r="H9" i="1" s="1"/>
  <c r="Z8" i="1"/>
  <c r="X8" i="1"/>
  <c r="V8" i="1"/>
  <c r="T8" i="1"/>
  <c r="S8" i="1"/>
  <c r="P8" i="1"/>
  <c r="AD8" i="1" s="1"/>
  <c r="N8" i="1"/>
  <c r="L8" i="1"/>
  <c r="AE8" i="1" s="1"/>
  <c r="J8" i="1"/>
  <c r="G8" i="1"/>
  <c r="H8" i="1" s="1"/>
  <c r="AC8" i="1" s="1"/>
  <c r="AF8" i="1" s="1"/>
  <c r="AD7" i="1"/>
  <c r="Z7" i="1"/>
  <c r="X7" i="1"/>
  <c r="V7" i="1"/>
  <c r="S7" i="1"/>
  <c r="T7" i="1" s="1"/>
  <c r="P7" i="1"/>
  <c r="N7" i="1"/>
  <c r="L7" i="1"/>
  <c r="J7" i="1"/>
  <c r="AE7" i="1" s="1"/>
  <c r="G7" i="1"/>
  <c r="H7" i="1" s="1"/>
  <c r="Z6" i="1"/>
  <c r="X6" i="1"/>
  <c r="AE6" i="1" s="1"/>
  <c r="V6" i="1"/>
  <c r="S6" i="1"/>
  <c r="T6" i="1" s="1"/>
  <c r="P6" i="1"/>
  <c r="AD6" i="1" s="1"/>
  <c r="N6" i="1"/>
  <c r="L6" i="1"/>
  <c r="J6" i="1"/>
  <c r="H6" i="1"/>
  <c r="AC6" i="1" s="1"/>
  <c r="G6" i="1"/>
  <c r="AD5" i="1"/>
  <c r="Z5" i="1"/>
  <c r="X5" i="1"/>
  <c r="V5" i="1"/>
  <c r="S5" i="1"/>
  <c r="T5" i="1" s="1"/>
  <c r="P5" i="1"/>
  <c r="N5" i="1"/>
  <c r="AE5" i="1" s="1"/>
  <c r="L5" i="1"/>
  <c r="J5" i="1"/>
  <c r="G5" i="1"/>
  <c r="H5" i="1" s="1"/>
  <c r="AD4" i="1"/>
  <c r="Z4" i="1"/>
  <c r="X4" i="1"/>
  <c r="V4" i="1"/>
  <c r="T4" i="1"/>
  <c r="S4" i="1"/>
  <c r="P4" i="1"/>
  <c r="N4" i="1"/>
  <c r="L4" i="1"/>
  <c r="AE4" i="1" s="1"/>
  <c r="J4" i="1"/>
  <c r="G4" i="1"/>
  <c r="H4" i="1" s="1"/>
  <c r="AC4" i="1" s="1"/>
  <c r="AF4" i="1" s="1"/>
  <c r="AD3" i="1"/>
  <c r="Z3" i="1"/>
  <c r="X3" i="1"/>
  <c r="V3" i="1"/>
  <c r="S3" i="1"/>
  <c r="T3" i="1" s="1"/>
  <c r="N3" i="1"/>
  <c r="L3" i="1"/>
  <c r="J3" i="1"/>
  <c r="AE3" i="1" s="1"/>
  <c r="H3" i="1"/>
  <c r="AC3" i="1" s="1"/>
  <c r="G3" i="1"/>
  <c r="AD2" i="1"/>
  <c r="Z2" i="1"/>
  <c r="X2" i="1"/>
  <c r="V2" i="1"/>
  <c r="S2" i="1"/>
  <c r="T2" i="1" s="1"/>
  <c r="N2" i="1"/>
  <c r="L2" i="1"/>
  <c r="AE2" i="1" s="1"/>
  <c r="J2" i="1"/>
  <c r="G2" i="1"/>
  <c r="H2" i="1" s="1"/>
  <c r="AC2" i="1" s="1"/>
  <c r="AF2" i="1" s="1"/>
  <c r="AF6" i="1" l="1"/>
  <c r="AF31" i="1"/>
  <c r="AF3" i="1"/>
  <c r="AC5" i="1"/>
  <c r="AF5" i="1" s="1"/>
  <c r="AC7" i="1"/>
  <c r="AF7" i="1" s="1"/>
  <c r="AC9" i="1"/>
  <c r="AF9" i="1" s="1"/>
  <c r="AF16" i="1"/>
  <c r="AC17" i="1"/>
  <c r="AF17" i="1" s="1"/>
  <c r="AF27" i="1"/>
  <c r="AC28" i="1"/>
  <c r="AF28" i="1" s="1"/>
  <c r="AF30" i="1"/>
  <c r="AF12" i="1"/>
  <c r="AF20" i="1"/>
</calcChain>
</file>

<file path=xl/sharedStrings.xml><?xml version="1.0" encoding="utf-8"?>
<sst xmlns="http://schemas.openxmlformats.org/spreadsheetml/2006/main" count="541" uniqueCount="154">
  <si>
    <t>STT</t>
  </si>
  <si>
    <t>MÃ NK</t>
  </si>
  <si>
    <t>MÃ ĐV</t>
  </si>
  <si>
    <t>TÊN ĐƠN VỊ</t>
  </si>
  <si>
    <t>Mã mẫu 01</t>
  </si>
  <si>
    <t>QPM01</t>
  </si>
  <si>
    <t>ĐỊNH DANH 01MÃ</t>
  </si>
  <si>
    <t>ĐIỂM ĐD01</t>
  </si>
  <si>
    <t>TD-01 KL</t>
  </si>
  <si>
    <t>ĐIỂM TD-01</t>
  </si>
  <si>
    <t>PL-01 KL</t>
  </si>
  <si>
    <t>ĐIỂM PL-01</t>
  </si>
  <si>
    <t>GB01 KL</t>
  </si>
  <si>
    <t>ĐIỂM GB-01</t>
  </si>
  <si>
    <t>MẬT ĐỘ 01</t>
  </si>
  <si>
    <t>ĐIỂM MĐ01</t>
  </si>
  <si>
    <t>Mã mẫu 02</t>
  </si>
  <si>
    <t>QPM02</t>
  </si>
  <si>
    <t>ĐỊNH DANH 02 MÃ</t>
  </si>
  <si>
    <t>ĐIỂM ĐD02</t>
  </si>
  <si>
    <t>TD02 KL</t>
  </si>
  <si>
    <t>ĐIỂM TD-02</t>
  </si>
  <si>
    <t>PL02 KL</t>
  </si>
  <si>
    <t>ĐIỂM PL-02</t>
  </si>
  <si>
    <t>GB02 KL</t>
  </si>
  <si>
    <t>ĐIỂM GB-02</t>
  </si>
  <si>
    <t>MẬT ĐỘ 02</t>
  </si>
  <si>
    <t>ĐIỂM MĐ02</t>
  </si>
  <si>
    <t>TỔNG ĐIỂM ĐD</t>
  </si>
  <si>
    <t>TỔNG ĐIỂM MĐ</t>
  </si>
  <si>
    <t>TỔNG ĐIỂM THỂ</t>
  </si>
  <si>
    <t xml:space="preserve">TỔNG </t>
  </si>
  <si>
    <t>Chu kỳ - đợt</t>
  </si>
  <si>
    <t>Người nhập</t>
  </si>
  <si>
    <t>Dò lại</t>
  </si>
  <si>
    <t>Ghi chú</t>
  </si>
  <si>
    <t>QPM001</t>
  </si>
  <si>
    <t>BDH201H</t>
  </si>
  <si>
    <t>BỆNH VIỆN ĐA KHOA TỈNH BÌNH ĐỊNH</t>
  </si>
  <si>
    <t>QPM230301</t>
  </si>
  <si>
    <t>Plasmodium falciparum</t>
  </si>
  <si>
    <t>Tìm thấy</t>
  </si>
  <si>
    <t>Tìm không thấy</t>
  </si>
  <si>
    <t>QPM230302</t>
  </si>
  <si>
    <t>Tìm không thấy KSTSR</t>
  </si>
  <si>
    <t>0</t>
  </si>
  <si>
    <t>6 - 3</t>
  </si>
  <si>
    <t>P.Cường</t>
  </si>
  <si>
    <t>Vân</t>
  </si>
  <si>
    <t>QPM002</t>
  </si>
  <si>
    <t>CTO101H</t>
  </si>
  <si>
    <t>BỆNH VIỆN ĐA KHOA TRUNG ƯƠNG CẦN THƠ</t>
  </si>
  <si>
    <t>QPM003</t>
  </si>
  <si>
    <t>CTO501</t>
  </si>
  <si>
    <t>CÔNG TY CỔ PHẦN BỆNH VIỆN ĐA KHOA HOÀN MỸ CỬU LONG</t>
  </si>
  <si>
    <t>Plasmodium vivax</t>
  </si>
  <si>
    <t>QPM004</t>
  </si>
  <si>
    <t>DNI201H</t>
  </si>
  <si>
    <t>BỆNH VIỆN ĐA KHOA ĐỒNG NAI</t>
  </si>
  <si>
    <t>22/11 đã gọi NV EQA, báo sẽ chuyển tiếp lại</t>
  </si>
  <si>
    <t>QPM005</t>
  </si>
  <si>
    <t>DNI203H</t>
  </si>
  <si>
    <t>BỆNH VIỆN ĐA KHOA THỐNG NHẤT ĐỒNG NAI</t>
  </si>
  <si>
    <t>QPM006</t>
  </si>
  <si>
    <t>DNI204</t>
  </si>
  <si>
    <t>BỆNH VIỆN ĐA KHOA KHU VỰC LONG KHÁNH</t>
  </si>
  <si>
    <t>QPM007</t>
  </si>
  <si>
    <t>DNI404</t>
  </si>
  <si>
    <t>TRUNG TÂM Y TẾ HUYỆN CẨM MỸ</t>
  </si>
  <si>
    <t>17213 ( thick film)
12100 ( thin film)</t>
  </si>
  <si>
    <t>QPM008</t>
  </si>
  <si>
    <t>DNG201H</t>
  </si>
  <si>
    <t>BỆNH VIỆN ĐÀ NẴNG</t>
  </si>
  <si>
    <t>Van</t>
  </si>
  <si>
    <t>QPM009</t>
  </si>
  <si>
    <t>HCM107</t>
  </si>
  <si>
    <t>BỆNH VIỆN ĐẠI HỌC Y DƯỢC THÀNH PHỐ HỒ CHÍ MINH CƠ SỞ 1</t>
  </si>
  <si>
    <t>QPM011</t>
  </si>
  <si>
    <t>HCM201V</t>
  </si>
  <si>
    <t>BỆNH VIỆN NHÂN DÂN GIA ĐỊNH</t>
  </si>
  <si>
    <t>QPM012</t>
  </si>
  <si>
    <t>HCM207H</t>
  </si>
  <si>
    <t>BỆNH VIỆN NHI ĐỒNG 2</t>
  </si>
  <si>
    <t>QPM013</t>
  </si>
  <si>
    <t>HCM209H</t>
  </si>
  <si>
    <t>BỆNH VIỆN NHI ĐỒNG 1</t>
  </si>
  <si>
    <t>QPM016</t>
  </si>
  <si>
    <t>LDG201</t>
  </si>
  <si>
    <t>BỆNH VIỆN ĐA KHOA LÂM ĐỒNG</t>
  </si>
  <si>
    <t>QPM020</t>
  </si>
  <si>
    <t>HCM203</t>
  </si>
  <si>
    <t>BỆNH VIỆN BỆNH NHIỆT ĐỚI</t>
  </si>
  <si>
    <t>QPM022</t>
  </si>
  <si>
    <t>AGG201</t>
  </si>
  <si>
    <t>BỆNH VIỆN ĐA KHOA TRUNG TÂM AN GIANG</t>
  </si>
  <si>
    <t>QPM025</t>
  </si>
  <si>
    <t>LDG202</t>
  </si>
  <si>
    <t>BỆNH VIỆN ĐA KHOA II LÂM ĐỒNG</t>
  </si>
  <si>
    <t>QPM026</t>
  </si>
  <si>
    <t>KTM201H</t>
  </si>
  <si>
    <t>BỆNH VIỆN ĐA KHOA TỈNH KON TUM</t>
  </si>
  <si>
    <t>22/11 Đã gọi trưởng khoa báo sẽ nói KTV trưởng trả trong hôm nay</t>
  </si>
  <si>
    <t>QPM027</t>
  </si>
  <si>
    <t>DNI401</t>
  </si>
  <si>
    <t>TRUNG TÂM Y TẾ HUYỆN NHƠN TRẠCH</t>
  </si>
  <si>
    <t>QPM030</t>
  </si>
  <si>
    <t>DNI205</t>
  </si>
  <si>
    <t>BỆNH VIỆN ĐA KHOA KHU VỰC LONG THÀNH</t>
  </si>
  <si>
    <t>27/11 đã gọi KIỀU MY xác nhận đơn vị không trả mật độ mẫu 1</t>
  </si>
  <si>
    <t>QPM032</t>
  </si>
  <si>
    <t>BPC501</t>
  </si>
  <si>
    <t>CÔNG TY CỔ PHẦN BỆNH VIỆN HOÀN MỸ BÌNH PHƯỚC</t>
  </si>
  <si>
    <t>QPM036</t>
  </si>
  <si>
    <t>HCM601H</t>
  </si>
  <si>
    <t>BỆNH VIỆN QUÂN Y 175</t>
  </si>
  <si>
    <t>QPM037</t>
  </si>
  <si>
    <t xml:space="preserve">HCM212 </t>
  </si>
  <si>
    <t>BỆNH VIỆN BÌNH DÂN</t>
  </si>
  <si>
    <t xml:space="preserve">10.8  </t>
  </si>
  <si>
    <t>QPM039</t>
  </si>
  <si>
    <t>DNI207</t>
  </si>
  <si>
    <t>CÔNG TY CỔ PHẦN BỆNH VIỆN ĐỒNG NAI - 2</t>
  </si>
  <si>
    <t>29/11 gọi k liên lạc được 
22/11goị 2 số đt mà k liên lạc đc + đã gửi mail báo</t>
  </si>
  <si>
    <t>QPM041</t>
  </si>
  <si>
    <t>TNH502</t>
  </si>
  <si>
    <t>CÔNG TY TNHH BỆNH VIỆN ĐA KHOA TƯ NHÂN LÊ NGỌC TÙNG</t>
  </si>
  <si>
    <t>QPM042</t>
  </si>
  <si>
    <t>QNM404</t>
  </si>
  <si>
    <t>TRUNG TÂM Y TẾ HUYỆN NAM TRÀ MY</t>
  </si>
  <si>
    <t xml:space="preserve">1,1*10^4  </t>
  </si>
  <si>
    <t>QPM043</t>
  </si>
  <si>
    <t>HCM505</t>
  </si>
  <si>
    <t>CÔNG TY TNHH Y TẾ VIỄN ĐÔNG VIỆT NAM</t>
  </si>
  <si>
    <t>QPM045</t>
  </si>
  <si>
    <t>HCM101V</t>
  </si>
  <si>
    <t>BỆNH VIỆN CHỢ RẪY</t>
  </si>
  <si>
    <t>QPM046</t>
  </si>
  <si>
    <t>DNG101</t>
  </si>
  <si>
    <t>BỆNH VIỆN 199</t>
  </si>
  <si>
    <t>Ngày 29/11 gọi lại EQA xac nhận bỏ đợt 3 vì thất lạc mẫu
22/11 đã gọi EQA nói trả trong nay hoặc mai mới chấp nhận k thì thôi</t>
  </si>
  <si>
    <t>QPM047</t>
  </si>
  <si>
    <t>QBH301</t>
  </si>
  <si>
    <t>BỆNH VIỆN ĐA KHOA HUYỆN BỐ TRẠCH</t>
  </si>
  <si>
    <t>QPM050</t>
  </si>
  <si>
    <t>BDG504</t>
  </si>
  <si>
    <t>CÔNG TY CỔ PHẦN BỆNH VIỆN MỸ PHƯỚC</t>
  </si>
  <si>
    <t>QPM051</t>
  </si>
  <si>
    <t>HCM506</t>
  </si>
  <si>
    <t>CÔNG TY CỔ PHẦN BỆNH VIỆN ĐA KHOA HOÀN MỸ SÀI GÒN</t>
  </si>
  <si>
    <t>QPM052</t>
  </si>
  <si>
    <t>HCM103H</t>
  </si>
  <si>
    <t>BỆNH VIỆN THỐNG NHẤT</t>
  </si>
  <si>
    <t>22/11 gọi anh Thuận tắt máy 2 lần, gọi trg khoa k đc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</si>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</sst>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300D-92D8-40DB-A3CF-C392F266EFEF}">
  <dimension ref="A1:AJ34"/>
  <sheetViews>
    <sheetView tabSelected="1" workbookViewId="0">
      <selection activeCell="R3" sqref="R3"/>
    </sheetView>
  </sheetViews>
  <sheetFormatPr defaultRowHeight="15" x14ac:dyDescent="0.25"/>
  <sheetData>
    <row r="1" spans="1:36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 t="s">
        <v>33</v>
      </c>
      <c r="AI1" s="12" t="s">
        <v>34</v>
      </c>
      <c r="AJ1" s="2" t="s">
        <v>35</v>
      </c>
    </row>
    <row r="2" spans="1:36" ht="110.25" x14ac:dyDescent="0.25">
      <c r="A2" s="4">
        <v>1</v>
      </c>
      <c r="B2" s="3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tr">
        <f>IF(F2="Tìm không thấy","P1",IF(F2="Plasmodium falciparum","P2",IF(F2="Plasmodium malariae","P3",IF(F2="Plasmodium ovale","P4",IF(F2="Plasmodium vivax","P5",IF(F2="Plasmodium knowlesi","P6",#N/A))))))</f>
        <v>P2</v>
      </c>
      <c r="H2" s="4">
        <f>IF(G2="P2",3,0)</f>
        <v>3</v>
      </c>
      <c r="I2" s="4" t="s">
        <v>41</v>
      </c>
      <c r="J2" s="4">
        <f>IF(I2="Tìm thấy",1,IF(I2="Tìm không thấy",0,#N/A))</f>
        <v>1</v>
      </c>
      <c r="K2" s="4" t="s">
        <v>42</v>
      </c>
      <c r="L2" s="4">
        <f>IF(K2="Tìm không thấy",1,IF(K2="Tìm thấy",0,#N/A))</f>
        <v>1</v>
      </c>
      <c r="M2" s="4" t="s">
        <v>42</v>
      </c>
      <c r="N2" s="4">
        <f>IF(M2="Tìm không thấy",1,IF(M2="Tìm thấy",0,#N/A))</f>
        <v>1</v>
      </c>
      <c r="O2" s="4">
        <v>6509</v>
      </c>
      <c r="P2" s="4">
        <v>3</v>
      </c>
      <c r="Q2" s="4" t="s">
        <v>43</v>
      </c>
      <c r="R2" s="4" t="s">
        <v>44</v>
      </c>
      <c r="S2" s="4" t="str">
        <f>IF(R2="Tìm không thấy KSTSR","P1",IF(R2="Plasmodium falciparum","P2",IF(R2="Plasmodium malariae","P3",IF(R2="Plasmodium ovale","P4",IF(R2="Plasmodium vivax","P5",IF(R2="Plasmodium knowlesi","P6",#N/A))))))</f>
        <v>P1</v>
      </c>
      <c r="T2" s="4">
        <f>IF(S2="P1",3,0)</f>
        <v>3</v>
      </c>
      <c r="U2" s="4" t="s">
        <v>42</v>
      </c>
      <c r="V2" s="4">
        <f>IF(U2="Tìm không thấy",1,IF(U2="Tìm thấy",0,#N/A))</f>
        <v>1</v>
      </c>
      <c r="W2" s="5" t="s">
        <v>42</v>
      </c>
      <c r="X2" s="4">
        <f>IF(W2="Tìm không thấy",1,IF(W2="Tìm thấy",0,#N/A))</f>
        <v>1</v>
      </c>
      <c r="Y2" s="5" t="s">
        <v>42</v>
      </c>
      <c r="Z2" s="4">
        <f>IF(Y2="Tìm không thấy",1,IF(Y2="Tìm thấy",0,#N/A))</f>
        <v>1</v>
      </c>
      <c r="AA2" s="13" t="s">
        <v>45</v>
      </c>
      <c r="AB2" s="4">
        <v>3</v>
      </c>
      <c r="AC2" s="4">
        <f t="shared" ref="AC2:AC33" si="0">SUM(H2,T2)</f>
        <v>6</v>
      </c>
      <c r="AD2" s="4">
        <f t="shared" ref="AD2:AD33" si="1">SUM(AB2,P2)</f>
        <v>6</v>
      </c>
      <c r="AE2" s="4">
        <f t="shared" ref="AE2:AE33" si="2">SUM(J2,L2,N2,V2,X2,Z2)</f>
        <v>6</v>
      </c>
      <c r="AF2" s="4">
        <f>SUM(AC2,AD2,AE2)</f>
        <v>18</v>
      </c>
      <c r="AG2" s="10" t="s">
        <v>46</v>
      </c>
      <c r="AH2" s="14" t="s">
        <v>47</v>
      </c>
      <c r="AI2" s="4" t="s">
        <v>48</v>
      </c>
      <c r="AJ2" s="6"/>
    </row>
    <row r="3" spans="1:36" ht="126" x14ac:dyDescent="0.25">
      <c r="A3" s="5">
        <v>2</v>
      </c>
      <c r="B3" s="5" t="s">
        <v>49</v>
      </c>
      <c r="C3" s="5" t="s">
        <v>50</v>
      </c>
      <c r="D3" s="5" t="s">
        <v>51</v>
      </c>
      <c r="E3" s="4" t="s">
        <v>39</v>
      </c>
      <c r="F3" s="4" t="s">
        <v>40</v>
      </c>
      <c r="G3" s="5" t="str">
        <f t="shared" ref="G3:G33" si="3">IF(F3="Tìm không thấy","P1",IF(F3="Plasmodium falciparum","P2",IF(F3="Plasmodium malariae","P3",IF(F3="Plasmodium ovale","P4",IF(F3="Plasmodium vivax","P5",IF(F3="Plasmodium knowlesi","P6",#N/A))))))</f>
        <v>P2</v>
      </c>
      <c r="H3" s="4">
        <f t="shared" ref="H3:H33" si="4">IF(G3="P2",3,0)</f>
        <v>3</v>
      </c>
      <c r="I3" s="4" t="s">
        <v>41</v>
      </c>
      <c r="J3" s="4">
        <f t="shared" ref="J3:J33" si="5">IF(I3="Tìm thấy",1,IF(I3="Tìm không thấy",0,#N/A))</f>
        <v>1</v>
      </c>
      <c r="K3" s="4" t="s">
        <v>42</v>
      </c>
      <c r="L3" s="4">
        <f t="shared" ref="L3:L33" si="6">IF(K3="Tìm không thấy",1,IF(K3="Tìm thấy",0,#N/A))</f>
        <v>1</v>
      </c>
      <c r="M3" s="4" t="s">
        <v>42</v>
      </c>
      <c r="N3" s="4">
        <f t="shared" ref="N3:N33" si="7">IF(M3="Tìm không thấy",1,IF(M3="Tìm thấy",0,#N/A))</f>
        <v>1</v>
      </c>
      <c r="O3" s="5">
        <v>5280</v>
      </c>
      <c r="P3" s="5">
        <v>3</v>
      </c>
      <c r="Q3" s="4" t="s">
        <v>43</v>
      </c>
      <c r="R3" s="5" t="s">
        <v>44</v>
      </c>
      <c r="S3" s="4" t="str">
        <f t="shared" ref="S3:S33" si="8">IF(R3="Tìm không thấy KSTSR","P1",IF(R3="Plasmodium falciparum","P2",IF(R3="Plasmodium malariae","P3",IF(R3="Plasmodium ovale","P4",IF(R3="Plasmodium vivax","P5",IF(R3="Plasmodium knowlesi","P6",#N/A))))))</f>
        <v>P1</v>
      </c>
      <c r="T3" s="4">
        <f t="shared" ref="T3:T33" si="9">IF(S3="P1",3,0)</f>
        <v>3</v>
      </c>
      <c r="U3" s="4" t="s">
        <v>42</v>
      </c>
      <c r="V3" s="4">
        <f t="shared" ref="V3:V33" si="10">IF(U3="Tìm không thấy",1,IF(U3="Tìm thấy",0,#N/A))</f>
        <v>1</v>
      </c>
      <c r="W3" s="5" t="s">
        <v>42</v>
      </c>
      <c r="X3" s="4">
        <f t="shared" ref="X3:X33" si="11">IF(W3="Tìm không thấy",1,IF(W3="Tìm thấy",0,#N/A))</f>
        <v>1</v>
      </c>
      <c r="Y3" s="5" t="s">
        <v>42</v>
      </c>
      <c r="Z3" s="4">
        <f t="shared" ref="Z3:Z33" si="12">IF(Y3="Tìm không thấy",1,IF(Y3="Tìm thấy",0,#N/A))</f>
        <v>1</v>
      </c>
      <c r="AA3" s="5">
        <v>0</v>
      </c>
      <c r="AB3" s="4">
        <v>3</v>
      </c>
      <c r="AC3" s="5">
        <f t="shared" si="0"/>
        <v>6</v>
      </c>
      <c r="AD3" s="5">
        <f t="shared" si="1"/>
        <v>6</v>
      </c>
      <c r="AE3" s="5">
        <f t="shared" si="2"/>
        <v>6</v>
      </c>
      <c r="AF3" s="5">
        <f t="shared" ref="AF3:AF33" si="13">SUM(AC3,AD3,AE3)</f>
        <v>18</v>
      </c>
      <c r="AG3" s="10" t="s">
        <v>46</v>
      </c>
      <c r="AH3" s="14" t="s">
        <v>47</v>
      </c>
      <c r="AI3" s="4" t="s">
        <v>48</v>
      </c>
      <c r="AJ3" s="7"/>
    </row>
    <row r="4" spans="1:36" ht="173.25" x14ac:dyDescent="0.25">
      <c r="A4" s="4">
        <v>3</v>
      </c>
      <c r="B4" s="3" t="s">
        <v>52</v>
      </c>
      <c r="C4" s="4" t="s">
        <v>53</v>
      </c>
      <c r="D4" s="4" t="s">
        <v>54</v>
      </c>
      <c r="E4" s="4" t="s">
        <v>39</v>
      </c>
      <c r="F4" s="4" t="s">
        <v>55</v>
      </c>
      <c r="G4" s="4" t="str">
        <f t="shared" si="3"/>
        <v>P5</v>
      </c>
      <c r="H4" s="4">
        <f t="shared" si="4"/>
        <v>0</v>
      </c>
      <c r="I4" s="4" t="s">
        <v>41</v>
      </c>
      <c r="J4" s="4">
        <f t="shared" si="5"/>
        <v>1</v>
      </c>
      <c r="K4" s="4" t="s">
        <v>42</v>
      </c>
      <c r="L4" s="4">
        <f t="shared" si="6"/>
        <v>1</v>
      </c>
      <c r="M4" s="4" t="s">
        <v>42</v>
      </c>
      <c r="N4" s="4">
        <f t="shared" si="7"/>
        <v>1</v>
      </c>
      <c r="O4" s="4">
        <v>6559</v>
      </c>
      <c r="P4" s="5">
        <f t="shared" ref="P4:P32" si="14">IF(AND(O4&gt;$O$37,O4&lt;$Q$37),3,IF(AND(O4&gt;$N$37,O4&lt;$O$37),1,IF(AND(O4&gt;$Q$37,O4&lt;$R$37),1,IF(OR(O4&lt;$N$37,O4&gt;$R$37),0,IF(O4=$P$37,3,#N/A)))))</f>
        <v>0</v>
      </c>
      <c r="Q4" s="4" t="s">
        <v>43</v>
      </c>
      <c r="R4" s="4" t="s">
        <v>44</v>
      </c>
      <c r="S4" s="4" t="str">
        <f t="shared" si="8"/>
        <v>P1</v>
      </c>
      <c r="T4" s="4">
        <f t="shared" si="9"/>
        <v>3</v>
      </c>
      <c r="U4" s="4" t="s">
        <v>42</v>
      </c>
      <c r="V4" s="4">
        <f t="shared" si="10"/>
        <v>1</v>
      </c>
      <c r="W4" s="5" t="s">
        <v>42</v>
      </c>
      <c r="X4" s="4">
        <f t="shared" si="11"/>
        <v>1</v>
      </c>
      <c r="Y4" s="5" t="s">
        <v>42</v>
      </c>
      <c r="Z4" s="4">
        <f t="shared" si="12"/>
        <v>1</v>
      </c>
      <c r="AA4" s="5">
        <v>0</v>
      </c>
      <c r="AB4" s="4">
        <v>3</v>
      </c>
      <c r="AC4" s="4">
        <f t="shared" si="0"/>
        <v>3</v>
      </c>
      <c r="AD4" s="4">
        <f t="shared" si="1"/>
        <v>3</v>
      </c>
      <c r="AE4" s="4">
        <f t="shared" si="2"/>
        <v>6</v>
      </c>
      <c r="AF4" s="4">
        <f t="shared" si="13"/>
        <v>12</v>
      </c>
      <c r="AG4" s="10" t="s">
        <v>46</v>
      </c>
      <c r="AH4" s="14" t="s">
        <v>47</v>
      </c>
      <c r="AI4" s="4" t="s">
        <v>48</v>
      </c>
      <c r="AJ4" s="6"/>
    </row>
    <row r="5" spans="1:36" ht="110.25" x14ac:dyDescent="0.25">
      <c r="A5" s="5">
        <v>4</v>
      </c>
      <c r="B5" s="5" t="s">
        <v>56</v>
      </c>
      <c r="C5" s="5" t="s">
        <v>57</v>
      </c>
      <c r="D5" s="5" t="s">
        <v>58</v>
      </c>
      <c r="E5" s="5" t="s">
        <v>39</v>
      </c>
      <c r="F5" s="5" t="s">
        <v>55</v>
      </c>
      <c r="G5" s="5" t="str">
        <f t="shared" si="3"/>
        <v>P5</v>
      </c>
      <c r="H5" s="4">
        <f t="shared" si="4"/>
        <v>0</v>
      </c>
      <c r="I5" s="5" t="s">
        <v>41</v>
      </c>
      <c r="J5" s="4">
        <f t="shared" si="5"/>
        <v>1</v>
      </c>
      <c r="K5" s="5" t="s">
        <v>41</v>
      </c>
      <c r="L5" s="4">
        <f t="shared" si="6"/>
        <v>0</v>
      </c>
      <c r="M5" s="5" t="s">
        <v>41</v>
      </c>
      <c r="N5" s="4">
        <f t="shared" si="7"/>
        <v>0</v>
      </c>
      <c r="O5" s="5">
        <v>3520</v>
      </c>
      <c r="P5" s="5">
        <f t="shared" si="14"/>
        <v>0</v>
      </c>
      <c r="Q5" s="5" t="s">
        <v>43</v>
      </c>
      <c r="R5" s="5" t="s">
        <v>44</v>
      </c>
      <c r="S5" s="4" t="str">
        <f t="shared" si="8"/>
        <v>P1</v>
      </c>
      <c r="T5" s="4">
        <f t="shared" si="9"/>
        <v>3</v>
      </c>
      <c r="U5" s="5" t="s">
        <v>42</v>
      </c>
      <c r="V5" s="4">
        <f t="shared" si="10"/>
        <v>1</v>
      </c>
      <c r="W5" s="5" t="s">
        <v>42</v>
      </c>
      <c r="X5" s="4">
        <f t="shared" si="11"/>
        <v>1</v>
      </c>
      <c r="Y5" s="5" t="s">
        <v>42</v>
      </c>
      <c r="Z5" s="4">
        <f t="shared" si="12"/>
        <v>1</v>
      </c>
      <c r="AA5" s="5">
        <v>0</v>
      </c>
      <c r="AB5" s="4">
        <v>3</v>
      </c>
      <c r="AC5" s="5">
        <f t="shared" si="0"/>
        <v>3</v>
      </c>
      <c r="AD5" s="5">
        <f t="shared" si="1"/>
        <v>3</v>
      </c>
      <c r="AE5" s="5">
        <f t="shared" si="2"/>
        <v>4</v>
      </c>
      <c r="AF5" s="5">
        <f t="shared" si="13"/>
        <v>10</v>
      </c>
      <c r="AG5" s="13" t="s">
        <v>46</v>
      </c>
      <c r="AH5" s="14" t="s">
        <v>47</v>
      </c>
      <c r="AI5" s="4" t="s">
        <v>48</v>
      </c>
      <c r="AJ5" s="7" t="s">
        <v>59</v>
      </c>
    </row>
    <row r="6" spans="1:36" ht="126" x14ac:dyDescent="0.25">
      <c r="A6" s="4">
        <v>5</v>
      </c>
      <c r="B6" s="3" t="s">
        <v>60</v>
      </c>
      <c r="C6" s="4" t="s">
        <v>61</v>
      </c>
      <c r="D6" s="4" t="s">
        <v>62</v>
      </c>
      <c r="E6" s="4" t="s">
        <v>39</v>
      </c>
      <c r="F6" s="4" t="s">
        <v>55</v>
      </c>
      <c r="G6" s="4" t="str">
        <f t="shared" si="3"/>
        <v>P5</v>
      </c>
      <c r="H6" s="4">
        <f t="shared" si="4"/>
        <v>0</v>
      </c>
      <c r="I6" s="4" t="s">
        <v>41</v>
      </c>
      <c r="J6" s="4">
        <f t="shared" si="5"/>
        <v>1</v>
      </c>
      <c r="K6" s="4" t="s">
        <v>42</v>
      </c>
      <c r="L6" s="4">
        <f t="shared" si="6"/>
        <v>1</v>
      </c>
      <c r="M6" s="4" t="s">
        <v>42</v>
      </c>
      <c r="N6" s="4">
        <f t="shared" si="7"/>
        <v>1</v>
      </c>
      <c r="O6" s="4">
        <v>5300</v>
      </c>
      <c r="P6" s="5">
        <f t="shared" si="14"/>
        <v>0</v>
      </c>
      <c r="Q6" s="4" t="s">
        <v>43</v>
      </c>
      <c r="R6" s="4" t="s">
        <v>44</v>
      </c>
      <c r="S6" s="4" t="str">
        <f t="shared" si="8"/>
        <v>P1</v>
      </c>
      <c r="T6" s="4">
        <f t="shared" si="9"/>
        <v>3</v>
      </c>
      <c r="U6" s="4" t="s">
        <v>42</v>
      </c>
      <c r="V6" s="4">
        <f t="shared" si="10"/>
        <v>1</v>
      </c>
      <c r="W6" s="5" t="s">
        <v>42</v>
      </c>
      <c r="X6" s="4">
        <f t="shared" si="11"/>
        <v>1</v>
      </c>
      <c r="Y6" s="5" t="s">
        <v>42</v>
      </c>
      <c r="Z6" s="4">
        <f t="shared" si="12"/>
        <v>1</v>
      </c>
      <c r="AA6" s="5">
        <v>0</v>
      </c>
      <c r="AB6" s="4">
        <v>3</v>
      </c>
      <c r="AC6" s="4">
        <f t="shared" si="0"/>
        <v>3</v>
      </c>
      <c r="AD6" s="4">
        <f t="shared" si="1"/>
        <v>3</v>
      </c>
      <c r="AE6" s="4">
        <f t="shared" si="2"/>
        <v>6</v>
      </c>
      <c r="AF6" s="4">
        <f t="shared" si="13"/>
        <v>12</v>
      </c>
      <c r="AG6" s="10" t="s">
        <v>46</v>
      </c>
      <c r="AH6" s="14" t="s">
        <v>47</v>
      </c>
      <c r="AI6" s="4" t="s">
        <v>48</v>
      </c>
      <c r="AJ6" s="7"/>
    </row>
    <row r="7" spans="1:36" ht="126" x14ac:dyDescent="0.25">
      <c r="A7" s="5">
        <v>6</v>
      </c>
      <c r="B7" s="3" t="s">
        <v>63</v>
      </c>
      <c r="C7" s="4" t="s">
        <v>64</v>
      </c>
      <c r="D7" s="4" t="s">
        <v>65</v>
      </c>
      <c r="E7" s="4" t="s">
        <v>39</v>
      </c>
      <c r="F7" s="4" t="s">
        <v>55</v>
      </c>
      <c r="G7" s="4" t="str">
        <f t="shared" si="3"/>
        <v>P5</v>
      </c>
      <c r="H7" s="4">
        <f t="shared" si="4"/>
        <v>0</v>
      </c>
      <c r="I7" s="4" t="s">
        <v>41</v>
      </c>
      <c r="J7" s="4">
        <f t="shared" si="5"/>
        <v>1</v>
      </c>
      <c r="K7" s="4" t="s">
        <v>42</v>
      </c>
      <c r="L7" s="4">
        <f t="shared" si="6"/>
        <v>1</v>
      </c>
      <c r="M7" s="4" t="s">
        <v>42</v>
      </c>
      <c r="N7" s="4">
        <f t="shared" si="7"/>
        <v>1</v>
      </c>
      <c r="O7" s="4">
        <v>52300</v>
      </c>
      <c r="P7" s="5">
        <f t="shared" si="14"/>
        <v>0</v>
      </c>
      <c r="Q7" s="4" t="s">
        <v>43</v>
      </c>
      <c r="R7" s="4" t="s">
        <v>44</v>
      </c>
      <c r="S7" s="4" t="str">
        <f t="shared" si="8"/>
        <v>P1</v>
      </c>
      <c r="T7" s="4">
        <f t="shared" si="9"/>
        <v>3</v>
      </c>
      <c r="U7" s="4" t="s">
        <v>42</v>
      </c>
      <c r="V7" s="4">
        <f t="shared" si="10"/>
        <v>1</v>
      </c>
      <c r="W7" s="5" t="s">
        <v>42</v>
      </c>
      <c r="X7" s="4">
        <f t="shared" si="11"/>
        <v>1</v>
      </c>
      <c r="Y7" s="5" t="s">
        <v>42</v>
      </c>
      <c r="Z7" s="4">
        <f t="shared" si="12"/>
        <v>1</v>
      </c>
      <c r="AA7" s="5">
        <v>0</v>
      </c>
      <c r="AB7" s="4">
        <v>3</v>
      </c>
      <c r="AC7" s="4">
        <f t="shared" si="0"/>
        <v>3</v>
      </c>
      <c r="AD7" s="4">
        <f t="shared" si="1"/>
        <v>3</v>
      </c>
      <c r="AE7" s="4">
        <f t="shared" si="2"/>
        <v>6</v>
      </c>
      <c r="AF7" s="4">
        <f t="shared" si="13"/>
        <v>12</v>
      </c>
      <c r="AG7" s="10" t="s">
        <v>46</v>
      </c>
      <c r="AH7" s="14" t="s">
        <v>47</v>
      </c>
      <c r="AI7" s="4" t="s">
        <v>48</v>
      </c>
      <c r="AJ7" s="7"/>
    </row>
    <row r="8" spans="1:36" ht="94.5" x14ac:dyDescent="0.25">
      <c r="A8" s="4">
        <v>7</v>
      </c>
      <c r="B8" s="3" t="s">
        <v>66</v>
      </c>
      <c r="C8" s="4" t="s">
        <v>67</v>
      </c>
      <c r="D8" s="4" t="s">
        <v>68</v>
      </c>
      <c r="E8" s="4" t="s">
        <v>39</v>
      </c>
      <c r="F8" s="4" t="s">
        <v>55</v>
      </c>
      <c r="G8" s="4" t="str">
        <f t="shared" si="3"/>
        <v>P5</v>
      </c>
      <c r="H8" s="4">
        <f t="shared" si="4"/>
        <v>0</v>
      </c>
      <c r="I8" s="4" t="s">
        <v>41</v>
      </c>
      <c r="J8" s="4">
        <f t="shared" si="5"/>
        <v>1</v>
      </c>
      <c r="K8" s="4" t="s">
        <v>42</v>
      </c>
      <c r="L8" s="4">
        <f t="shared" si="6"/>
        <v>1</v>
      </c>
      <c r="M8" s="4" t="s">
        <v>42</v>
      </c>
      <c r="N8" s="4">
        <f t="shared" si="7"/>
        <v>1</v>
      </c>
      <c r="O8" s="4" t="s">
        <v>69</v>
      </c>
      <c r="P8" s="5">
        <f t="shared" si="14"/>
        <v>0</v>
      </c>
      <c r="Q8" s="4" t="s">
        <v>43</v>
      </c>
      <c r="R8" s="4" t="s">
        <v>44</v>
      </c>
      <c r="S8" s="4" t="str">
        <f t="shared" si="8"/>
        <v>P1</v>
      </c>
      <c r="T8" s="4">
        <f t="shared" si="9"/>
        <v>3</v>
      </c>
      <c r="U8" s="4" t="s">
        <v>42</v>
      </c>
      <c r="V8" s="4">
        <f t="shared" si="10"/>
        <v>1</v>
      </c>
      <c r="W8" s="5" t="s">
        <v>42</v>
      </c>
      <c r="X8" s="4">
        <f t="shared" si="11"/>
        <v>1</v>
      </c>
      <c r="Y8" s="5" t="s">
        <v>42</v>
      </c>
      <c r="Z8" s="4">
        <f t="shared" si="12"/>
        <v>1</v>
      </c>
      <c r="AA8" s="5">
        <v>0</v>
      </c>
      <c r="AB8" s="4">
        <v>3</v>
      </c>
      <c r="AC8" s="4">
        <f t="shared" si="0"/>
        <v>3</v>
      </c>
      <c r="AD8" s="4">
        <f t="shared" si="1"/>
        <v>3</v>
      </c>
      <c r="AE8" s="4">
        <f t="shared" si="2"/>
        <v>6</v>
      </c>
      <c r="AF8" s="4">
        <f t="shared" si="13"/>
        <v>12</v>
      </c>
      <c r="AG8" s="10" t="s">
        <v>46</v>
      </c>
      <c r="AH8" s="14" t="s">
        <v>47</v>
      </c>
      <c r="AI8" s="4" t="s">
        <v>48</v>
      </c>
      <c r="AJ8" s="7"/>
    </row>
    <row r="9" spans="1:36" ht="110.25" x14ac:dyDescent="0.25">
      <c r="A9" s="5">
        <v>8</v>
      </c>
      <c r="B9" s="5" t="s">
        <v>70</v>
      </c>
      <c r="C9" s="5" t="s">
        <v>71</v>
      </c>
      <c r="D9" s="5" t="s">
        <v>72</v>
      </c>
      <c r="E9" s="5" t="s">
        <v>39</v>
      </c>
      <c r="F9" s="5" t="s">
        <v>40</v>
      </c>
      <c r="G9" s="5" t="str">
        <f t="shared" si="3"/>
        <v>P2</v>
      </c>
      <c r="H9" s="4">
        <f t="shared" si="4"/>
        <v>3</v>
      </c>
      <c r="I9" s="5" t="s">
        <v>41</v>
      </c>
      <c r="J9" s="4">
        <f t="shared" si="5"/>
        <v>1</v>
      </c>
      <c r="K9" s="5" t="s">
        <v>42</v>
      </c>
      <c r="L9" s="4">
        <f t="shared" si="6"/>
        <v>1</v>
      </c>
      <c r="M9" s="5" t="s">
        <v>42</v>
      </c>
      <c r="N9" s="4">
        <f t="shared" si="7"/>
        <v>1</v>
      </c>
      <c r="O9" s="5">
        <v>5280</v>
      </c>
      <c r="P9" s="5">
        <f t="shared" si="14"/>
        <v>0</v>
      </c>
      <c r="Q9" s="5" t="s">
        <v>43</v>
      </c>
      <c r="R9" s="5" t="s">
        <v>44</v>
      </c>
      <c r="S9" s="4" t="str">
        <f t="shared" si="8"/>
        <v>P1</v>
      </c>
      <c r="T9" s="4">
        <f t="shared" si="9"/>
        <v>3</v>
      </c>
      <c r="U9" s="5" t="s">
        <v>42</v>
      </c>
      <c r="V9" s="4">
        <f t="shared" si="10"/>
        <v>1</v>
      </c>
      <c r="W9" s="5" t="s">
        <v>42</v>
      </c>
      <c r="X9" s="4">
        <f t="shared" si="11"/>
        <v>1</v>
      </c>
      <c r="Y9" s="5" t="s">
        <v>42</v>
      </c>
      <c r="Z9" s="4">
        <f t="shared" si="12"/>
        <v>1</v>
      </c>
      <c r="AA9" s="5">
        <v>0</v>
      </c>
      <c r="AB9" s="4">
        <v>3</v>
      </c>
      <c r="AC9" s="5">
        <f t="shared" si="0"/>
        <v>6</v>
      </c>
      <c r="AD9" s="5">
        <f t="shared" si="1"/>
        <v>3</v>
      </c>
      <c r="AE9" s="5">
        <f t="shared" si="2"/>
        <v>6</v>
      </c>
      <c r="AF9" s="5">
        <f t="shared" si="13"/>
        <v>15</v>
      </c>
      <c r="AG9" s="13" t="s">
        <v>46</v>
      </c>
      <c r="AH9" s="5" t="s">
        <v>73</v>
      </c>
      <c r="AI9" s="4" t="s">
        <v>48</v>
      </c>
      <c r="AJ9" s="7" t="s">
        <v>59</v>
      </c>
    </row>
    <row r="10" spans="1:36" ht="157.5" x14ac:dyDescent="0.25">
      <c r="A10" s="4">
        <v>9</v>
      </c>
      <c r="B10" s="5" t="s">
        <v>74</v>
      </c>
      <c r="C10" s="5" t="s">
        <v>75</v>
      </c>
      <c r="D10" s="5" t="s">
        <v>76</v>
      </c>
      <c r="E10" s="4" t="s">
        <v>39</v>
      </c>
      <c r="F10" s="4" t="s">
        <v>40</v>
      </c>
      <c r="G10" s="5" t="str">
        <f t="shared" si="3"/>
        <v>P2</v>
      </c>
      <c r="H10" s="4">
        <f t="shared" si="4"/>
        <v>3</v>
      </c>
      <c r="I10" s="4" t="s">
        <v>41</v>
      </c>
      <c r="J10" s="4">
        <f t="shared" si="5"/>
        <v>1</v>
      </c>
      <c r="K10" s="4" t="s">
        <v>42</v>
      </c>
      <c r="L10" s="4">
        <f t="shared" si="6"/>
        <v>1</v>
      </c>
      <c r="M10" s="4" t="s">
        <v>42</v>
      </c>
      <c r="N10" s="4">
        <f t="shared" si="7"/>
        <v>1</v>
      </c>
      <c r="O10" s="5">
        <v>460</v>
      </c>
      <c r="P10" s="5">
        <f t="shared" si="14"/>
        <v>0</v>
      </c>
      <c r="Q10" s="4" t="s">
        <v>43</v>
      </c>
      <c r="R10" s="5" t="s">
        <v>44</v>
      </c>
      <c r="S10" s="4" t="str">
        <f t="shared" si="8"/>
        <v>P1</v>
      </c>
      <c r="T10" s="4">
        <f t="shared" si="9"/>
        <v>3</v>
      </c>
      <c r="U10" s="4" t="s">
        <v>42</v>
      </c>
      <c r="V10" s="4">
        <f t="shared" si="10"/>
        <v>1</v>
      </c>
      <c r="W10" s="5" t="s">
        <v>42</v>
      </c>
      <c r="X10" s="4">
        <f t="shared" si="11"/>
        <v>1</v>
      </c>
      <c r="Y10" s="5" t="s">
        <v>42</v>
      </c>
      <c r="Z10" s="4">
        <f t="shared" si="12"/>
        <v>1</v>
      </c>
      <c r="AA10" s="5">
        <v>0</v>
      </c>
      <c r="AB10" s="4">
        <v>3</v>
      </c>
      <c r="AC10" s="5">
        <f t="shared" si="0"/>
        <v>6</v>
      </c>
      <c r="AD10" s="5">
        <f t="shared" si="1"/>
        <v>3</v>
      </c>
      <c r="AE10" s="5">
        <f t="shared" si="2"/>
        <v>6</v>
      </c>
      <c r="AF10" s="5">
        <f t="shared" si="13"/>
        <v>15</v>
      </c>
      <c r="AG10" s="10" t="s">
        <v>46</v>
      </c>
      <c r="AH10" s="14" t="s">
        <v>47</v>
      </c>
      <c r="AI10" s="4" t="s">
        <v>48</v>
      </c>
      <c r="AJ10" s="7"/>
    </row>
    <row r="11" spans="1:36" ht="94.5" x14ac:dyDescent="0.25">
      <c r="A11" s="5">
        <v>10</v>
      </c>
      <c r="B11" s="5" t="s">
        <v>77</v>
      </c>
      <c r="C11" s="5" t="s">
        <v>78</v>
      </c>
      <c r="D11" s="5" t="s">
        <v>79</v>
      </c>
      <c r="E11" s="4" t="s">
        <v>39</v>
      </c>
      <c r="F11" s="4" t="s">
        <v>40</v>
      </c>
      <c r="G11" s="5" t="str">
        <f t="shared" si="3"/>
        <v>P2</v>
      </c>
      <c r="H11" s="4">
        <f t="shared" si="4"/>
        <v>3</v>
      </c>
      <c r="I11" s="4" t="s">
        <v>41</v>
      </c>
      <c r="J11" s="4">
        <f t="shared" si="5"/>
        <v>1</v>
      </c>
      <c r="K11" s="4" t="s">
        <v>42</v>
      </c>
      <c r="L11" s="4">
        <f t="shared" si="6"/>
        <v>1</v>
      </c>
      <c r="M11" s="4" t="s">
        <v>42</v>
      </c>
      <c r="N11" s="4">
        <f t="shared" si="7"/>
        <v>1</v>
      </c>
      <c r="O11" s="4">
        <v>7200</v>
      </c>
      <c r="P11" s="5">
        <f t="shared" si="14"/>
        <v>0</v>
      </c>
      <c r="Q11" s="4" t="s">
        <v>43</v>
      </c>
      <c r="R11" s="5" t="s">
        <v>44</v>
      </c>
      <c r="S11" s="4" t="str">
        <f t="shared" si="8"/>
        <v>P1</v>
      </c>
      <c r="T11" s="4">
        <f t="shared" si="9"/>
        <v>3</v>
      </c>
      <c r="U11" s="4" t="s">
        <v>42</v>
      </c>
      <c r="V11" s="4">
        <f t="shared" si="10"/>
        <v>1</v>
      </c>
      <c r="W11" s="5" t="s">
        <v>42</v>
      </c>
      <c r="X11" s="4">
        <f t="shared" si="11"/>
        <v>1</v>
      </c>
      <c r="Y11" s="5" t="s">
        <v>42</v>
      </c>
      <c r="Z11" s="4">
        <f t="shared" si="12"/>
        <v>1</v>
      </c>
      <c r="AA11" s="5">
        <v>0</v>
      </c>
      <c r="AB11" s="4">
        <v>3</v>
      </c>
      <c r="AC11" s="5">
        <f t="shared" si="0"/>
        <v>6</v>
      </c>
      <c r="AD11" s="5">
        <f t="shared" si="1"/>
        <v>3</v>
      </c>
      <c r="AE11" s="5">
        <f t="shared" si="2"/>
        <v>6</v>
      </c>
      <c r="AF11" s="5">
        <f t="shared" si="13"/>
        <v>15</v>
      </c>
      <c r="AG11" s="10" t="s">
        <v>46</v>
      </c>
      <c r="AH11" s="14" t="s">
        <v>47</v>
      </c>
      <c r="AI11" s="4" t="s">
        <v>48</v>
      </c>
      <c r="AJ11" s="7"/>
    </row>
    <row r="12" spans="1:36" ht="63" x14ac:dyDescent="0.25">
      <c r="A12" s="4">
        <v>11</v>
      </c>
      <c r="B12" s="3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4" t="str">
        <f t="shared" si="3"/>
        <v>P2</v>
      </c>
      <c r="H12" s="4">
        <f t="shared" si="4"/>
        <v>3</v>
      </c>
      <c r="I12" s="4" t="s">
        <v>41</v>
      </c>
      <c r="J12" s="4">
        <f t="shared" si="5"/>
        <v>1</v>
      </c>
      <c r="K12" s="4" t="s">
        <v>42</v>
      </c>
      <c r="L12" s="4">
        <f t="shared" si="6"/>
        <v>1</v>
      </c>
      <c r="M12" s="4" t="s">
        <v>42</v>
      </c>
      <c r="N12" s="4">
        <f t="shared" si="7"/>
        <v>1</v>
      </c>
      <c r="O12" s="4">
        <v>10625</v>
      </c>
      <c r="P12" s="5">
        <f t="shared" si="14"/>
        <v>0</v>
      </c>
      <c r="Q12" s="4" t="s">
        <v>43</v>
      </c>
      <c r="R12" s="4" t="s">
        <v>44</v>
      </c>
      <c r="S12" s="4" t="str">
        <f t="shared" si="8"/>
        <v>P1</v>
      </c>
      <c r="T12" s="4">
        <f t="shared" si="9"/>
        <v>3</v>
      </c>
      <c r="U12" s="4" t="s">
        <v>42</v>
      </c>
      <c r="V12" s="4">
        <f t="shared" si="10"/>
        <v>1</v>
      </c>
      <c r="W12" s="5" t="s">
        <v>42</v>
      </c>
      <c r="X12" s="4">
        <f t="shared" si="11"/>
        <v>1</v>
      </c>
      <c r="Y12" s="5" t="s">
        <v>42</v>
      </c>
      <c r="Z12" s="4">
        <f t="shared" si="12"/>
        <v>1</v>
      </c>
      <c r="AA12" s="5">
        <v>0</v>
      </c>
      <c r="AB12" s="4">
        <v>3</v>
      </c>
      <c r="AC12" s="4">
        <f t="shared" si="0"/>
        <v>6</v>
      </c>
      <c r="AD12" s="4">
        <f t="shared" si="1"/>
        <v>3</v>
      </c>
      <c r="AE12" s="4">
        <f t="shared" si="2"/>
        <v>6</v>
      </c>
      <c r="AF12" s="4">
        <f t="shared" si="13"/>
        <v>15</v>
      </c>
      <c r="AG12" s="10" t="s">
        <v>46</v>
      </c>
      <c r="AH12" s="14" t="s">
        <v>47</v>
      </c>
      <c r="AI12" s="4" t="s">
        <v>48</v>
      </c>
      <c r="AJ12" s="7"/>
    </row>
    <row r="13" spans="1:36" ht="63" x14ac:dyDescent="0.25">
      <c r="A13" s="5">
        <v>12</v>
      </c>
      <c r="B13" s="5" t="s">
        <v>83</v>
      </c>
      <c r="C13" s="5" t="s">
        <v>84</v>
      </c>
      <c r="D13" s="5" t="s">
        <v>85</v>
      </c>
      <c r="E13" s="4" t="s">
        <v>39</v>
      </c>
      <c r="F13" s="4" t="s">
        <v>40</v>
      </c>
      <c r="G13" s="5" t="str">
        <f t="shared" si="3"/>
        <v>P2</v>
      </c>
      <c r="H13" s="4">
        <f t="shared" si="4"/>
        <v>3</v>
      </c>
      <c r="I13" s="4" t="s">
        <v>41</v>
      </c>
      <c r="J13" s="4">
        <f t="shared" si="5"/>
        <v>1</v>
      </c>
      <c r="K13" s="4" t="s">
        <v>42</v>
      </c>
      <c r="L13" s="4">
        <f t="shared" si="6"/>
        <v>1</v>
      </c>
      <c r="M13" s="4" t="s">
        <v>42</v>
      </c>
      <c r="N13" s="4">
        <f t="shared" si="7"/>
        <v>1</v>
      </c>
      <c r="O13" s="15">
        <v>10150</v>
      </c>
      <c r="P13" s="5">
        <f t="shared" si="14"/>
        <v>0</v>
      </c>
      <c r="Q13" s="4" t="s">
        <v>43</v>
      </c>
      <c r="R13" s="5" t="s">
        <v>44</v>
      </c>
      <c r="S13" s="4" t="str">
        <f t="shared" si="8"/>
        <v>P1</v>
      </c>
      <c r="T13" s="4">
        <f t="shared" si="9"/>
        <v>3</v>
      </c>
      <c r="U13" s="4" t="s">
        <v>42</v>
      </c>
      <c r="V13" s="4">
        <f t="shared" si="10"/>
        <v>1</v>
      </c>
      <c r="W13" s="5" t="s">
        <v>42</v>
      </c>
      <c r="X13" s="4">
        <f t="shared" si="11"/>
        <v>1</v>
      </c>
      <c r="Y13" s="5" t="s">
        <v>42</v>
      </c>
      <c r="Z13" s="4">
        <f t="shared" si="12"/>
        <v>1</v>
      </c>
      <c r="AA13" s="5">
        <v>0</v>
      </c>
      <c r="AB13" s="4">
        <v>3</v>
      </c>
      <c r="AC13" s="5">
        <f t="shared" si="0"/>
        <v>6</v>
      </c>
      <c r="AD13" s="5">
        <f t="shared" si="1"/>
        <v>3</v>
      </c>
      <c r="AE13" s="5">
        <f t="shared" si="2"/>
        <v>6</v>
      </c>
      <c r="AF13" s="5">
        <f t="shared" si="13"/>
        <v>15</v>
      </c>
      <c r="AG13" s="10" t="s">
        <v>46</v>
      </c>
      <c r="AH13" s="14" t="s">
        <v>47</v>
      </c>
      <c r="AI13" s="4" t="s">
        <v>48</v>
      </c>
      <c r="AJ13" s="7"/>
    </row>
    <row r="14" spans="1:36" ht="110.25" x14ac:dyDescent="0.25">
      <c r="A14" s="4">
        <v>13</v>
      </c>
      <c r="B14" s="5" t="s">
        <v>86</v>
      </c>
      <c r="C14" s="5" t="s">
        <v>87</v>
      </c>
      <c r="D14" s="5" t="s">
        <v>88</v>
      </c>
      <c r="E14" s="5" t="s">
        <v>39</v>
      </c>
      <c r="F14" s="5" t="s">
        <v>40</v>
      </c>
      <c r="G14" s="5" t="str">
        <f t="shared" si="3"/>
        <v>P2</v>
      </c>
      <c r="H14" s="4">
        <f t="shared" si="4"/>
        <v>3</v>
      </c>
      <c r="I14" s="5" t="s">
        <v>41</v>
      </c>
      <c r="J14" s="4">
        <f t="shared" si="5"/>
        <v>1</v>
      </c>
      <c r="K14" s="5" t="s">
        <v>41</v>
      </c>
      <c r="L14" s="4">
        <f t="shared" si="6"/>
        <v>0</v>
      </c>
      <c r="M14" s="5" t="s">
        <v>42</v>
      </c>
      <c r="N14" s="4">
        <f t="shared" si="7"/>
        <v>1</v>
      </c>
      <c r="O14" s="5">
        <v>10.849</v>
      </c>
      <c r="P14" s="5">
        <f t="shared" si="14"/>
        <v>0</v>
      </c>
      <c r="Q14" s="5" t="s">
        <v>43</v>
      </c>
      <c r="R14" s="5" t="s">
        <v>44</v>
      </c>
      <c r="S14" s="4" t="str">
        <f t="shared" si="8"/>
        <v>P1</v>
      </c>
      <c r="T14" s="4">
        <f t="shared" si="9"/>
        <v>3</v>
      </c>
      <c r="U14" s="5" t="s">
        <v>42</v>
      </c>
      <c r="V14" s="4">
        <f t="shared" si="10"/>
        <v>1</v>
      </c>
      <c r="W14" s="5" t="s">
        <v>42</v>
      </c>
      <c r="X14" s="4">
        <f t="shared" si="11"/>
        <v>1</v>
      </c>
      <c r="Y14" s="5" t="s">
        <v>42</v>
      </c>
      <c r="Z14" s="4">
        <f t="shared" si="12"/>
        <v>1</v>
      </c>
      <c r="AA14" s="5">
        <v>0</v>
      </c>
      <c r="AB14" s="4">
        <v>3</v>
      </c>
      <c r="AC14" s="5">
        <f t="shared" si="0"/>
        <v>6</v>
      </c>
      <c r="AD14" s="5">
        <f t="shared" si="1"/>
        <v>3</v>
      </c>
      <c r="AE14" s="5">
        <f t="shared" si="2"/>
        <v>5</v>
      </c>
      <c r="AF14" s="5">
        <f t="shared" si="13"/>
        <v>14</v>
      </c>
      <c r="AG14" s="13" t="s">
        <v>46</v>
      </c>
      <c r="AH14" s="14" t="s">
        <v>47</v>
      </c>
      <c r="AI14" s="4" t="s">
        <v>48</v>
      </c>
      <c r="AJ14" s="7" t="s">
        <v>59</v>
      </c>
    </row>
    <row r="15" spans="1:36" ht="78.75" x14ac:dyDescent="0.25">
      <c r="A15" s="5">
        <v>14</v>
      </c>
      <c r="B15" s="3" t="s">
        <v>89</v>
      </c>
      <c r="C15" s="4" t="s">
        <v>90</v>
      </c>
      <c r="D15" s="4" t="s">
        <v>91</v>
      </c>
      <c r="E15" s="4" t="s">
        <v>39</v>
      </c>
      <c r="F15" s="4" t="s">
        <v>40</v>
      </c>
      <c r="G15" s="4" t="str">
        <f t="shared" si="3"/>
        <v>P2</v>
      </c>
      <c r="H15" s="4">
        <f t="shared" si="4"/>
        <v>3</v>
      </c>
      <c r="I15" s="4" t="s">
        <v>41</v>
      </c>
      <c r="J15" s="4">
        <f t="shared" si="5"/>
        <v>1</v>
      </c>
      <c r="K15" s="4" t="s">
        <v>42</v>
      </c>
      <c r="L15" s="4">
        <f t="shared" si="6"/>
        <v>1</v>
      </c>
      <c r="M15" s="4" t="s">
        <v>42</v>
      </c>
      <c r="N15" s="4">
        <f t="shared" si="7"/>
        <v>1</v>
      </c>
      <c r="O15" s="4">
        <v>4267</v>
      </c>
      <c r="P15" s="5">
        <f t="shared" si="14"/>
        <v>0</v>
      </c>
      <c r="Q15" s="4" t="s">
        <v>43</v>
      </c>
      <c r="R15" s="4" t="s">
        <v>44</v>
      </c>
      <c r="S15" s="4" t="str">
        <f t="shared" si="8"/>
        <v>P1</v>
      </c>
      <c r="T15" s="4">
        <f t="shared" si="9"/>
        <v>3</v>
      </c>
      <c r="U15" s="4" t="s">
        <v>42</v>
      </c>
      <c r="V15" s="4">
        <f t="shared" si="10"/>
        <v>1</v>
      </c>
      <c r="W15" s="5" t="s">
        <v>42</v>
      </c>
      <c r="X15" s="4">
        <f t="shared" si="11"/>
        <v>1</v>
      </c>
      <c r="Y15" s="5" t="s">
        <v>42</v>
      </c>
      <c r="Z15" s="4">
        <f t="shared" si="12"/>
        <v>1</v>
      </c>
      <c r="AA15" s="5">
        <v>0</v>
      </c>
      <c r="AB15" s="4">
        <v>3</v>
      </c>
      <c r="AC15" s="4">
        <f t="shared" si="0"/>
        <v>6</v>
      </c>
      <c r="AD15" s="4">
        <f t="shared" si="1"/>
        <v>3</v>
      </c>
      <c r="AE15" s="4">
        <f t="shared" si="2"/>
        <v>6</v>
      </c>
      <c r="AF15" s="4">
        <f t="shared" si="13"/>
        <v>15</v>
      </c>
      <c r="AG15" s="10" t="s">
        <v>46</v>
      </c>
      <c r="AH15" s="14" t="s">
        <v>47</v>
      </c>
      <c r="AI15" s="4" t="s">
        <v>48</v>
      </c>
      <c r="AJ15" s="7"/>
    </row>
    <row r="16" spans="1:36" ht="110.25" x14ac:dyDescent="0.25">
      <c r="A16" s="4">
        <v>15</v>
      </c>
      <c r="B16" s="3" t="s">
        <v>92</v>
      </c>
      <c r="C16" s="4" t="s">
        <v>93</v>
      </c>
      <c r="D16" s="4" t="s">
        <v>94</v>
      </c>
      <c r="E16" s="4" t="s">
        <v>39</v>
      </c>
      <c r="F16" s="4" t="s">
        <v>40</v>
      </c>
      <c r="G16" s="4" t="str">
        <f t="shared" si="3"/>
        <v>P2</v>
      </c>
      <c r="H16" s="4">
        <f t="shared" si="4"/>
        <v>3</v>
      </c>
      <c r="I16" s="4" t="s">
        <v>41</v>
      </c>
      <c r="J16" s="4">
        <f t="shared" si="5"/>
        <v>1</v>
      </c>
      <c r="K16" s="4" t="s">
        <v>42</v>
      </c>
      <c r="L16" s="4">
        <f t="shared" si="6"/>
        <v>1</v>
      </c>
      <c r="M16" s="4" t="s">
        <v>42</v>
      </c>
      <c r="N16" s="4">
        <f t="shared" si="7"/>
        <v>1</v>
      </c>
      <c r="O16" s="4">
        <v>44460</v>
      </c>
      <c r="P16" s="5">
        <f t="shared" si="14"/>
        <v>0</v>
      </c>
      <c r="Q16" s="4" t="s">
        <v>43</v>
      </c>
      <c r="R16" s="4" t="s">
        <v>44</v>
      </c>
      <c r="S16" s="4" t="str">
        <f t="shared" si="8"/>
        <v>P1</v>
      </c>
      <c r="T16" s="4">
        <f t="shared" si="9"/>
        <v>3</v>
      </c>
      <c r="U16" s="4" t="s">
        <v>42</v>
      </c>
      <c r="V16" s="4">
        <f t="shared" si="10"/>
        <v>1</v>
      </c>
      <c r="W16" s="5" t="s">
        <v>42</v>
      </c>
      <c r="X16" s="4">
        <f t="shared" si="11"/>
        <v>1</v>
      </c>
      <c r="Y16" s="5" t="s">
        <v>42</v>
      </c>
      <c r="Z16" s="4">
        <f t="shared" si="12"/>
        <v>1</v>
      </c>
      <c r="AA16" s="5">
        <v>0</v>
      </c>
      <c r="AB16" s="4">
        <v>3</v>
      </c>
      <c r="AC16" s="4">
        <f t="shared" si="0"/>
        <v>6</v>
      </c>
      <c r="AD16" s="4">
        <f t="shared" si="1"/>
        <v>3</v>
      </c>
      <c r="AE16" s="4">
        <f t="shared" si="2"/>
        <v>6</v>
      </c>
      <c r="AF16" s="4">
        <f t="shared" si="13"/>
        <v>15</v>
      </c>
      <c r="AG16" s="10" t="s">
        <v>46</v>
      </c>
      <c r="AH16" s="14" t="s">
        <v>47</v>
      </c>
      <c r="AI16" s="4" t="s">
        <v>48</v>
      </c>
      <c r="AJ16" s="7"/>
    </row>
    <row r="17" spans="1:36" ht="94.5" x14ac:dyDescent="0.25">
      <c r="A17" s="5">
        <v>16</v>
      </c>
      <c r="B17" s="5" t="s">
        <v>95</v>
      </c>
      <c r="C17" s="5" t="s">
        <v>96</v>
      </c>
      <c r="D17" s="5" t="s">
        <v>97</v>
      </c>
      <c r="E17" s="5" t="s">
        <v>39</v>
      </c>
      <c r="F17" s="5" t="s">
        <v>40</v>
      </c>
      <c r="G17" s="5" t="str">
        <f t="shared" si="3"/>
        <v>P2</v>
      </c>
      <c r="H17" s="4">
        <f t="shared" si="4"/>
        <v>3</v>
      </c>
      <c r="I17" s="5" t="s">
        <v>41</v>
      </c>
      <c r="J17" s="4">
        <f t="shared" si="5"/>
        <v>1</v>
      </c>
      <c r="K17" s="5" t="s">
        <v>41</v>
      </c>
      <c r="L17" s="4">
        <f t="shared" si="6"/>
        <v>0</v>
      </c>
      <c r="M17" s="5" t="s">
        <v>42</v>
      </c>
      <c r="N17" s="4">
        <f t="shared" si="7"/>
        <v>1</v>
      </c>
      <c r="O17" s="5">
        <v>4973</v>
      </c>
      <c r="P17" s="5">
        <f t="shared" si="14"/>
        <v>0</v>
      </c>
      <c r="Q17" s="5" t="s">
        <v>43</v>
      </c>
      <c r="R17" s="5" t="s">
        <v>44</v>
      </c>
      <c r="S17" s="4" t="str">
        <f t="shared" si="8"/>
        <v>P1</v>
      </c>
      <c r="T17" s="4">
        <f t="shared" si="9"/>
        <v>3</v>
      </c>
      <c r="U17" s="5" t="s">
        <v>42</v>
      </c>
      <c r="V17" s="4">
        <f t="shared" si="10"/>
        <v>1</v>
      </c>
      <c r="W17" s="5" t="s">
        <v>42</v>
      </c>
      <c r="X17" s="4">
        <f t="shared" si="11"/>
        <v>1</v>
      </c>
      <c r="Y17" s="5" t="s">
        <v>42</v>
      </c>
      <c r="Z17" s="4">
        <f t="shared" si="12"/>
        <v>1</v>
      </c>
      <c r="AA17" s="5">
        <v>0</v>
      </c>
      <c r="AB17" s="4">
        <v>3</v>
      </c>
      <c r="AC17" s="5">
        <f t="shared" si="0"/>
        <v>6</v>
      </c>
      <c r="AD17" s="5">
        <f t="shared" si="1"/>
        <v>3</v>
      </c>
      <c r="AE17" s="5">
        <f t="shared" si="2"/>
        <v>5</v>
      </c>
      <c r="AF17" s="5">
        <f t="shared" si="13"/>
        <v>14</v>
      </c>
      <c r="AG17" s="13" t="s">
        <v>46</v>
      </c>
      <c r="AH17" s="14" t="s">
        <v>47</v>
      </c>
      <c r="AI17" s="4" t="s">
        <v>48</v>
      </c>
      <c r="AJ17" s="7"/>
    </row>
    <row r="18" spans="1:36" ht="157.5" x14ac:dyDescent="0.25">
      <c r="A18" s="4">
        <v>17</v>
      </c>
      <c r="B18" s="5" t="s">
        <v>98</v>
      </c>
      <c r="C18" s="5" t="s">
        <v>99</v>
      </c>
      <c r="D18" s="5" t="s">
        <v>100</v>
      </c>
      <c r="E18" s="5" t="s">
        <v>39</v>
      </c>
      <c r="F18" s="5" t="s">
        <v>55</v>
      </c>
      <c r="G18" s="5" t="str">
        <f t="shared" si="3"/>
        <v>P5</v>
      </c>
      <c r="H18" s="4">
        <f t="shared" si="4"/>
        <v>0</v>
      </c>
      <c r="I18" s="5" t="s">
        <v>41</v>
      </c>
      <c r="J18" s="4">
        <f t="shared" si="5"/>
        <v>1</v>
      </c>
      <c r="K18" s="5" t="s">
        <v>42</v>
      </c>
      <c r="L18" s="4">
        <f t="shared" si="6"/>
        <v>1</v>
      </c>
      <c r="M18" s="5" t="s">
        <v>41</v>
      </c>
      <c r="N18" s="4">
        <f t="shared" si="7"/>
        <v>0</v>
      </c>
      <c r="O18" s="5">
        <v>9200</v>
      </c>
      <c r="P18" s="5">
        <f t="shared" si="14"/>
        <v>0</v>
      </c>
      <c r="Q18" s="5" t="s">
        <v>43</v>
      </c>
      <c r="R18" s="5" t="s">
        <v>44</v>
      </c>
      <c r="S18" s="4" t="str">
        <f t="shared" si="8"/>
        <v>P1</v>
      </c>
      <c r="T18" s="4">
        <f t="shared" si="9"/>
        <v>3</v>
      </c>
      <c r="U18" s="5" t="s">
        <v>42</v>
      </c>
      <c r="V18" s="4">
        <f t="shared" si="10"/>
        <v>1</v>
      </c>
      <c r="W18" s="5" t="s">
        <v>42</v>
      </c>
      <c r="X18" s="4">
        <f t="shared" si="11"/>
        <v>1</v>
      </c>
      <c r="Y18" s="5" t="s">
        <v>42</v>
      </c>
      <c r="Z18" s="4">
        <f t="shared" si="12"/>
        <v>1</v>
      </c>
      <c r="AA18" s="5">
        <v>0</v>
      </c>
      <c r="AB18" s="4">
        <v>3</v>
      </c>
      <c r="AC18" s="5">
        <f t="shared" si="0"/>
        <v>3</v>
      </c>
      <c r="AD18" s="5">
        <f t="shared" si="1"/>
        <v>3</v>
      </c>
      <c r="AE18" s="5">
        <f t="shared" si="2"/>
        <v>5</v>
      </c>
      <c r="AF18" s="5">
        <f t="shared" si="13"/>
        <v>11</v>
      </c>
      <c r="AG18" s="13" t="s">
        <v>46</v>
      </c>
      <c r="AH18" s="5" t="s">
        <v>48</v>
      </c>
      <c r="AI18" s="4" t="s">
        <v>48</v>
      </c>
      <c r="AJ18" s="7" t="s">
        <v>101</v>
      </c>
    </row>
    <row r="19" spans="1:36" ht="94.5" x14ac:dyDescent="0.25">
      <c r="A19" s="5">
        <v>18</v>
      </c>
      <c r="B19" s="5" t="s">
        <v>102</v>
      </c>
      <c r="C19" s="5" t="s">
        <v>103</v>
      </c>
      <c r="D19" s="5" t="s">
        <v>104</v>
      </c>
      <c r="E19" s="4" t="s">
        <v>39</v>
      </c>
      <c r="F19" s="4" t="s">
        <v>40</v>
      </c>
      <c r="G19" s="5" t="str">
        <f t="shared" si="3"/>
        <v>P2</v>
      </c>
      <c r="H19" s="4">
        <f t="shared" si="4"/>
        <v>3</v>
      </c>
      <c r="I19" s="4" t="s">
        <v>41</v>
      </c>
      <c r="J19" s="4">
        <f t="shared" si="5"/>
        <v>1</v>
      </c>
      <c r="K19" s="4" t="s">
        <v>42</v>
      </c>
      <c r="L19" s="4">
        <f t="shared" si="6"/>
        <v>1</v>
      </c>
      <c r="M19" s="4" t="s">
        <v>42</v>
      </c>
      <c r="N19" s="4">
        <f t="shared" si="7"/>
        <v>1</v>
      </c>
      <c r="O19" s="5">
        <v>320</v>
      </c>
      <c r="P19" s="5">
        <f t="shared" si="14"/>
        <v>0</v>
      </c>
      <c r="Q19" s="4" t="s">
        <v>43</v>
      </c>
      <c r="R19" s="5" t="s">
        <v>44</v>
      </c>
      <c r="S19" s="4" t="str">
        <f t="shared" si="8"/>
        <v>P1</v>
      </c>
      <c r="T19" s="4">
        <f t="shared" si="9"/>
        <v>3</v>
      </c>
      <c r="U19" s="5" t="s">
        <v>42</v>
      </c>
      <c r="V19" s="4">
        <f t="shared" si="10"/>
        <v>1</v>
      </c>
      <c r="W19" s="5" t="s">
        <v>42</v>
      </c>
      <c r="X19" s="4">
        <f t="shared" si="11"/>
        <v>1</v>
      </c>
      <c r="Y19" s="5" t="s">
        <v>42</v>
      </c>
      <c r="Z19" s="4">
        <f t="shared" si="12"/>
        <v>1</v>
      </c>
      <c r="AA19" s="5">
        <v>0</v>
      </c>
      <c r="AB19" s="4">
        <v>3</v>
      </c>
      <c r="AC19" s="5">
        <f t="shared" si="0"/>
        <v>6</v>
      </c>
      <c r="AD19" s="5">
        <f t="shared" si="1"/>
        <v>3</v>
      </c>
      <c r="AE19" s="5">
        <f t="shared" si="2"/>
        <v>6</v>
      </c>
      <c r="AF19" s="5">
        <f t="shared" si="13"/>
        <v>15</v>
      </c>
      <c r="AG19" s="10" t="s">
        <v>46</v>
      </c>
      <c r="AH19" s="14" t="s">
        <v>47</v>
      </c>
      <c r="AI19" s="4" t="s">
        <v>48</v>
      </c>
      <c r="AJ19" s="7"/>
    </row>
    <row r="20" spans="1:36" ht="157.5" x14ac:dyDescent="0.25">
      <c r="A20" s="4">
        <v>19</v>
      </c>
      <c r="B20" s="3" t="s">
        <v>105</v>
      </c>
      <c r="C20" s="4" t="s">
        <v>106</v>
      </c>
      <c r="D20" s="4" t="s">
        <v>107</v>
      </c>
      <c r="E20" s="4" t="s">
        <v>39</v>
      </c>
      <c r="F20" s="4" t="s">
        <v>55</v>
      </c>
      <c r="G20" s="4" t="str">
        <f t="shared" si="3"/>
        <v>P5</v>
      </c>
      <c r="H20" s="4">
        <f t="shared" si="4"/>
        <v>0</v>
      </c>
      <c r="I20" s="4" t="s">
        <v>41</v>
      </c>
      <c r="J20" s="4">
        <f t="shared" si="5"/>
        <v>1</v>
      </c>
      <c r="K20" s="4" t="s">
        <v>42</v>
      </c>
      <c r="L20" s="4">
        <f t="shared" si="6"/>
        <v>1</v>
      </c>
      <c r="M20" s="4" t="s">
        <v>42</v>
      </c>
      <c r="N20" s="4">
        <f t="shared" si="7"/>
        <v>1</v>
      </c>
      <c r="O20" s="4"/>
      <c r="P20" s="5">
        <f t="shared" si="14"/>
        <v>3</v>
      </c>
      <c r="Q20" s="4" t="s">
        <v>43</v>
      </c>
      <c r="R20" s="5" t="s">
        <v>44</v>
      </c>
      <c r="S20" s="4" t="str">
        <f t="shared" si="8"/>
        <v>P1</v>
      </c>
      <c r="T20" s="4">
        <f t="shared" si="9"/>
        <v>3</v>
      </c>
      <c r="U20" s="4" t="s">
        <v>42</v>
      </c>
      <c r="V20" s="4">
        <f t="shared" si="10"/>
        <v>1</v>
      </c>
      <c r="W20" s="5" t="s">
        <v>42</v>
      </c>
      <c r="X20" s="4">
        <f t="shared" si="11"/>
        <v>1</v>
      </c>
      <c r="Y20" s="5" t="s">
        <v>42</v>
      </c>
      <c r="Z20" s="4">
        <f t="shared" si="12"/>
        <v>1</v>
      </c>
      <c r="AA20" s="5">
        <v>0</v>
      </c>
      <c r="AB20" s="4">
        <v>3</v>
      </c>
      <c r="AC20" s="4">
        <f t="shared" si="0"/>
        <v>3</v>
      </c>
      <c r="AD20" s="4">
        <f t="shared" si="1"/>
        <v>6</v>
      </c>
      <c r="AE20" s="4">
        <f t="shared" si="2"/>
        <v>6</v>
      </c>
      <c r="AF20" s="4">
        <f t="shared" si="13"/>
        <v>15</v>
      </c>
      <c r="AG20" s="10" t="s">
        <v>46</v>
      </c>
      <c r="AH20" s="14" t="s">
        <v>47</v>
      </c>
      <c r="AI20" s="4" t="s">
        <v>48</v>
      </c>
      <c r="AJ20" s="7" t="s">
        <v>108</v>
      </c>
    </row>
    <row r="21" spans="1:36" ht="141.75" x14ac:dyDescent="0.25">
      <c r="A21" s="5">
        <v>20</v>
      </c>
      <c r="B21" s="3" t="s">
        <v>109</v>
      </c>
      <c r="C21" s="4" t="s">
        <v>110</v>
      </c>
      <c r="D21" s="4" t="s">
        <v>111</v>
      </c>
      <c r="E21" s="4" t="s">
        <v>39</v>
      </c>
      <c r="F21" s="4" t="s">
        <v>44</v>
      </c>
      <c r="G21" s="4" t="str">
        <f>IF(F21="Tìm không thấy KSTSR","P1",IF(F21="Plasmodium falciparum","P2",IF(F21="Plasmodium malariae","P3",IF(F21="Plasmodium ovale","P4",IF(F21="Plasmodium vivax","P5",IF(F21="Plasmodium knowlesi","P6",#N/A))))))</f>
        <v>P1</v>
      </c>
      <c r="H21" s="4">
        <f t="shared" si="4"/>
        <v>0</v>
      </c>
      <c r="I21" s="4" t="s">
        <v>42</v>
      </c>
      <c r="J21" s="4">
        <f t="shared" si="5"/>
        <v>0</v>
      </c>
      <c r="K21" s="4" t="s">
        <v>42</v>
      </c>
      <c r="L21" s="4">
        <f t="shared" si="6"/>
        <v>1</v>
      </c>
      <c r="M21" s="4" t="s">
        <v>42</v>
      </c>
      <c r="N21" s="4">
        <f t="shared" si="7"/>
        <v>1</v>
      </c>
      <c r="O21" s="4">
        <v>0</v>
      </c>
      <c r="P21" s="5">
        <f t="shared" si="14"/>
        <v>3</v>
      </c>
      <c r="Q21" s="4" t="s">
        <v>43</v>
      </c>
      <c r="R21" s="4" t="s">
        <v>55</v>
      </c>
      <c r="S21" s="4" t="str">
        <f t="shared" si="8"/>
        <v>P5</v>
      </c>
      <c r="T21" s="4">
        <f t="shared" si="9"/>
        <v>0</v>
      </c>
      <c r="U21" s="4" t="s">
        <v>41</v>
      </c>
      <c r="V21" s="4">
        <f t="shared" si="10"/>
        <v>0</v>
      </c>
      <c r="W21" s="5" t="s">
        <v>42</v>
      </c>
      <c r="X21" s="4">
        <f t="shared" si="11"/>
        <v>1</v>
      </c>
      <c r="Y21" s="5" t="s">
        <v>42</v>
      </c>
      <c r="Z21" s="4">
        <f t="shared" si="12"/>
        <v>1</v>
      </c>
      <c r="AA21" s="5">
        <v>43550</v>
      </c>
      <c r="AB21" s="4">
        <v>0</v>
      </c>
      <c r="AC21" s="4">
        <f t="shared" si="0"/>
        <v>0</v>
      </c>
      <c r="AD21" s="4">
        <f t="shared" si="1"/>
        <v>3</v>
      </c>
      <c r="AE21" s="4">
        <f t="shared" si="2"/>
        <v>4</v>
      </c>
      <c r="AF21" s="4">
        <f t="shared" si="13"/>
        <v>7</v>
      </c>
      <c r="AG21" s="10" t="s">
        <v>46</v>
      </c>
      <c r="AH21" s="14" t="s">
        <v>47</v>
      </c>
      <c r="AI21" s="4" t="s">
        <v>48</v>
      </c>
      <c r="AJ21" s="7"/>
    </row>
    <row r="22" spans="1:36" ht="63" x14ac:dyDescent="0.25">
      <c r="A22" s="4">
        <v>21</v>
      </c>
      <c r="B22" s="5" t="s">
        <v>112</v>
      </c>
      <c r="C22" s="5" t="s">
        <v>113</v>
      </c>
      <c r="D22" s="5" t="s">
        <v>114</v>
      </c>
      <c r="E22" s="4" t="s">
        <v>39</v>
      </c>
      <c r="F22" s="4" t="s">
        <v>40</v>
      </c>
      <c r="G22" s="5" t="str">
        <f t="shared" si="3"/>
        <v>P2</v>
      </c>
      <c r="H22" s="4">
        <f t="shared" si="4"/>
        <v>3</v>
      </c>
      <c r="I22" s="4" t="s">
        <v>41</v>
      </c>
      <c r="J22" s="4">
        <f t="shared" si="5"/>
        <v>1</v>
      </c>
      <c r="K22" s="4" t="s">
        <v>42</v>
      </c>
      <c r="L22" s="4">
        <f t="shared" si="6"/>
        <v>1</v>
      </c>
      <c r="M22" s="4" t="s">
        <v>42</v>
      </c>
      <c r="N22" s="4">
        <f t="shared" si="7"/>
        <v>1</v>
      </c>
      <c r="O22" s="5">
        <v>5235</v>
      </c>
      <c r="P22" s="5">
        <f t="shared" si="14"/>
        <v>0</v>
      </c>
      <c r="Q22" s="4" t="s">
        <v>43</v>
      </c>
      <c r="R22" s="5" t="s">
        <v>44</v>
      </c>
      <c r="S22" s="4" t="str">
        <f t="shared" si="8"/>
        <v>P1</v>
      </c>
      <c r="T22" s="4">
        <f t="shared" si="9"/>
        <v>3</v>
      </c>
      <c r="U22" s="4" t="s">
        <v>42</v>
      </c>
      <c r="V22" s="4">
        <f t="shared" si="10"/>
        <v>1</v>
      </c>
      <c r="W22" s="5" t="s">
        <v>42</v>
      </c>
      <c r="X22" s="4">
        <f t="shared" si="11"/>
        <v>1</v>
      </c>
      <c r="Y22" s="5" t="s">
        <v>42</v>
      </c>
      <c r="Z22" s="4">
        <f t="shared" si="12"/>
        <v>1</v>
      </c>
      <c r="AA22" s="5">
        <v>0</v>
      </c>
      <c r="AB22" s="4">
        <v>3</v>
      </c>
      <c r="AC22" s="5">
        <f t="shared" si="0"/>
        <v>6</v>
      </c>
      <c r="AD22" s="5">
        <f t="shared" si="1"/>
        <v>3</v>
      </c>
      <c r="AE22" s="5">
        <f t="shared" si="2"/>
        <v>6</v>
      </c>
      <c r="AF22" s="5">
        <f t="shared" si="13"/>
        <v>15</v>
      </c>
      <c r="AG22" s="10" t="s">
        <v>46</v>
      </c>
      <c r="AH22" s="14" t="s">
        <v>47</v>
      </c>
      <c r="AI22" s="4" t="s">
        <v>48</v>
      </c>
      <c r="AJ22" s="7"/>
    </row>
    <row r="23" spans="1:36" ht="63" x14ac:dyDescent="0.25">
      <c r="A23" s="5">
        <v>22</v>
      </c>
      <c r="B23" s="5" t="s">
        <v>115</v>
      </c>
      <c r="C23" s="5" t="s">
        <v>116</v>
      </c>
      <c r="D23" s="5" t="s">
        <v>117</v>
      </c>
      <c r="E23" s="4" t="s">
        <v>39</v>
      </c>
      <c r="F23" s="4" t="s">
        <v>40</v>
      </c>
      <c r="G23" s="5" t="str">
        <f t="shared" si="3"/>
        <v>P2</v>
      </c>
      <c r="H23" s="4">
        <f t="shared" si="4"/>
        <v>3</v>
      </c>
      <c r="I23" s="4" t="s">
        <v>41</v>
      </c>
      <c r="J23" s="4">
        <f t="shared" si="5"/>
        <v>1</v>
      </c>
      <c r="K23" s="4" t="s">
        <v>42</v>
      </c>
      <c r="L23" s="4">
        <f t="shared" si="6"/>
        <v>1</v>
      </c>
      <c r="M23" s="4" t="s">
        <v>42</v>
      </c>
      <c r="N23" s="4">
        <f t="shared" si="7"/>
        <v>1</v>
      </c>
      <c r="O23" s="5" t="s">
        <v>118</v>
      </c>
      <c r="P23" s="5">
        <f t="shared" si="14"/>
        <v>0</v>
      </c>
      <c r="Q23" s="4" t="s">
        <v>43</v>
      </c>
      <c r="R23" s="5" t="s">
        <v>44</v>
      </c>
      <c r="S23" s="4" t="str">
        <f t="shared" si="8"/>
        <v>P1</v>
      </c>
      <c r="T23" s="4">
        <f t="shared" si="9"/>
        <v>3</v>
      </c>
      <c r="U23" s="4" t="s">
        <v>42</v>
      </c>
      <c r="V23" s="4">
        <f t="shared" si="10"/>
        <v>1</v>
      </c>
      <c r="W23" s="5" t="s">
        <v>42</v>
      </c>
      <c r="X23" s="4">
        <f t="shared" si="11"/>
        <v>1</v>
      </c>
      <c r="Y23" s="5" t="s">
        <v>42</v>
      </c>
      <c r="Z23" s="4">
        <f t="shared" si="12"/>
        <v>1</v>
      </c>
      <c r="AA23" s="5">
        <v>0</v>
      </c>
      <c r="AB23" s="4">
        <v>3</v>
      </c>
      <c r="AC23" s="5">
        <f t="shared" si="0"/>
        <v>6</v>
      </c>
      <c r="AD23" s="5">
        <f t="shared" si="1"/>
        <v>3</v>
      </c>
      <c r="AE23" s="5">
        <f t="shared" si="2"/>
        <v>6</v>
      </c>
      <c r="AF23" s="5">
        <f t="shared" si="13"/>
        <v>15</v>
      </c>
      <c r="AG23" s="10" t="s">
        <v>46</v>
      </c>
      <c r="AH23" s="14" t="s">
        <v>47</v>
      </c>
      <c r="AI23" s="4" t="s">
        <v>48</v>
      </c>
      <c r="AJ23" s="7"/>
    </row>
    <row r="24" spans="1:36" ht="173.25" x14ac:dyDescent="0.25">
      <c r="A24" s="4">
        <v>23</v>
      </c>
      <c r="B24" s="8" t="s">
        <v>119</v>
      </c>
      <c r="C24" s="8" t="s">
        <v>120</v>
      </c>
      <c r="D24" s="8" t="s">
        <v>121</v>
      </c>
      <c r="E24" s="8" t="s">
        <v>39</v>
      </c>
      <c r="F24" s="8"/>
      <c r="G24" s="8" t="e">
        <f t="shared" si="3"/>
        <v>#N/A</v>
      </c>
      <c r="H24" s="4" t="e">
        <f t="shared" si="4"/>
        <v>#N/A</v>
      </c>
      <c r="I24" s="8"/>
      <c r="J24" s="4" t="e">
        <f t="shared" si="5"/>
        <v>#N/A</v>
      </c>
      <c r="K24" s="8"/>
      <c r="L24" s="4" t="e">
        <f t="shared" si="6"/>
        <v>#N/A</v>
      </c>
      <c r="M24" s="8"/>
      <c r="N24" s="4" t="e">
        <f t="shared" si="7"/>
        <v>#N/A</v>
      </c>
      <c r="O24" s="8"/>
      <c r="P24" s="8"/>
      <c r="Q24" s="8" t="s">
        <v>43</v>
      </c>
      <c r="R24" s="8"/>
      <c r="S24" s="4" t="e">
        <f t="shared" si="8"/>
        <v>#N/A</v>
      </c>
      <c r="T24" s="4" t="e">
        <f t="shared" si="9"/>
        <v>#N/A</v>
      </c>
      <c r="U24" s="8"/>
      <c r="V24" s="4" t="e">
        <f t="shared" si="10"/>
        <v>#N/A</v>
      </c>
      <c r="W24" s="8"/>
      <c r="X24" s="4" t="e">
        <f t="shared" si="11"/>
        <v>#N/A</v>
      </c>
      <c r="Y24" s="8"/>
      <c r="Z24" s="4" t="e">
        <f t="shared" si="12"/>
        <v>#N/A</v>
      </c>
      <c r="AA24" s="8"/>
      <c r="AB24" s="4"/>
      <c r="AC24" s="8" t="e">
        <f t="shared" si="0"/>
        <v>#N/A</v>
      </c>
      <c r="AD24" s="8">
        <f t="shared" si="1"/>
        <v>0</v>
      </c>
      <c r="AE24" s="8" t="e">
        <f t="shared" si="2"/>
        <v>#N/A</v>
      </c>
      <c r="AF24" s="8" t="e">
        <f t="shared" si="13"/>
        <v>#N/A</v>
      </c>
      <c r="AG24" s="16" t="s">
        <v>46</v>
      </c>
      <c r="AH24" s="8"/>
      <c r="AI24" s="8"/>
      <c r="AJ24" s="9" t="s">
        <v>122</v>
      </c>
    </row>
    <row r="25" spans="1:36" ht="189" x14ac:dyDescent="0.25">
      <c r="A25" s="5">
        <v>24</v>
      </c>
      <c r="B25" s="3" t="s">
        <v>123</v>
      </c>
      <c r="C25" s="4" t="s">
        <v>124</v>
      </c>
      <c r="D25" s="4" t="s">
        <v>125</v>
      </c>
      <c r="E25" s="4" t="s">
        <v>39</v>
      </c>
      <c r="F25" s="4" t="s">
        <v>55</v>
      </c>
      <c r="G25" s="4" t="str">
        <f t="shared" si="3"/>
        <v>P5</v>
      </c>
      <c r="H25" s="4">
        <f t="shared" si="4"/>
        <v>0</v>
      </c>
      <c r="I25" s="4" t="s">
        <v>41</v>
      </c>
      <c r="J25" s="4">
        <f t="shared" si="5"/>
        <v>1</v>
      </c>
      <c r="K25" s="4" t="s">
        <v>42</v>
      </c>
      <c r="L25" s="4">
        <f t="shared" si="6"/>
        <v>1</v>
      </c>
      <c r="M25" s="4" t="s">
        <v>42</v>
      </c>
      <c r="N25" s="4">
        <f t="shared" si="7"/>
        <v>1</v>
      </c>
      <c r="O25" s="4">
        <v>6533</v>
      </c>
      <c r="P25" s="5">
        <f t="shared" si="14"/>
        <v>0</v>
      </c>
      <c r="Q25" s="4" t="s">
        <v>43</v>
      </c>
      <c r="R25" s="4" t="s">
        <v>44</v>
      </c>
      <c r="S25" s="4" t="str">
        <f t="shared" si="8"/>
        <v>P1</v>
      </c>
      <c r="T25" s="4">
        <f t="shared" si="9"/>
        <v>3</v>
      </c>
      <c r="U25" s="4" t="s">
        <v>42</v>
      </c>
      <c r="V25" s="4">
        <f t="shared" si="10"/>
        <v>1</v>
      </c>
      <c r="W25" s="5" t="s">
        <v>42</v>
      </c>
      <c r="X25" s="4">
        <f t="shared" si="11"/>
        <v>1</v>
      </c>
      <c r="Y25" s="5" t="s">
        <v>42</v>
      </c>
      <c r="Z25" s="4">
        <f t="shared" si="12"/>
        <v>1</v>
      </c>
      <c r="AA25" s="5">
        <v>0</v>
      </c>
      <c r="AB25" s="4">
        <v>3</v>
      </c>
      <c r="AC25" s="4">
        <f t="shared" si="0"/>
        <v>3</v>
      </c>
      <c r="AD25" s="4">
        <f t="shared" si="1"/>
        <v>3</v>
      </c>
      <c r="AE25" s="4">
        <f t="shared" si="2"/>
        <v>6</v>
      </c>
      <c r="AF25" s="4">
        <f t="shared" si="13"/>
        <v>12</v>
      </c>
      <c r="AG25" s="10" t="s">
        <v>46</v>
      </c>
      <c r="AH25" s="14" t="s">
        <v>47</v>
      </c>
      <c r="AI25" s="4" t="s">
        <v>48</v>
      </c>
      <c r="AJ25" s="7"/>
    </row>
    <row r="26" spans="1:36" ht="94.5" x14ac:dyDescent="0.25">
      <c r="A26" s="4">
        <v>25</v>
      </c>
      <c r="B26" s="3" t="s">
        <v>126</v>
      </c>
      <c r="C26" s="4" t="s">
        <v>127</v>
      </c>
      <c r="D26" s="4" t="s">
        <v>128</v>
      </c>
      <c r="E26" s="4" t="s">
        <v>39</v>
      </c>
      <c r="F26" s="4" t="s">
        <v>55</v>
      </c>
      <c r="G26" s="4" t="str">
        <f t="shared" si="3"/>
        <v>P5</v>
      </c>
      <c r="H26" s="4">
        <f t="shared" si="4"/>
        <v>0</v>
      </c>
      <c r="I26" s="4" t="s">
        <v>41</v>
      </c>
      <c r="J26" s="4">
        <f t="shared" si="5"/>
        <v>1</v>
      </c>
      <c r="K26" s="4" t="s">
        <v>42</v>
      </c>
      <c r="L26" s="4">
        <f t="shared" si="6"/>
        <v>1</v>
      </c>
      <c r="M26" s="4" t="s">
        <v>41</v>
      </c>
      <c r="N26" s="4">
        <f t="shared" si="7"/>
        <v>0</v>
      </c>
      <c r="O26" s="4" t="s">
        <v>129</v>
      </c>
      <c r="P26" s="5">
        <f t="shared" si="14"/>
        <v>0</v>
      </c>
      <c r="Q26" s="4" t="s">
        <v>43</v>
      </c>
      <c r="R26" s="4" t="s">
        <v>44</v>
      </c>
      <c r="S26" s="4" t="str">
        <f t="shared" si="8"/>
        <v>P1</v>
      </c>
      <c r="T26" s="4">
        <f t="shared" si="9"/>
        <v>3</v>
      </c>
      <c r="U26" s="4" t="s">
        <v>42</v>
      </c>
      <c r="V26" s="4">
        <f t="shared" si="10"/>
        <v>1</v>
      </c>
      <c r="W26" s="5" t="s">
        <v>42</v>
      </c>
      <c r="X26" s="4">
        <f t="shared" si="11"/>
        <v>1</v>
      </c>
      <c r="Y26" s="5" t="s">
        <v>42</v>
      </c>
      <c r="Z26" s="4">
        <f t="shared" si="12"/>
        <v>1</v>
      </c>
      <c r="AA26" s="5">
        <v>0</v>
      </c>
      <c r="AB26" s="4">
        <v>3</v>
      </c>
      <c r="AC26" s="4">
        <f t="shared" si="0"/>
        <v>3</v>
      </c>
      <c r="AD26" s="4">
        <f t="shared" si="1"/>
        <v>3</v>
      </c>
      <c r="AE26" s="4">
        <f t="shared" si="2"/>
        <v>5</v>
      </c>
      <c r="AF26" s="4">
        <f t="shared" si="13"/>
        <v>11</v>
      </c>
      <c r="AG26" s="10" t="s">
        <v>46</v>
      </c>
      <c r="AH26" s="14" t="s">
        <v>47</v>
      </c>
      <c r="AI26" s="4" t="s">
        <v>48</v>
      </c>
      <c r="AJ26" s="7"/>
    </row>
    <row r="27" spans="1:36" ht="110.25" x14ac:dyDescent="0.25">
      <c r="A27" s="5">
        <v>26</v>
      </c>
      <c r="B27" s="3" t="s">
        <v>130</v>
      </c>
      <c r="C27" s="4" t="s">
        <v>131</v>
      </c>
      <c r="D27" s="5" t="s">
        <v>132</v>
      </c>
      <c r="E27" s="4" t="s">
        <v>39</v>
      </c>
      <c r="F27" s="4" t="s">
        <v>55</v>
      </c>
      <c r="G27" s="4" t="str">
        <f t="shared" si="3"/>
        <v>P5</v>
      </c>
      <c r="H27" s="4">
        <f t="shared" si="4"/>
        <v>0</v>
      </c>
      <c r="I27" s="4" t="s">
        <v>41</v>
      </c>
      <c r="J27" s="4">
        <f t="shared" si="5"/>
        <v>1</v>
      </c>
      <c r="K27" s="4" t="s">
        <v>42</v>
      </c>
      <c r="L27" s="4">
        <f t="shared" si="6"/>
        <v>1</v>
      </c>
      <c r="M27" s="4" t="s">
        <v>42</v>
      </c>
      <c r="N27" s="4">
        <f t="shared" si="7"/>
        <v>1</v>
      </c>
      <c r="O27" s="4">
        <v>9032</v>
      </c>
      <c r="P27" s="5">
        <f t="shared" si="14"/>
        <v>0</v>
      </c>
      <c r="Q27" s="4" t="s">
        <v>43</v>
      </c>
      <c r="R27" s="4" t="s">
        <v>44</v>
      </c>
      <c r="S27" s="4" t="str">
        <f t="shared" si="8"/>
        <v>P1</v>
      </c>
      <c r="T27" s="4">
        <f t="shared" si="9"/>
        <v>3</v>
      </c>
      <c r="U27" s="4" t="s">
        <v>42</v>
      </c>
      <c r="V27" s="4">
        <f t="shared" si="10"/>
        <v>1</v>
      </c>
      <c r="W27" s="5" t="s">
        <v>42</v>
      </c>
      <c r="X27" s="4">
        <f t="shared" si="11"/>
        <v>1</v>
      </c>
      <c r="Y27" s="5" t="s">
        <v>42</v>
      </c>
      <c r="Z27" s="4">
        <f t="shared" si="12"/>
        <v>1</v>
      </c>
      <c r="AA27" s="5">
        <v>0</v>
      </c>
      <c r="AB27" s="4">
        <v>3</v>
      </c>
      <c r="AC27" s="4">
        <f t="shared" si="0"/>
        <v>3</v>
      </c>
      <c r="AD27" s="4">
        <f t="shared" si="1"/>
        <v>3</v>
      </c>
      <c r="AE27" s="4">
        <f t="shared" si="2"/>
        <v>6</v>
      </c>
      <c r="AF27" s="4">
        <f t="shared" si="13"/>
        <v>12</v>
      </c>
      <c r="AG27" s="10" t="s">
        <v>46</v>
      </c>
      <c r="AH27" s="14" t="s">
        <v>47</v>
      </c>
      <c r="AI27" s="4" t="s">
        <v>48</v>
      </c>
      <c r="AJ27" s="7"/>
    </row>
    <row r="28" spans="1:36" ht="63" x14ac:dyDescent="0.25">
      <c r="A28" s="4">
        <v>27</v>
      </c>
      <c r="B28" s="3" t="s">
        <v>133</v>
      </c>
      <c r="C28" s="4" t="s">
        <v>134</v>
      </c>
      <c r="D28" s="4" t="s">
        <v>135</v>
      </c>
      <c r="E28" s="4" t="s">
        <v>39</v>
      </c>
      <c r="F28" s="4" t="s">
        <v>40</v>
      </c>
      <c r="G28" s="4" t="str">
        <f t="shared" si="3"/>
        <v>P2</v>
      </c>
      <c r="H28" s="4">
        <f t="shared" si="4"/>
        <v>3</v>
      </c>
      <c r="I28" s="4" t="s">
        <v>41</v>
      </c>
      <c r="J28" s="4">
        <f t="shared" si="5"/>
        <v>1</v>
      </c>
      <c r="K28" s="4" t="s">
        <v>42</v>
      </c>
      <c r="L28" s="4">
        <f t="shared" si="6"/>
        <v>1</v>
      </c>
      <c r="M28" s="4" t="s">
        <v>42</v>
      </c>
      <c r="N28" s="4">
        <f t="shared" si="7"/>
        <v>1</v>
      </c>
      <c r="O28" s="4">
        <v>6700</v>
      </c>
      <c r="P28" s="5">
        <f t="shared" si="14"/>
        <v>0</v>
      </c>
      <c r="Q28" s="4" t="s">
        <v>43</v>
      </c>
      <c r="R28" s="4" t="s">
        <v>44</v>
      </c>
      <c r="S28" s="4" t="str">
        <f t="shared" si="8"/>
        <v>P1</v>
      </c>
      <c r="T28" s="4">
        <f t="shared" si="9"/>
        <v>3</v>
      </c>
      <c r="U28" s="4" t="s">
        <v>42</v>
      </c>
      <c r="V28" s="4">
        <f t="shared" si="10"/>
        <v>1</v>
      </c>
      <c r="W28" s="5" t="s">
        <v>42</v>
      </c>
      <c r="X28" s="4">
        <f t="shared" si="11"/>
        <v>1</v>
      </c>
      <c r="Y28" s="5" t="s">
        <v>42</v>
      </c>
      <c r="Z28" s="4">
        <f t="shared" si="12"/>
        <v>1</v>
      </c>
      <c r="AA28" s="5">
        <v>0</v>
      </c>
      <c r="AB28" s="4">
        <v>3</v>
      </c>
      <c r="AC28" s="4">
        <f t="shared" si="0"/>
        <v>6</v>
      </c>
      <c r="AD28" s="4">
        <f t="shared" si="1"/>
        <v>3</v>
      </c>
      <c r="AE28" s="4">
        <f t="shared" si="2"/>
        <v>6</v>
      </c>
      <c r="AF28" s="4">
        <f t="shared" si="13"/>
        <v>15</v>
      </c>
      <c r="AG28" s="10" t="s">
        <v>46</v>
      </c>
      <c r="AH28" s="14" t="s">
        <v>47</v>
      </c>
      <c r="AI28" s="4" t="s">
        <v>48</v>
      </c>
      <c r="AJ28" s="7"/>
    </row>
    <row r="29" spans="1:36" ht="315" x14ac:dyDescent="0.25">
      <c r="A29" s="5">
        <v>28</v>
      </c>
      <c r="B29" s="8" t="s">
        <v>136</v>
      </c>
      <c r="C29" s="8" t="s">
        <v>137</v>
      </c>
      <c r="D29" s="8" t="s">
        <v>138</v>
      </c>
      <c r="E29" s="8" t="s">
        <v>39</v>
      </c>
      <c r="F29" s="8"/>
      <c r="G29" s="8" t="e">
        <f t="shared" si="3"/>
        <v>#N/A</v>
      </c>
      <c r="H29" s="4" t="e">
        <f t="shared" si="4"/>
        <v>#N/A</v>
      </c>
      <c r="I29" s="8"/>
      <c r="J29" s="4" t="e">
        <f t="shared" si="5"/>
        <v>#N/A</v>
      </c>
      <c r="K29" s="8"/>
      <c r="L29" s="4" t="e">
        <f t="shared" si="6"/>
        <v>#N/A</v>
      </c>
      <c r="M29" s="8"/>
      <c r="N29" s="4" t="e">
        <f t="shared" si="7"/>
        <v>#N/A</v>
      </c>
      <c r="O29" s="8"/>
      <c r="P29" s="8"/>
      <c r="Q29" s="8" t="s">
        <v>43</v>
      </c>
      <c r="R29" s="8"/>
      <c r="S29" s="4" t="e">
        <f t="shared" si="8"/>
        <v>#N/A</v>
      </c>
      <c r="T29" s="4" t="e">
        <f t="shared" si="9"/>
        <v>#N/A</v>
      </c>
      <c r="U29" s="8"/>
      <c r="V29" s="4" t="e">
        <f t="shared" si="10"/>
        <v>#N/A</v>
      </c>
      <c r="W29" s="8"/>
      <c r="X29" s="4" t="e">
        <f t="shared" si="11"/>
        <v>#N/A</v>
      </c>
      <c r="Y29" s="8"/>
      <c r="Z29" s="4" t="e">
        <f t="shared" si="12"/>
        <v>#N/A</v>
      </c>
      <c r="AA29" s="8"/>
      <c r="AB29" s="4"/>
      <c r="AC29" s="8" t="e">
        <f t="shared" si="0"/>
        <v>#N/A</v>
      </c>
      <c r="AD29" s="8">
        <f t="shared" si="1"/>
        <v>0</v>
      </c>
      <c r="AE29" s="8" t="e">
        <f t="shared" si="2"/>
        <v>#N/A</v>
      </c>
      <c r="AF29" s="8" t="e">
        <f t="shared" si="13"/>
        <v>#N/A</v>
      </c>
      <c r="AG29" s="16" t="s">
        <v>46</v>
      </c>
      <c r="AH29" s="8"/>
      <c r="AI29" s="8"/>
      <c r="AJ29" s="9" t="s">
        <v>139</v>
      </c>
    </row>
    <row r="30" spans="1:36" ht="110.25" x14ac:dyDescent="0.25">
      <c r="A30" s="4">
        <v>29</v>
      </c>
      <c r="B30" s="5" t="s">
        <v>140</v>
      </c>
      <c r="C30" s="5" t="s">
        <v>141</v>
      </c>
      <c r="D30" s="5" t="s">
        <v>142</v>
      </c>
      <c r="E30" s="4" t="s">
        <v>39</v>
      </c>
      <c r="F30" s="4" t="s">
        <v>55</v>
      </c>
      <c r="G30" s="5" t="str">
        <f t="shared" si="3"/>
        <v>P5</v>
      </c>
      <c r="H30" s="4">
        <f t="shared" si="4"/>
        <v>0</v>
      </c>
      <c r="I30" s="4" t="s">
        <v>41</v>
      </c>
      <c r="J30" s="4">
        <f t="shared" si="5"/>
        <v>1</v>
      </c>
      <c r="K30" s="4" t="s">
        <v>41</v>
      </c>
      <c r="L30" s="4">
        <f t="shared" si="6"/>
        <v>0</v>
      </c>
      <c r="M30" s="4" t="s">
        <v>41</v>
      </c>
      <c r="N30" s="4">
        <f t="shared" si="7"/>
        <v>0</v>
      </c>
      <c r="O30" s="5">
        <v>5540</v>
      </c>
      <c r="P30" s="5">
        <f t="shared" si="14"/>
        <v>0</v>
      </c>
      <c r="Q30" s="4" t="s">
        <v>43</v>
      </c>
      <c r="R30" s="5" t="s">
        <v>44</v>
      </c>
      <c r="S30" s="4" t="str">
        <f t="shared" si="8"/>
        <v>P1</v>
      </c>
      <c r="T30" s="4">
        <f t="shared" si="9"/>
        <v>3</v>
      </c>
      <c r="U30" s="4" t="s">
        <v>42</v>
      </c>
      <c r="V30" s="4">
        <f t="shared" si="10"/>
        <v>1</v>
      </c>
      <c r="W30" s="4" t="s">
        <v>42</v>
      </c>
      <c r="X30" s="4">
        <f t="shared" si="11"/>
        <v>1</v>
      </c>
      <c r="Y30" s="4" t="s">
        <v>42</v>
      </c>
      <c r="Z30" s="4">
        <f t="shared" si="12"/>
        <v>1</v>
      </c>
      <c r="AA30" s="5">
        <v>0</v>
      </c>
      <c r="AB30" s="4">
        <v>3</v>
      </c>
      <c r="AC30" s="5">
        <f t="shared" si="0"/>
        <v>3</v>
      </c>
      <c r="AD30" s="5">
        <f t="shared" si="1"/>
        <v>3</v>
      </c>
      <c r="AE30" s="5">
        <f t="shared" si="2"/>
        <v>4</v>
      </c>
      <c r="AF30" s="5">
        <f t="shared" si="13"/>
        <v>10</v>
      </c>
      <c r="AG30" s="10" t="s">
        <v>46</v>
      </c>
      <c r="AH30" s="14" t="s">
        <v>47</v>
      </c>
      <c r="AI30" s="4" t="s">
        <v>48</v>
      </c>
      <c r="AJ30" s="7"/>
    </row>
    <row r="31" spans="1:36" ht="110.25" x14ac:dyDescent="0.25">
      <c r="A31" s="5">
        <v>30</v>
      </c>
      <c r="B31" s="5" t="s">
        <v>143</v>
      </c>
      <c r="C31" s="5" t="s">
        <v>144</v>
      </c>
      <c r="D31" s="5" t="s">
        <v>145</v>
      </c>
      <c r="E31" s="4" t="s">
        <v>39</v>
      </c>
      <c r="F31" s="4" t="s">
        <v>40</v>
      </c>
      <c r="G31" s="5" t="str">
        <f t="shared" si="3"/>
        <v>P2</v>
      </c>
      <c r="H31" s="4">
        <f t="shared" si="4"/>
        <v>3</v>
      </c>
      <c r="I31" s="4" t="s">
        <v>41</v>
      </c>
      <c r="J31" s="4">
        <f t="shared" si="5"/>
        <v>1</v>
      </c>
      <c r="K31" s="4" t="s">
        <v>42</v>
      </c>
      <c r="L31" s="4">
        <f t="shared" si="6"/>
        <v>1</v>
      </c>
      <c r="M31" s="4" t="s">
        <v>42</v>
      </c>
      <c r="N31" s="4">
        <f t="shared" si="7"/>
        <v>1</v>
      </c>
      <c r="O31" s="5">
        <v>8181</v>
      </c>
      <c r="P31" s="5">
        <f t="shared" si="14"/>
        <v>0</v>
      </c>
      <c r="Q31" s="4" t="s">
        <v>43</v>
      </c>
      <c r="R31" s="5" t="s">
        <v>44</v>
      </c>
      <c r="S31" s="4" t="str">
        <f t="shared" si="8"/>
        <v>P1</v>
      </c>
      <c r="T31" s="4">
        <f t="shared" si="9"/>
        <v>3</v>
      </c>
      <c r="U31" s="4" t="s">
        <v>42</v>
      </c>
      <c r="V31" s="4">
        <f t="shared" si="10"/>
        <v>1</v>
      </c>
      <c r="W31" s="5" t="s">
        <v>42</v>
      </c>
      <c r="X31" s="4">
        <f t="shared" si="11"/>
        <v>1</v>
      </c>
      <c r="Y31" s="5" t="s">
        <v>42</v>
      </c>
      <c r="Z31" s="4">
        <f t="shared" si="12"/>
        <v>1</v>
      </c>
      <c r="AA31" s="5">
        <v>0</v>
      </c>
      <c r="AB31" s="4">
        <v>3</v>
      </c>
      <c r="AC31" s="5">
        <f t="shared" si="0"/>
        <v>6</v>
      </c>
      <c r="AD31" s="5">
        <f t="shared" si="1"/>
        <v>3</v>
      </c>
      <c r="AE31" s="5">
        <f t="shared" si="2"/>
        <v>6</v>
      </c>
      <c r="AF31" s="5">
        <f t="shared" si="13"/>
        <v>15</v>
      </c>
      <c r="AG31" s="10" t="s">
        <v>46</v>
      </c>
      <c r="AH31" s="14" t="s">
        <v>47</v>
      </c>
      <c r="AI31" s="4" t="s">
        <v>48</v>
      </c>
      <c r="AJ31" s="7"/>
    </row>
    <row r="32" spans="1:36" ht="157.5" x14ac:dyDescent="0.25">
      <c r="A32" s="4">
        <v>31</v>
      </c>
      <c r="B32" s="5" t="s">
        <v>146</v>
      </c>
      <c r="C32" s="5" t="s">
        <v>147</v>
      </c>
      <c r="D32" s="5" t="s">
        <v>148</v>
      </c>
      <c r="E32" s="4" t="s">
        <v>39</v>
      </c>
      <c r="F32" s="4" t="s">
        <v>40</v>
      </c>
      <c r="G32" s="5" t="str">
        <f>IF(F32="Tìm không thấy","P1",IF(F32="Plasmodium falciparum","P2",IF(F32="Plasmodium malariae","P3",IF(F32="Plasmodium ovale","P4",IF(F32="Plasmodium vivax","P5",IF(F32="Plasmodium knowlesi","P6",#N/A))))))</f>
        <v>P2</v>
      </c>
      <c r="H32" s="4">
        <f t="shared" si="4"/>
        <v>3</v>
      </c>
      <c r="I32" s="4" t="s">
        <v>41</v>
      </c>
      <c r="J32" s="4">
        <f t="shared" si="5"/>
        <v>1</v>
      </c>
      <c r="K32" s="4" t="s">
        <v>42</v>
      </c>
      <c r="L32" s="4">
        <f t="shared" si="6"/>
        <v>1</v>
      </c>
      <c r="M32" s="4" t="s">
        <v>42</v>
      </c>
      <c r="N32" s="4">
        <f t="shared" si="7"/>
        <v>1</v>
      </c>
      <c r="O32" s="5">
        <v>6700</v>
      </c>
      <c r="P32" s="5">
        <f t="shared" si="14"/>
        <v>0</v>
      </c>
      <c r="Q32" s="4" t="s">
        <v>43</v>
      </c>
      <c r="R32" s="5" t="s">
        <v>44</v>
      </c>
      <c r="S32" s="4" t="str">
        <f t="shared" si="8"/>
        <v>P1</v>
      </c>
      <c r="T32" s="4">
        <f t="shared" si="9"/>
        <v>3</v>
      </c>
      <c r="U32" s="4" t="s">
        <v>42</v>
      </c>
      <c r="V32" s="4">
        <f t="shared" si="10"/>
        <v>1</v>
      </c>
      <c r="W32" s="5" t="s">
        <v>42</v>
      </c>
      <c r="X32" s="4">
        <f t="shared" si="11"/>
        <v>1</v>
      </c>
      <c r="Y32" s="5" t="s">
        <v>42</v>
      </c>
      <c r="Z32" s="4">
        <f t="shared" si="12"/>
        <v>1</v>
      </c>
      <c r="AA32" s="5">
        <v>0</v>
      </c>
      <c r="AB32" s="4">
        <v>3</v>
      </c>
      <c r="AC32" s="5">
        <f t="shared" si="0"/>
        <v>6</v>
      </c>
      <c r="AD32" s="5">
        <f t="shared" si="1"/>
        <v>3</v>
      </c>
      <c r="AE32" s="5">
        <f t="shared" si="2"/>
        <v>6</v>
      </c>
      <c r="AF32" s="5">
        <f>SUM(AC32,AD32,AE32)</f>
        <v>15</v>
      </c>
      <c r="AG32" s="10" t="s">
        <v>46</v>
      </c>
      <c r="AH32" s="14" t="s">
        <v>47</v>
      </c>
      <c r="AI32" s="4" t="s">
        <v>48</v>
      </c>
      <c r="AJ32" s="7"/>
    </row>
    <row r="33" spans="1:36" ht="126" x14ac:dyDescent="0.25">
      <c r="A33" s="5">
        <v>32</v>
      </c>
      <c r="B33" s="5" t="s">
        <v>149</v>
      </c>
      <c r="C33" s="5" t="s">
        <v>150</v>
      </c>
      <c r="D33" s="5" t="s">
        <v>151</v>
      </c>
      <c r="E33" s="5" t="s">
        <v>39</v>
      </c>
      <c r="F33" s="5" t="s">
        <v>40</v>
      </c>
      <c r="G33" s="5" t="str">
        <f t="shared" si="3"/>
        <v>P2</v>
      </c>
      <c r="H33" s="4">
        <f t="shared" si="4"/>
        <v>3</v>
      </c>
      <c r="I33" s="5" t="s">
        <v>41</v>
      </c>
      <c r="J33" s="4">
        <f t="shared" si="5"/>
        <v>1</v>
      </c>
      <c r="K33" s="5" t="s">
        <v>42</v>
      </c>
      <c r="L33" s="4">
        <f t="shared" si="6"/>
        <v>1</v>
      </c>
      <c r="M33" s="5" t="s">
        <v>42</v>
      </c>
      <c r="N33" s="4">
        <f t="shared" si="7"/>
        <v>1</v>
      </c>
      <c r="O33" s="5">
        <v>25000</v>
      </c>
      <c r="P33" s="5">
        <f>IF(AND(O33&gt;$O$37,O33&lt;$Q$37),3,IF(AND(O33&gt;$N$37,O33&lt;$O$37),1,IF(AND(O33&gt;$Q$37,O33&lt;$R$37),1,IF(OR(O33&lt;$N$37,O33&gt;$R$37),0,IF(O33=$P$37,3,#N/A)))))</f>
        <v>0</v>
      </c>
      <c r="Q33" s="5" t="s">
        <v>43</v>
      </c>
      <c r="R33" s="5" t="s">
        <v>44</v>
      </c>
      <c r="S33" s="4" t="str">
        <f t="shared" si="8"/>
        <v>P1</v>
      </c>
      <c r="T33" s="4">
        <f t="shared" si="9"/>
        <v>3</v>
      </c>
      <c r="U33" s="5" t="s">
        <v>42</v>
      </c>
      <c r="V33" s="4">
        <f t="shared" si="10"/>
        <v>1</v>
      </c>
      <c r="W33" s="5" t="s">
        <v>42</v>
      </c>
      <c r="X33" s="4">
        <f t="shared" si="11"/>
        <v>1</v>
      </c>
      <c r="Y33" s="5" t="s">
        <v>42</v>
      </c>
      <c r="Z33" s="4">
        <f t="shared" si="12"/>
        <v>1</v>
      </c>
      <c r="AA33" s="5">
        <v>0</v>
      </c>
      <c r="AB33" s="4">
        <v>3</v>
      </c>
      <c r="AC33" s="5">
        <f t="shared" si="0"/>
        <v>6</v>
      </c>
      <c r="AD33" s="5">
        <f t="shared" si="1"/>
        <v>3</v>
      </c>
      <c r="AE33" s="5">
        <f t="shared" si="2"/>
        <v>6</v>
      </c>
      <c r="AF33" s="5">
        <f t="shared" si="13"/>
        <v>15</v>
      </c>
      <c r="AG33" s="13" t="s">
        <v>46</v>
      </c>
      <c r="AH33" s="5" t="s">
        <v>48</v>
      </c>
      <c r="AI33" s="4" t="s">
        <v>48</v>
      </c>
      <c r="AJ33" s="7" t="s">
        <v>152</v>
      </c>
    </row>
    <row r="34" spans="1:36" ht="15.75" x14ac:dyDescent="0.25">
      <c r="A34" s="17" t="s">
        <v>153</v>
      </c>
      <c r="B34" s="17"/>
      <c r="C34" s="17"/>
      <c r="D34" s="17"/>
      <c r="E34" s="10"/>
      <c r="F34" s="4"/>
      <c r="G34" s="10"/>
      <c r="H34" s="1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0"/>
      <c r="AA34" s="10"/>
      <c r="AB34" s="5"/>
      <c r="AC34" s="4"/>
      <c r="AD34" s="4"/>
      <c r="AE34" s="10"/>
      <c r="AF34" s="10"/>
      <c r="AG34" s="4"/>
      <c r="AH34" s="2"/>
      <c r="AI34" s="2"/>
      <c r="AJ34" s="11"/>
    </row>
  </sheetData>
  <mergeCells count="1">
    <mergeCell ref="A34:D34"/>
  </mergeCells>
  <conditionalFormatting sqref="B27">
    <cfRule type="duplicateValues" dxfId="11" priority="1"/>
    <cfRule type="duplicateValues" dxfId="10" priority="2"/>
  </conditionalFormatting>
  <conditionalFormatting sqref="C2">
    <cfRule type="duplicateValues" dxfId="9" priority="9"/>
    <cfRule type="duplicateValues" dxfId="8" priority="10"/>
  </conditionalFormatting>
  <conditionalFormatting sqref="C3:C9">
    <cfRule type="duplicateValues" dxfId="7" priority="7"/>
    <cfRule type="duplicateValues" dxfId="6" priority="8"/>
  </conditionalFormatting>
  <conditionalFormatting sqref="C10:C17">
    <cfRule type="duplicateValues" dxfId="5" priority="5"/>
    <cfRule type="duplicateValues" dxfId="4" priority="6"/>
  </conditionalFormatting>
  <conditionalFormatting sqref="C23">
    <cfRule type="duplicateValues" dxfId="3" priority="3"/>
    <cfRule type="duplicateValues" dxfId="2" priority="4"/>
  </conditionalFormatting>
  <conditionalFormatting sqref="C24:C32 C18:C22">
    <cfRule type="duplicateValues" dxfId="1" priority="11"/>
    <cfRule type="duplicateValues" dxfId="0" priority="12"/>
  </conditionalFormatting>
  <dataValidations count="1">
    <dataValidation type="list" allowBlank="1" showInputMessage="1" showErrorMessage="1" sqref="B2:B33" xr:uid="{1007D858-3DAA-4DFD-B62D-EF8ADA42158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Kieu Van</dc:creator>
  <cp:lastModifiedBy>Le Thi Kieu Van</cp:lastModifiedBy>
  <dcterms:created xsi:type="dcterms:W3CDTF">2023-12-28T04:31:51Z</dcterms:created>
  <dcterms:modified xsi:type="dcterms:W3CDTF">2023-12-28T04:33:30Z</dcterms:modified>
</cp:coreProperties>
</file>