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ttry-my.sharepoint.com/personal/janne_huovari_ptt_fi/Documents/Rpkg/pttrobo/inst/ennustekuvat/"/>
    </mc:Choice>
  </mc:AlternateContent>
  <xr:revisionPtr revIDLastSave="91" documentId="8_{83310B53-87FB-406E-B32B-C5F152F2F3CC}" xr6:coauthVersionLast="47" xr6:coauthVersionMax="47" xr10:uidLastSave="{65A5272A-4391-4B1F-937A-08D9105D76DE}"/>
  <bookViews>
    <workbookView xWindow="555" yWindow="1035" windowWidth="17490" windowHeight="12480" xr2:uid="{064C7390-CFFB-4D1E-AC46-6ACB68398C33}"/>
  </bookViews>
  <sheets>
    <sheet name="Taul1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G17" i="1"/>
  <c r="H17" i="1"/>
  <c r="I17" i="1"/>
  <c r="J17" i="1"/>
  <c r="K17" i="1"/>
  <c r="L17" i="1"/>
  <c r="M17" i="1"/>
  <c r="N17" i="1"/>
  <c r="F18" i="1"/>
  <c r="G18" i="1"/>
  <c r="H18" i="1"/>
  <c r="I18" i="1"/>
  <c r="J18" i="1"/>
  <c r="K18" i="1"/>
  <c r="L18" i="1"/>
  <c r="M18" i="1"/>
  <c r="N18" i="1"/>
  <c r="F19" i="1"/>
  <c r="G19" i="1"/>
  <c r="H19" i="1"/>
  <c r="I19" i="1"/>
  <c r="J19" i="1"/>
  <c r="K19" i="1"/>
  <c r="L19" i="1"/>
  <c r="M19" i="1"/>
  <c r="N19" i="1"/>
  <c r="F20" i="1"/>
  <c r="G20" i="1"/>
  <c r="H20" i="1"/>
  <c r="I20" i="1"/>
  <c r="J20" i="1"/>
  <c r="K20" i="1"/>
  <c r="L20" i="1"/>
  <c r="M20" i="1"/>
  <c r="N20" i="1"/>
  <c r="E20" i="1"/>
  <c r="E19" i="1"/>
  <c r="E18" i="1"/>
  <c r="E17" i="1"/>
  <c r="E12" i="1" l="1"/>
  <c r="F12" i="1"/>
  <c r="G12" i="1"/>
  <c r="H12" i="1"/>
  <c r="I12" i="1"/>
  <c r="J12" i="1"/>
  <c r="K12" i="1"/>
  <c r="L12" i="1"/>
  <c r="M11" i="1"/>
  <c r="N11" i="1"/>
  <c r="M12" i="1"/>
  <c r="N12" i="1"/>
  <c r="M13" i="1"/>
  <c r="N13" i="1"/>
  <c r="M14" i="1"/>
  <c r="N14" i="1"/>
  <c r="M15" i="1"/>
  <c r="N15" i="1"/>
  <c r="M16" i="1"/>
  <c r="N16" i="1"/>
  <c r="N10" i="1"/>
  <c r="M10" i="1"/>
  <c r="A69" i="1" l="1"/>
  <c r="D69" i="1"/>
  <c r="C69" i="1"/>
  <c r="E69" i="1"/>
  <c r="F69" i="1"/>
  <c r="G69" i="1"/>
  <c r="H69" i="1"/>
  <c r="I69" i="1"/>
  <c r="J69" i="1"/>
  <c r="K69" i="1"/>
  <c r="L69" i="1"/>
  <c r="M69" i="1"/>
  <c r="N69" i="1"/>
  <c r="A70" i="1"/>
  <c r="D70" i="1"/>
  <c r="C70" i="1"/>
  <c r="E70" i="1"/>
  <c r="F70" i="1"/>
  <c r="G70" i="1"/>
  <c r="H70" i="1"/>
  <c r="I70" i="1"/>
  <c r="J70" i="1"/>
  <c r="K70" i="1"/>
  <c r="L70" i="1"/>
  <c r="M70" i="1"/>
  <c r="N70" i="1"/>
  <c r="A72" i="1"/>
  <c r="D72" i="1"/>
  <c r="C72" i="1"/>
  <c r="E72" i="1"/>
  <c r="F72" i="1"/>
  <c r="G72" i="1"/>
  <c r="H72" i="1"/>
  <c r="I72" i="1"/>
  <c r="J72" i="1"/>
  <c r="K72" i="1"/>
  <c r="L72" i="1"/>
  <c r="M72" i="1"/>
  <c r="N72" i="1"/>
  <c r="A73" i="1"/>
  <c r="D73" i="1"/>
  <c r="C73" i="1"/>
  <c r="E73" i="1"/>
  <c r="F73" i="1"/>
  <c r="G73" i="1"/>
  <c r="H73" i="1"/>
  <c r="I73" i="1"/>
  <c r="J73" i="1"/>
  <c r="K73" i="1"/>
  <c r="L73" i="1"/>
  <c r="M73" i="1"/>
  <c r="N73" i="1"/>
  <c r="A74" i="1"/>
  <c r="D74" i="1"/>
  <c r="C74" i="1"/>
  <c r="E74" i="1"/>
  <c r="F74" i="1"/>
  <c r="G74" i="1"/>
  <c r="H74" i="1"/>
  <c r="I74" i="1"/>
  <c r="J74" i="1"/>
  <c r="K74" i="1"/>
  <c r="L74" i="1"/>
  <c r="M74" i="1"/>
  <c r="N74" i="1"/>
  <c r="A75" i="1"/>
  <c r="D75" i="1"/>
  <c r="C75" i="1"/>
  <c r="E75" i="1"/>
  <c r="F75" i="1"/>
  <c r="G75" i="1"/>
  <c r="H75" i="1"/>
  <c r="I75" i="1"/>
  <c r="J75" i="1"/>
  <c r="K75" i="1"/>
  <c r="L75" i="1"/>
  <c r="M75" i="1"/>
  <c r="N75" i="1"/>
  <c r="A76" i="1"/>
  <c r="D76" i="1"/>
  <c r="C76" i="1"/>
  <c r="E76" i="1"/>
  <c r="F76" i="1"/>
  <c r="G76" i="1"/>
  <c r="H76" i="1"/>
  <c r="I76" i="1"/>
  <c r="J76" i="1"/>
  <c r="K76" i="1"/>
  <c r="L76" i="1"/>
  <c r="M76" i="1"/>
  <c r="N76" i="1"/>
  <c r="A77" i="1"/>
  <c r="D77" i="1"/>
  <c r="C77" i="1"/>
  <c r="E77" i="1"/>
  <c r="F77" i="1"/>
  <c r="G77" i="1"/>
  <c r="H77" i="1"/>
  <c r="I77" i="1"/>
  <c r="J77" i="1"/>
  <c r="K77" i="1"/>
  <c r="L77" i="1"/>
  <c r="M77" i="1"/>
  <c r="N77" i="1"/>
  <c r="A78" i="1"/>
  <c r="D78" i="1"/>
  <c r="C78" i="1"/>
  <c r="E78" i="1"/>
  <c r="F78" i="1"/>
  <c r="G78" i="1"/>
  <c r="H78" i="1"/>
  <c r="I78" i="1"/>
  <c r="J78" i="1"/>
  <c r="K78" i="1"/>
  <c r="L78" i="1"/>
  <c r="M78" i="1"/>
  <c r="N78" i="1"/>
  <c r="O78" i="1"/>
  <c r="O77" i="1"/>
  <c r="O76" i="1"/>
  <c r="O75" i="1"/>
  <c r="O74" i="1"/>
  <c r="O73" i="1"/>
  <c r="O72" i="1"/>
  <c r="O70" i="1"/>
  <c r="O69" i="1"/>
  <c r="M3" i="1"/>
  <c r="N3" i="1"/>
  <c r="M4" i="1"/>
  <c r="N4" i="1"/>
  <c r="M5" i="1"/>
  <c r="N5" i="1"/>
  <c r="M6" i="1"/>
  <c r="N6" i="1"/>
  <c r="M8" i="1"/>
  <c r="N8" i="1"/>
  <c r="M9" i="1"/>
  <c r="N9" i="1"/>
  <c r="L3" i="1" l="1"/>
  <c r="E1" i="1" l="1"/>
  <c r="F1" i="1" l="1"/>
  <c r="G1" i="1" l="1"/>
  <c r="H1" i="1" l="1"/>
  <c r="I1" i="1" l="1"/>
  <c r="J1" i="1" l="1"/>
  <c r="L1" i="1" l="1"/>
  <c r="K1" i="1"/>
  <c r="M1" i="1" l="1"/>
  <c r="N1" i="1" l="1"/>
  <c r="G7" i="1" l="1"/>
  <c r="I2" i="1"/>
  <c r="I5" i="1"/>
  <c r="E9" i="1"/>
  <c r="I7" i="1"/>
  <c r="J2" i="1"/>
  <c r="I8" i="1"/>
  <c r="H3" i="1"/>
  <c r="F8" i="1"/>
  <c r="I9" i="1"/>
  <c r="J5" i="1"/>
  <c r="E4" i="1"/>
  <c r="J7" i="1"/>
  <c r="J3" i="1"/>
  <c r="K9" i="1"/>
  <c r="E8" i="1"/>
  <c r="E3" i="1"/>
  <c r="F9" i="1"/>
  <c r="J6" i="1"/>
  <c r="K2" i="1"/>
  <c r="E5" i="1"/>
  <c r="J8" i="1"/>
  <c r="F5" i="1"/>
  <c r="K8" i="1"/>
  <c r="F6" i="1"/>
  <c r="I6" i="1"/>
  <c r="E6" i="1"/>
  <c r="J9" i="1"/>
  <c r="I4" i="1"/>
  <c r="E7" i="1"/>
  <c r="F2" i="1"/>
  <c r="H5" i="1"/>
  <c r="I3" i="1"/>
  <c r="H6" i="1"/>
  <c r="K4" i="1"/>
  <c r="H7" i="1"/>
  <c r="L5" i="1"/>
  <c r="H4" i="1"/>
  <c r="K3" i="1"/>
  <c r="G6" i="1"/>
  <c r="L4" i="1"/>
  <c r="H8" i="1"/>
  <c r="G3" i="1"/>
  <c r="H9" i="1"/>
  <c r="G4" i="1"/>
  <c r="L6" i="1"/>
  <c r="L9" i="1"/>
  <c r="G2" i="1"/>
  <c r="G8" i="1"/>
  <c r="K5" i="1"/>
  <c r="G9" i="1"/>
  <c r="F4" i="1"/>
  <c r="K6" i="1"/>
  <c r="L2" i="1"/>
  <c r="F3" i="1"/>
  <c r="K7" i="1"/>
  <c r="L7" i="1"/>
  <c r="G5" i="1"/>
  <c r="L8" i="1"/>
  <c r="J4" i="1"/>
  <c r="F7" i="1"/>
  <c r="H2" i="1"/>
  <c r="E2" i="1" l="1"/>
  <c r="M7" i="1" l="1"/>
  <c r="M2" i="1" l="1"/>
  <c r="N7" i="1" l="1"/>
  <c r="N2" i="1" l="1"/>
</calcChain>
</file>

<file path=xl/sharedStrings.xml><?xml version="1.0" encoding="utf-8"?>
<sst xmlns="http://schemas.openxmlformats.org/spreadsheetml/2006/main" count="57" uniqueCount="37">
  <si>
    <t>BKT</t>
  </si>
  <si>
    <t>Yksityinen kulutus</t>
  </si>
  <si>
    <t>Vienti</t>
  </si>
  <si>
    <t>Tuonti</t>
  </si>
  <si>
    <t>sarja_nmi</t>
  </si>
  <si>
    <t>muunnos</t>
  </si>
  <si>
    <t>vuosimuutos</t>
  </si>
  <si>
    <t>Julkinen kulutus</t>
  </si>
  <si>
    <t>Yksityiset investoinnit</t>
  </si>
  <si>
    <t>Julkiset investoinnit</t>
  </si>
  <si>
    <t>StatFin/kan/ntp/statfin_ntp_pxt_132h.px</t>
  </si>
  <si>
    <t>id</t>
  </si>
  <si>
    <t>B1GMH Bruttokansantuote markkinahintaan; Alkuperäinen sarja, viitevuosi 2015, miljoonaa euroa</t>
  </si>
  <si>
    <t>P7R Tavaroiden ja palvelujen tuonti, tulona; Alkuperäinen sarja, viitevuosi 2015, miljoonaa euroa</t>
  </si>
  <si>
    <t>P6K Tavaroiden ja palvelujen vienti, menona; Alkuperäinen sarja, viitevuosi 2015, miljoonaa euroa</t>
  </si>
  <si>
    <t>P3KS14_S15 Yksityiset kulutusmenot, menona; Alkuperäinen sarja, viitevuosi 2015, miljoonaa euroa</t>
  </si>
  <si>
    <t>P3KS13 Julkiset kulutusmenot, menona; Alkuperäinen sarja, viitevuosi 2015, miljoonaa euroa</t>
  </si>
  <si>
    <t>P51K Kiinteän pääoman bruttomuodostus, menona; Alkuperäinen sarja, viitevuosi 2015, miljoonaa euroa</t>
  </si>
  <si>
    <t>P51KXS13 Yksityiset investoinnit; Alkuperäinen sarja, viitevuosi 2015, miljoonaa euroa</t>
  </si>
  <si>
    <t>P51KS13 Julkiset investoinnit; Alkuperäinen sarja, viitevuosi 2015, miljoonaa euroa</t>
  </si>
  <si>
    <t>filter</t>
  </si>
  <si>
    <t>Investoinnit</t>
  </si>
  <si>
    <t>Ohjauskorko, EKP</t>
  </si>
  <si>
    <t>Euribor 12 kk</t>
  </si>
  <si>
    <t>Raakaöljy, Brent</t>
  </si>
  <si>
    <t>Euro/USD</t>
  </si>
  <si>
    <t>10V USA</t>
  </si>
  <si>
    <t>10v Saksa</t>
  </si>
  <si>
    <t>10v Suomi</t>
  </si>
  <si>
    <t>eia/PET.RBRTE.M</t>
  </si>
  <si>
    <t>Europe Brent Spot Price FOB, Monthly; Dollars per Barrel; Monthly</t>
  </si>
  <si>
    <t>Työllisyysaste</t>
  </si>
  <si>
    <t>Työttömyysaste</t>
  </si>
  <si>
    <t>StatFin/tym/tyti/kk/statfin_tyti_pxt_135z.px</t>
  </si>
  <si>
    <t>Työvoima</t>
  </si>
  <si>
    <t>Työlliset</t>
  </si>
  <si>
    <t>trendi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</si>
</sst>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0"/>
      <name val="Times New Roman"/>
      <family val="1"/>
    </font>
    <font>
      <sz val="10"/>
      <color indexed="57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2" fillId="0" borderId="0" xfId="0" applyNumberFormat="1" applyFont="1"/>
    <xf numFmtId="1" fontId="3" fillId="0" borderId="0" xfId="0" applyNumberFormat="1" applyFont="1"/>
    <xf numFmtId="0" fontId="1" fillId="0" borderId="0" xfId="0" applyFont="1"/>
    <xf numFmtId="0" fontId="0" fillId="0" borderId="0" xfId="0" applyNumberFormat="1"/>
    <xf numFmtId="0" fontId="0" fillId="0" borderId="0" xfId="0" applyFont="1"/>
    <xf numFmtId="1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try.sharepoint.com/sites/Ennuste/Shared%20Documents/KT/Taulut%20KT/Laskentataulukot/5a%20Huoltotase%20ja%20kasvukontribuutio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try.sharepoint.com/sites/Ennuste/Shared%20Documents/KT/Taulut%20KT/Laskentataulukot/1%20Markkina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try.sharepoint.com/sites/Ennuste/Shared%20Documents/KT/Taulut%20KT/Laskentataulukot/5c%20Ty&#246;llisyy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try.sharepoint.com/sites/Ennuste/Shared%20Documents/KT/Taulut%20KT/Laskentataulukot/KTdata/KTdata_Q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rkinnät"/>
      <sheetName val="Huoltotase, iterointi"/>
      <sheetName val="Huoltotase, iterointi (POP)"/>
      <sheetName val="Sektorit"/>
      <sheetName val="Kaavio7"/>
    </sheetNames>
    <sheetDataSet>
      <sheetData sheetId="0"/>
      <sheetData sheetId="1">
        <row r="3">
          <cell r="D3">
            <v>2014</v>
          </cell>
          <cell r="E3">
            <v>2015</v>
          </cell>
          <cell r="F3">
            <v>2016</v>
          </cell>
          <cell r="G3">
            <v>2017</v>
          </cell>
          <cell r="H3">
            <v>2018</v>
          </cell>
          <cell r="I3">
            <v>2019</v>
          </cell>
          <cell r="J3">
            <v>2020</v>
          </cell>
          <cell r="K3">
            <v>2021</v>
          </cell>
          <cell r="L3">
            <v>2022</v>
          </cell>
          <cell r="M3">
            <v>2023</v>
          </cell>
        </row>
        <row r="5">
          <cell r="D5">
            <v>-3.6490815688207112E-3</v>
          </cell>
          <cell r="E5">
            <v>5.4365921176549037E-3</v>
          </cell>
          <cell r="F5">
            <v>2.8114577666343399E-2</v>
          </cell>
          <cell r="G5">
            <v>3.1924096296841675E-2</v>
          </cell>
          <cell r="H5">
            <v>1.1419475087619091E-2</v>
          </cell>
          <cell r="I5">
            <v>1.2207541430252933E-2</v>
          </cell>
          <cell r="J5">
            <v>-2.2996916322584049E-2</v>
          </cell>
          <cell r="K5">
            <v>3.4745626705183774E-2</v>
          </cell>
          <cell r="L5">
            <v>4.7042944009109003E-3</v>
          </cell>
          <cell r="M5">
            <v>9.5776649327357528E-3</v>
          </cell>
        </row>
        <row r="6">
          <cell r="D6">
            <v>-8.9691461372877201E-3</v>
          </cell>
          <cell r="E6">
            <v>1.9629138007320801E-2</v>
          </cell>
          <cell r="F6">
            <v>5.7214617276158064E-2</v>
          </cell>
          <cell r="G6">
            <v>4.3135401378143756E-2</v>
          </cell>
          <cell r="H6">
            <v>5.7317625736293509E-2</v>
          </cell>
          <cell r="I6">
            <v>2.363740935797809E-2</v>
          </cell>
          <cell r="J6">
            <v>-6.6432372285692209E-2</v>
          </cell>
          <cell r="K6">
            <v>5.3363858435903078E-2</v>
          </cell>
          <cell r="L6">
            <v>3.5000000000000003E-2</v>
          </cell>
          <cell r="M6">
            <v>3.5000000000000003E-2</v>
          </cell>
        </row>
        <row r="8">
          <cell r="D8">
            <v>-1.9516814182569009E-2</v>
          </cell>
          <cell r="E8">
            <v>3.916676726624102E-3</v>
          </cell>
          <cell r="F8">
            <v>3.8933796512793162E-2</v>
          </cell>
          <cell r="G8">
            <v>8.8221299142221543E-2</v>
          </cell>
          <cell r="H8">
            <v>1.503208499273212E-2</v>
          </cell>
          <cell r="I8">
            <v>6.6747389132737922E-2</v>
          </cell>
          <cell r="J8">
            <v>-7.4729328560202535E-2</v>
          </cell>
          <cell r="K8">
            <v>4.6569234580133845E-2</v>
          </cell>
          <cell r="L8">
            <v>2.5000000000000001E-2</v>
          </cell>
          <cell r="M8">
            <v>3.5000000000000003E-2</v>
          </cell>
        </row>
        <row r="10">
          <cell r="D10">
            <v>6.0635653409091272E-3</v>
          </cell>
          <cell r="E10">
            <v>1.606911218375795E-2</v>
          </cell>
          <cell r="F10">
            <v>2.4291322170499452E-2</v>
          </cell>
          <cell r="G10">
            <v>7.5631035856911222E-3</v>
          </cell>
          <cell r="H10">
            <v>1.712487272054064E-2</v>
          </cell>
          <cell r="I10">
            <v>7.3220372637918807E-3</v>
          </cell>
          <cell r="J10">
            <v>-4.0951762995573016E-2</v>
          </cell>
          <cell r="K10">
            <v>3.1412984833043556E-2</v>
          </cell>
          <cell r="L10">
            <v>0.01</v>
          </cell>
          <cell r="M10">
            <v>1.4999999999999999E-2</v>
          </cell>
        </row>
        <row r="11">
          <cell r="D11">
            <v>-3.2508224972583877E-3</v>
          </cell>
          <cell r="E11">
            <v>1.2711697905615216E-2</v>
          </cell>
          <cell r="F11">
            <v>8.5556310020371562E-3</v>
          </cell>
          <cell r="G11">
            <v>2.0967183472473394E-3</v>
          </cell>
          <cell r="H11">
            <v>1.9579614166426618E-2</v>
          </cell>
          <cell r="I11">
            <v>2.0163795537983642E-2</v>
          </cell>
          <cell r="J11">
            <v>4.3184586424538374E-3</v>
          </cell>
          <cell r="K11">
            <v>3.1734656376332326E-2</v>
          </cell>
          <cell r="L11">
            <v>0.01</v>
          </cell>
          <cell r="M11">
            <v>0.03</v>
          </cell>
        </row>
        <row r="12">
          <cell r="D12">
            <v>-1.832886466528949E-2</v>
          </cell>
          <cell r="E12">
            <v>4.6789648070206802E-3</v>
          </cell>
          <cell r="F12">
            <v>8.9845577912962105E-2</v>
          </cell>
          <cell r="G12">
            <v>4.7598601484389436E-2</v>
          </cell>
          <cell r="H12">
            <v>3.5970099732615113E-2</v>
          </cell>
          <cell r="I12">
            <v>-1.4826676714393416E-2</v>
          </cell>
          <cell r="J12">
            <v>-3.250913124127508E-3</v>
          </cell>
          <cell r="K12">
            <v>1.2086794697158565E-2</v>
          </cell>
          <cell r="L12">
            <v>8.7910106653121822E-3</v>
          </cell>
          <cell r="M12">
            <v>-1.8035615641168956E-2</v>
          </cell>
        </row>
        <row r="13">
          <cell r="D13">
            <v>-2.5162513542795195E-2</v>
          </cell>
          <cell r="E13">
            <v>2.7173460031674646E-2</v>
          </cell>
          <cell r="F13">
            <v>8.0418729205550488E-2</v>
          </cell>
          <cell r="G13">
            <v>5.7182915227079301E-2</v>
          </cell>
          <cell r="H13">
            <v>3.0976175815847995E-2</v>
          </cell>
          <cell r="I13">
            <v>-2.3108375063168984E-2</v>
          </cell>
          <cell r="J13">
            <v>-2.9110233258088813E-2</v>
          </cell>
          <cell r="K13">
            <v>4.5725357229353447E-2</v>
          </cell>
          <cell r="L13">
            <v>1.4999999999999999E-2</v>
          </cell>
          <cell r="M13">
            <v>-0.03</v>
          </cell>
        </row>
        <row r="14">
          <cell r="D14">
            <v>1.0958265329913841E-2</v>
          </cell>
          <cell r="E14">
            <v>-8.8099630996309908E-2</v>
          </cell>
          <cell r="F14">
            <v>0.13391502276176026</v>
          </cell>
          <cell r="G14">
            <v>4.6838407494145251E-3</v>
          </cell>
          <cell r="H14">
            <v>5.9496059496059406E-2</v>
          </cell>
          <cell r="I14">
            <v>2.3572551073860692E-2</v>
          </cell>
          <cell r="J14">
            <v>0.11187308085977477</v>
          </cell>
          <cell r="K14">
            <v>-0.12004050446469672</v>
          </cell>
          <cell r="L14">
            <v>-0.02</v>
          </cell>
          <cell r="M14">
            <v>0.04</v>
          </cell>
        </row>
      </sheetData>
      <sheetData sheetId="2"/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öttö"/>
    </sheetNames>
    <sheetDataSet>
      <sheetData sheetId="0">
        <row r="4">
          <cell r="L4">
            <v>0</v>
          </cell>
          <cell r="M4">
            <v>0</v>
          </cell>
        </row>
        <row r="5">
          <cell r="L5">
            <v>-5.0000000000000001E-3</v>
          </cell>
          <cell r="M5">
            <v>-2E-3</v>
          </cell>
        </row>
        <row r="6">
          <cell r="D6">
            <v>99.023333333333298</v>
          </cell>
          <cell r="E6">
            <v>52.353333333333303</v>
          </cell>
          <cell r="F6">
            <v>43.548333333333296</v>
          </cell>
          <cell r="G6">
            <v>54.247500000000002</v>
          </cell>
          <cell r="H6">
            <v>71.060833333333306</v>
          </cell>
          <cell r="I6">
            <v>64.358333333333306</v>
          </cell>
          <cell r="J6">
            <v>41.759166666666701</v>
          </cell>
          <cell r="K6">
            <v>70.665833333333296</v>
          </cell>
          <cell r="L6">
            <v>90</v>
          </cell>
          <cell r="M6">
            <v>68</v>
          </cell>
        </row>
        <row r="7">
          <cell r="L7">
            <v>1.18</v>
          </cell>
          <cell r="M7">
            <v>1.18</v>
          </cell>
        </row>
        <row r="8">
          <cell r="L8">
            <v>1.4999999999999999E-2</v>
          </cell>
          <cell r="M8">
            <v>0.02</v>
          </cell>
        </row>
        <row r="9">
          <cell r="L9">
            <v>-3.0000000000000001E-3</v>
          </cell>
          <cell r="M9">
            <v>0</v>
          </cell>
        </row>
        <row r="10">
          <cell r="L10">
            <v>0</v>
          </cell>
          <cell r="M10">
            <v>3.0000000000000001E-3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rkinnät"/>
      <sheetName val="Yhteenveto"/>
      <sheetName val="Syöttö Työllisyys"/>
      <sheetName val="Syöttö Työll t-al"/>
      <sheetName val="Apu työlliset"/>
      <sheetName val="Työllisyys Laaja"/>
      <sheetName val="Työtunnit Laaja"/>
      <sheetName val="Data apu"/>
    </sheetNames>
    <sheetDataSet>
      <sheetData sheetId="0"/>
      <sheetData sheetId="1"/>
      <sheetData sheetId="2">
        <row r="20">
          <cell r="D20">
            <v>2651</v>
          </cell>
          <cell r="E20">
            <v>2652</v>
          </cell>
          <cell r="F20">
            <v>2653</v>
          </cell>
          <cell r="G20">
            <v>2674</v>
          </cell>
          <cell r="H20">
            <v>2709</v>
          </cell>
          <cell r="I20">
            <v>2717</v>
          </cell>
          <cell r="J20">
            <v>2704</v>
          </cell>
          <cell r="K20">
            <v>2766</v>
          </cell>
          <cell r="L20">
            <v>2793.66</v>
          </cell>
          <cell r="M20">
            <v>2807.6282999999994</v>
          </cell>
        </row>
        <row r="21">
          <cell r="D21">
            <v>2419</v>
          </cell>
          <cell r="E21">
            <v>2402</v>
          </cell>
          <cell r="F21">
            <v>2417</v>
          </cell>
          <cell r="G21">
            <v>2441</v>
          </cell>
          <cell r="H21">
            <v>2507</v>
          </cell>
          <cell r="I21">
            <v>2533</v>
          </cell>
          <cell r="J21">
            <v>2495</v>
          </cell>
          <cell r="K21">
            <v>2555</v>
          </cell>
          <cell r="L21">
            <v>2593.3249999999998</v>
          </cell>
          <cell r="M21">
            <v>2606.2916249999994</v>
          </cell>
        </row>
        <row r="28">
          <cell r="D28">
            <v>0.67573761099971352</v>
          </cell>
          <cell r="E28">
            <v>0.6714614499424626</v>
          </cell>
          <cell r="F28">
            <v>0.67860236788911343</v>
          </cell>
          <cell r="G28">
            <v>0.687337003767024</v>
          </cell>
          <cell r="H28">
            <v>0.70747310264611807</v>
          </cell>
          <cell r="I28">
            <v>0.71616102683780625</v>
          </cell>
          <cell r="J28">
            <v>0.707395498392283</v>
          </cell>
          <cell r="K28">
            <v>0.72285630670178525</v>
          </cell>
          <cell r="L28">
            <v>0.73528958892353924</v>
          </cell>
          <cell r="M28">
            <v>0.73896603686815698</v>
          </cell>
        </row>
        <row r="29">
          <cell r="D29">
            <v>8.7514145605431914E-2</v>
          </cell>
          <cell r="E29">
            <v>9.4268476621417796E-2</v>
          </cell>
          <cell r="F29">
            <v>8.8955898982284204E-2</v>
          </cell>
          <cell r="G29">
            <v>8.713537771129394E-2</v>
          </cell>
          <cell r="H29">
            <v>7.4566260612772245E-2</v>
          </cell>
          <cell r="I29">
            <v>6.7721751932278251E-2</v>
          </cell>
          <cell r="J29">
            <v>7.729289940828403E-2</v>
          </cell>
          <cell r="K29">
            <v>7.6644974692697029E-2</v>
          </cell>
          <cell r="L29">
            <v>7.1710587544654703E-2</v>
          </cell>
          <cell r="M29">
            <v>7.1710587544654703E-2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oltotase_cp"/>
      <sheetName val="Huoltotase_vol"/>
      <sheetName val="Työlliset"/>
      <sheetName val="Tunnit"/>
      <sheetName val="Työlliset_tol"/>
      <sheetName val="Tunnit_tol"/>
    </sheetNames>
    <sheetDataSet>
      <sheetData sheetId="0"/>
      <sheetData sheetId="1">
        <row r="2">
          <cell r="A2" t="str">
            <v>StatFin/kan/ntp/statfin_ntp_pxt_132h.px</v>
          </cell>
          <cell r="B2" t="str">
            <v>vuosisumma</v>
          </cell>
          <cell r="C2" t="str">
            <v>B1GMH Bruttokansantuote markkinahintaan; Alkuperäinen sarja, viitevuosi 2015, miljoonaa euroa</v>
          </cell>
          <cell r="D2">
            <v>211012</v>
          </cell>
          <cell r="E2">
            <v>210242</v>
          </cell>
          <cell r="F2">
            <v>211385</v>
          </cell>
          <cell r="G2">
            <v>217328</v>
          </cell>
          <cell r="H2">
            <v>224266</v>
          </cell>
          <cell r="I2">
            <v>226827</v>
          </cell>
          <cell r="J2">
            <v>229596</v>
          </cell>
          <cell r="K2">
            <v>224316</v>
          </cell>
          <cell r="L2">
            <v>232110</v>
          </cell>
        </row>
        <row r="5">
          <cell r="A5" t="str">
            <v>StatFin/kan/ntp/statfin_ntp_pxt_132h.px</v>
          </cell>
          <cell r="B5" t="str">
            <v>vuosisumma</v>
          </cell>
          <cell r="C5" t="str">
            <v>P7R Tavaroiden ja palvelujen tuonti, tulona; Alkuperäinen sarja, viitevuosi 2015, miljoonaa euroa</v>
          </cell>
          <cell r="D5">
            <v>75258</v>
          </cell>
          <cell r="E5">
            <v>74583</v>
          </cell>
          <cell r="F5">
            <v>76047</v>
          </cell>
          <cell r="G5">
            <v>80398</v>
          </cell>
          <cell r="H5">
            <v>83866</v>
          </cell>
          <cell r="I5">
            <v>88673</v>
          </cell>
          <cell r="J5">
            <v>90769</v>
          </cell>
          <cell r="K5">
            <v>84739</v>
          </cell>
          <cell r="L5">
            <v>89261</v>
          </cell>
        </row>
        <row r="8">
          <cell r="A8" t="str">
            <v>StatFin/kan/ntp/statfin_ntp_pxt_132h.px</v>
          </cell>
          <cell r="B8" t="str">
            <v>vuosisumma</v>
          </cell>
          <cell r="C8" t="str">
            <v>P6K Tavaroiden ja palvelujen vienti, menona; Alkuperäinen sarja, viitevuosi 2015, miljoonaa euroa</v>
          </cell>
          <cell r="D8">
            <v>76037</v>
          </cell>
          <cell r="E8">
            <v>74553</v>
          </cell>
          <cell r="F8">
            <v>74845</v>
          </cell>
          <cell r="G8">
            <v>77759</v>
          </cell>
          <cell r="H8">
            <v>84619</v>
          </cell>
          <cell r="I8">
            <v>85891</v>
          </cell>
          <cell r="J8">
            <v>91624</v>
          </cell>
          <cell r="K8">
            <v>84777</v>
          </cell>
          <cell r="L8">
            <v>88725</v>
          </cell>
        </row>
        <row r="23">
          <cell r="A23" t="str">
            <v>StatFin/kan/ntp/statfin_ntp_pxt_132h.px</v>
          </cell>
          <cell r="B23" t="str">
            <v>vuosisumma</v>
          </cell>
          <cell r="C23" t="str">
            <v>P3K Kulutusmenot, menona; Alkuperäinen sarja, viitevuosi 2015, miljoonaa euroa</v>
          </cell>
          <cell r="D23">
            <v>163703</v>
          </cell>
          <cell r="E23">
            <v>164220</v>
          </cell>
          <cell r="F23">
            <v>166689</v>
          </cell>
          <cell r="G23">
            <v>169927</v>
          </cell>
          <cell r="H23">
            <v>170931</v>
          </cell>
          <cell r="I23">
            <v>173984</v>
          </cell>
          <cell r="J23">
            <v>175930</v>
          </cell>
          <cell r="K23">
            <v>171165</v>
          </cell>
          <cell r="L23">
            <v>176559</v>
          </cell>
        </row>
        <row r="31">
          <cell r="A31" t="str">
            <v>StatFin/kan/ntp/statfin_ntp_pxt_132h.px</v>
          </cell>
          <cell r="B31" t="str">
            <v>vuosisumma</v>
          </cell>
          <cell r="C31" t="str">
            <v>P3KS13 Julkiset kulutusmenot, menona; Alkuperäinen sarja, viitevuosi 2015, miljoonaa euroa</v>
          </cell>
          <cell r="D31">
            <v>51064</v>
          </cell>
          <cell r="E31">
            <v>50898</v>
          </cell>
          <cell r="F31">
            <v>51545</v>
          </cell>
          <cell r="G31">
            <v>51986</v>
          </cell>
          <cell r="H31">
            <v>52095</v>
          </cell>
          <cell r="I31">
            <v>53115</v>
          </cell>
          <cell r="J31">
            <v>54186</v>
          </cell>
          <cell r="K31">
            <v>54420</v>
          </cell>
          <cell r="L31">
            <v>56147</v>
          </cell>
        </row>
        <row r="32">
          <cell r="A32" t="str">
            <v>StatFin/kan/ntp/statfin_ntp_pxt_132h.px</v>
          </cell>
          <cell r="B32" t="str">
            <v>vuosisumma</v>
          </cell>
          <cell r="C32" t="str">
            <v>P3KS14_S15 Yksityiset kulutusmenot, menona; Alkuperäinen sarja, viitevuosi 2015, miljoonaa euroa</v>
          </cell>
          <cell r="D32">
            <v>112640</v>
          </cell>
          <cell r="E32">
            <v>113323</v>
          </cell>
          <cell r="F32">
            <v>115144</v>
          </cell>
          <cell r="G32">
            <v>117941</v>
          </cell>
          <cell r="H32">
            <v>118833</v>
          </cell>
          <cell r="I32">
            <v>120868</v>
          </cell>
          <cell r="J32">
            <v>121753</v>
          </cell>
          <cell r="K32">
            <v>116767</v>
          </cell>
          <cell r="L32">
            <v>120435</v>
          </cell>
        </row>
        <row r="38">
          <cell r="A38" t="str">
            <v>StatFin/kan/ntp/statfin_ntp_pxt_132h.px</v>
          </cell>
          <cell r="B38" t="str">
            <v>vuosisumma</v>
          </cell>
          <cell r="C38" t="str">
            <v>P51K Kiinteän pääoman bruttomuodostus, menona; Alkuperäinen sarja, viitevuosi 2015, miljoonaa euroa</v>
          </cell>
          <cell r="D38">
            <v>45502</v>
          </cell>
          <cell r="E38">
            <v>44668</v>
          </cell>
          <cell r="F38">
            <v>44877</v>
          </cell>
          <cell r="G38">
            <v>48909</v>
          </cell>
          <cell r="H38">
            <v>51237</v>
          </cell>
          <cell r="I38">
            <v>53080</v>
          </cell>
          <cell r="J38">
            <v>52293</v>
          </cell>
          <cell r="K38">
            <v>52123</v>
          </cell>
          <cell r="L38">
            <v>52753</v>
          </cell>
        </row>
        <row r="48">
          <cell r="A48" t="str">
            <v>StatFin/kan/ntp/statfin_ntp_pxt_132h.px</v>
          </cell>
          <cell r="B48" t="str">
            <v>vuosisumma</v>
          </cell>
          <cell r="C48" t="str">
            <v>P51KS13 Julkiset investoinnit; Alkuperäinen sarja, viitevuosi 2015, miljoonaa euroa</v>
          </cell>
          <cell r="D48">
            <v>8578</v>
          </cell>
          <cell r="E48">
            <v>8672</v>
          </cell>
          <cell r="F48">
            <v>7908</v>
          </cell>
          <cell r="G48">
            <v>8967</v>
          </cell>
          <cell r="H48">
            <v>9009</v>
          </cell>
          <cell r="I48">
            <v>9545</v>
          </cell>
          <cell r="J48">
            <v>9770</v>
          </cell>
          <cell r="K48">
            <v>10863</v>
          </cell>
          <cell r="L48">
            <v>9559</v>
          </cell>
        </row>
        <row r="49">
          <cell r="A49" t="str">
            <v>StatFin/kan/ntp/statfin_ntp_pxt_132h.px</v>
          </cell>
          <cell r="B49" t="str">
            <v>vuosisumma</v>
          </cell>
          <cell r="C49" t="str">
            <v>P51KXS13 Yksityiset investoinnit; Alkuperäinen sarja, viitevuosi 2015, miljoonaa euroa</v>
          </cell>
          <cell r="D49">
            <v>36920</v>
          </cell>
          <cell r="E49">
            <v>35991</v>
          </cell>
          <cell r="F49">
            <v>36969</v>
          </cell>
          <cell r="G49">
            <v>39942</v>
          </cell>
          <cell r="H49">
            <v>42226</v>
          </cell>
          <cell r="I49">
            <v>43534</v>
          </cell>
          <cell r="J49">
            <v>42528</v>
          </cell>
          <cell r="K49">
            <v>41290</v>
          </cell>
          <cell r="L49">
            <v>43178</v>
          </cell>
        </row>
      </sheetData>
      <sheetData sheetId="2">
        <row r="5">
          <cell r="D5">
            <v>2230.1999999999998</v>
          </cell>
        </row>
      </sheetData>
      <sheetData sheetId="3">
        <row r="3">
          <cell r="D3">
            <v>615.9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F8266-A289-4E7B-843E-FBDDAD3BAAD2}">
  <dimension ref="A1:O78"/>
  <sheetViews>
    <sheetView tabSelected="1" topLeftCell="B1" workbookViewId="0">
      <selection activeCell="E17" sqref="E17:N20"/>
    </sheetView>
  </sheetViews>
  <sheetFormatPr defaultRowHeight="15" x14ac:dyDescent="0.25"/>
  <cols>
    <col min="1" max="2" width="27.42578125" customWidth="1"/>
    <col min="5" max="5" width="12" bestFit="1" customWidth="1"/>
  </cols>
  <sheetData>
    <row r="1" spans="1:14" x14ac:dyDescent="0.25">
      <c r="A1" t="s">
        <v>11</v>
      </c>
      <c r="B1" t="s">
        <v>20</v>
      </c>
      <c r="C1" t="s">
        <v>5</v>
      </c>
      <c r="D1" t="s">
        <v>4</v>
      </c>
      <c r="E1">
        <f>'[1]Huoltotase, iterointi'!D3</f>
        <v>2014</v>
      </c>
      <c r="F1">
        <f>'[1]Huoltotase, iterointi'!E3</f>
        <v>2015</v>
      </c>
      <c r="G1">
        <f>'[1]Huoltotase, iterointi'!F3</f>
        <v>2016</v>
      </c>
      <c r="H1">
        <f>'[1]Huoltotase, iterointi'!G3</f>
        <v>2017</v>
      </c>
      <c r="I1">
        <f>'[1]Huoltotase, iterointi'!H3</f>
        <v>2018</v>
      </c>
      <c r="J1">
        <f>'[1]Huoltotase, iterointi'!I3</f>
        <v>2019</v>
      </c>
      <c r="K1">
        <f>'[1]Huoltotase, iterointi'!J3</f>
        <v>2020</v>
      </c>
      <c r="L1">
        <f>'[1]Huoltotase, iterointi'!K3</f>
        <v>2021</v>
      </c>
      <c r="M1">
        <f>'[1]Huoltotase, iterointi'!L3</f>
        <v>2022</v>
      </c>
      <c r="N1">
        <f>'[1]Huoltotase, iterointi'!M3</f>
        <v>2023</v>
      </c>
    </row>
    <row r="2" spans="1:14" x14ac:dyDescent="0.25">
      <c r="A2" t="s">
        <v>10</v>
      </c>
      <c r="B2" t="s">
        <v>12</v>
      </c>
      <c r="C2" t="s">
        <v>6</v>
      </c>
      <c r="D2" t="s">
        <v>0</v>
      </c>
      <c r="E2">
        <f>100* '[1]Huoltotase, iterointi'!D5</f>
        <v>-0.36490815688207112</v>
      </c>
      <c r="F2">
        <f>100* '[1]Huoltotase, iterointi'!E5</f>
        <v>0.54365921176549037</v>
      </c>
      <c r="G2">
        <f>100* '[1]Huoltotase, iterointi'!F5</f>
        <v>2.8114577666343399</v>
      </c>
      <c r="H2">
        <f>100* '[1]Huoltotase, iterointi'!G5</f>
        <v>3.1924096296841675</v>
      </c>
      <c r="I2">
        <f>100* '[1]Huoltotase, iterointi'!H5</f>
        <v>1.1419475087619091</v>
      </c>
      <c r="J2">
        <f>100* '[1]Huoltotase, iterointi'!I5</f>
        <v>1.2207541430252933</v>
      </c>
      <c r="K2">
        <f>100* '[1]Huoltotase, iterointi'!J5</f>
        <v>-2.2996916322584049</v>
      </c>
      <c r="L2">
        <f>100* '[1]Huoltotase, iterointi'!K5</f>
        <v>3.4745626705183774</v>
      </c>
      <c r="M2">
        <f>100* '[1]Huoltotase, iterointi'!L5</f>
        <v>0.47042944009109006</v>
      </c>
      <c r="N2">
        <f>100* '[1]Huoltotase, iterointi'!M5</f>
        <v>0.95776649327357533</v>
      </c>
    </row>
    <row r="3" spans="1:14" x14ac:dyDescent="0.25">
      <c r="A3" t="s">
        <v>10</v>
      </c>
      <c r="B3" t="s">
        <v>13</v>
      </c>
      <c r="C3" t="s">
        <v>6</v>
      </c>
      <c r="D3" t="s">
        <v>3</v>
      </c>
      <c r="E3">
        <f>100* '[1]Huoltotase, iterointi'!D6</f>
        <v>-0.89691461372877201</v>
      </c>
      <c r="F3">
        <f>100* '[1]Huoltotase, iterointi'!E6</f>
        <v>1.9629138007320801</v>
      </c>
      <c r="G3">
        <f>100* '[1]Huoltotase, iterointi'!F6</f>
        <v>5.7214617276158064</v>
      </c>
      <c r="H3">
        <f>100* '[1]Huoltotase, iterointi'!G6</f>
        <v>4.3135401378143756</v>
      </c>
      <c r="I3">
        <f>100* '[1]Huoltotase, iterointi'!H6</f>
        <v>5.7317625736293509</v>
      </c>
      <c r="J3">
        <f>100* '[1]Huoltotase, iterointi'!I6</f>
        <v>2.363740935797809</v>
      </c>
      <c r="K3">
        <f>100* '[1]Huoltotase, iterointi'!J6</f>
        <v>-6.6432372285692214</v>
      </c>
      <c r="L3">
        <f>100* '[1]Huoltotase, iterointi'!K6</f>
        <v>5.3363858435903078</v>
      </c>
      <c r="M3">
        <f>100* '[1]Huoltotase, iterointi'!L6</f>
        <v>3.5000000000000004</v>
      </c>
      <c r="N3">
        <f>100* '[1]Huoltotase, iterointi'!M6</f>
        <v>3.5000000000000004</v>
      </c>
    </row>
    <row r="4" spans="1:14" x14ac:dyDescent="0.25">
      <c r="A4" t="s">
        <v>10</v>
      </c>
      <c r="B4" t="s">
        <v>14</v>
      </c>
      <c r="C4" t="s">
        <v>6</v>
      </c>
      <c r="D4" t="s">
        <v>2</v>
      </c>
      <c r="E4">
        <f>100* '[1]Huoltotase, iterointi'!D8</f>
        <v>-1.9516814182569009</v>
      </c>
      <c r="F4">
        <f>100* '[1]Huoltotase, iterointi'!E8</f>
        <v>0.3916676726624102</v>
      </c>
      <c r="G4">
        <f>100* '[1]Huoltotase, iterointi'!F8</f>
        <v>3.8933796512793162</v>
      </c>
      <c r="H4">
        <f>100* '[1]Huoltotase, iterointi'!G8</f>
        <v>8.8221299142221543</v>
      </c>
      <c r="I4">
        <f>100* '[1]Huoltotase, iterointi'!H8</f>
        <v>1.503208499273212</v>
      </c>
      <c r="J4">
        <f>100* '[1]Huoltotase, iterointi'!I8</f>
        <v>6.6747389132737922</v>
      </c>
      <c r="K4">
        <f>100* '[1]Huoltotase, iterointi'!J8</f>
        <v>-7.4729328560202539</v>
      </c>
      <c r="L4">
        <f>100* '[1]Huoltotase, iterointi'!K8</f>
        <v>4.6569234580133845</v>
      </c>
      <c r="M4">
        <f>100* '[1]Huoltotase, iterointi'!L8</f>
        <v>2.5</v>
      </c>
      <c r="N4">
        <f>100* '[1]Huoltotase, iterointi'!M8</f>
        <v>3.5000000000000004</v>
      </c>
    </row>
    <row r="5" spans="1:14" x14ac:dyDescent="0.25">
      <c r="A5" t="s">
        <v>10</v>
      </c>
      <c r="B5" t="s">
        <v>15</v>
      </c>
      <c r="C5" t="s">
        <v>6</v>
      </c>
      <c r="D5" t="s">
        <v>1</v>
      </c>
      <c r="E5">
        <f>100* '[1]Huoltotase, iterointi'!D10</f>
        <v>0.60635653409091272</v>
      </c>
      <c r="F5">
        <f>100* '[1]Huoltotase, iterointi'!E10</f>
        <v>1.606911218375795</v>
      </c>
      <c r="G5">
        <f>100* '[1]Huoltotase, iterointi'!F10</f>
        <v>2.4291322170499452</v>
      </c>
      <c r="H5">
        <f>100* '[1]Huoltotase, iterointi'!G10</f>
        <v>0.75631035856911222</v>
      </c>
      <c r="I5">
        <f>100* '[1]Huoltotase, iterointi'!H10</f>
        <v>1.712487272054064</v>
      </c>
      <c r="J5">
        <f>100* '[1]Huoltotase, iterointi'!I10</f>
        <v>0.73220372637918807</v>
      </c>
      <c r="K5">
        <f>100* '[1]Huoltotase, iterointi'!J10</f>
        <v>-4.095176299557302</v>
      </c>
      <c r="L5">
        <f>100* '[1]Huoltotase, iterointi'!K10</f>
        <v>3.1412984833043556</v>
      </c>
      <c r="M5">
        <f>100* '[1]Huoltotase, iterointi'!L10</f>
        <v>1</v>
      </c>
      <c r="N5">
        <f>100* '[1]Huoltotase, iterointi'!M10</f>
        <v>1.5</v>
      </c>
    </row>
    <row r="6" spans="1:14" x14ac:dyDescent="0.25">
      <c r="A6" t="s">
        <v>10</v>
      </c>
      <c r="B6" t="s">
        <v>16</v>
      </c>
      <c r="C6" t="s">
        <v>6</v>
      </c>
      <c r="D6" t="s">
        <v>7</v>
      </c>
      <c r="E6">
        <f>100* '[1]Huoltotase, iterointi'!D11</f>
        <v>-0.32508224972583877</v>
      </c>
      <c r="F6">
        <f>100* '[1]Huoltotase, iterointi'!E11</f>
        <v>1.2711697905615216</v>
      </c>
      <c r="G6">
        <f>100* '[1]Huoltotase, iterointi'!F11</f>
        <v>0.85556310020371562</v>
      </c>
      <c r="H6">
        <f>100* '[1]Huoltotase, iterointi'!G11</f>
        <v>0.20967183472473394</v>
      </c>
      <c r="I6">
        <f>100* '[1]Huoltotase, iterointi'!H11</f>
        <v>1.9579614166426618</v>
      </c>
      <c r="J6">
        <f>100* '[1]Huoltotase, iterointi'!I11</f>
        <v>2.0163795537983642</v>
      </c>
      <c r="K6">
        <f>100* '[1]Huoltotase, iterointi'!J11</f>
        <v>0.43184586424538374</v>
      </c>
      <c r="L6">
        <f>100* '[1]Huoltotase, iterointi'!K11</f>
        <v>3.1734656376332326</v>
      </c>
      <c r="M6">
        <f>100* '[1]Huoltotase, iterointi'!L11</f>
        <v>1</v>
      </c>
      <c r="N6">
        <f>100* '[1]Huoltotase, iterointi'!M11</f>
        <v>3</v>
      </c>
    </row>
    <row r="7" spans="1:14" x14ac:dyDescent="0.25">
      <c r="A7" t="s">
        <v>10</v>
      </c>
      <c r="B7" t="s">
        <v>17</v>
      </c>
      <c r="C7" t="s">
        <v>6</v>
      </c>
      <c r="D7" t="s">
        <v>21</v>
      </c>
      <c r="E7">
        <f>100* '[1]Huoltotase, iterointi'!D12</f>
        <v>-1.832886466528949</v>
      </c>
      <c r="F7">
        <f>100* '[1]Huoltotase, iterointi'!E12</f>
        <v>0.46789648070206802</v>
      </c>
      <c r="G7">
        <f>100* '[1]Huoltotase, iterointi'!F12</f>
        <v>8.9845577912962113</v>
      </c>
      <c r="H7">
        <f>100* '[1]Huoltotase, iterointi'!G12</f>
        <v>4.7598601484389436</v>
      </c>
      <c r="I7">
        <f>100* '[1]Huoltotase, iterointi'!H12</f>
        <v>3.5970099732615113</v>
      </c>
      <c r="J7">
        <f>100* '[1]Huoltotase, iterointi'!I12</f>
        <v>-1.4826676714393416</v>
      </c>
      <c r="K7">
        <f>100* '[1]Huoltotase, iterointi'!J12</f>
        <v>-0.3250913124127508</v>
      </c>
      <c r="L7">
        <f>100* '[1]Huoltotase, iterointi'!K12</f>
        <v>1.2086794697158565</v>
      </c>
      <c r="M7">
        <f>100* '[1]Huoltotase, iterointi'!L12</f>
        <v>0.87910106653121822</v>
      </c>
      <c r="N7">
        <f>100* '[1]Huoltotase, iterointi'!M12</f>
        <v>-1.8035615641168956</v>
      </c>
    </row>
    <row r="8" spans="1:14" x14ac:dyDescent="0.25">
      <c r="A8" t="s">
        <v>10</v>
      </c>
      <c r="B8" t="s">
        <v>18</v>
      </c>
      <c r="C8" t="s">
        <v>6</v>
      </c>
      <c r="D8" t="s">
        <v>8</v>
      </c>
      <c r="E8">
        <f>100* '[1]Huoltotase, iterointi'!D13</f>
        <v>-2.5162513542795195</v>
      </c>
      <c r="F8">
        <f>100* '[1]Huoltotase, iterointi'!E13</f>
        <v>2.7173460031674646</v>
      </c>
      <c r="G8">
        <f>100* '[1]Huoltotase, iterointi'!F13</f>
        <v>8.0418729205550488</v>
      </c>
      <c r="H8">
        <f>100* '[1]Huoltotase, iterointi'!G13</f>
        <v>5.7182915227079301</v>
      </c>
      <c r="I8">
        <f>100* '[1]Huoltotase, iterointi'!H13</f>
        <v>3.0976175815847995</v>
      </c>
      <c r="J8">
        <f>100* '[1]Huoltotase, iterointi'!I13</f>
        <v>-2.3108375063168984</v>
      </c>
      <c r="K8">
        <f>100* '[1]Huoltotase, iterointi'!J13</f>
        <v>-2.9110233258088813</v>
      </c>
      <c r="L8">
        <f>100* '[1]Huoltotase, iterointi'!K13</f>
        <v>4.5725357229353447</v>
      </c>
      <c r="M8">
        <f>100* '[1]Huoltotase, iterointi'!L13</f>
        <v>1.5</v>
      </c>
      <c r="N8">
        <f>100* '[1]Huoltotase, iterointi'!M13</f>
        <v>-3</v>
      </c>
    </row>
    <row r="9" spans="1:14" x14ac:dyDescent="0.25">
      <c r="A9" t="s">
        <v>10</v>
      </c>
      <c r="B9" t="s">
        <v>19</v>
      </c>
      <c r="C9" t="s">
        <v>6</v>
      </c>
      <c r="D9" t="s">
        <v>9</v>
      </c>
      <c r="E9">
        <f>100* '[1]Huoltotase, iterointi'!D14</f>
        <v>1.0958265329913841</v>
      </c>
      <c r="F9">
        <f>100* '[1]Huoltotase, iterointi'!E14</f>
        <v>-8.8099630996309912</v>
      </c>
      <c r="G9">
        <f>100* '[1]Huoltotase, iterointi'!F14</f>
        <v>13.391502276176027</v>
      </c>
      <c r="H9">
        <f>100* '[1]Huoltotase, iterointi'!G14</f>
        <v>0.46838407494145251</v>
      </c>
      <c r="I9">
        <f>100* '[1]Huoltotase, iterointi'!H14</f>
        <v>5.9496059496059406</v>
      </c>
      <c r="J9">
        <f>100* '[1]Huoltotase, iterointi'!I14</f>
        <v>2.3572551073860692</v>
      </c>
      <c r="K9">
        <f>100* '[1]Huoltotase, iterointi'!J14</f>
        <v>11.187308085977477</v>
      </c>
      <c r="L9">
        <f>100* '[1]Huoltotase, iterointi'!K14</f>
        <v>-12.004050446469671</v>
      </c>
      <c r="M9">
        <f>100* '[1]Huoltotase, iterointi'!L14</f>
        <v>-2</v>
      </c>
      <c r="N9">
        <f>100* '[1]Huoltotase, iterointi'!M14</f>
        <v>4</v>
      </c>
    </row>
    <row r="10" spans="1:14" x14ac:dyDescent="0.25">
      <c r="D10" s="3" t="s">
        <v>22</v>
      </c>
      <c r="M10" s="4">
        <f>[2]Syöttö!L4</f>
        <v>0</v>
      </c>
      <c r="N10" s="4">
        <f>[2]Syöttö!M4</f>
        <v>0</v>
      </c>
    </row>
    <row r="11" spans="1:14" x14ac:dyDescent="0.25">
      <c r="D11" s="3" t="s">
        <v>23</v>
      </c>
      <c r="M11" s="4">
        <f>[2]Syöttö!L5</f>
        <v>-5.0000000000000001E-3</v>
      </c>
      <c r="N11" s="4">
        <f>[2]Syöttö!M5</f>
        <v>-2E-3</v>
      </c>
    </row>
    <row r="12" spans="1:14" x14ac:dyDescent="0.25">
      <c r="A12" t="s">
        <v>29</v>
      </c>
      <c r="B12" t="s">
        <v>30</v>
      </c>
      <c r="D12" s="3" t="s">
        <v>24</v>
      </c>
      <c r="E12" s="4">
        <f>[2]Syöttö!D6</f>
        <v>99.023333333333298</v>
      </c>
      <c r="F12" s="4">
        <f>[2]Syöttö!E6</f>
        <v>52.353333333333303</v>
      </c>
      <c r="G12" s="4">
        <f>[2]Syöttö!F6</f>
        <v>43.548333333333296</v>
      </c>
      <c r="H12" s="4">
        <f>[2]Syöttö!G6</f>
        <v>54.247500000000002</v>
      </c>
      <c r="I12" s="4">
        <f>[2]Syöttö!H6</f>
        <v>71.060833333333306</v>
      </c>
      <c r="J12" s="4">
        <f>[2]Syöttö!I6</f>
        <v>64.358333333333306</v>
      </c>
      <c r="K12" s="4">
        <f>[2]Syöttö!J6</f>
        <v>41.759166666666701</v>
      </c>
      <c r="L12" s="4">
        <f>[2]Syöttö!K6</f>
        <v>70.665833333333296</v>
      </c>
      <c r="M12" s="4">
        <f>[2]Syöttö!L6</f>
        <v>90</v>
      </c>
      <c r="N12" s="4">
        <f>[2]Syöttö!M6</f>
        <v>68</v>
      </c>
    </row>
    <row r="13" spans="1:14" x14ac:dyDescent="0.25">
      <c r="D13" s="3" t="s">
        <v>25</v>
      </c>
      <c r="M13" s="4">
        <f>[2]Syöttö!L7</f>
        <v>1.18</v>
      </c>
      <c r="N13" s="4">
        <f>[2]Syöttö!M7</f>
        <v>1.18</v>
      </c>
    </row>
    <row r="14" spans="1:14" x14ac:dyDescent="0.25">
      <c r="D14" s="3" t="s">
        <v>26</v>
      </c>
      <c r="M14" s="4">
        <f>[2]Syöttö!L8</f>
        <v>1.4999999999999999E-2</v>
      </c>
      <c r="N14" s="4">
        <f>[2]Syöttö!M8</f>
        <v>0.02</v>
      </c>
    </row>
    <row r="15" spans="1:14" x14ac:dyDescent="0.25">
      <c r="D15" s="3" t="s">
        <v>27</v>
      </c>
      <c r="M15" s="4">
        <f>[2]Syöttö!L9</f>
        <v>-3.0000000000000001E-3</v>
      </c>
      <c r="N15" s="4">
        <f>[2]Syöttö!M9</f>
        <v>0</v>
      </c>
    </row>
    <row r="16" spans="1:14" x14ac:dyDescent="0.25">
      <c r="D16" s="3" t="s">
        <v>28</v>
      </c>
      <c r="M16" s="4">
        <f>[2]Syöttö!L10</f>
        <v>0</v>
      </c>
      <c r="N16" s="4">
        <f>[2]Syöttö!M10</f>
        <v>3.0000000000000001E-3</v>
      </c>
    </row>
    <row r="17" spans="1:14" x14ac:dyDescent="0.25">
      <c r="A17" t="s">
        <v>33</v>
      </c>
      <c r="C17" t="s">
        <v>36</v>
      </c>
      <c r="D17" s="5" t="s">
        <v>31</v>
      </c>
      <c r="E17">
        <f>100*'[3]Syöttö Työllisyys'!D28</f>
        <v>67.57376109997135</v>
      </c>
      <c r="F17">
        <f>100*'[3]Syöttö Työllisyys'!E28</f>
        <v>67.146144994246256</v>
      </c>
      <c r="G17">
        <f>100*'[3]Syöttö Työllisyys'!F28</f>
        <v>67.860236788911337</v>
      </c>
      <c r="H17">
        <f>100*'[3]Syöttö Työllisyys'!G28</f>
        <v>68.733700376702402</v>
      </c>
      <c r="I17">
        <f>100*'[3]Syöttö Työllisyys'!H28</f>
        <v>70.747310264611812</v>
      </c>
      <c r="J17">
        <f>100*'[3]Syöttö Työllisyys'!I28</f>
        <v>71.616102683780625</v>
      </c>
      <c r="K17">
        <f>100*'[3]Syöttö Työllisyys'!J28</f>
        <v>70.739549839228303</v>
      </c>
      <c r="L17">
        <f>100*'[3]Syöttö Työllisyys'!K28</f>
        <v>72.28563067017852</v>
      </c>
      <c r="M17">
        <f>100*'[3]Syöttö Työllisyys'!L28</f>
        <v>73.528958892353927</v>
      </c>
      <c r="N17">
        <f>100*'[3]Syöttö Työllisyys'!M28</f>
        <v>73.896603686815695</v>
      </c>
    </row>
    <row r="18" spans="1:14" x14ac:dyDescent="0.25">
      <c r="A18" t="s">
        <v>33</v>
      </c>
      <c r="C18" t="s">
        <v>36</v>
      </c>
      <c r="D18" s="5" t="s">
        <v>32</v>
      </c>
      <c r="E18">
        <f>100*'[3]Syöttö Työllisyys'!D29</f>
        <v>8.751414560543191</v>
      </c>
      <c r="F18">
        <f>100*'[3]Syöttö Työllisyys'!E29</f>
        <v>9.42684766214178</v>
      </c>
      <c r="G18">
        <f>100*'[3]Syöttö Työllisyys'!F29</f>
        <v>8.8955898982284207</v>
      </c>
      <c r="H18">
        <f>100*'[3]Syöttö Työllisyys'!G29</f>
        <v>8.7135377711293938</v>
      </c>
      <c r="I18">
        <f>100*'[3]Syöttö Työllisyys'!H29</f>
        <v>7.4566260612772242</v>
      </c>
      <c r="J18">
        <f>100*'[3]Syöttö Työllisyys'!I29</f>
        <v>6.7721751932278256</v>
      </c>
      <c r="K18">
        <f>100*'[3]Syöttö Työllisyys'!J29</f>
        <v>7.7292899408284033</v>
      </c>
      <c r="L18">
        <f>100*'[3]Syöttö Työllisyys'!K29</f>
        <v>7.664497469269703</v>
      </c>
      <c r="M18">
        <f>100*'[3]Syöttö Työllisyys'!L29</f>
        <v>7.17105875446547</v>
      </c>
      <c r="N18">
        <f>100*'[3]Syöttö Työllisyys'!M29</f>
        <v>7.17105875446547</v>
      </c>
    </row>
    <row r="19" spans="1:14" x14ac:dyDescent="0.25">
      <c r="A19" t="s">
        <v>33</v>
      </c>
      <c r="C19" t="s">
        <v>36</v>
      </c>
      <c r="D19" s="5" t="s">
        <v>34</v>
      </c>
      <c r="E19" s="6">
        <f>'[3]Syöttö Työllisyys'!D20</f>
        <v>2651</v>
      </c>
      <c r="F19" s="6">
        <f>'[3]Syöttö Työllisyys'!E20</f>
        <v>2652</v>
      </c>
      <c r="G19" s="6">
        <f>'[3]Syöttö Työllisyys'!F20</f>
        <v>2653</v>
      </c>
      <c r="H19" s="6">
        <f>'[3]Syöttö Työllisyys'!G20</f>
        <v>2674</v>
      </c>
      <c r="I19" s="6">
        <f>'[3]Syöttö Työllisyys'!H20</f>
        <v>2709</v>
      </c>
      <c r="J19" s="6">
        <f>'[3]Syöttö Työllisyys'!I20</f>
        <v>2717</v>
      </c>
      <c r="K19" s="6">
        <f>'[3]Syöttö Työllisyys'!J20</f>
        <v>2704</v>
      </c>
      <c r="L19" s="6">
        <f>'[3]Syöttö Työllisyys'!K20</f>
        <v>2766</v>
      </c>
      <c r="M19" s="6">
        <f>'[3]Syöttö Työllisyys'!L20</f>
        <v>2793.66</v>
      </c>
      <c r="N19" s="6">
        <f>'[3]Syöttö Työllisyys'!M20</f>
        <v>2807.6282999999994</v>
      </c>
    </row>
    <row r="20" spans="1:14" x14ac:dyDescent="0.25">
      <c r="A20" t="s">
        <v>33</v>
      </c>
      <c r="C20" t="s">
        <v>36</v>
      </c>
      <c r="D20" s="5" t="s">
        <v>35</v>
      </c>
      <c r="E20" s="6">
        <f>'[3]Syöttö Työllisyys'!D21</f>
        <v>2419</v>
      </c>
      <c r="F20" s="6">
        <f>'[3]Syöttö Työllisyys'!E21</f>
        <v>2402</v>
      </c>
      <c r="G20" s="6">
        <f>'[3]Syöttö Työllisyys'!F21</f>
        <v>2417</v>
      </c>
      <c r="H20" s="6">
        <f>'[3]Syöttö Työllisyys'!G21</f>
        <v>2441</v>
      </c>
      <c r="I20" s="6">
        <f>'[3]Syöttö Työllisyys'!H21</f>
        <v>2507</v>
      </c>
      <c r="J20" s="6">
        <f>'[3]Syöttö Työllisyys'!I21</f>
        <v>2533</v>
      </c>
      <c r="K20" s="6">
        <f>'[3]Syöttö Työllisyys'!J21</f>
        <v>2495</v>
      </c>
      <c r="L20" s="6">
        <f>'[3]Syöttö Työllisyys'!K21</f>
        <v>2555</v>
      </c>
      <c r="M20" s="6">
        <f>'[3]Syöttö Työllisyys'!L21</f>
        <v>2593.3249999999998</v>
      </c>
      <c r="N20" s="6">
        <f>'[3]Syöttö Työllisyys'!M21</f>
        <v>2606.2916249999994</v>
      </c>
    </row>
    <row r="69" spans="1:15" x14ac:dyDescent="0.25">
      <c r="A69" s="1" t="e">
        <f>[4]Huoltotase_vol!#REF!</f>
        <v>#REF!</v>
      </c>
      <c r="B69" s="1"/>
      <c r="C69" s="1" t="str">
        <f>[4]Huoltotase_vol!A2</f>
        <v>StatFin/kan/ntp/statfin_ntp_pxt_132h.px</v>
      </c>
      <c r="D69" s="1" t="e">
        <f>[4]Huoltotase_vol!#REF!</f>
        <v>#REF!</v>
      </c>
      <c r="E69" s="1" t="str">
        <f>[4]Huoltotase_vol!B2</f>
        <v>vuosisumma</v>
      </c>
      <c r="F69" s="1" t="str">
        <f>[4]Huoltotase_vol!C2</f>
        <v>B1GMH Bruttokansantuote markkinahintaan; Alkuperäinen sarja, viitevuosi 2015, miljoonaa euroa</v>
      </c>
      <c r="G69" s="1">
        <f>[4]Huoltotase_vol!D2</f>
        <v>211012</v>
      </c>
      <c r="H69" s="1">
        <f>[4]Huoltotase_vol!E2</f>
        <v>210242</v>
      </c>
      <c r="I69" s="1">
        <f>[4]Huoltotase_vol!F2</f>
        <v>211385</v>
      </c>
      <c r="J69" s="1">
        <f>[4]Huoltotase_vol!G2</f>
        <v>217328</v>
      </c>
      <c r="K69" s="1">
        <f>[4]Huoltotase_vol!H2</f>
        <v>224266</v>
      </c>
      <c r="L69" s="1">
        <f>[4]Huoltotase_vol!I2</f>
        <v>226827</v>
      </c>
      <c r="M69" s="1">
        <f>[4]Huoltotase_vol!J2</f>
        <v>229596</v>
      </c>
      <c r="N69" s="1">
        <f>[4]Huoltotase_vol!K2</f>
        <v>224316</v>
      </c>
      <c r="O69" s="1">
        <f>[4]Huoltotase_vol!L2</f>
        <v>232110</v>
      </c>
    </row>
    <row r="70" spans="1:15" x14ac:dyDescent="0.25">
      <c r="A70" s="1" t="e">
        <f>[4]Huoltotase_vol!#REF!</f>
        <v>#REF!</v>
      </c>
      <c r="B70" s="1"/>
      <c r="C70" s="1" t="str">
        <f>[4]Huoltotase_vol!A5</f>
        <v>StatFin/kan/ntp/statfin_ntp_pxt_132h.px</v>
      </c>
      <c r="D70" s="1" t="e">
        <f>[4]Huoltotase_vol!#REF!</f>
        <v>#REF!</v>
      </c>
      <c r="E70" s="1" t="str">
        <f>[4]Huoltotase_vol!B5</f>
        <v>vuosisumma</v>
      </c>
      <c r="F70" s="1" t="str">
        <f>[4]Huoltotase_vol!C5</f>
        <v>P7R Tavaroiden ja palvelujen tuonti, tulona; Alkuperäinen sarja, viitevuosi 2015, miljoonaa euroa</v>
      </c>
      <c r="G70" s="1">
        <f>[4]Huoltotase_vol!D5</f>
        <v>75258</v>
      </c>
      <c r="H70" s="1">
        <f>[4]Huoltotase_vol!E5</f>
        <v>74583</v>
      </c>
      <c r="I70" s="1">
        <f>[4]Huoltotase_vol!F5</f>
        <v>76047</v>
      </c>
      <c r="J70" s="1">
        <f>[4]Huoltotase_vol!G5</f>
        <v>80398</v>
      </c>
      <c r="K70" s="1">
        <f>[4]Huoltotase_vol!H5</f>
        <v>83866</v>
      </c>
      <c r="L70" s="1">
        <f>[4]Huoltotase_vol!I5</f>
        <v>88673</v>
      </c>
      <c r="M70" s="1">
        <f>[4]Huoltotase_vol!J5</f>
        <v>90769</v>
      </c>
      <c r="N70" s="1">
        <f>[4]Huoltotase_vol!K5</f>
        <v>84739</v>
      </c>
      <c r="O70" s="1">
        <f>[4]Huoltotase_vol!L5</f>
        <v>89261</v>
      </c>
    </row>
    <row r="71" spans="1:1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x14ac:dyDescent="0.25">
      <c r="A72" s="1" t="e">
        <f>[4]Huoltotase_vol!#REF!</f>
        <v>#REF!</v>
      </c>
      <c r="B72" s="1"/>
      <c r="C72" s="1" t="str">
        <f>[4]Huoltotase_vol!A8</f>
        <v>StatFin/kan/ntp/statfin_ntp_pxt_132h.px</v>
      </c>
      <c r="D72" s="1" t="e">
        <f>[4]Huoltotase_vol!#REF!</f>
        <v>#REF!</v>
      </c>
      <c r="E72" s="1" t="str">
        <f>[4]Huoltotase_vol!B8</f>
        <v>vuosisumma</v>
      </c>
      <c r="F72" s="1" t="str">
        <f>[4]Huoltotase_vol!C8</f>
        <v>P6K Tavaroiden ja palvelujen vienti, menona; Alkuperäinen sarja, viitevuosi 2015, miljoonaa euroa</v>
      </c>
      <c r="G72" s="1">
        <f>[4]Huoltotase_vol!D8</f>
        <v>76037</v>
      </c>
      <c r="H72" s="1">
        <f>[4]Huoltotase_vol!E8</f>
        <v>74553</v>
      </c>
      <c r="I72" s="1">
        <f>[4]Huoltotase_vol!F8</f>
        <v>74845</v>
      </c>
      <c r="J72" s="1">
        <f>[4]Huoltotase_vol!G8</f>
        <v>77759</v>
      </c>
      <c r="K72" s="1">
        <f>[4]Huoltotase_vol!H8</f>
        <v>84619</v>
      </c>
      <c r="L72" s="1">
        <f>[4]Huoltotase_vol!I8</f>
        <v>85891</v>
      </c>
      <c r="M72" s="1">
        <f>[4]Huoltotase_vol!J8</f>
        <v>91624</v>
      </c>
      <c r="N72" s="1">
        <f>[4]Huoltotase_vol!K8</f>
        <v>84777</v>
      </c>
      <c r="O72" s="1">
        <f>[4]Huoltotase_vol!L8</f>
        <v>88725</v>
      </c>
    </row>
    <row r="73" spans="1:15" x14ac:dyDescent="0.25">
      <c r="A73" s="1" t="e">
        <f>[4]Huoltotase_vol!#REF!</f>
        <v>#REF!</v>
      </c>
      <c r="B73" s="1"/>
      <c r="C73" s="1" t="str">
        <f>[4]Huoltotase_vol!A23</f>
        <v>StatFin/kan/ntp/statfin_ntp_pxt_132h.px</v>
      </c>
      <c r="D73" s="1" t="e">
        <f>[4]Huoltotase_vol!#REF!</f>
        <v>#REF!</v>
      </c>
      <c r="E73" s="1" t="str">
        <f>[4]Huoltotase_vol!B23</f>
        <v>vuosisumma</v>
      </c>
      <c r="F73" s="1" t="str">
        <f>[4]Huoltotase_vol!C23</f>
        <v>P3K Kulutusmenot, menona; Alkuperäinen sarja, viitevuosi 2015, miljoonaa euroa</v>
      </c>
      <c r="G73" s="1">
        <f>[4]Huoltotase_vol!D23</f>
        <v>163703</v>
      </c>
      <c r="H73" s="1">
        <f>[4]Huoltotase_vol!E23</f>
        <v>164220</v>
      </c>
      <c r="I73" s="1">
        <f>[4]Huoltotase_vol!F23</f>
        <v>166689</v>
      </c>
      <c r="J73" s="1">
        <f>[4]Huoltotase_vol!G23</f>
        <v>169927</v>
      </c>
      <c r="K73" s="1">
        <f>[4]Huoltotase_vol!H23</f>
        <v>170931</v>
      </c>
      <c r="L73" s="1">
        <f>[4]Huoltotase_vol!I23</f>
        <v>173984</v>
      </c>
      <c r="M73" s="1">
        <f>[4]Huoltotase_vol!J23</f>
        <v>175930</v>
      </c>
      <c r="N73" s="1">
        <f>[4]Huoltotase_vol!K23</f>
        <v>171165</v>
      </c>
      <c r="O73" s="1">
        <f>[4]Huoltotase_vol!L23</f>
        <v>176559</v>
      </c>
    </row>
    <row r="74" spans="1:15" x14ac:dyDescent="0.25">
      <c r="A74" s="1" t="e">
        <f>[4]Huoltotase_vol!#REF!</f>
        <v>#REF!</v>
      </c>
      <c r="B74" s="1"/>
      <c r="C74" s="1" t="str">
        <f>[4]Huoltotase_vol!A32</f>
        <v>StatFin/kan/ntp/statfin_ntp_pxt_132h.px</v>
      </c>
      <c r="D74" s="1" t="e">
        <f>[4]Huoltotase_vol!#REF!</f>
        <v>#REF!</v>
      </c>
      <c r="E74" s="1" t="str">
        <f>[4]Huoltotase_vol!B32</f>
        <v>vuosisumma</v>
      </c>
      <c r="F74" s="1" t="str">
        <f>[4]Huoltotase_vol!C32</f>
        <v>P3KS14_S15 Yksityiset kulutusmenot, menona; Alkuperäinen sarja, viitevuosi 2015, miljoonaa euroa</v>
      </c>
      <c r="G74" s="1">
        <f>[4]Huoltotase_vol!D32</f>
        <v>112640</v>
      </c>
      <c r="H74" s="1">
        <f>[4]Huoltotase_vol!E32</f>
        <v>113323</v>
      </c>
      <c r="I74" s="1">
        <f>[4]Huoltotase_vol!F32</f>
        <v>115144</v>
      </c>
      <c r="J74" s="1">
        <f>[4]Huoltotase_vol!G32</f>
        <v>117941</v>
      </c>
      <c r="K74" s="1">
        <f>[4]Huoltotase_vol!H32</f>
        <v>118833</v>
      </c>
      <c r="L74" s="1">
        <f>[4]Huoltotase_vol!I32</f>
        <v>120868</v>
      </c>
      <c r="M74" s="1">
        <f>[4]Huoltotase_vol!J32</f>
        <v>121753</v>
      </c>
      <c r="N74" s="1">
        <f>[4]Huoltotase_vol!K32</f>
        <v>116767</v>
      </c>
      <c r="O74" s="1">
        <f>[4]Huoltotase_vol!L32</f>
        <v>120435</v>
      </c>
    </row>
    <row r="75" spans="1:15" x14ac:dyDescent="0.25">
      <c r="A75" s="1" t="e">
        <f>[4]Huoltotase_vol!#REF!</f>
        <v>#REF!</v>
      </c>
      <c r="B75" s="1"/>
      <c r="C75" s="1" t="str">
        <f>[4]Huoltotase_vol!A31</f>
        <v>StatFin/kan/ntp/statfin_ntp_pxt_132h.px</v>
      </c>
      <c r="D75" s="1" t="e">
        <f>[4]Huoltotase_vol!#REF!</f>
        <v>#REF!</v>
      </c>
      <c r="E75" s="1" t="str">
        <f>[4]Huoltotase_vol!B31</f>
        <v>vuosisumma</v>
      </c>
      <c r="F75" s="1" t="str">
        <f>[4]Huoltotase_vol!C31</f>
        <v>P3KS13 Julkiset kulutusmenot, menona; Alkuperäinen sarja, viitevuosi 2015, miljoonaa euroa</v>
      </c>
      <c r="G75" s="1">
        <f>[4]Huoltotase_vol!D31</f>
        <v>51064</v>
      </c>
      <c r="H75" s="1">
        <f>[4]Huoltotase_vol!E31</f>
        <v>50898</v>
      </c>
      <c r="I75" s="1">
        <f>[4]Huoltotase_vol!F31</f>
        <v>51545</v>
      </c>
      <c r="J75" s="1">
        <f>[4]Huoltotase_vol!G31</f>
        <v>51986</v>
      </c>
      <c r="K75" s="1">
        <f>[4]Huoltotase_vol!H31</f>
        <v>52095</v>
      </c>
      <c r="L75" s="1">
        <f>[4]Huoltotase_vol!I31</f>
        <v>53115</v>
      </c>
      <c r="M75" s="1">
        <f>[4]Huoltotase_vol!J31</f>
        <v>54186</v>
      </c>
      <c r="N75" s="1">
        <f>[4]Huoltotase_vol!K31</f>
        <v>54420</v>
      </c>
      <c r="O75" s="1">
        <f>[4]Huoltotase_vol!L31</f>
        <v>56147</v>
      </c>
    </row>
    <row r="76" spans="1:15" x14ac:dyDescent="0.25">
      <c r="A76" s="1" t="e">
        <f>[4]Huoltotase_vol!#REF!</f>
        <v>#REF!</v>
      </c>
      <c r="B76" s="1"/>
      <c r="C76" s="1" t="str">
        <f>[4]Huoltotase_vol!A38</f>
        <v>StatFin/kan/ntp/statfin_ntp_pxt_132h.px</v>
      </c>
      <c r="D76" s="1" t="e">
        <f>[4]Huoltotase_vol!#REF!</f>
        <v>#REF!</v>
      </c>
      <c r="E76" s="1" t="str">
        <f>[4]Huoltotase_vol!B38</f>
        <v>vuosisumma</v>
      </c>
      <c r="F76" s="1" t="str">
        <f>[4]Huoltotase_vol!C38</f>
        <v>P51K Kiinteän pääoman bruttomuodostus, menona; Alkuperäinen sarja, viitevuosi 2015, miljoonaa euroa</v>
      </c>
      <c r="G76" s="1">
        <f>[4]Huoltotase_vol!D38</f>
        <v>45502</v>
      </c>
      <c r="H76" s="1">
        <f>[4]Huoltotase_vol!E38</f>
        <v>44668</v>
      </c>
      <c r="I76" s="1">
        <f>[4]Huoltotase_vol!F38</f>
        <v>44877</v>
      </c>
      <c r="J76" s="1">
        <f>[4]Huoltotase_vol!G38</f>
        <v>48909</v>
      </c>
      <c r="K76" s="1">
        <f>[4]Huoltotase_vol!H38</f>
        <v>51237</v>
      </c>
      <c r="L76" s="1">
        <f>[4]Huoltotase_vol!I38</f>
        <v>53080</v>
      </c>
      <c r="M76" s="1">
        <f>[4]Huoltotase_vol!J38</f>
        <v>52293</v>
      </c>
      <c r="N76" s="1">
        <f>[4]Huoltotase_vol!K38</f>
        <v>52123</v>
      </c>
      <c r="O76" s="1">
        <f>[4]Huoltotase_vol!L38</f>
        <v>52753</v>
      </c>
    </row>
    <row r="77" spans="1:15" x14ac:dyDescent="0.25">
      <c r="A77" s="1" t="e">
        <f>[4]Huoltotase_vol!#REF!</f>
        <v>#REF!</v>
      </c>
      <c r="B77" s="1"/>
      <c r="C77" s="1" t="str">
        <f>[4]Huoltotase_vol!A49</f>
        <v>StatFin/kan/ntp/statfin_ntp_pxt_132h.px</v>
      </c>
      <c r="D77" s="1" t="e">
        <f>[4]Huoltotase_vol!#REF!</f>
        <v>#REF!</v>
      </c>
      <c r="E77" s="1" t="str">
        <f>[4]Huoltotase_vol!B49</f>
        <v>vuosisumma</v>
      </c>
      <c r="F77" s="1" t="str">
        <f>[4]Huoltotase_vol!C49</f>
        <v>P51KXS13 Yksityiset investoinnit; Alkuperäinen sarja, viitevuosi 2015, miljoonaa euroa</v>
      </c>
      <c r="G77" s="1">
        <f>[4]Huoltotase_vol!D49</f>
        <v>36920</v>
      </c>
      <c r="H77" s="1">
        <f>[4]Huoltotase_vol!E49</f>
        <v>35991</v>
      </c>
      <c r="I77" s="1">
        <f>[4]Huoltotase_vol!F49</f>
        <v>36969</v>
      </c>
      <c r="J77" s="1">
        <f>[4]Huoltotase_vol!G49</f>
        <v>39942</v>
      </c>
      <c r="K77" s="1">
        <f>[4]Huoltotase_vol!H49</f>
        <v>42226</v>
      </c>
      <c r="L77" s="1">
        <f>[4]Huoltotase_vol!I49</f>
        <v>43534</v>
      </c>
      <c r="M77" s="1">
        <f>[4]Huoltotase_vol!J49</f>
        <v>42528</v>
      </c>
      <c r="N77" s="1">
        <f>[4]Huoltotase_vol!K49</f>
        <v>41290</v>
      </c>
      <c r="O77" s="1">
        <f>[4]Huoltotase_vol!L49</f>
        <v>43178</v>
      </c>
    </row>
    <row r="78" spans="1:15" x14ac:dyDescent="0.25">
      <c r="A78" s="1" t="e">
        <f>[4]Huoltotase_vol!#REF!</f>
        <v>#REF!</v>
      </c>
      <c r="B78" s="1"/>
      <c r="C78" s="1" t="str">
        <f>[4]Huoltotase_vol!A48</f>
        <v>StatFin/kan/ntp/statfin_ntp_pxt_132h.px</v>
      </c>
      <c r="D78" s="1" t="e">
        <f>[4]Huoltotase_vol!#REF!</f>
        <v>#REF!</v>
      </c>
      <c r="E78" s="1" t="str">
        <f>[4]Huoltotase_vol!B48</f>
        <v>vuosisumma</v>
      </c>
      <c r="F78" s="1" t="str">
        <f>[4]Huoltotase_vol!C48</f>
        <v>P51KS13 Julkiset investoinnit; Alkuperäinen sarja, viitevuosi 2015, miljoonaa euroa</v>
      </c>
      <c r="G78" s="1">
        <f>[4]Huoltotase_vol!D48</f>
        <v>8578</v>
      </c>
      <c r="H78" s="1">
        <f>[4]Huoltotase_vol!E48</f>
        <v>8672</v>
      </c>
      <c r="I78" s="1">
        <f>[4]Huoltotase_vol!F48</f>
        <v>7908</v>
      </c>
      <c r="J78" s="1">
        <f>[4]Huoltotase_vol!G48</f>
        <v>8967</v>
      </c>
      <c r="K78" s="1">
        <f>[4]Huoltotase_vol!H48</f>
        <v>9009</v>
      </c>
      <c r="L78" s="1">
        <f>[4]Huoltotase_vol!I48</f>
        <v>9545</v>
      </c>
      <c r="M78" s="1">
        <f>[4]Huoltotase_vol!J48</f>
        <v>9770</v>
      </c>
      <c r="N78" s="1">
        <f>[4]Huoltotase_vol!K48</f>
        <v>10863</v>
      </c>
      <c r="O78" s="1">
        <f>[4]Huoltotase_vol!L48</f>
        <v>9559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 Huovari</dc:creator>
  <cp:lastModifiedBy>Janne Huovari</cp:lastModifiedBy>
  <dcterms:created xsi:type="dcterms:W3CDTF">2021-11-22T10:00:36Z</dcterms:created>
  <dcterms:modified xsi:type="dcterms:W3CDTF">2022-03-17T06:49:40Z</dcterms:modified>
</cp:coreProperties>
</file>