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OneDrive\Dokumente\DataCraft\DataAnalyst_Aug.24\10_Statistik-Grundlagen\Tag_6_Bivariate-Statistik\Vorlesung\"/>
    </mc:Choice>
  </mc:AlternateContent>
  <xr:revisionPtr revIDLastSave="0" documentId="13_ncr:1_{0ACAA2E8-8F70-4B92-94FD-50AEE49E15F5}" xr6:coauthVersionLast="47" xr6:coauthVersionMax="47" xr10:uidLastSave="{00000000-0000-0000-0000-000000000000}"/>
  <bookViews>
    <workbookView xWindow="-109" yWindow="-109" windowWidth="26301" windowHeight="15800" activeTab="1" xr2:uid="{8468A3EC-EB17-4EA0-A01B-08B142C027FE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2" l="1"/>
  <c r="C14" i="2"/>
  <c r="C12" i="2"/>
  <c r="C10" i="2"/>
  <c r="K4" i="1"/>
  <c r="J4" i="1"/>
  <c r="G10" i="1"/>
  <c r="G12" i="1" s="1"/>
  <c r="D10" i="1"/>
  <c r="F5" i="1" s="1"/>
  <c r="B10" i="1"/>
  <c r="E5" i="1" s="1"/>
  <c r="F8" i="1" l="1"/>
  <c r="F7" i="1"/>
  <c r="F6" i="1"/>
  <c r="E4" i="1"/>
  <c r="F4" i="1"/>
  <c r="E8" i="1"/>
  <c r="E7" i="1"/>
  <c r="E6" i="1"/>
</calcChain>
</file>

<file path=xl/sharedStrings.xml><?xml version="1.0" encoding="utf-8"?>
<sst xmlns="http://schemas.openxmlformats.org/spreadsheetml/2006/main" count="37" uniqueCount="35">
  <si>
    <t>Gewicht</t>
  </si>
  <si>
    <t>Größe</t>
  </si>
  <si>
    <t>Mittelwert</t>
  </si>
  <si>
    <t>x1</t>
  </si>
  <si>
    <t>x2</t>
  </si>
  <si>
    <t>x3</t>
  </si>
  <si>
    <t>x4</t>
  </si>
  <si>
    <t>x5</t>
  </si>
  <si>
    <t>y1</t>
  </si>
  <si>
    <t>y2</t>
  </si>
  <si>
    <t>y3</t>
  </si>
  <si>
    <t>y4</t>
  </si>
  <si>
    <t>y5</t>
  </si>
  <si>
    <t>x̄</t>
  </si>
  <si>
    <t>ȳ</t>
  </si>
  <si>
    <t>x - x̄</t>
  </si>
  <si>
    <t>y - ȳ</t>
  </si>
  <si>
    <t>Produkt</t>
  </si>
  <si>
    <t>Produktsumme</t>
  </si>
  <si>
    <t>n = 5</t>
  </si>
  <si>
    <t>n - 1 = 4</t>
  </si>
  <si>
    <t>KOVARIANZ</t>
  </si>
  <si>
    <t>Spalte1</t>
  </si>
  <si>
    <t>Spalte2</t>
  </si>
  <si>
    <t>Spalte3</t>
  </si>
  <si>
    <t>Spalte4</t>
  </si>
  <si>
    <t>Spalte5</t>
  </si>
  <si>
    <t>(x - x̄)²</t>
  </si>
  <si>
    <t>(y - ȳ)²</t>
  </si>
  <si>
    <t>Standardabweichung</t>
  </si>
  <si>
    <t>r</t>
  </si>
  <si>
    <t>Kovarianz</t>
  </si>
  <si>
    <t>Korrelationskoeffizient</t>
  </si>
  <si>
    <t>Standardabweichung   y</t>
  </si>
  <si>
    <t>Standardabweichung  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</si>
</sst>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0"/>
      <name val="Source Sans Pro"/>
      <family val="2"/>
    </font>
    <font>
      <sz val="8"/>
      <name val="Aptos Narrow"/>
      <family val="2"/>
      <scheme val="minor"/>
    </font>
    <font>
      <b/>
      <i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right"/>
    </xf>
    <xf numFmtId="0" fontId="0" fillId="2" borderId="0" xfId="0" applyFill="1"/>
    <xf numFmtId="0" fontId="2" fillId="3" borderId="0" xfId="0" applyFont="1" applyFill="1" applyAlignment="1">
      <alignment horizontal="center"/>
    </xf>
    <xf numFmtId="2" fontId="0" fillId="2" borderId="0" xfId="0" applyNumberFormat="1" applyFill="1"/>
    <xf numFmtId="0" fontId="3" fillId="2" borderId="0" xfId="0" applyFont="1" applyFill="1"/>
    <xf numFmtId="0" fontId="0" fillId="2" borderId="0" xfId="0" applyFill="1" applyAlignment="1">
      <alignment horizontal="center"/>
    </xf>
    <xf numFmtId="2" fontId="2" fillId="2" borderId="0" xfId="0" applyNumberFormat="1" applyFont="1" applyFill="1"/>
    <xf numFmtId="0" fontId="0" fillId="3" borderId="0" xfId="0" applyFill="1"/>
    <xf numFmtId="0" fontId="6" fillId="4" borderId="1" xfId="0" applyFont="1" applyFill="1" applyBorder="1" applyAlignment="1">
      <alignment horizontal="center"/>
    </xf>
    <xf numFmtId="0" fontId="0" fillId="2" borderId="1" xfId="0" applyFont="1" applyFill="1" applyBorder="1"/>
  </cellXfs>
  <cellStyles count="1">
    <cellStyle name="Standard" xfId="0" builtinId="0"/>
  </cellStyles>
  <dxfs count="13">
    <dxf>
      <fill>
        <patternFill>
          <fgColor indexed="64"/>
          <bgColor theme="3" tint="0.89999084444715716"/>
        </patternFill>
      </fill>
    </dxf>
    <dxf>
      <fill>
        <patternFill>
          <fgColor indexed="64"/>
          <bgColor theme="3" tint="0.89999084444715716"/>
        </patternFill>
      </fill>
    </dxf>
    <dxf>
      <fill>
        <patternFill>
          <fgColor indexed="64"/>
          <bgColor theme="3" tint="0.89999084444715716"/>
        </patternFill>
      </fill>
    </dxf>
    <dxf>
      <fill>
        <patternFill>
          <fgColor indexed="64"/>
          <bgColor theme="3" tint="0.89999084444715716"/>
        </patternFill>
      </fill>
    </dxf>
    <dxf>
      <fill>
        <patternFill>
          <fgColor indexed="64"/>
          <bgColor theme="3" tint="0.89999084444715716"/>
        </patternFill>
      </fill>
    </dxf>
    <dxf>
      <fill>
        <patternFill>
          <fgColor indexed="64"/>
          <bgColor theme="3" tint="0.89999084444715716"/>
        </patternFill>
      </fill>
    </dxf>
    <dxf>
      <fill>
        <patternFill>
          <fgColor indexed="64"/>
          <bgColor theme="3" tint="0.89999084444715716"/>
        </patternFill>
      </fill>
    </dxf>
    <dxf>
      <fill>
        <patternFill>
          <fgColor indexed="64"/>
          <bgColor theme="3" tint="0.89999084444715716"/>
        </patternFill>
      </fill>
    </dxf>
    <dxf>
      <fill>
        <patternFill>
          <fgColor indexed="64"/>
          <bgColor theme="3" tint="0.89999084444715716"/>
        </patternFill>
      </fill>
    </dxf>
    <dxf>
      <fill>
        <patternFill>
          <fgColor indexed="64"/>
          <bgColor theme="3" tint="0.89999084444715716"/>
        </patternFill>
      </fill>
    </dxf>
    <dxf>
      <fill>
        <patternFill>
          <fgColor indexed="64"/>
          <bgColor theme="3" tint="0.89999084444715716"/>
        </patternFill>
      </fill>
    </dxf>
    <dxf>
      <fill>
        <patternFill>
          <fgColor indexed="64"/>
          <bgColor theme="3" tint="0.89999084444715716"/>
        </patternFill>
      </fill>
    </dxf>
    <dxf>
      <fill>
        <patternFill>
          <fgColor indexed="64"/>
          <bgColor theme="3" tint="0.8999908444471571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B2FADC-1D79-452E-970D-0E04BEA036D3}" name="Tabelle1" displayName="Tabelle1" ref="A3:L12" totalsRowShown="0" dataDxfId="12">
  <autoFilter ref="A3:L12" xr:uid="{CDB2FADC-1D79-452E-970D-0E04BEA036D3}"/>
  <tableColumns count="12">
    <tableColumn id="1" xr3:uid="{13CCFB43-E300-49B0-B14F-888D5BC3989E}" name="Spalte1" dataDxfId="11"/>
    <tableColumn id="2" xr3:uid="{303A1F4A-ACDC-494D-BC54-8843DD714E24}" name="Größe" dataDxfId="10"/>
    <tableColumn id="3" xr3:uid="{6A8AA3CA-5014-43DB-A76B-C5C93D60B129}" name="Spalte2" dataDxfId="9"/>
    <tableColumn id="4" xr3:uid="{D7A291D7-0E21-4717-A999-EE7736B2FFE1}" name="Gewicht" dataDxfId="8"/>
    <tableColumn id="5" xr3:uid="{4955C1A5-3F85-4A02-9FF5-CF9DCC132E2A}" name="x - x̄" dataDxfId="7"/>
    <tableColumn id="6" xr3:uid="{160FEEAF-6223-4BDD-8421-9BC0F60E44D5}" name="y - ȳ" dataDxfId="6"/>
    <tableColumn id="7" xr3:uid="{4F672D38-E53D-48B2-AF3E-099B07F0A78C}" name="Produkt" dataDxfId="5"/>
    <tableColumn id="8" xr3:uid="{F0BD0806-0DA7-478D-BE20-6D0CD304A00C}" name="Spalte3" dataDxfId="4"/>
    <tableColumn id="9" xr3:uid="{6E1A3F21-0DAB-4586-962C-8E88ECFBF8F3}" name="Spalte4" dataDxfId="3"/>
    <tableColumn id="10" xr3:uid="{8D60F631-D929-4C26-87B4-7E5F0BEAFB76}" name="(x - x̄)²" dataDxfId="2"/>
    <tableColumn id="11" xr3:uid="{7873422C-E44C-4FCA-9970-669C911CB7A2}" name="(y - ȳ)²" dataDxfId="1"/>
    <tableColumn id="12" xr3:uid="{D5186248-130C-4028-9466-159358E68919}" name="Spalte5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BE8A-643A-4176-8A82-4F1AE538357D}">
  <dimension ref="A3:L12"/>
  <sheetViews>
    <sheetView workbookViewId="0">
      <selection activeCell="D3" sqref="D3:D8"/>
    </sheetView>
  </sheetViews>
  <sheetFormatPr baseColWidth="10" defaultColWidth="10.875" defaultRowHeight="14.3" x14ac:dyDescent="0.25"/>
  <cols>
    <col min="2" max="2" width="11.875" customWidth="1"/>
    <col min="3" max="3" width="4.875" customWidth="1"/>
    <col min="4" max="4" width="13.25" customWidth="1"/>
    <col min="7" max="7" width="14.875" customWidth="1"/>
    <col min="8" max="9" width="9.125" customWidth="1"/>
  </cols>
  <sheetData>
    <row r="3" spans="1:12" x14ac:dyDescent="0.25">
      <c r="A3" t="s">
        <v>22</v>
      </c>
      <c r="B3" s="1" t="s">
        <v>1</v>
      </c>
      <c r="C3" s="2" t="s">
        <v>23</v>
      </c>
      <c r="D3" s="1" t="s">
        <v>0</v>
      </c>
      <c r="E3" s="1" t="s">
        <v>15</v>
      </c>
      <c r="F3" s="3" t="s">
        <v>16</v>
      </c>
      <c r="G3" s="1" t="s">
        <v>17</v>
      </c>
      <c r="H3" t="s">
        <v>24</v>
      </c>
      <c r="I3" t="s">
        <v>25</v>
      </c>
      <c r="J3" s="4" t="s">
        <v>27</v>
      </c>
      <c r="K3" s="4" t="s">
        <v>28</v>
      </c>
      <c r="L3" t="s">
        <v>26</v>
      </c>
    </row>
    <row r="4" spans="1:12" x14ac:dyDescent="0.25">
      <c r="A4" s="5" t="s">
        <v>3</v>
      </c>
      <c r="B4" s="6">
        <v>167</v>
      </c>
      <c r="C4" s="5" t="s">
        <v>8</v>
      </c>
      <c r="D4" s="6">
        <v>58</v>
      </c>
      <c r="E4" s="6">
        <f>$B4-$B$10</f>
        <v>-6.8000000000000114</v>
      </c>
      <c r="F4" s="6">
        <f>$D4-$D$10</f>
        <v>-10.799999999999997</v>
      </c>
      <c r="G4" s="6">
        <v>73.44</v>
      </c>
      <c r="H4" s="7" t="s">
        <v>19</v>
      </c>
      <c r="I4" s="7" t="s">
        <v>20</v>
      </c>
      <c r="J4" s="6">
        <f>-6.8*-6.8</f>
        <v>46.239999999999995</v>
      </c>
      <c r="K4" s="6">
        <f>-10.8*-10.8</f>
        <v>116.64000000000001</v>
      </c>
      <c r="L4" s="6"/>
    </row>
    <row r="5" spans="1:12" x14ac:dyDescent="0.25">
      <c r="A5" s="5" t="s">
        <v>4</v>
      </c>
      <c r="B5" s="6">
        <v>181</v>
      </c>
      <c r="C5" s="5" t="s">
        <v>9</v>
      </c>
      <c r="D5" s="6">
        <v>80</v>
      </c>
      <c r="E5" s="6">
        <f t="shared" ref="E5:E8" si="0">$B5-$B$10</f>
        <v>7.1999999999999886</v>
      </c>
      <c r="F5" s="6">
        <f t="shared" ref="F5:F8" si="1">$D5-$D$10</f>
        <v>11.200000000000003</v>
      </c>
      <c r="G5" s="6">
        <v>80.64</v>
      </c>
      <c r="H5" s="6"/>
      <c r="I5" s="6"/>
      <c r="J5" s="6">
        <v>51.84</v>
      </c>
      <c r="K5" s="6">
        <v>125.44</v>
      </c>
      <c r="L5" s="6"/>
    </row>
    <row r="6" spans="1:12" x14ac:dyDescent="0.25">
      <c r="A6" s="5" t="s">
        <v>5</v>
      </c>
      <c r="B6" s="6">
        <v>176</v>
      </c>
      <c r="C6" s="5" t="s">
        <v>10</v>
      </c>
      <c r="D6" s="6">
        <v>72</v>
      </c>
      <c r="E6" s="6">
        <f t="shared" si="0"/>
        <v>2.1999999999999886</v>
      </c>
      <c r="F6" s="6">
        <f t="shared" si="1"/>
        <v>3.2000000000000028</v>
      </c>
      <c r="G6" s="6">
        <v>7.04</v>
      </c>
      <c r="H6" s="6"/>
      <c r="I6" s="6"/>
      <c r="J6" s="6">
        <v>4.84</v>
      </c>
      <c r="K6" s="6">
        <v>10.24</v>
      </c>
      <c r="L6" s="6"/>
    </row>
    <row r="7" spans="1:12" x14ac:dyDescent="0.25">
      <c r="A7" s="5" t="s">
        <v>6</v>
      </c>
      <c r="B7" s="6">
        <v>173</v>
      </c>
      <c r="C7" s="5" t="s">
        <v>11</v>
      </c>
      <c r="D7" s="6">
        <v>69</v>
      </c>
      <c r="E7" s="6">
        <f t="shared" si="0"/>
        <v>-0.80000000000001137</v>
      </c>
      <c r="F7" s="6">
        <f t="shared" si="1"/>
        <v>0.20000000000000284</v>
      </c>
      <c r="G7" s="6">
        <v>-0.16</v>
      </c>
      <c r="H7" s="6"/>
      <c r="I7" s="6"/>
      <c r="J7" s="6">
        <v>0.64</v>
      </c>
      <c r="K7" s="6">
        <v>0.04</v>
      </c>
      <c r="L7" s="6"/>
    </row>
    <row r="8" spans="1:12" x14ac:dyDescent="0.25">
      <c r="A8" s="5" t="s">
        <v>7</v>
      </c>
      <c r="B8" s="6">
        <v>172</v>
      </c>
      <c r="C8" s="5" t="s">
        <v>12</v>
      </c>
      <c r="D8" s="6">
        <v>65</v>
      </c>
      <c r="E8" s="6">
        <f t="shared" si="0"/>
        <v>-1.8000000000000114</v>
      </c>
      <c r="F8" s="6">
        <f t="shared" si="1"/>
        <v>-3.7999999999999972</v>
      </c>
      <c r="G8" s="6">
        <v>6.84</v>
      </c>
      <c r="H8" s="8"/>
      <c r="I8" s="6"/>
      <c r="J8" s="6">
        <v>3.21</v>
      </c>
      <c r="K8" s="6">
        <v>14.44</v>
      </c>
      <c r="L8" s="6"/>
    </row>
    <row r="9" spans="1:12" x14ac:dyDescent="0.25">
      <c r="A9" s="10"/>
      <c r="B9" s="7" t="s">
        <v>13</v>
      </c>
      <c r="C9" s="9"/>
      <c r="D9" s="7" t="s">
        <v>14</v>
      </c>
      <c r="E9" s="6"/>
      <c r="F9" s="6"/>
      <c r="G9" s="7" t="s">
        <v>18</v>
      </c>
      <c r="H9" s="11" t="s">
        <v>29</v>
      </c>
      <c r="I9" s="6"/>
      <c r="J9" s="6">
        <v>5.17</v>
      </c>
      <c r="K9" s="6">
        <v>8.17</v>
      </c>
      <c r="L9" s="6"/>
    </row>
    <row r="10" spans="1:12" x14ac:dyDescent="0.25">
      <c r="A10" s="7" t="s">
        <v>2</v>
      </c>
      <c r="B10" s="12">
        <f>AVERAGE(B4:B8)</f>
        <v>173.8</v>
      </c>
      <c r="C10" s="6"/>
      <c r="D10" s="12">
        <f>AVERAGE(D4:D8)</f>
        <v>68.8</v>
      </c>
      <c r="E10" s="6"/>
      <c r="F10" s="6"/>
      <c r="G10" s="12">
        <f>SUM(G4:G8)</f>
        <v>167.79999999999998</v>
      </c>
      <c r="H10" s="6"/>
      <c r="I10" s="6"/>
      <c r="J10" s="6"/>
      <c r="K10" s="6"/>
      <c r="L10" s="6"/>
    </row>
    <row r="11" spans="1:12" x14ac:dyDescent="0.25">
      <c r="A11" s="6"/>
      <c r="B11" s="6"/>
      <c r="C11" s="6"/>
      <c r="D11" s="6"/>
      <c r="E11" s="6"/>
      <c r="F11" s="6"/>
      <c r="G11" s="7" t="s">
        <v>21</v>
      </c>
      <c r="H11" s="6"/>
      <c r="I11" s="6"/>
      <c r="J11" s="6"/>
      <c r="K11" s="7" t="s">
        <v>30</v>
      </c>
      <c r="L11" s="12">
        <v>0.99399999999999999</v>
      </c>
    </row>
    <row r="12" spans="1:12" x14ac:dyDescent="0.25">
      <c r="A12" s="6"/>
      <c r="B12" s="6"/>
      <c r="C12" s="6"/>
      <c r="D12" s="6"/>
      <c r="E12" s="6"/>
      <c r="F12" s="6"/>
      <c r="G12" s="12">
        <f>G10/4</f>
        <v>41.949999999999996</v>
      </c>
      <c r="H12" s="6"/>
      <c r="I12" s="6"/>
      <c r="J12" s="6"/>
      <c r="K12" s="6"/>
      <c r="L12" s="6"/>
    </row>
  </sheetData>
  <phoneticPr fontId="5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9975F-3CBD-48C2-AF2F-E3A5A25049F2}">
  <dimension ref="A3:D16"/>
  <sheetViews>
    <sheetView tabSelected="1" workbookViewId="0">
      <selection activeCell="A14" sqref="A14"/>
    </sheetView>
  </sheetViews>
  <sheetFormatPr baseColWidth="10" defaultRowHeight="14.3" x14ac:dyDescent="0.25"/>
  <sheetData>
    <row r="3" spans="1:4" x14ac:dyDescent="0.25">
      <c r="C3" s="13" t="s">
        <v>1</v>
      </c>
      <c r="D3" s="13" t="s">
        <v>0</v>
      </c>
    </row>
    <row r="4" spans="1:4" x14ac:dyDescent="0.25">
      <c r="C4" s="14">
        <v>167</v>
      </c>
      <c r="D4" s="14">
        <v>58</v>
      </c>
    </row>
    <row r="5" spans="1:4" x14ac:dyDescent="0.25">
      <c r="C5" s="14">
        <v>181</v>
      </c>
      <c r="D5" s="14">
        <v>80</v>
      </c>
    </row>
    <row r="6" spans="1:4" x14ac:dyDescent="0.25">
      <c r="C6" s="14">
        <v>176</v>
      </c>
      <c r="D6" s="14">
        <v>72</v>
      </c>
    </row>
    <row r="7" spans="1:4" x14ac:dyDescent="0.25">
      <c r="C7" s="14">
        <v>173</v>
      </c>
      <c r="D7" s="14">
        <v>69</v>
      </c>
    </row>
    <row r="8" spans="1:4" x14ac:dyDescent="0.25">
      <c r="C8" s="14">
        <v>172</v>
      </c>
      <c r="D8" s="14">
        <v>65</v>
      </c>
    </row>
    <row r="10" spans="1:4" x14ac:dyDescent="0.25">
      <c r="A10" t="s">
        <v>31</v>
      </c>
      <c r="C10">
        <f>_xlfn.COVARIANCE.S(C4:C8,D4:D8)</f>
        <v>41.949999999999996</v>
      </c>
    </row>
    <row r="12" spans="1:4" x14ac:dyDescent="0.25">
      <c r="A12" t="s">
        <v>32</v>
      </c>
      <c r="C12">
        <f>CORREL(C4:C8,D4:D8)</f>
        <v>0.99406187452414096</v>
      </c>
    </row>
    <row r="14" spans="1:4" x14ac:dyDescent="0.25">
      <c r="A14" t="s">
        <v>34</v>
      </c>
      <c r="C14">
        <f>_xlfn.STDEV.S(C4:C8)</f>
        <v>5.1672042731055248</v>
      </c>
    </row>
    <row r="16" spans="1:4" x14ac:dyDescent="0.25">
      <c r="A16" t="s">
        <v>33</v>
      </c>
      <c r="C16">
        <f>_xlfn.STDEV.S(D4:D8)</f>
        <v>8.1670067956381551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</dc:creator>
  <cp:lastModifiedBy>Michael Matthiesen</cp:lastModifiedBy>
  <dcterms:created xsi:type="dcterms:W3CDTF">2025-02-10T17:13:15Z</dcterms:created>
  <dcterms:modified xsi:type="dcterms:W3CDTF">2025-02-11T10:10:31Z</dcterms:modified>
</cp:coreProperties>
</file>