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kumente\DataCraft\DataAnalyst_Aug.24\03_Excel\Tag_12_Wiederholungen&amp;WasWäreWenn\Vorlesung\"/>
    </mc:Choice>
  </mc:AlternateContent>
  <xr:revisionPtr revIDLastSave="0" documentId="13_ncr:1_{06454FB9-7325-4440-9309-39E057A63AAF}" xr6:coauthVersionLast="47" xr6:coauthVersionMax="47" xr10:uidLastSave="{00000000-0000-0000-0000-000000000000}"/>
  <bookViews>
    <workbookView xWindow="-109" yWindow="-109" windowWidth="26301" windowHeight="15800" activeTab="4" xr2:uid="{6F0AAF13-B139-4BE3-A0DD-63BA28177885}"/>
  </bookViews>
  <sheets>
    <sheet name="Datentabelle" sheetId="3" r:id="rId1"/>
    <sheet name="Szenario Manager" sheetId="8" r:id="rId2"/>
    <sheet name="Szenariobericht" sheetId="11" r:id="rId3"/>
    <sheet name="Zielwertsuche" sheetId="4" r:id="rId4"/>
    <sheet name="Solver Produkte" sheetId="6" r:id="rId5"/>
    <sheet name="Solver Produkte 2" sheetId="7" r:id="rId6"/>
  </sheets>
  <definedNames>
    <definedName name="Gesamtgewinn">'Szenario Manager'!$G$10</definedName>
    <definedName name="Produkt_1">'Szenario Manager'!$B$7</definedName>
    <definedName name="Produkt_2">'Szenario Manager'!$B$8</definedName>
    <definedName name="Produkt_3">'Szenario Manager'!$B$9</definedName>
    <definedName name="solver_adj" localSheetId="4" hidden="1">'Solver Produkte'!$B$12:$B$14</definedName>
    <definedName name="solver_cvg" localSheetId="4" hidden="1">0.0001</definedName>
    <definedName name="solver_cvg" localSheetId="5" hidden="1">0.0001</definedName>
    <definedName name="solver_drv" localSheetId="4" hidden="1">1</definedName>
    <definedName name="solver_drv" localSheetId="5" hidden="1">1</definedName>
    <definedName name="solver_eng" localSheetId="0" hidden="1">1</definedName>
    <definedName name="solver_eng" localSheetId="4" hidden="1">2</definedName>
    <definedName name="solver_eng" localSheetId="5" hidden="1">2</definedName>
    <definedName name="solver_est" localSheetId="4" hidden="1">1</definedName>
    <definedName name="solver_est" localSheetId="5" hidden="1">1</definedName>
    <definedName name="solver_itr" localSheetId="4" hidden="1">2147483647</definedName>
    <definedName name="solver_itr" localSheetId="5" hidden="1">2147483647</definedName>
    <definedName name="solver_lhs1" localSheetId="4" hidden="1">'Solver Produkte'!$B$12</definedName>
    <definedName name="solver_lhs1" localSheetId="5" hidden="1">'Solver Produkte 2'!$B$12</definedName>
    <definedName name="solver_lhs2" localSheetId="4" hidden="1">'Solver Produkte'!$B$13</definedName>
    <definedName name="solver_lhs2" localSheetId="5" hidden="1">'Solver Produkte 2'!$B$13</definedName>
    <definedName name="solver_lhs3" localSheetId="4" hidden="1">'Solver Produkte'!$B$14</definedName>
    <definedName name="solver_lhs3" localSheetId="5" hidden="1">'Solver Produkte 2'!$B$14</definedName>
    <definedName name="solver_lhs4" localSheetId="4" hidden="1">'Solver Produkte'!$B$15</definedName>
    <definedName name="solver_lhs4" localSheetId="5" hidden="1">'Solver Produkte 2'!$B$15</definedName>
    <definedName name="solver_lhs5" localSheetId="4" hidden="1">'Solver Produkte'!$B$15</definedName>
    <definedName name="solver_lin" localSheetId="0" hidden="1">2</definedName>
    <definedName name="solver_lin" localSheetId="4" hidden="1">1</definedName>
    <definedName name="solver_mip" localSheetId="4" hidden="1">2147483647</definedName>
    <definedName name="solver_mip" localSheetId="5" hidden="1">2147483647</definedName>
    <definedName name="solver_mni" localSheetId="4" hidden="1">30</definedName>
    <definedName name="solver_mni" localSheetId="5" hidden="1">30</definedName>
    <definedName name="solver_mrt" localSheetId="4" hidden="1">0.075</definedName>
    <definedName name="solver_mrt" localSheetId="5" hidden="1">0.075</definedName>
    <definedName name="solver_msl" localSheetId="4" hidden="1">2</definedName>
    <definedName name="solver_msl" localSheetId="5" hidden="1">2</definedName>
    <definedName name="solver_neg" localSheetId="0" hidden="1">1</definedName>
    <definedName name="solver_neg" localSheetId="4" hidden="1">1</definedName>
    <definedName name="solver_neg" localSheetId="5" hidden="1">1</definedName>
    <definedName name="solver_nod" localSheetId="4" hidden="1">2147483647</definedName>
    <definedName name="solver_nod" localSheetId="5" hidden="1">2147483647</definedName>
    <definedName name="solver_num" localSheetId="0" hidden="1">0</definedName>
    <definedName name="solver_num" localSheetId="4" hidden="1">4</definedName>
    <definedName name="solver_num" localSheetId="5" hidden="1">0</definedName>
    <definedName name="solver_nwt" localSheetId="4" hidden="1">1</definedName>
    <definedName name="solver_nwt" localSheetId="5" hidden="1">1</definedName>
    <definedName name="solver_opt" localSheetId="0" hidden="1">Datentabelle!$E$32</definedName>
    <definedName name="solver_opt" localSheetId="4" hidden="1">'Solver Produkte'!$D$15</definedName>
    <definedName name="solver_pre" localSheetId="4" hidden="1">0.000001</definedName>
    <definedName name="solver_pre" localSheetId="5" hidden="1">0.000001</definedName>
    <definedName name="solver_rbv" localSheetId="4" hidden="1">1</definedName>
    <definedName name="solver_rbv" localSheetId="5" hidden="1">1</definedName>
    <definedName name="solver_rel1" localSheetId="4" hidden="1">1</definedName>
    <definedName name="solver_rel1" localSheetId="5" hidden="1">1</definedName>
    <definedName name="solver_rel2" localSheetId="4" hidden="1">3</definedName>
    <definedName name="solver_rel2" localSheetId="5" hidden="1">1</definedName>
    <definedName name="solver_rel3" localSheetId="4" hidden="1">3</definedName>
    <definedName name="solver_rel3" localSheetId="5" hidden="1">1</definedName>
    <definedName name="solver_rel4" localSheetId="4" hidden="1">2</definedName>
    <definedName name="solver_rel4" localSheetId="5" hidden="1">1</definedName>
    <definedName name="solver_rel5" localSheetId="4" hidden="1">1</definedName>
    <definedName name="solver_rhs1" localSheetId="4" hidden="1">170</definedName>
    <definedName name="solver_rhs1" localSheetId="5" hidden="1">210</definedName>
    <definedName name="solver_rhs2" localSheetId="4" hidden="1">35</definedName>
    <definedName name="solver_rhs2" localSheetId="5" hidden="1">300</definedName>
    <definedName name="solver_rhs3" localSheetId="4" hidden="1">60</definedName>
    <definedName name="solver_rhs3" localSheetId="5" hidden="1">175</definedName>
    <definedName name="solver_rhs4" localSheetId="4" hidden="1">430</definedName>
    <definedName name="solver_rhs4" localSheetId="5" hidden="1">1000</definedName>
    <definedName name="solver_rhs5" localSheetId="4" hidden="1">430</definedName>
    <definedName name="solver_rlx" localSheetId="4" hidden="1">2</definedName>
    <definedName name="solver_rlx" localSheetId="5" hidden="1">2</definedName>
    <definedName name="solver_rsd" localSheetId="4" hidden="1">0</definedName>
    <definedName name="solver_rsd" localSheetId="5" hidden="1">0</definedName>
    <definedName name="solver_scl" localSheetId="4" hidden="1">1</definedName>
    <definedName name="solver_scl" localSheetId="5" hidden="1">1</definedName>
    <definedName name="solver_sho" localSheetId="4" hidden="1">2</definedName>
    <definedName name="solver_sho" localSheetId="5" hidden="1">2</definedName>
    <definedName name="solver_ssz" localSheetId="4" hidden="1">100</definedName>
    <definedName name="solver_ssz" localSheetId="5" hidden="1">100</definedName>
    <definedName name="solver_tim" localSheetId="4" hidden="1">2147483647</definedName>
    <definedName name="solver_tim" localSheetId="5" hidden="1">2147483647</definedName>
    <definedName name="solver_tol" localSheetId="4" hidden="1">0.01</definedName>
    <definedName name="solver_tol" localSheetId="5" hidden="1">0.01</definedName>
    <definedName name="solver_typ" localSheetId="0" hidden="1">1</definedName>
    <definedName name="solver_typ" localSheetId="4" hidden="1">1</definedName>
    <definedName name="solver_typ" localSheetId="5" hidden="1">1</definedName>
    <definedName name="solver_val" localSheetId="0" hidden="1">0</definedName>
    <definedName name="solver_val" localSheetId="4" hidden="1">0</definedName>
    <definedName name="solver_val" localSheetId="5" hidden="1">0</definedName>
    <definedName name="solver_ver" localSheetId="0" hidden="1">2</definedName>
    <definedName name="solver_ver" localSheetId="4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7" l="1"/>
  <c r="B24" i="4"/>
  <c r="B17" i="4"/>
  <c r="B9" i="4"/>
  <c r="F8" i="8"/>
  <c r="F9" i="8"/>
  <c r="F7" i="8"/>
  <c r="U12" i="3"/>
  <c r="B12" i="3"/>
  <c r="T12" i="3"/>
  <c r="S12" i="3"/>
  <c r="B15" i="3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14" i="3"/>
  <c r="Q12" i="3"/>
  <c r="R12" i="3" s="1"/>
  <c r="E12" i="3"/>
  <c r="F12" i="3" s="1"/>
  <c r="G12" i="3" s="1"/>
  <c r="H12" i="3" s="1"/>
  <c r="I12" i="3" s="1"/>
  <c r="J12" i="3" s="1"/>
  <c r="K12" i="3" s="1"/>
  <c r="L12" i="3" s="1"/>
  <c r="M12" i="3" s="1"/>
  <c r="N12" i="3" s="1"/>
  <c r="O12" i="3" s="1"/>
  <c r="P12" i="3" s="1"/>
  <c r="D12" i="3"/>
  <c r="B15" i="7"/>
  <c r="F15" i="7"/>
  <c r="C15" i="7"/>
  <c r="C15" i="6"/>
  <c r="E10" i="8"/>
  <c r="C10" i="8"/>
  <c r="B10" i="8"/>
  <c r="D8" i="8"/>
  <c r="D9" i="8"/>
  <c r="D7" i="8"/>
  <c r="D15" i="7"/>
  <c r="G14" i="7"/>
  <c r="E14" i="7"/>
  <c r="G13" i="7"/>
  <c r="E13" i="7"/>
  <c r="G12" i="7"/>
  <c r="E12" i="7"/>
  <c r="D14" i="6"/>
  <c r="D13" i="6"/>
  <c r="D12" i="6"/>
  <c r="B15" i="6"/>
  <c r="G9" i="8" l="1"/>
  <c r="G8" i="8"/>
  <c r="F10" i="8"/>
  <c r="G7" i="8"/>
  <c r="G15" i="7"/>
  <c r="E15" i="7"/>
  <c r="H12" i="7"/>
  <c r="H13" i="7"/>
  <c r="H14" i="7"/>
  <c r="D10" i="8"/>
  <c r="D15" i="6"/>
  <c r="G10" i="8" l="1"/>
</calcChain>
</file>

<file path=xl/sharedStrings.xml><?xml version="1.0" encoding="utf-8"?>
<sst xmlns="http://schemas.openxmlformats.org/spreadsheetml/2006/main" count="89" uniqueCount="62">
  <si>
    <t>Was wäre wenn - Datentabelle</t>
  </si>
  <si>
    <t>Eingabefeld Größe in m</t>
  </si>
  <si>
    <t>Eingabefeld Gewicht in kg</t>
  </si>
  <si>
    <t>BMI</t>
  </si>
  <si>
    <t>Körpergröße</t>
  </si>
  <si>
    <t>Gewicht</t>
  </si>
  <si>
    <t xml:space="preserve">Zinssatz (Prozent): </t>
  </si>
  <si>
    <t>Laufzeit (Jahren):</t>
  </si>
  <si>
    <t>Kapitalanlage:</t>
  </si>
  <si>
    <t>Produkt 1</t>
  </si>
  <si>
    <t>Produkt 2</t>
  </si>
  <si>
    <t>Summe</t>
  </si>
  <si>
    <t>Produkte</t>
  </si>
  <si>
    <t>Einheiten</t>
  </si>
  <si>
    <t>Gewinn</t>
  </si>
  <si>
    <t>Gewinn Gesamt</t>
  </si>
  <si>
    <t>Produkt 3</t>
  </si>
  <si>
    <t>Einschränkungen:</t>
  </si>
  <si>
    <t>variable Kosten</t>
  </si>
  <si>
    <t>fixe Kosten</t>
  </si>
  <si>
    <t>Preis</t>
  </si>
  <si>
    <t>Umsatz</t>
  </si>
  <si>
    <t>Max 210 Stück Produkt 1</t>
  </si>
  <si>
    <t>Max 300 Stück Produkt 2</t>
  </si>
  <si>
    <t>Max 175 Stück Produkt 3</t>
  </si>
  <si>
    <t>Max 1000 Stück Gesamt</t>
  </si>
  <si>
    <t>Produkt</t>
  </si>
  <si>
    <t>Menge</t>
  </si>
  <si>
    <t>Preis (Stück)</t>
  </si>
  <si>
    <t>Stückkosten</t>
  </si>
  <si>
    <t>Gesamtkosten</t>
  </si>
  <si>
    <t>Vermögen:</t>
  </si>
  <si>
    <t xml:space="preserve">Wie viel Geld muss ich anlegen, wenn ich nach einer Laufzeit von 12 Jahren  </t>
  </si>
  <si>
    <t>und einem Zinssatz von 7,5% am Ende 30.000€ haben möchte?</t>
  </si>
  <si>
    <t>Zielwertsuche</t>
  </si>
  <si>
    <t>Szenario-Manager</t>
  </si>
  <si>
    <t>Wieviel Gewinn mache ich im besten Fall?</t>
  </si>
  <si>
    <t>Wieviel Gewinn mache ich im schlechtesten Fall?</t>
  </si>
  <si>
    <t>Solver</t>
  </si>
  <si>
    <t>Wie kann ich meinen Gewinn maximieren, wenn ich folgende</t>
  </si>
  <si>
    <t>Einschränkungen habe?</t>
  </si>
  <si>
    <t>Anlage*(100%+Prozentsatz)^Laufzeit</t>
  </si>
  <si>
    <t>Produkt 1 Max Stück:</t>
  </si>
  <si>
    <t>Produkt 2 Min Stück:</t>
  </si>
  <si>
    <t>Produkt 3 Min Stück:</t>
  </si>
  <si>
    <t>Gesamt Max Stück:</t>
  </si>
  <si>
    <t>Best Case</t>
  </si>
  <si>
    <t>Erstellt von Admin am 09.09.2024</t>
  </si>
  <si>
    <t>Worst Case</t>
  </si>
  <si>
    <t>Erstellt von Admin am 09.09.2024
Modifiziert von Admin am 09.09.2024</t>
  </si>
  <si>
    <t>Superlativ</t>
  </si>
  <si>
    <t>Szenariobericht</t>
  </si>
  <si>
    <t>Veränderbare Zellen:</t>
  </si>
  <si>
    <t>Aktuelle Werte:</t>
  </si>
  <si>
    <t>Ergebniszellen:</t>
  </si>
  <si>
    <t>Hinweis: Die Aktuelle Wertespalte repräsentiert die Werte der veränderbaren</t>
  </si>
  <si>
    <t>Zellen zum Zeitpunkt, als der Szenariobericht erstellt wurde. Veränderbare Zellen</t>
  </si>
  <si>
    <t>für Szenarien sind in grau hervorgehoben.</t>
  </si>
  <si>
    <t>Gesamtgewinn</t>
  </si>
  <si>
    <t>Produkt_1</t>
  </si>
  <si>
    <t>Produkt_2</t>
  </si>
  <si>
    <t>Produkt_3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</si>
</sst>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#,##0.00\ &quot;€&quot;;[Red]\-#,##0.00\ &quot;€&quot;"/>
    <numFmt numFmtId="164" formatCode="0.0%"/>
    <numFmt numFmtId="165" formatCode="#,##0.00\ &quot;CHF&quot;"/>
    <numFmt numFmtId="166" formatCode="#,##0.00\ &quot;€&quot;"/>
    <numFmt numFmtId="167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2" fontId="0" fillId="2" borderId="0" xfId="0" applyNumberFormat="1" applyFill="1"/>
    <xf numFmtId="2" fontId="0" fillId="0" borderId="0" xfId="0" applyNumberFormat="1"/>
    <xf numFmtId="0" fontId="2" fillId="0" borderId="0" xfId="0" applyFont="1"/>
    <xf numFmtId="165" fontId="0" fillId="0" borderId="0" xfId="0" applyNumberFormat="1"/>
    <xf numFmtId="0" fontId="5" fillId="0" borderId="0" xfId="0" applyFont="1"/>
    <xf numFmtId="165" fontId="5" fillId="0" borderId="0" xfId="0" applyNumberFormat="1" applyFont="1"/>
    <xf numFmtId="166" fontId="0" fillId="0" borderId="0" xfId="0" applyNumberFormat="1"/>
    <xf numFmtId="0" fontId="2" fillId="3" borderId="0" xfId="0" applyFont="1" applyFill="1"/>
    <xf numFmtId="0" fontId="0" fillId="3" borderId="0" xfId="0" applyFill="1"/>
    <xf numFmtId="0" fontId="2" fillId="0" borderId="1" xfId="0" applyFont="1" applyBorder="1"/>
    <xf numFmtId="0" fontId="2" fillId="4" borderId="1" xfId="0" applyFont="1" applyFill="1" applyBorder="1"/>
    <xf numFmtId="166" fontId="2" fillId="4" borderId="2" xfId="0" applyNumberFormat="1" applyFont="1" applyFill="1" applyBorder="1"/>
    <xf numFmtId="166" fontId="5" fillId="0" borderId="0" xfId="0" applyNumberFormat="1" applyFont="1"/>
    <xf numFmtId="166" fontId="5" fillId="4" borderId="2" xfId="0" applyNumberFormat="1" applyFont="1" applyFill="1" applyBorder="1"/>
    <xf numFmtId="0" fontId="5" fillId="0" borderId="1" xfId="0" applyFont="1" applyBorder="1"/>
    <xf numFmtId="0" fontId="4" fillId="0" borderId="4" xfId="0" applyFont="1" applyBorder="1"/>
    <xf numFmtId="0" fontId="5" fillId="0" borderId="3" xfId="0" applyFont="1" applyBorder="1"/>
    <xf numFmtId="8" fontId="0" fillId="0" borderId="0" xfId="0" applyNumberFormat="1"/>
    <xf numFmtId="8" fontId="2" fillId="0" borderId="0" xfId="0" applyNumberFormat="1" applyFont="1"/>
    <xf numFmtId="8" fontId="0" fillId="4" borderId="0" xfId="0" applyNumberFormat="1" applyFill="1"/>
    <xf numFmtId="8" fontId="2" fillId="4" borderId="0" xfId="0" applyNumberFormat="1" applyFont="1" applyFill="1"/>
    <xf numFmtId="0" fontId="2" fillId="3" borderId="0" xfId="0" applyFont="1" applyFill="1"/>
    <xf numFmtId="2" fontId="6" fillId="5" borderId="0" xfId="0" applyNumberFormat="1" applyFont="1" applyFill="1"/>
    <xf numFmtId="1" fontId="6" fillId="5" borderId="0" xfId="0" applyNumberFormat="1" applyFont="1" applyFill="1"/>
    <xf numFmtId="0" fontId="0" fillId="0" borderId="0" xfId="0" applyFill="1" applyBorder="1" applyAlignment="1"/>
    <xf numFmtId="8" fontId="0" fillId="0" borderId="6" xfId="0" applyNumberFormat="1" applyFill="1" applyBorder="1" applyAlignment="1"/>
    <xf numFmtId="0" fontId="7" fillId="6" borderId="1" xfId="0" applyFont="1" applyFill="1" applyBorder="1" applyAlignment="1">
      <alignment horizontal="left"/>
    </xf>
    <xf numFmtId="0" fontId="7" fillId="6" borderId="5" xfId="0" applyFont="1" applyFill="1" applyBorder="1" applyAlignment="1">
      <alignment horizontal="left"/>
    </xf>
    <xf numFmtId="0" fontId="0" fillId="0" borderId="7" xfId="0" applyFill="1" applyBorder="1" applyAlignment="1"/>
    <xf numFmtId="0" fontId="8" fillId="7" borderId="0" xfId="0" applyFont="1" applyFill="1" applyBorder="1" applyAlignment="1">
      <alignment horizontal="left"/>
    </xf>
    <xf numFmtId="0" fontId="9" fillId="7" borderId="7" xfId="0" applyFont="1" applyFill="1" applyBorder="1" applyAlignment="1">
      <alignment horizontal="left"/>
    </xf>
    <xf numFmtId="0" fontId="8" fillId="7" borderId="6" xfId="0" applyFont="1" applyFill="1" applyBorder="1" applyAlignment="1">
      <alignment horizontal="left"/>
    </xf>
    <xf numFmtId="0" fontId="10" fillId="6" borderId="5" xfId="0" applyFont="1" applyFill="1" applyBorder="1" applyAlignment="1">
      <alignment horizontal="right"/>
    </xf>
    <xf numFmtId="0" fontId="10" fillId="6" borderId="1" xfId="0" applyFont="1" applyFill="1" applyBorder="1" applyAlignment="1">
      <alignment horizontal="right"/>
    </xf>
    <xf numFmtId="0" fontId="0" fillId="8" borderId="0" xfId="0" applyFill="1" applyBorder="1" applyAlignment="1"/>
    <xf numFmtId="0" fontId="11" fillId="0" borderId="0" xfId="0" applyFont="1" applyFill="1" applyBorder="1" applyAlignment="1">
      <alignment vertical="top" wrapText="1"/>
    </xf>
    <xf numFmtId="0" fontId="12" fillId="2" borderId="0" xfId="0" applyFont="1" applyFill="1"/>
    <xf numFmtId="0" fontId="0" fillId="9" borderId="0" xfId="0" applyFill="1"/>
    <xf numFmtId="166" fontId="0" fillId="9" borderId="0" xfId="0" applyNumberFormat="1" applyFill="1"/>
    <xf numFmtId="164" fontId="0" fillId="9" borderId="0" xfId="1" applyNumberFormat="1" applyFont="1" applyFill="1"/>
    <xf numFmtId="167" fontId="0" fillId="9" borderId="0" xfId="0" applyNumberFormat="1" applyFill="1"/>
    <xf numFmtId="1" fontId="0" fillId="9" borderId="0" xfId="0" applyNumberFormat="1" applyFill="1"/>
  </cellXfs>
  <cellStyles count="2">
    <cellStyle name="Prozent" xfId="1" builtinId="5"/>
    <cellStyle name="Standard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159190</xdr:colOff>
      <xdr:row>0</xdr:row>
      <xdr:rowOff>74706</xdr:rowOff>
    </xdr:from>
    <xdr:to>
      <xdr:col>12</xdr:col>
      <xdr:colOff>540191</xdr:colOff>
      <xdr:row>9</xdr:row>
      <xdr:rowOff>93755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9C6B6787-2F24-61B0-45D5-64932FCF281F}"/>
            </a:ext>
          </a:extLst>
        </xdr:cNvPr>
        <xdr:cNvSpPr txBox="1"/>
      </xdr:nvSpPr>
      <xdr:spPr>
        <a:xfrm>
          <a:off x="5198441" y="74706"/>
          <a:ext cx="7009451" cy="173049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Erstelle</a:t>
          </a:r>
          <a:r>
            <a:rPr lang="de-DE" sz="1100" b="1" baseline="0"/>
            <a:t> eine Was-wäre-wenn Analyse für eine Berechnung des BMI </a:t>
          </a:r>
        </a:p>
        <a:p>
          <a:endParaRPr lang="de-DE" sz="1100" baseline="0"/>
        </a:p>
        <a:p>
          <a:r>
            <a:rPr lang="de-DE" sz="1100" baseline="0"/>
            <a:t>Erstelle damit für die Größen in m in 5cm (von 1.40m bis 2.20m) Schritten sowie das Gewicht in kg in 5kg Schritten (von 50kg bis 130kg) eine Was-wäre-wenn-Analyse! </a:t>
          </a:r>
        </a:p>
        <a:p>
          <a:endParaRPr lang="de-DE" sz="1100" baseline="0"/>
        </a:p>
        <a:p>
          <a:r>
            <a:rPr lang="de-DE" sz="1100" baseline="0"/>
            <a:t>Formel BMI: </a:t>
          </a:r>
          <a:r>
            <a:rPr lang="de-DE"/>
            <a:t>BMI </a:t>
          </a:r>
          <a:r>
            <a:rPr lang="de-DE" b="1">
              <a:solidFill>
                <a:srgbClr val="FF0000"/>
              </a:solidFill>
            </a:rPr>
            <a:t>= Gewicht in kg / Körpergröße in m zum Quadrat</a:t>
          </a:r>
          <a:endParaRPr lang="de-DE" sz="1100" b="1" baseline="0">
            <a:solidFill>
              <a:srgbClr val="FF0000"/>
            </a:solidFill>
          </a:endParaRPr>
        </a:p>
        <a:p>
          <a:r>
            <a:rPr lang="de-DE" sz="1100" baseline="0"/>
            <a:t> </a:t>
          </a:r>
        </a:p>
        <a:p>
          <a:r>
            <a:rPr lang="de-DE" sz="1100" baseline="0"/>
            <a:t>Färbe zum Schluss in der Tabelle den Normalbereich des BMI (Werte von 18,50 bis 24,99) grün ein!</a:t>
          </a:r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9928-9529-49D1-8C49-682545B340FD}">
  <dimension ref="A1:U31"/>
  <sheetViews>
    <sheetView zoomScale="84" zoomScaleNormal="100" workbookViewId="0">
      <selection activeCell="A34" sqref="A34"/>
    </sheetView>
  </sheetViews>
  <sheetFormatPr baseColWidth="10" defaultRowHeight="14.3" x14ac:dyDescent="0.25"/>
  <cols>
    <col min="1" max="1" width="33.5" bestFit="1" customWidth="1"/>
  </cols>
  <sheetData>
    <row r="1" spans="1:21" x14ac:dyDescent="0.25">
      <c r="A1" s="8" t="s">
        <v>0</v>
      </c>
      <c r="B1" s="9"/>
    </row>
    <row r="2" spans="1:21" x14ac:dyDescent="0.25">
      <c r="A2" s="9"/>
      <c r="B2" s="9"/>
    </row>
    <row r="3" spans="1:21" x14ac:dyDescent="0.25">
      <c r="A3" s="9" t="s">
        <v>1</v>
      </c>
      <c r="B3" s="9">
        <v>1.75</v>
      </c>
    </row>
    <row r="4" spans="1:21" x14ac:dyDescent="0.25">
      <c r="A4" s="9" t="s">
        <v>2</v>
      </c>
      <c r="B4" s="9">
        <v>75</v>
      </c>
    </row>
    <row r="11" spans="1:21" x14ac:dyDescent="0.25">
      <c r="B11" t="s">
        <v>4</v>
      </c>
    </row>
    <row r="12" spans="1:21" x14ac:dyDescent="0.25">
      <c r="A12" t="s">
        <v>3</v>
      </c>
      <c r="B12" s="1">
        <f>B4/(B3^2)</f>
        <v>24.489795918367346</v>
      </c>
      <c r="C12" s="23">
        <v>1.4</v>
      </c>
      <c r="D12" s="23">
        <f>C12+0.05</f>
        <v>1.45</v>
      </c>
      <c r="E12" s="23">
        <f t="shared" ref="E12:U12" si="0">D12+0.05</f>
        <v>1.5</v>
      </c>
      <c r="F12" s="23">
        <f t="shared" si="0"/>
        <v>1.55</v>
      </c>
      <c r="G12" s="23">
        <f t="shared" si="0"/>
        <v>1.6</v>
      </c>
      <c r="H12" s="23">
        <f t="shared" si="0"/>
        <v>1.6500000000000001</v>
      </c>
      <c r="I12" s="23">
        <f t="shared" si="0"/>
        <v>1.7000000000000002</v>
      </c>
      <c r="J12" s="23">
        <f t="shared" si="0"/>
        <v>1.7500000000000002</v>
      </c>
      <c r="K12" s="23">
        <f t="shared" si="0"/>
        <v>1.8000000000000003</v>
      </c>
      <c r="L12" s="23">
        <f t="shared" si="0"/>
        <v>1.8500000000000003</v>
      </c>
      <c r="M12" s="23">
        <f t="shared" si="0"/>
        <v>1.9000000000000004</v>
      </c>
      <c r="N12" s="23">
        <f t="shared" si="0"/>
        <v>1.9500000000000004</v>
      </c>
      <c r="O12" s="23">
        <f t="shared" si="0"/>
        <v>2.0000000000000004</v>
      </c>
      <c r="P12" s="23">
        <f t="shared" si="0"/>
        <v>2.0500000000000003</v>
      </c>
      <c r="Q12" s="23">
        <f>P12+0.05</f>
        <v>2.1</v>
      </c>
      <c r="R12" s="23">
        <f t="shared" si="0"/>
        <v>2.15</v>
      </c>
      <c r="S12" s="23">
        <f t="shared" si="0"/>
        <v>2.1999999999999997</v>
      </c>
      <c r="T12" s="23">
        <f t="shared" si="0"/>
        <v>2.2499999999999996</v>
      </c>
      <c r="U12" s="23">
        <f t="shared" si="0"/>
        <v>2.2999999999999994</v>
      </c>
    </row>
    <row r="13" spans="1:21" x14ac:dyDescent="0.25">
      <c r="A13" t="s">
        <v>5</v>
      </c>
      <c r="B13" s="24">
        <v>50</v>
      </c>
      <c r="C13" s="2">
        <f t="dataTable" ref="C13:U31" dt2D="1" dtr="1" r1="B3" r2="B4"/>
        <v>25.510204081632658</v>
      </c>
      <c r="D13" s="2">
        <v>23.781212841854934</v>
      </c>
      <c r="E13" s="2">
        <v>22.222222222222221</v>
      </c>
      <c r="F13" s="2">
        <v>20.811654526534856</v>
      </c>
      <c r="G13" s="2">
        <v>19.531249999999996</v>
      </c>
      <c r="H13" s="2">
        <v>18.365472910927451</v>
      </c>
      <c r="I13" s="2">
        <v>17.301038062283734</v>
      </c>
      <c r="J13" s="2">
        <v>16.326530612244895</v>
      </c>
      <c r="K13" s="2">
        <v>15.432098765432093</v>
      </c>
      <c r="L13" s="2">
        <v>14.609203798392983</v>
      </c>
      <c r="M13" s="2">
        <v>13.85041551246537</v>
      </c>
      <c r="N13" s="2">
        <v>13.149243918474683</v>
      </c>
      <c r="O13" s="2">
        <v>12.499999999999995</v>
      </c>
      <c r="P13" s="2">
        <v>11.897679952409277</v>
      </c>
      <c r="Q13" s="2">
        <v>11.337868480725623</v>
      </c>
      <c r="R13" s="2">
        <v>10.81665765278529</v>
      </c>
      <c r="S13" s="2">
        <v>10.330578512396697</v>
      </c>
      <c r="T13">
        <v>9.8765432098765462</v>
      </c>
      <c r="U13">
        <v>9.4517958412098348</v>
      </c>
    </row>
    <row r="14" spans="1:21" x14ac:dyDescent="0.25">
      <c r="B14" s="24">
        <f>B13+5</f>
        <v>55</v>
      </c>
      <c r="C14" s="2">
        <v>28.061224489795922</v>
      </c>
      <c r="D14" s="2">
        <v>26.159334126040427</v>
      </c>
      <c r="E14" s="2">
        <v>24.444444444444443</v>
      </c>
      <c r="F14" s="2">
        <v>22.892819979188342</v>
      </c>
      <c r="G14" s="2">
        <v>21.484374999999996</v>
      </c>
      <c r="H14" s="2">
        <v>20.202020202020197</v>
      </c>
      <c r="I14" s="2">
        <v>19.031141868512108</v>
      </c>
      <c r="J14" s="2">
        <v>17.959183673469383</v>
      </c>
      <c r="K14" s="2">
        <v>16.975308641975303</v>
      </c>
      <c r="L14" s="2">
        <v>16.07012417823228</v>
      </c>
      <c r="M14" s="2">
        <v>15.235457063711907</v>
      </c>
      <c r="N14" s="2">
        <v>14.464168310322151</v>
      </c>
      <c r="O14" s="2">
        <v>13.749999999999995</v>
      </c>
      <c r="P14" s="2">
        <v>13.087447947650203</v>
      </c>
      <c r="Q14" s="2">
        <v>12.471655328798185</v>
      </c>
      <c r="R14" s="2">
        <v>11.89832341806382</v>
      </c>
      <c r="S14" s="2">
        <v>11.363636363636367</v>
      </c>
      <c r="T14">
        <v>10.864197530864201</v>
      </c>
      <c r="U14">
        <v>10.396975425330819</v>
      </c>
    </row>
    <row r="15" spans="1:21" x14ac:dyDescent="0.25">
      <c r="B15" s="24">
        <f t="shared" ref="B15:B31" si="1">B14+5</f>
        <v>60</v>
      </c>
      <c r="C15" s="2">
        <v>30.612244897959187</v>
      </c>
      <c r="D15" s="2">
        <v>28.53745541022592</v>
      </c>
      <c r="E15" s="2">
        <v>26.666666666666668</v>
      </c>
      <c r="F15" s="2">
        <v>24.973985431841829</v>
      </c>
      <c r="G15" s="2">
        <v>23.437499999999996</v>
      </c>
      <c r="H15" s="2">
        <v>22.038567493112943</v>
      </c>
      <c r="I15" s="2">
        <v>20.761245674740479</v>
      </c>
      <c r="J15" s="2">
        <v>19.591836734693871</v>
      </c>
      <c r="K15" s="2">
        <v>18.518518518518512</v>
      </c>
      <c r="L15" s="2">
        <v>17.531044558071578</v>
      </c>
      <c r="M15" s="2">
        <v>16.620498614958443</v>
      </c>
      <c r="N15" s="2">
        <v>15.779092702169619</v>
      </c>
      <c r="O15" s="2">
        <v>14.999999999999993</v>
      </c>
      <c r="P15" s="2">
        <v>14.27721594289113</v>
      </c>
      <c r="Q15" s="2">
        <v>13.605442176870747</v>
      </c>
      <c r="R15" s="2">
        <v>12.979989183342349</v>
      </c>
      <c r="S15" s="2">
        <v>12.396694214876035</v>
      </c>
      <c r="T15">
        <v>11.851851851851857</v>
      </c>
      <c r="U15">
        <v>11.342155009451801</v>
      </c>
    </row>
    <row r="16" spans="1:21" x14ac:dyDescent="0.25">
      <c r="B16" s="24">
        <f t="shared" si="1"/>
        <v>65</v>
      </c>
      <c r="C16" s="2">
        <v>33.163265306122454</v>
      </c>
      <c r="D16" s="2">
        <v>30.915576694411413</v>
      </c>
      <c r="E16" s="2">
        <v>28.888888888888889</v>
      </c>
      <c r="F16" s="2">
        <v>27.055150884495315</v>
      </c>
      <c r="G16" s="2">
        <v>25.390624999999996</v>
      </c>
      <c r="H16" s="2">
        <v>23.875114784205689</v>
      </c>
      <c r="I16" s="2">
        <v>22.491349480968854</v>
      </c>
      <c r="J16" s="2">
        <v>21.224489795918362</v>
      </c>
      <c r="K16" s="2">
        <v>20.061728395061721</v>
      </c>
      <c r="L16" s="2">
        <v>18.991964937910875</v>
      </c>
      <c r="M16" s="2">
        <v>18.00554016620498</v>
      </c>
      <c r="N16" s="2">
        <v>17.094017094017087</v>
      </c>
      <c r="O16" s="2">
        <v>16.249999999999993</v>
      </c>
      <c r="P16" s="2">
        <v>15.466983938132058</v>
      </c>
      <c r="Q16" s="2">
        <v>14.73922902494331</v>
      </c>
      <c r="R16" s="2">
        <v>14.061654948620877</v>
      </c>
      <c r="S16" s="2">
        <v>13.429752066115705</v>
      </c>
      <c r="T16">
        <v>12.83950617283951</v>
      </c>
      <c r="U16">
        <v>12.287334593572785</v>
      </c>
    </row>
    <row r="17" spans="2:21" x14ac:dyDescent="0.25">
      <c r="B17" s="24">
        <f t="shared" si="1"/>
        <v>70</v>
      </c>
      <c r="C17" s="2">
        <v>35.714285714285722</v>
      </c>
      <c r="D17" s="2">
        <v>33.29369797859691</v>
      </c>
      <c r="E17" s="2">
        <v>31.111111111111111</v>
      </c>
      <c r="F17" s="2">
        <v>29.136316337148799</v>
      </c>
      <c r="G17" s="2">
        <v>27.343749999999996</v>
      </c>
      <c r="H17" s="2">
        <v>25.711662075298435</v>
      </c>
      <c r="I17" s="2">
        <v>24.221453287197228</v>
      </c>
      <c r="J17" s="2">
        <v>22.857142857142851</v>
      </c>
      <c r="K17" s="2">
        <v>21.604938271604929</v>
      </c>
      <c r="L17" s="2">
        <v>20.452885317750177</v>
      </c>
      <c r="M17" s="2">
        <v>19.390581717451518</v>
      </c>
      <c r="N17" s="2">
        <v>18.408941485864556</v>
      </c>
      <c r="O17" s="2">
        <v>17.499999999999993</v>
      </c>
      <c r="P17" s="2">
        <v>16.656751933372988</v>
      </c>
      <c r="Q17" s="2">
        <v>15.873015873015872</v>
      </c>
      <c r="R17" s="2">
        <v>15.143320713899406</v>
      </c>
      <c r="S17" s="2">
        <v>14.462809917355376</v>
      </c>
      <c r="T17">
        <v>13.827160493827165</v>
      </c>
      <c r="U17">
        <v>13.232514177693769</v>
      </c>
    </row>
    <row r="18" spans="2:21" x14ac:dyDescent="0.25">
      <c r="B18" s="24">
        <f t="shared" si="1"/>
        <v>75</v>
      </c>
      <c r="C18" s="2">
        <v>38.265306122448983</v>
      </c>
      <c r="D18" s="2">
        <v>35.6718192627824</v>
      </c>
      <c r="E18" s="2">
        <v>33.333333333333336</v>
      </c>
      <c r="F18" s="2">
        <v>31.217481789802285</v>
      </c>
      <c r="G18" s="2">
        <v>29.296874999999993</v>
      </c>
      <c r="H18" s="2">
        <v>27.548209366391177</v>
      </c>
      <c r="I18" s="2">
        <v>25.951557093425599</v>
      </c>
      <c r="J18" s="2">
        <v>24.489795918367339</v>
      </c>
      <c r="K18" s="2">
        <v>23.148148148148142</v>
      </c>
      <c r="L18" s="2">
        <v>21.913805697589474</v>
      </c>
      <c r="M18" s="2">
        <v>20.775623268698055</v>
      </c>
      <c r="N18" s="2">
        <v>19.723865877712022</v>
      </c>
      <c r="O18" s="2">
        <v>18.749999999999993</v>
      </c>
      <c r="P18" s="2">
        <v>17.846519928613915</v>
      </c>
      <c r="Q18" s="2">
        <v>17.006802721088434</v>
      </c>
      <c r="R18" s="2">
        <v>16.224986479177936</v>
      </c>
      <c r="S18" s="2">
        <v>15.495867768595044</v>
      </c>
      <c r="T18">
        <v>14.81481481481482</v>
      </c>
      <c r="U18">
        <v>14.177693761814751</v>
      </c>
    </row>
    <row r="19" spans="2:21" x14ac:dyDescent="0.25">
      <c r="B19" s="24">
        <f t="shared" si="1"/>
        <v>80</v>
      </c>
      <c r="C19" s="2">
        <v>40.816326530612251</v>
      </c>
      <c r="D19" s="2">
        <v>38.049940546967896</v>
      </c>
      <c r="E19" s="2">
        <v>35.555555555555557</v>
      </c>
      <c r="F19" s="2">
        <v>33.298647242455772</v>
      </c>
      <c r="G19" s="2">
        <v>31.249999999999993</v>
      </c>
      <c r="H19" s="2">
        <v>29.384756657483923</v>
      </c>
      <c r="I19" s="2">
        <v>27.681660899653973</v>
      </c>
      <c r="J19" s="2">
        <v>26.12244897959183</v>
      </c>
      <c r="K19" s="2">
        <v>24.69135802469135</v>
      </c>
      <c r="L19" s="2">
        <v>23.374726077428772</v>
      </c>
      <c r="M19" s="2">
        <v>22.160664819944589</v>
      </c>
      <c r="N19" s="2">
        <v>21.038790269559492</v>
      </c>
      <c r="O19" s="2">
        <v>19.999999999999993</v>
      </c>
      <c r="P19" s="2">
        <v>19.036287923854843</v>
      </c>
      <c r="Q19" s="2">
        <v>18.140589569160998</v>
      </c>
      <c r="R19" s="2">
        <v>17.306652244456465</v>
      </c>
      <c r="S19" s="2">
        <v>16.528925619834713</v>
      </c>
      <c r="T19">
        <v>15.802469135802475</v>
      </c>
      <c r="U19">
        <v>15.122873345935735</v>
      </c>
    </row>
    <row r="20" spans="2:21" x14ac:dyDescent="0.25">
      <c r="B20" s="24">
        <f t="shared" si="1"/>
        <v>85</v>
      </c>
      <c r="C20" s="2">
        <v>43.367346938775519</v>
      </c>
      <c r="D20" s="2">
        <v>40.428061831153386</v>
      </c>
      <c r="E20" s="2">
        <v>37.777777777777779</v>
      </c>
      <c r="F20" s="2">
        <v>35.379812695109258</v>
      </c>
      <c r="G20" s="2">
        <v>33.203124999999993</v>
      </c>
      <c r="H20" s="2">
        <v>31.221303948576669</v>
      </c>
      <c r="I20" s="2">
        <v>29.411764705882348</v>
      </c>
      <c r="J20" s="2">
        <v>27.755102040816318</v>
      </c>
      <c r="K20" s="2">
        <v>26.234567901234559</v>
      </c>
      <c r="L20" s="2">
        <v>24.835646457268069</v>
      </c>
      <c r="M20" s="2">
        <v>23.545706371191127</v>
      </c>
      <c r="N20" s="2">
        <v>22.353714661406961</v>
      </c>
      <c r="O20" s="2">
        <v>21.249999999999989</v>
      </c>
      <c r="P20" s="2">
        <v>20.226055919095771</v>
      </c>
      <c r="Q20" s="2">
        <v>19.274376417233558</v>
      </c>
      <c r="R20" s="2">
        <v>18.388318009734995</v>
      </c>
      <c r="S20" s="2">
        <v>17.561983471074385</v>
      </c>
      <c r="T20">
        <v>16.790123456790131</v>
      </c>
      <c r="U20">
        <v>16.068052930056719</v>
      </c>
    </row>
    <row r="21" spans="2:21" x14ac:dyDescent="0.25">
      <c r="B21" s="24">
        <f t="shared" si="1"/>
        <v>90</v>
      </c>
      <c r="C21" s="2">
        <v>45.91836734693878</v>
      </c>
      <c r="D21" s="2">
        <v>42.806183115338882</v>
      </c>
      <c r="E21" s="2">
        <v>40</v>
      </c>
      <c r="F21" s="2">
        <v>37.460978147762745</v>
      </c>
      <c r="G21" s="2">
        <v>35.156249999999993</v>
      </c>
      <c r="H21" s="2">
        <v>33.057851239669411</v>
      </c>
      <c r="I21" s="2">
        <v>31.141868512110719</v>
      </c>
      <c r="J21" s="2">
        <v>29.387755102040806</v>
      </c>
      <c r="K21" s="2">
        <v>27.777777777777768</v>
      </c>
      <c r="L21" s="2">
        <v>26.296566837107367</v>
      </c>
      <c r="M21" s="2">
        <v>24.930747922437664</v>
      </c>
      <c r="N21" s="2">
        <v>23.668639053254427</v>
      </c>
      <c r="O21" s="2">
        <v>22.499999999999989</v>
      </c>
      <c r="P21" s="2">
        <v>21.415823914336698</v>
      </c>
      <c r="Q21" s="2">
        <v>20.408163265306122</v>
      </c>
      <c r="R21" s="2">
        <v>19.469983775013521</v>
      </c>
      <c r="S21" s="2">
        <v>18.595041322314053</v>
      </c>
      <c r="T21">
        <v>17.777777777777786</v>
      </c>
      <c r="U21">
        <v>17.013232514177702</v>
      </c>
    </row>
    <row r="22" spans="2:21" x14ac:dyDescent="0.25">
      <c r="B22" s="24">
        <f t="shared" si="1"/>
        <v>95</v>
      </c>
      <c r="C22" s="2">
        <v>48.469387755102048</v>
      </c>
      <c r="D22" s="2">
        <v>45.184304399524372</v>
      </c>
      <c r="E22" s="2">
        <v>42.222222222222221</v>
      </c>
      <c r="F22" s="2">
        <v>39.542143600416232</v>
      </c>
      <c r="G22" s="2">
        <v>37.109374999999993</v>
      </c>
      <c r="H22" s="2">
        <v>34.89439853076216</v>
      </c>
      <c r="I22" s="2">
        <v>32.871972318339097</v>
      </c>
      <c r="J22" s="2">
        <v>31.020408163265298</v>
      </c>
      <c r="K22" s="2">
        <v>29.320987654320977</v>
      </c>
      <c r="L22" s="2">
        <v>27.757487216946668</v>
      </c>
      <c r="M22" s="2">
        <v>26.315789473684202</v>
      </c>
      <c r="N22" s="2">
        <v>24.983563445101897</v>
      </c>
      <c r="O22" s="2">
        <v>23.749999999999989</v>
      </c>
      <c r="P22" s="2">
        <v>22.605591909577626</v>
      </c>
      <c r="Q22" s="2">
        <v>21.541950113378682</v>
      </c>
      <c r="R22" s="2">
        <v>20.55164954029205</v>
      </c>
      <c r="S22" s="2">
        <v>19.628099173553725</v>
      </c>
      <c r="T22">
        <v>18.765432098765437</v>
      </c>
      <c r="U22">
        <v>17.958412098298684</v>
      </c>
    </row>
    <row r="23" spans="2:21" x14ac:dyDescent="0.25">
      <c r="B23" s="24">
        <f t="shared" si="1"/>
        <v>100</v>
      </c>
      <c r="C23" s="2">
        <v>51.020408163265316</v>
      </c>
      <c r="D23" s="2">
        <v>47.562425683709868</v>
      </c>
      <c r="E23" s="2">
        <v>44.444444444444443</v>
      </c>
      <c r="F23" s="2">
        <v>41.623309053069711</v>
      </c>
      <c r="G23" s="2">
        <v>39.062499999999993</v>
      </c>
      <c r="H23" s="2">
        <v>36.730945821854903</v>
      </c>
      <c r="I23" s="2">
        <v>34.602076124567468</v>
      </c>
      <c r="J23" s="2">
        <v>32.65306122448979</v>
      </c>
      <c r="K23" s="2">
        <v>30.864197530864185</v>
      </c>
      <c r="L23" s="2">
        <v>29.218407596785966</v>
      </c>
      <c r="M23" s="2">
        <v>27.700831024930739</v>
      </c>
      <c r="N23" s="2">
        <v>26.298487836949366</v>
      </c>
      <c r="O23" s="2">
        <v>24.999999999999989</v>
      </c>
      <c r="P23" s="2">
        <v>23.795359904818554</v>
      </c>
      <c r="Q23" s="2">
        <v>22.675736961451246</v>
      </c>
      <c r="R23" s="2">
        <v>21.63331530557058</v>
      </c>
      <c r="S23" s="2">
        <v>20.661157024793393</v>
      </c>
      <c r="T23">
        <v>19.753086419753092</v>
      </c>
      <c r="U23">
        <v>18.90359168241967</v>
      </c>
    </row>
    <row r="24" spans="2:21" x14ac:dyDescent="0.25">
      <c r="B24" s="24">
        <f t="shared" si="1"/>
        <v>105</v>
      </c>
      <c r="C24" s="2">
        <v>53.571428571428577</v>
      </c>
      <c r="D24" s="2">
        <v>49.940546967895365</v>
      </c>
      <c r="E24" s="2">
        <v>46.666666666666664</v>
      </c>
      <c r="F24" s="2">
        <v>43.704474505723198</v>
      </c>
      <c r="G24" s="2">
        <v>41.015624999999993</v>
      </c>
      <c r="H24" s="2">
        <v>38.567493112947652</v>
      </c>
      <c r="I24" s="2">
        <v>36.332179930795839</v>
      </c>
      <c r="J24" s="2">
        <v>34.285714285714278</v>
      </c>
      <c r="K24" s="2">
        <v>32.407407407407398</v>
      </c>
      <c r="L24" s="2">
        <v>30.679327976625263</v>
      </c>
      <c r="M24" s="2">
        <v>29.085872576177277</v>
      </c>
      <c r="N24" s="2">
        <v>27.613412228796832</v>
      </c>
      <c r="O24" s="2">
        <v>26.249999999999989</v>
      </c>
      <c r="P24" s="2">
        <v>24.985127900059481</v>
      </c>
      <c r="Q24" s="2">
        <v>23.80952380952381</v>
      </c>
      <c r="R24" s="2">
        <v>22.71498107084911</v>
      </c>
      <c r="S24" s="2">
        <v>21.694214876033062</v>
      </c>
      <c r="T24">
        <v>20.740740740740748</v>
      </c>
      <c r="U24">
        <v>19.848771266540652</v>
      </c>
    </row>
    <row r="25" spans="2:21" x14ac:dyDescent="0.25">
      <c r="B25" s="24">
        <f t="shared" si="1"/>
        <v>110</v>
      </c>
      <c r="C25" s="2">
        <v>56.122448979591844</v>
      </c>
      <c r="D25" s="2">
        <v>52.318668252080855</v>
      </c>
      <c r="E25" s="2">
        <v>48.888888888888886</v>
      </c>
      <c r="F25" s="2">
        <v>45.785639958376684</v>
      </c>
      <c r="G25" s="2">
        <v>42.968749999999993</v>
      </c>
      <c r="H25" s="2">
        <v>40.404040404040394</v>
      </c>
      <c r="I25" s="2">
        <v>38.062283737024217</v>
      </c>
      <c r="J25" s="2">
        <v>35.918367346938766</v>
      </c>
      <c r="K25" s="2">
        <v>33.950617283950606</v>
      </c>
      <c r="L25" s="2">
        <v>32.140248356464561</v>
      </c>
      <c r="M25" s="2">
        <v>30.470914127423814</v>
      </c>
      <c r="N25" s="2">
        <v>28.928336620644302</v>
      </c>
      <c r="O25" s="2">
        <v>27.499999999999989</v>
      </c>
      <c r="P25" s="2">
        <v>26.174895895300406</v>
      </c>
      <c r="Q25" s="2">
        <v>24.943310657596371</v>
      </c>
      <c r="R25" s="2">
        <v>23.796646836127639</v>
      </c>
      <c r="S25" s="2">
        <v>22.727272727272734</v>
      </c>
      <c r="T25">
        <v>21.728395061728403</v>
      </c>
      <c r="U25">
        <v>20.793950850661638</v>
      </c>
    </row>
    <row r="26" spans="2:21" x14ac:dyDescent="0.25">
      <c r="B26" s="24">
        <f t="shared" si="1"/>
        <v>115</v>
      </c>
      <c r="C26" s="2">
        <v>58.673469387755112</v>
      </c>
      <c r="D26" s="2">
        <v>54.696789536266351</v>
      </c>
      <c r="E26" s="2">
        <v>51.111111111111114</v>
      </c>
      <c r="F26" s="2">
        <v>47.866805411030171</v>
      </c>
      <c r="G26" s="2">
        <v>44.921874999999993</v>
      </c>
      <c r="H26" s="2">
        <v>42.240587695133144</v>
      </c>
      <c r="I26" s="2">
        <v>39.792387543252588</v>
      </c>
      <c r="J26" s="2">
        <v>37.551020408163254</v>
      </c>
      <c r="K26" s="2">
        <v>35.493827160493815</v>
      </c>
      <c r="L26" s="2">
        <v>33.601168736303862</v>
      </c>
      <c r="M26" s="2">
        <v>31.855955678670348</v>
      </c>
      <c r="N26" s="2">
        <v>30.243261012491768</v>
      </c>
      <c r="O26" s="2">
        <v>28.749999999999986</v>
      </c>
      <c r="P26" s="2">
        <v>27.364663890541333</v>
      </c>
      <c r="Q26" s="2">
        <v>26.077097505668934</v>
      </c>
      <c r="R26" s="2">
        <v>24.878312601406169</v>
      </c>
      <c r="S26" s="2">
        <v>23.760330578512402</v>
      </c>
      <c r="T26">
        <v>22.716049382716058</v>
      </c>
      <c r="U26">
        <v>21.73913043478262</v>
      </c>
    </row>
    <row r="27" spans="2:21" x14ac:dyDescent="0.25">
      <c r="B27" s="24">
        <f t="shared" si="1"/>
        <v>120</v>
      </c>
      <c r="C27" s="2">
        <v>61.224489795918373</v>
      </c>
      <c r="D27" s="2">
        <v>57.074910820451841</v>
      </c>
      <c r="E27" s="2">
        <v>53.333333333333336</v>
      </c>
      <c r="F27" s="2">
        <v>49.947970863683658</v>
      </c>
      <c r="G27" s="2">
        <v>46.874999999999993</v>
      </c>
      <c r="H27" s="2">
        <v>44.077134986225886</v>
      </c>
      <c r="I27" s="2">
        <v>41.522491349480958</v>
      </c>
      <c r="J27" s="2">
        <v>39.183673469387742</v>
      </c>
      <c r="K27" s="2">
        <v>37.037037037037024</v>
      </c>
      <c r="L27" s="2">
        <v>35.062089116143156</v>
      </c>
      <c r="M27" s="2">
        <v>33.240997229916886</v>
      </c>
      <c r="N27" s="2">
        <v>31.558185404339238</v>
      </c>
      <c r="O27" s="2">
        <v>29.999999999999986</v>
      </c>
      <c r="P27" s="2">
        <v>28.554431885782261</v>
      </c>
      <c r="Q27" s="2">
        <v>27.210884353741495</v>
      </c>
      <c r="R27" s="2">
        <v>25.959978366684698</v>
      </c>
      <c r="S27" s="2">
        <v>24.793388429752071</v>
      </c>
      <c r="T27">
        <v>23.703703703703713</v>
      </c>
      <c r="U27">
        <v>22.684310018903602</v>
      </c>
    </row>
    <row r="28" spans="2:21" x14ac:dyDescent="0.25">
      <c r="B28" s="24">
        <f t="shared" si="1"/>
        <v>125</v>
      </c>
      <c r="C28" s="2">
        <v>63.775510204081641</v>
      </c>
      <c r="D28" s="2">
        <v>59.453032104637337</v>
      </c>
      <c r="E28" s="2">
        <v>55.555555555555557</v>
      </c>
      <c r="F28" s="2">
        <v>52.029136316337144</v>
      </c>
      <c r="G28" s="2">
        <v>48.828124999999993</v>
      </c>
      <c r="H28" s="2">
        <v>45.913682277318628</v>
      </c>
      <c r="I28" s="2">
        <v>43.252595155709336</v>
      </c>
      <c r="J28" s="2">
        <v>40.81632653061223</v>
      </c>
      <c r="K28" s="2">
        <v>38.580246913580233</v>
      </c>
      <c r="L28" s="2">
        <v>36.523009495982457</v>
      </c>
      <c r="M28" s="2">
        <v>34.626038781163423</v>
      </c>
      <c r="N28" s="2">
        <v>32.873109796186704</v>
      </c>
      <c r="O28" s="2">
        <v>31.249999999999986</v>
      </c>
      <c r="P28" s="2">
        <v>29.744199881023189</v>
      </c>
      <c r="Q28" s="2">
        <v>28.344671201814059</v>
      </c>
      <c r="R28" s="2">
        <v>27.041644131963224</v>
      </c>
      <c r="S28" s="2">
        <v>25.826446280991743</v>
      </c>
      <c r="T28">
        <v>24.691358024691368</v>
      </c>
      <c r="U28">
        <v>23.629489603024588</v>
      </c>
    </row>
    <row r="29" spans="2:21" x14ac:dyDescent="0.25">
      <c r="B29" s="24">
        <f t="shared" si="1"/>
        <v>130</v>
      </c>
      <c r="C29" s="2">
        <v>66.326530612244909</v>
      </c>
      <c r="D29" s="2">
        <v>61.831153388822827</v>
      </c>
      <c r="E29" s="2">
        <v>57.777777777777779</v>
      </c>
      <c r="F29" s="2">
        <v>54.110301768990631</v>
      </c>
      <c r="G29" s="2">
        <v>50.781249999999993</v>
      </c>
      <c r="H29" s="2">
        <v>47.750229568411378</v>
      </c>
      <c r="I29" s="2">
        <v>44.982698961937707</v>
      </c>
      <c r="J29" s="2">
        <v>42.448979591836725</v>
      </c>
      <c r="K29" s="2">
        <v>40.123456790123441</v>
      </c>
      <c r="L29" s="2">
        <v>37.983929875821751</v>
      </c>
      <c r="M29" s="2">
        <v>36.011080332409961</v>
      </c>
      <c r="N29" s="2">
        <v>34.188034188034173</v>
      </c>
      <c r="O29" s="2">
        <v>32.499999999999986</v>
      </c>
      <c r="P29" s="2">
        <v>30.933967876264116</v>
      </c>
      <c r="Q29" s="2">
        <v>29.478458049886619</v>
      </c>
      <c r="R29" s="2">
        <v>28.123309897241754</v>
      </c>
      <c r="S29" s="2">
        <v>26.859504132231411</v>
      </c>
      <c r="T29">
        <v>25.67901234567902</v>
      </c>
      <c r="U29">
        <v>24.57466918714557</v>
      </c>
    </row>
    <row r="30" spans="2:21" x14ac:dyDescent="0.25">
      <c r="B30" s="24">
        <f t="shared" si="1"/>
        <v>135</v>
      </c>
      <c r="C30">
        <v>68.877551020408177</v>
      </c>
      <c r="D30">
        <v>64.209274673008323</v>
      </c>
      <c r="E30">
        <v>60</v>
      </c>
      <c r="F30">
        <v>56.19146722164411</v>
      </c>
      <c r="G30">
        <v>52.734374999999993</v>
      </c>
      <c r="H30">
        <v>49.58677685950412</v>
      </c>
      <c r="I30">
        <v>46.712802768166078</v>
      </c>
      <c r="J30">
        <v>44.081632653061213</v>
      </c>
      <c r="K30">
        <v>41.66666666666665</v>
      </c>
      <c r="L30">
        <v>39.444850255661052</v>
      </c>
      <c r="M30">
        <v>37.396121883656498</v>
      </c>
      <c r="N30">
        <v>35.502958579881643</v>
      </c>
      <c r="O30">
        <v>33.749999999999986</v>
      </c>
      <c r="P30">
        <v>32.123735871505048</v>
      </c>
      <c r="Q30">
        <v>30.612244897959183</v>
      </c>
      <c r="R30">
        <v>29.204975662520283</v>
      </c>
      <c r="S30">
        <v>27.892561983471079</v>
      </c>
      <c r="T30">
        <v>26.666666666666675</v>
      </c>
      <c r="U30">
        <v>25.519848771266552</v>
      </c>
    </row>
    <row r="31" spans="2:21" x14ac:dyDescent="0.25">
      <c r="B31" s="2"/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conditionalFormatting sqref="C15:S29 B15:B31 B12:S14 T12:U12">
    <cfRule type="cellIs" dxfId="1" priority="2" operator="between">
      <formula>18.5</formula>
      <formula>24.99</formula>
    </cfRule>
  </conditionalFormatting>
  <conditionalFormatting sqref="C13:U30 B12">
    <cfRule type="cellIs" dxfId="0" priority="1" operator="between">
      <formula>18.5</formula>
      <formula>24.99</formula>
    </cfRule>
  </conditionalFormatting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6B80-40A6-5045-BDF5-146FC3A7123C}">
  <dimension ref="A1:G10"/>
  <sheetViews>
    <sheetView zoomScale="110" zoomScaleNormal="110" workbookViewId="0">
      <selection activeCell="B9" sqref="B9"/>
    </sheetView>
  </sheetViews>
  <sheetFormatPr baseColWidth="10" defaultRowHeight="14.3" x14ac:dyDescent="0.25"/>
  <cols>
    <col min="4" max="4" width="17.125" customWidth="1"/>
    <col min="5" max="5" width="16.25" customWidth="1"/>
    <col min="6" max="6" width="17.25" customWidth="1"/>
    <col min="7" max="7" width="18.375" customWidth="1"/>
  </cols>
  <sheetData>
    <row r="1" spans="1:7" x14ac:dyDescent="0.25">
      <c r="A1" s="22" t="s">
        <v>35</v>
      </c>
      <c r="B1" s="22"/>
      <c r="C1" s="9"/>
      <c r="D1" s="9"/>
      <c r="E1" s="9"/>
    </row>
    <row r="2" spans="1:7" x14ac:dyDescent="0.25">
      <c r="A2" s="9" t="s">
        <v>36</v>
      </c>
      <c r="B2" s="9"/>
      <c r="C2" s="9"/>
      <c r="D2" s="9"/>
      <c r="E2" s="9"/>
    </row>
    <row r="3" spans="1:7" x14ac:dyDescent="0.25">
      <c r="A3" s="9" t="s">
        <v>37</v>
      </c>
      <c r="B3" s="9"/>
      <c r="C3" s="9"/>
      <c r="D3" s="9"/>
      <c r="E3" s="9"/>
    </row>
    <row r="6" spans="1:7" x14ac:dyDescent="0.25">
      <c r="A6" s="10" t="s">
        <v>26</v>
      </c>
      <c r="B6" s="10" t="s">
        <v>27</v>
      </c>
      <c r="C6" s="10" t="s">
        <v>28</v>
      </c>
      <c r="D6" s="10" t="s">
        <v>21</v>
      </c>
      <c r="E6" s="10" t="s">
        <v>29</v>
      </c>
      <c r="F6" s="10" t="s">
        <v>30</v>
      </c>
      <c r="G6" s="11" t="s">
        <v>14</v>
      </c>
    </row>
    <row r="7" spans="1:7" x14ac:dyDescent="0.25">
      <c r="A7" t="s">
        <v>9</v>
      </c>
      <c r="B7">
        <v>25</v>
      </c>
      <c r="C7" s="18">
        <v>75</v>
      </c>
      <c r="D7" s="18">
        <f>C7*B7</f>
        <v>1875</v>
      </c>
      <c r="E7" s="18">
        <v>35</v>
      </c>
      <c r="F7" s="18">
        <f>E7*B7</f>
        <v>875</v>
      </c>
      <c r="G7" s="20">
        <f>D7-F7</f>
        <v>1000</v>
      </c>
    </row>
    <row r="8" spans="1:7" x14ac:dyDescent="0.25">
      <c r="A8" t="s">
        <v>10</v>
      </c>
      <c r="B8">
        <v>13</v>
      </c>
      <c r="C8" s="18">
        <v>85</v>
      </c>
      <c r="D8" s="18">
        <f t="shared" ref="D8:D9" si="0">C8*B8</f>
        <v>1105</v>
      </c>
      <c r="E8" s="18">
        <v>43</v>
      </c>
      <c r="F8" s="18">
        <f t="shared" ref="F8:F9" si="1">E8*B8</f>
        <v>559</v>
      </c>
      <c r="G8" s="20">
        <f t="shared" ref="G8:G9" si="2">D8-F8</f>
        <v>546</v>
      </c>
    </row>
    <row r="9" spans="1:7" x14ac:dyDescent="0.25">
      <c r="A9" t="s">
        <v>16</v>
      </c>
      <c r="B9">
        <v>8</v>
      </c>
      <c r="C9" s="18">
        <v>105</v>
      </c>
      <c r="D9" s="18">
        <f t="shared" si="0"/>
        <v>840</v>
      </c>
      <c r="E9" s="18">
        <v>55</v>
      </c>
      <c r="F9" s="18">
        <f t="shared" si="1"/>
        <v>440</v>
      </c>
      <c r="G9" s="20">
        <f t="shared" si="2"/>
        <v>400</v>
      </c>
    </row>
    <row r="10" spans="1:7" x14ac:dyDescent="0.25">
      <c r="A10" s="3" t="s">
        <v>11</v>
      </c>
      <c r="B10" s="3">
        <f t="shared" ref="B10:G10" si="3">SUM(B7:B9)</f>
        <v>46</v>
      </c>
      <c r="C10" s="19">
        <f t="shared" si="3"/>
        <v>265</v>
      </c>
      <c r="D10" s="19">
        <f t="shared" si="3"/>
        <v>3820</v>
      </c>
      <c r="E10" s="19">
        <f t="shared" si="3"/>
        <v>133</v>
      </c>
      <c r="F10" s="19">
        <f t="shared" si="3"/>
        <v>1874</v>
      </c>
      <c r="G10" s="21">
        <f t="shared" si="3"/>
        <v>1946</v>
      </c>
    </row>
  </sheetData>
  <scenarios current="1" show="1" sqref="G10">
    <scenario name="Best Case" locked="1" count="3" user="Admin" comment="Erstellt von Admin am 09.09.2024">
      <inputCells r="B7" val="150"/>
      <inputCells r="B8" val="80"/>
      <inputCells r="B9" val="350"/>
    </scenario>
    <scenario name="Worst Case" locked="1" count="3" user="Admin" comment="Erstellt von Admin am 09.09.2024_x000a_Modifiziert von Admin am 09.09.2024">
      <inputCells r="B7" val="25"/>
      <inputCells r="B8" val="13"/>
      <inputCells r="B9" val="8"/>
    </scenario>
    <scenario name="Superlativ" locked="1" count="3" user="Admin" comment="Erstellt von Admin am 09.09.2024">
      <inputCells r="B7" val="1337"/>
      <inputCells r="B8" val="420"/>
      <inputCells r="B9" val="10000"/>
    </scenario>
  </scenarios>
  <mergeCells count="1">
    <mergeCell ref="A1:B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3975-849E-4A4C-B9DB-EB4DC144CED8}">
  <sheetPr>
    <outlinePr summaryBelow="0"/>
  </sheetPr>
  <dimension ref="B1:G13"/>
  <sheetViews>
    <sheetView showGridLines="0" workbookViewId="0"/>
  </sheetViews>
  <sheetFormatPr baseColWidth="10" defaultRowHeight="14.3" outlineLevelRow="1" outlineLevelCol="1" x14ac:dyDescent="0.25"/>
  <cols>
    <col min="3" max="3" width="13.5" bestFit="1" customWidth="1"/>
    <col min="4" max="7" width="13.25" bestFit="1" customWidth="1" outlineLevel="1"/>
  </cols>
  <sheetData>
    <row r="1" spans="2:7" ht="14.95" thickBot="1" x14ac:dyDescent="0.3"/>
    <row r="2" spans="2:7" ht="16.3" x14ac:dyDescent="0.3">
      <c r="B2" s="28" t="s">
        <v>51</v>
      </c>
      <c r="C2" s="28"/>
      <c r="D2" s="33"/>
      <c r="E2" s="33"/>
      <c r="F2" s="33"/>
      <c r="G2" s="33"/>
    </row>
    <row r="3" spans="2:7" ht="16.3" collapsed="1" x14ac:dyDescent="0.3">
      <c r="B3" s="27"/>
      <c r="C3" s="27"/>
      <c r="D3" s="34" t="s">
        <v>53</v>
      </c>
      <c r="E3" s="34" t="s">
        <v>46</v>
      </c>
      <c r="F3" s="34" t="s">
        <v>48</v>
      </c>
      <c r="G3" s="34" t="s">
        <v>50</v>
      </c>
    </row>
    <row r="4" spans="2:7" ht="54.35" hidden="1" outlineLevel="1" x14ac:dyDescent="0.25">
      <c r="B4" s="30"/>
      <c r="C4" s="30"/>
      <c r="D4" s="25"/>
      <c r="E4" s="36" t="s">
        <v>47</v>
      </c>
      <c r="F4" s="36" t="s">
        <v>49</v>
      </c>
      <c r="G4" s="36" t="s">
        <v>47</v>
      </c>
    </row>
    <row r="5" spans="2:7" x14ac:dyDescent="0.25">
      <c r="B5" s="31" t="s">
        <v>52</v>
      </c>
      <c r="C5" s="31"/>
      <c r="D5" s="29"/>
      <c r="E5" s="29"/>
      <c r="F5" s="29"/>
      <c r="G5" s="29"/>
    </row>
    <row r="6" spans="2:7" outlineLevel="1" x14ac:dyDescent="0.25">
      <c r="B6" s="30"/>
      <c r="C6" s="30" t="s">
        <v>59</v>
      </c>
      <c r="D6" s="25">
        <v>1337</v>
      </c>
      <c r="E6" s="35">
        <v>150</v>
      </c>
      <c r="F6" s="35">
        <v>25</v>
      </c>
      <c r="G6" s="35">
        <v>1337</v>
      </c>
    </row>
    <row r="7" spans="2:7" outlineLevel="1" x14ac:dyDescent="0.25">
      <c r="B7" s="30"/>
      <c r="C7" s="30" t="s">
        <v>60</v>
      </c>
      <c r="D7" s="25">
        <v>420</v>
      </c>
      <c r="E7" s="35">
        <v>80</v>
      </c>
      <c r="F7" s="35">
        <v>13</v>
      </c>
      <c r="G7" s="35">
        <v>420</v>
      </c>
    </row>
    <row r="8" spans="2:7" outlineLevel="1" x14ac:dyDescent="0.25">
      <c r="B8" s="30"/>
      <c r="C8" s="30" t="s">
        <v>61</v>
      </c>
      <c r="D8" s="25">
        <v>10000</v>
      </c>
      <c r="E8" s="35">
        <v>350</v>
      </c>
      <c r="F8" s="35">
        <v>8</v>
      </c>
      <c r="G8" s="35">
        <v>10000</v>
      </c>
    </row>
    <row r="9" spans="2:7" x14ac:dyDescent="0.25">
      <c r="B9" s="31" t="s">
        <v>54</v>
      </c>
      <c r="C9" s="31"/>
      <c r="D9" s="29"/>
      <c r="E9" s="29"/>
      <c r="F9" s="29"/>
      <c r="G9" s="29"/>
    </row>
    <row r="10" spans="2:7" ht="14.95" outlineLevel="1" thickBot="1" x14ac:dyDescent="0.3">
      <c r="B10" s="32"/>
      <c r="C10" s="32" t="s">
        <v>58</v>
      </c>
      <c r="D10" s="26">
        <v>571120</v>
      </c>
      <c r="E10" s="26">
        <v>26860</v>
      </c>
      <c r="F10" s="26">
        <v>1946</v>
      </c>
      <c r="G10" s="26">
        <v>571120</v>
      </c>
    </row>
    <row r="11" spans="2:7" x14ac:dyDescent="0.25">
      <c r="B11" t="s">
        <v>55</v>
      </c>
    </row>
    <row r="12" spans="2:7" x14ac:dyDescent="0.25">
      <c r="B12" t="s">
        <v>56</v>
      </c>
    </row>
    <row r="13" spans="2:7" x14ac:dyDescent="0.25">
      <c r="B13" t="s">
        <v>57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1AC5-99A9-F741-98BB-FAF149FE54CF}">
  <dimension ref="A1:F24"/>
  <sheetViews>
    <sheetView zoomScale="130" zoomScaleNormal="130" workbookViewId="0">
      <selection activeCell="G20" sqref="G20"/>
    </sheetView>
  </sheetViews>
  <sheetFormatPr baseColWidth="10" defaultRowHeight="14.3" x14ac:dyDescent="0.25"/>
  <cols>
    <col min="1" max="1" width="18" customWidth="1"/>
    <col min="2" max="2" width="12.875" bestFit="1" customWidth="1"/>
  </cols>
  <sheetData>
    <row r="1" spans="1:6" x14ac:dyDescent="0.25">
      <c r="A1" s="22" t="s">
        <v>34</v>
      </c>
      <c r="B1" s="22"/>
      <c r="C1" s="9"/>
      <c r="D1" s="9"/>
      <c r="E1" s="9"/>
    </row>
    <row r="2" spans="1:6" x14ac:dyDescent="0.25">
      <c r="A2" s="9" t="s">
        <v>32</v>
      </c>
      <c r="B2" s="9"/>
      <c r="C2" s="9"/>
      <c r="D2" s="9"/>
      <c r="E2" s="9"/>
    </row>
    <row r="3" spans="1:6" x14ac:dyDescent="0.25">
      <c r="A3" s="9" t="s">
        <v>33</v>
      </c>
      <c r="B3" s="9"/>
      <c r="C3" s="9"/>
      <c r="D3" s="9"/>
      <c r="E3" s="9"/>
    </row>
    <row r="4" spans="1:6" x14ac:dyDescent="0.25">
      <c r="C4" s="7"/>
    </row>
    <row r="5" spans="1:6" x14ac:dyDescent="0.25">
      <c r="A5" s="38" t="s">
        <v>8</v>
      </c>
      <c r="B5" s="39">
        <v>12595.62388235278</v>
      </c>
    </row>
    <row r="6" spans="1:6" x14ac:dyDescent="0.25">
      <c r="A6" s="38" t="s">
        <v>6</v>
      </c>
      <c r="B6" s="40">
        <v>7.4999999999999997E-2</v>
      </c>
    </row>
    <row r="7" spans="1:6" x14ac:dyDescent="0.25">
      <c r="A7" s="38" t="s">
        <v>7</v>
      </c>
      <c r="B7" s="38">
        <v>12</v>
      </c>
      <c r="D7" s="7"/>
      <c r="E7" s="7"/>
    </row>
    <row r="8" spans="1:6" x14ac:dyDescent="0.25">
      <c r="A8" s="38"/>
      <c r="B8" s="38"/>
      <c r="D8" s="7"/>
      <c r="E8" s="7"/>
    </row>
    <row r="9" spans="1:6" x14ac:dyDescent="0.25">
      <c r="A9" s="38" t="s">
        <v>31</v>
      </c>
      <c r="B9" s="39">
        <f>B5*((1+B6)^B7)</f>
        <v>30000</v>
      </c>
      <c r="D9" s="37" t="s">
        <v>41</v>
      </c>
      <c r="E9" s="37"/>
      <c r="F9" s="37"/>
    </row>
    <row r="10" spans="1:6" x14ac:dyDescent="0.25">
      <c r="E10" s="7"/>
    </row>
    <row r="13" spans="1:6" x14ac:dyDescent="0.25">
      <c r="A13" s="38" t="s">
        <v>8</v>
      </c>
      <c r="B13" s="39">
        <v>10000</v>
      </c>
    </row>
    <row r="14" spans="1:6" x14ac:dyDescent="0.25">
      <c r="A14" s="38" t="s">
        <v>6</v>
      </c>
      <c r="B14" s="40">
        <v>0.05</v>
      </c>
    </row>
    <row r="15" spans="1:6" x14ac:dyDescent="0.25">
      <c r="A15" s="38" t="s">
        <v>7</v>
      </c>
      <c r="B15" s="41">
        <v>22.517085404274603</v>
      </c>
    </row>
    <row r="16" spans="1:6" x14ac:dyDescent="0.25">
      <c r="A16" s="38"/>
      <c r="B16" s="38"/>
    </row>
    <row r="17" spans="1:2" x14ac:dyDescent="0.25">
      <c r="A17" s="38" t="s">
        <v>31</v>
      </c>
      <c r="B17" s="39">
        <f>B13*((1+B14)^B15)</f>
        <v>30000.000144707108</v>
      </c>
    </row>
    <row r="20" spans="1:2" x14ac:dyDescent="0.25">
      <c r="A20" s="38" t="s">
        <v>8</v>
      </c>
      <c r="B20" s="39">
        <v>10000</v>
      </c>
    </row>
    <row r="21" spans="1:2" x14ac:dyDescent="0.25">
      <c r="A21" s="38" t="s">
        <v>6</v>
      </c>
      <c r="B21" s="40">
        <v>6.2935070524584982E-2</v>
      </c>
    </row>
    <row r="22" spans="1:2" x14ac:dyDescent="0.25">
      <c r="A22" s="38" t="s">
        <v>7</v>
      </c>
      <c r="B22" s="42">
        <v>18</v>
      </c>
    </row>
    <row r="23" spans="1:2" x14ac:dyDescent="0.25">
      <c r="A23" s="38"/>
      <c r="B23" s="38"/>
    </row>
    <row r="24" spans="1:2" x14ac:dyDescent="0.25">
      <c r="A24" s="38" t="s">
        <v>31</v>
      </c>
      <c r="B24" s="39">
        <f>B20*((1+B21)^B22)</f>
        <v>30000.000057676712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E596-E41F-7343-A3B4-3F27494EFE66}">
  <dimension ref="A1:D16"/>
  <sheetViews>
    <sheetView tabSelected="1" zoomScale="132" workbookViewId="0">
      <selection activeCell="B12" sqref="B12"/>
    </sheetView>
  </sheetViews>
  <sheetFormatPr baseColWidth="10" defaultRowHeight="14.3" x14ac:dyDescent="0.25"/>
  <cols>
    <col min="1" max="1" width="19.75" customWidth="1"/>
    <col min="2" max="2" width="13.375" customWidth="1"/>
    <col min="3" max="3" width="12" bestFit="1" customWidth="1"/>
    <col min="4" max="4" width="13.375" bestFit="1" customWidth="1"/>
  </cols>
  <sheetData>
    <row r="1" spans="1:4" x14ac:dyDescent="0.25">
      <c r="A1" s="22" t="s">
        <v>38</v>
      </c>
      <c r="B1" s="22"/>
      <c r="C1" s="9"/>
      <c r="D1" s="9"/>
    </row>
    <row r="2" spans="1:4" x14ac:dyDescent="0.25">
      <c r="A2" s="9" t="s">
        <v>39</v>
      </c>
      <c r="B2" s="9"/>
      <c r="C2" s="9"/>
      <c r="D2" s="9"/>
    </row>
    <row r="3" spans="1:4" x14ac:dyDescent="0.25">
      <c r="A3" s="9" t="s">
        <v>40</v>
      </c>
      <c r="B3" s="9"/>
      <c r="C3" s="9"/>
      <c r="D3" s="9"/>
    </row>
    <row r="5" spans="1:4" x14ac:dyDescent="0.25">
      <c r="A5" t="s">
        <v>17</v>
      </c>
    </row>
    <row r="6" spans="1:4" x14ac:dyDescent="0.25">
      <c r="A6" t="s">
        <v>42</v>
      </c>
      <c r="B6">
        <v>170</v>
      </c>
    </row>
    <row r="7" spans="1:4" x14ac:dyDescent="0.25">
      <c r="A7" t="s">
        <v>43</v>
      </c>
      <c r="B7">
        <v>35</v>
      </c>
    </row>
    <row r="8" spans="1:4" x14ac:dyDescent="0.25">
      <c r="A8" t="s">
        <v>44</v>
      </c>
      <c r="B8">
        <v>60</v>
      </c>
    </row>
    <row r="9" spans="1:4" x14ac:dyDescent="0.25">
      <c r="A9" t="s">
        <v>45</v>
      </c>
      <c r="B9">
        <v>430</v>
      </c>
    </row>
    <row r="11" spans="1:4" x14ac:dyDescent="0.25">
      <c r="A11" s="3" t="s">
        <v>12</v>
      </c>
      <c r="B11" t="s">
        <v>13</v>
      </c>
      <c r="C11" t="s">
        <v>14</v>
      </c>
      <c r="D11" t="s">
        <v>15</v>
      </c>
    </row>
    <row r="12" spans="1:4" x14ac:dyDescent="0.25">
      <c r="A12" t="s">
        <v>9</v>
      </c>
      <c r="B12">
        <v>170</v>
      </c>
      <c r="C12" s="7">
        <v>45</v>
      </c>
      <c r="D12" s="7">
        <f>B12*C12</f>
        <v>7650</v>
      </c>
    </row>
    <row r="13" spans="1:4" x14ac:dyDescent="0.25">
      <c r="A13" t="s">
        <v>10</v>
      </c>
      <c r="B13">
        <v>200</v>
      </c>
      <c r="C13" s="7">
        <v>28</v>
      </c>
      <c r="D13" s="7">
        <f>B13*C13</f>
        <v>5600</v>
      </c>
    </row>
    <row r="14" spans="1:4" x14ac:dyDescent="0.25">
      <c r="A14" t="s">
        <v>16</v>
      </c>
      <c r="B14">
        <v>60</v>
      </c>
      <c r="C14" s="7">
        <v>18</v>
      </c>
      <c r="D14" s="7">
        <f>B14*C14</f>
        <v>1080</v>
      </c>
    </row>
    <row r="15" spans="1:4" x14ac:dyDescent="0.25">
      <c r="A15" t="s">
        <v>11</v>
      </c>
      <c r="B15">
        <f>SUM(B12:B14)</f>
        <v>430</v>
      </c>
      <c r="C15" s="7">
        <f>SUM(C12:C14)</f>
        <v>91</v>
      </c>
      <c r="D15" s="12">
        <f>SUM(D12:D14)</f>
        <v>14330</v>
      </c>
    </row>
    <row r="16" spans="1:4" x14ac:dyDescent="0.25">
      <c r="C16" s="4"/>
    </row>
  </sheetData>
  <mergeCells count="1">
    <mergeCell ref="A1:B1"/>
  </mergeCells>
  <phoneticPr fontId="3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CB8F-73C9-6342-9234-3CE3CB7CE2E1}">
  <dimension ref="A1:H21"/>
  <sheetViews>
    <sheetView topLeftCell="A5" zoomScale="161" workbookViewId="0">
      <selection activeCell="H15" sqref="H15"/>
    </sheetView>
  </sheetViews>
  <sheetFormatPr baseColWidth="10" defaultRowHeight="14.3" x14ac:dyDescent="0.25"/>
  <cols>
    <col min="3" max="3" width="15.875" customWidth="1"/>
    <col min="4" max="4" width="13" bestFit="1" customWidth="1"/>
    <col min="5" max="5" width="13.625" bestFit="1" customWidth="1"/>
    <col min="7" max="7" width="13" bestFit="1" customWidth="1"/>
    <col min="8" max="8" width="12.5" bestFit="1" customWidth="1"/>
  </cols>
  <sheetData>
    <row r="1" spans="1:8" x14ac:dyDescent="0.25">
      <c r="A1" s="22" t="s">
        <v>38</v>
      </c>
      <c r="B1" s="22"/>
      <c r="C1" s="9"/>
      <c r="D1" s="9"/>
      <c r="E1" s="9"/>
    </row>
    <row r="2" spans="1:8" x14ac:dyDescent="0.25">
      <c r="A2" s="9" t="s">
        <v>39</v>
      </c>
      <c r="B2" s="9"/>
      <c r="C2" s="9"/>
      <c r="D2" s="9"/>
      <c r="E2" s="9"/>
    </row>
    <row r="3" spans="1:8" x14ac:dyDescent="0.25">
      <c r="A3" s="9" t="s">
        <v>40</v>
      </c>
      <c r="B3" s="9"/>
      <c r="C3" s="9"/>
      <c r="D3" s="9"/>
      <c r="E3" s="9"/>
    </row>
    <row r="5" spans="1:8" x14ac:dyDescent="0.25">
      <c r="A5" s="5" t="s">
        <v>17</v>
      </c>
      <c r="B5" s="5"/>
    </row>
    <row r="6" spans="1:8" x14ac:dyDescent="0.25">
      <c r="A6" s="5" t="s">
        <v>22</v>
      </c>
      <c r="B6" s="5"/>
    </row>
    <row r="7" spans="1:8" x14ac:dyDescent="0.25">
      <c r="A7" s="5" t="s">
        <v>23</v>
      </c>
      <c r="B7" s="5"/>
    </row>
    <row r="8" spans="1:8" x14ac:dyDescent="0.25">
      <c r="A8" s="5" t="s">
        <v>24</v>
      </c>
      <c r="B8" s="5"/>
    </row>
    <row r="9" spans="1:8" x14ac:dyDescent="0.25">
      <c r="A9" s="5" t="s">
        <v>25</v>
      </c>
      <c r="B9" s="5"/>
    </row>
    <row r="11" spans="1:8" x14ac:dyDescent="0.25">
      <c r="A11" s="16" t="s">
        <v>12</v>
      </c>
      <c r="B11" s="15" t="s">
        <v>13</v>
      </c>
      <c r="C11" s="15" t="s">
        <v>18</v>
      </c>
      <c r="D11" s="15" t="s">
        <v>19</v>
      </c>
      <c r="E11" s="15" t="s">
        <v>30</v>
      </c>
      <c r="F11" s="15" t="s">
        <v>20</v>
      </c>
      <c r="G11" s="15" t="s">
        <v>21</v>
      </c>
      <c r="H11" s="15" t="s">
        <v>14</v>
      </c>
    </row>
    <row r="12" spans="1:8" x14ac:dyDescent="0.25">
      <c r="A12" s="17" t="s">
        <v>9</v>
      </c>
      <c r="B12" s="5"/>
      <c r="C12" s="13">
        <v>3.5</v>
      </c>
      <c r="D12" s="13">
        <v>3200</v>
      </c>
      <c r="E12" s="13">
        <f>D12+(B12*C12)</f>
        <v>3200</v>
      </c>
      <c r="F12" s="13">
        <v>25.5</v>
      </c>
      <c r="G12" s="13">
        <f>F12*B12</f>
        <v>0</v>
      </c>
      <c r="H12" s="13">
        <f>G12-E12</f>
        <v>-3200</v>
      </c>
    </row>
    <row r="13" spans="1:8" x14ac:dyDescent="0.25">
      <c r="A13" s="17" t="s">
        <v>10</v>
      </c>
      <c r="B13" s="5"/>
      <c r="C13" s="13">
        <v>5.5</v>
      </c>
      <c r="D13" s="13">
        <v>4000</v>
      </c>
      <c r="E13" s="13">
        <f>D13+(C13*B13)</f>
        <v>4000</v>
      </c>
      <c r="F13" s="13">
        <v>25</v>
      </c>
      <c r="G13" s="13">
        <f>F13*B13</f>
        <v>0</v>
      </c>
      <c r="H13" s="13">
        <f>G13-E13</f>
        <v>-4000</v>
      </c>
    </row>
    <row r="14" spans="1:8" x14ac:dyDescent="0.25">
      <c r="A14" s="17" t="s">
        <v>16</v>
      </c>
      <c r="B14" s="5"/>
      <c r="C14" s="13">
        <v>6.5</v>
      </c>
      <c r="D14" s="13">
        <v>3700</v>
      </c>
      <c r="E14" s="13">
        <f>D14+(C14*B14)</f>
        <v>3700</v>
      </c>
      <c r="F14" s="13">
        <v>32.5</v>
      </c>
      <c r="G14" s="13">
        <f>F14*B14</f>
        <v>0</v>
      </c>
      <c r="H14" s="13">
        <f>G14-E14</f>
        <v>-3700</v>
      </c>
    </row>
    <row r="15" spans="1:8" x14ac:dyDescent="0.25">
      <c r="A15" s="17" t="s">
        <v>11</v>
      </c>
      <c r="B15" s="5">
        <f t="shared" ref="B15:H15" si="0">SUM(B12:B14)</f>
        <v>0</v>
      </c>
      <c r="C15" s="13">
        <f t="shared" si="0"/>
        <v>15.5</v>
      </c>
      <c r="D15" s="13">
        <f t="shared" si="0"/>
        <v>10900</v>
      </c>
      <c r="E15" s="13">
        <f t="shared" si="0"/>
        <v>10900</v>
      </c>
      <c r="F15" s="13">
        <f t="shared" si="0"/>
        <v>83</v>
      </c>
      <c r="G15" s="13">
        <f t="shared" si="0"/>
        <v>0</v>
      </c>
      <c r="H15" s="14">
        <f>SUM(H12:H14)</f>
        <v>-10900</v>
      </c>
    </row>
    <row r="16" spans="1:8" x14ac:dyDescent="0.25">
      <c r="A16" s="5"/>
      <c r="B16" s="6"/>
      <c r="C16" s="13"/>
      <c r="D16" s="13"/>
      <c r="E16" s="13"/>
      <c r="F16" s="13"/>
      <c r="G16" s="13"/>
      <c r="H16" s="13"/>
    </row>
    <row r="17" spans="3:8" x14ac:dyDescent="0.25">
      <c r="C17" s="5"/>
      <c r="D17" s="5"/>
      <c r="E17" s="5"/>
      <c r="F17" s="5"/>
      <c r="G17" s="5"/>
      <c r="H17" s="5"/>
    </row>
    <row r="18" spans="3:8" x14ac:dyDescent="0.25">
      <c r="C18" s="5"/>
      <c r="D18" s="5"/>
      <c r="E18" s="5"/>
      <c r="F18" s="5"/>
      <c r="G18" s="5"/>
      <c r="H18" s="5"/>
    </row>
    <row r="19" spans="3:8" x14ac:dyDescent="0.25">
      <c r="C19" s="5"/>
      <c r="D19" s="5"/>
      <c r="E19" s="5"/>
      <c r="F19" s="5"/>
      <c r="G19" s="5"/>
      <c r="H19" s="5"/>
    </row>
    <row r="20" spans="3:8" x14ac:dyDescent="0.25">
      <c r="C20" s="5"/>
      <c r="D20" s="5"/>
      <c r="E20" s="5"/>
      <c r="F20" s="5"/>
      <c r="G20" s="5"/>
      <c r="H20" s="6"/>
    </row>
    <row r="21" spans="3:8" x14ac:dyDescent="0.25">
      <c r="C21" s="5"/>
      <c r="D21" s="5"/>
      <c r="E21" s="5"/>
      <c r="F21" s="5"/>
      <c r="G21" s="5"/>
      <c r="H21" s="6"/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4</vt:i4>
      </vt:variant>
    </vt:vector>
  </HeadingPairs>
  <TitlesOfParts>
    <vt:vector size="10" baseType="lpstr">
      <vt:lpstr>Datentabelle</vt:lpstr>
      <vt:lpstr>Szenario Manager</vt:lpstr>
      <vt:lpstr>Szenariobericht</vt:lpstr>
      <vt:lpstr>Zielwertsuche</vt:lpstr>
      <vt:lpstr>Solver Produkte</vt:lpstr>
      <vt:lpstr>Solver Produkte 2</vt:lpstr>
      <vt:lpstr>Gesamtgewinn</vt:lpstr>
      <vt:lpstr>Produkt_1</vt:lpstr>
      <vt:lpstr>Produkt_2</vt:lpstr>
      <vt:lpstr>Produkt_3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Rost</dc:creator>
  <cp:lastModifiedBy>Michael Matthiesen</cp:lastModifiedBy>
  <dcterms:created xsi:type="dcterms:W3CDTF">2022-08-25T05:53:13Z</dcterms:created>
  <dcterms:modified xsi:type="dcterms:W3CDTF">2024-09-09T10:01:21Z</dcterms:modified>
</cp:coreProperties>
</file>