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7B06FE5-4E61-4787-A235-6ED0AD0CB90C}" xr6:coauthVersionLast="47" xr6:coauthVersionMax="47" xr10:uidLastSave="{00000000-0000-0000-0000-000000000000}"/>
  <bookViews>
    <workbookView xWindow="-109" yWindow="-109" windowWidth="26301" windowHeight="15800" activeTab="3" xr2:uid="{0465B96B-B1BB-4064-818C-985268AD72A5}"/>
  </bookViews>
  <sheets>
    <sheet name="Fahrzeugflotte" sheetId="9" r:id="rId1"/>
    <sheet name="A1" sheetId="4" r:id="rId2"/>
    <sheet name="A2" sheetId="8" r:id="rId3"/>
    <sheet name="A3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9" i="10"/>
  <c r="G34" i="10"/>
  <c r="G35" i="10"/>
  <c r="G36" i="10"/>
  <c r="G33" i="10"/>
  <c r="F34" i="10"/>
  <c r="F35" i="10"/>
  <c r="F36" i="10"/>
  <c r="F33" i="10"/>
  <c r="E34" i="10"/>
  <c r="E35" i="10"/>
  <c r="E36" i="10"/>
  <c r="E33" i="10"/>
  <c r="C34" i="10"/>
  <c r="C35" i="10"/>
  <c r="C36" i="10"/>
  <c r="C33" i="10"/>
  <c r="B33" i="10"/>
  <c r="B34" i="10"/>
  <c r="B35" i="10"/>
  <c r="B36" i="10"/>
  <c r="B37" i="4"/>
  <c r="C37" i="4" s="1"/>
  <c r="E37" i="4" s="1"/>
  <c r="C9" i="10"/>
  <c r="C10" i="10"/>
  <c r="C11" i="10"/>
  <c r="C12" i="10"/>
  <c r="C13" i="10"/>
  <c r="C14" i="10"/>
  <c r="C15" i="10"/>
  <c r="C16" i="10"/>
  <c r="B20" i="8"/>
  <c r="C20" i="8" s="1"/>
  <c r="D20" i="8" s="1"/>
  <c r="G14" i="4"/>
  <c r="G15" i="4"/>
  <c r="G16" i="4"/>
  <c r="G17" i="4"/>
  <c r="G18" i="4"/>
  <c r="G19" i="4"/>
  <c r="G20" i="4"/>
  <c r="G13" i="4"/>
  <c r="G38" i="4"/>
  <c r="G39" i="4"/>
  <c r="G40" i="4"/>
  <c r="F38" i="4"/>
  <c r="F39" i="4"/>
  <c r="F40" i="4"/>
  <c r="E38" i="4"/>
  <c r="E39" i="4"/>
  <c r="E40" i="4"/>
  <c r="C38" i="4"/>
  <c r="C39" i="4"/>
  <c r="C40" i="4"/>
  <c r="B38" i="4"/>
  <c r="B39" i="4"/>
  <c r="B40" i="4"/>
  <c r="C14" i="4"/>
  <c r="C15" i="4"/>
  <c r="C16" i="4"/>
  <c r="C17" i="4"/>
  <c r="C18" i="4"/>
  <c r="C19" i="4"/>
  <c r="C20" i="4"/>
  <c r="C13" i="4"/>
  <c r="F37" i="4" l="1"/>
  <c r="G37" i="4" s="1"/>
</calcChain>
</file>

<file path=xl/sharedStrings.xml><?xml version="1.0" encoding="utf-8"?>
<sst xmlns="http://schemas.openxmlformats.org/spreadsheetml/2006/main" count="143" uniqueCount="74">
  <si>
    <t>Allgemeine Syntax für den Sverweis</t>
  </si>
  <si>
    <t>Die Zellen der Hilfstabelle stets mit absoluten Bezügen (F4) versehen</t>
  </si>
  <si>
    <t>Status</t>
  </si>
  <si>
    <t>1. Übung</t>
  </si>
  <si>
    <t>2. Übung</t>
  </si>
  <si>
    <t>Name</t>
  </si>
  <si>
    <t>Schmitt</t>
  </si>
  <si>
    <t>Müller</t>
  </si>
  <si>
    <t>Friedrich</t>
  </si>
  <si>
    <t>Schuster</t>
  </si>
  <si>
    <t>Mayer</t>
  </si>
  <si>
    <t>Kuhler</t>
  </si>
  <si>
    <t>Bauer</t>
  </si>
  <si>
    <t>Becker</t>
  </si>
  <si>
    <t>3. Übung</t>
  </si>
  <si>
    <t>Monatsbeitrag</t>
  </si>
  <si>
    <t>Buch</t>
  </si>
  <si>
    <t>Leihtage</t>
  </si>
  <si>
    <t>Leihgebühr</t>
  </si>
  <si>
    <t>Student</t>
  </si>
  <si>
    <t>Wallenstein</t>
  </si>
  <si>
    <t>Normalmitglied</t>
  </si>
  <si>
    <t>Friedolin</t>
  </si>
  <si>
    <t>Die Hunde</t>
  </si>
  <si>
    <t>Der Kanal</t>
  </si>
  <si>
    <t>Die Katzen</t>
  </si>
  <si>
    <t>Die Vögel</t>
  </si>
  <si>
    <t>Schüler</t>
  </si>
  <si>
    <t>Der Hannes</t>
  </si>
  <si>
    <t>Vogelpfeifer</t>
  </si>
  <si>
    <t>Beitragsstaffel</t>
  </si>
  <si>
    <t>Leihgebührstaffel</t>
  </si>
  <si>
    <t>Auszug aus einer Rechnung eines Autoverleihers</t>
  </si>
  <si>
    <t>Bei Eingabe der Fahrzeugnummer muss der Fahrzeugname und der Preis/Tag automatisch errechnet werden</t>
  </si>
  <si>
    <t>FahrzeugNr</t>
  </si>
  <si>
    <t>Fahrzeugname</t>
  </si>
  <si>
    <t>Preis/Tag</t>
  </si>
  <si>
    <t>Gesamtpreis</t>
  </si>
  <si>
    <t>Bruttogesamt</t>
  </si>
  <si>
    <t>Hilfstabelle Fahrzeugflotte</t>
  </si>
  <si>
    <t>Fahrzeugnummer</t>
  </si>
  <si>
    <t>Mercedes 300</t>
  </si>
  <si>
    <t>BMW 535i</t>
  </si>
  <si>
    <t>Fiat Punto</t>
  </si>
  <si>
    <t>=SVERWEIS(Suchkriterium; Matrix von : bis;Zahl der Spalte der Matrix, welche den Wert enthält der zurückgeliefert werden soll)</t>
  </si>
  <si>
    <t>Artikelsuche</t>
  </si>
  <si>
    <t>Art-Nr.</t>
  </si>
  <si>
    <t>Artikel</t>
  </si>
  <si>
    <t>Preis/kg</t>
  </si>
  <si>
    <t>Lieferant</t>
  </si>
  <si>
    <t>Bananen</t>
  </si>
  <si>
    <t>Südfrüche Meyer KG</t>
  </si>
  <si>
    <t>Äpfel</t>
  </si>
  <si>
    <t>Obst-Willi</t>
  </si>
  <si>
    <t>Birnen</t>
  </si>
  <si>
    <t>Obst-Willy</t>
  </si>
  <si>
    <t>Frühkartoffeln</t>
  </si>
  <si>
    <t>BioPlus GmbH</t>
  </si>
  <si>
    <t>Spargel</t>
  </si>
  <si>
    <t>Gemüsehof KG</t>
  </si>
  <si>
    <t>Ital. Erdbeeren</t>
  </si>
  <si>
    <t>Eingabemaske</t>
  </si>
  <si>
    <t>Die gelb markierten Bereiche sind per SVERWEIS Formel zu berechnen.</t>
  </si>
  <si>
    <t>Gesamtpreis, Umsatzsteuer (UST) und Bruttogesamt können wieder ohne SVERWEIS berechnet werden</t>
  </si>
  <si>
    <t>Umsatzsteuer</t>
  </si>
  <si>
    <t>Aufgabe 2</t>
  </si>
  <si>
    <t>Aufgabe 1</t>
  </si>
  <si>
    <t>Aufgabe 3</t>
  </si>
  <si>
    <t>1. Gib in der Zelle B20, C20 und D20 die SVERWEIS Funktion so ein, dass die Zellen anhand der Zelle A20 automatisch ausgefüllt werden</t>
  </si>
  <si>
    <t>2. Gib in Zelle A20 eine andere Art-Nr. ein und sieh, wie alles automatisch angepasst wird!</t>
  </si>
  <si>
    <t>Die Infos (Fahrzeugname, Preis/Tag) findet ihr in dem Arbeitsblatt "Fahrzeugflotte" unten neben "A1".</t>
  </si>
  <si>
    <t>Kopiert dazu NICHT die Tabelle hierher, sondern bezieht euch auf das andere Arbeitsblatt!</t>
  </si>
  <si>
    <t>Die gelb markierten Bereiche sind mit der Kombination der INDEX-VERGLEICH Funktion zu berechnen.</t>
  </si>
  <si>
    <t>Gesamtpreis, Umsatzsteuer (UST) und Bruttogesamt können wieder ohne INDEX-VERGLEICH berechnet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</si>
</sst>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[$€]_-;\-* #,##0.00\ [$€]_-;_-* &quot;-&quot;??\ [$€]_-;_-@_-"/>
    <numFmt numFmtId="165" formatCode="_-* #,##0.00\ &quot;€&quot;_-;\-* #,##0.00\ &quot;€&quot;_-;_-* &quot;-&quot;\ &quot;€&quot;_-;_-@_-"/>
    <numFmt numFmtId="166" formatCode="#,##0.00\ &quot;€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0" fillId="0" borderId="1" xfId="0" applyBorder="1"/>
    <xf numFmtId="164" fontId="4" fillId="0" borderId="1" xfId="2" applyFont="1" applyBorder="1"/>
    <xf numFmtId="0" fontId="4" fillId="2" borderId="1" xfId="0" applyFont="1" applyFill="1" applyBorder="1"/>
    <xf numFmtId="164" fontId="4" fillId="2" borderId="1" xfId="2" applyFont="1" applyFill="1" applyBorder="1"/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7" fillId="0" borderId="0" xfId="0" applyFont="1"/>
    <xf numFmtId="0" fontId="0" fillId="4" borderId="0" xfId="0" applyFill="1"/>
    <xf numFmtId="0" fontId="8" fillId="4" borderId="0" xfId="0" applyFont="1" applyFill="1"/>
    <xf numFmtId="0" fontId="9" fillId="4" borderId="0" xfId="0" applyFont="1" applyFill="1"/>
    <xf numFmtId="0" fontId="9" fillId="4" borderId="0" xfId="0" quotePrefix="1" applyFont="1" applyFill="1"/>
    <xf numFmtId="0" fontId="10" fillId="2" borderId="0" xfId="0" applyFont="1" applyFill="1"/>
    <xf numFmtId="164" fontId="11" fillId="2" borderId="1" xfId="2" applyFont="1" applyFill="1" applyBorder="1"/>
    <xf numFmtId="0" fontId="2" fillId="3" borderId="1" xfId="0" applyFont="1" applyFill="1" applyBorder="1" applyAlignment="1">
      <alignment horizontal="center"/>
    </xf>
    <xf numFmtId="0" fontId="12" fillId="0" borderId="0" xfId="0" applyFont="1"/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0" fontId="13" fillId="6" borderId="5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/>
    <xf numFmtId="0" fontId="0" fillId="5" borderId="0" xfId="0" applyFill="1"/>
    <xf numFmtId="0" fontId="2" fillId="5" borderId="0" xfId="0" applyFont="1" applyFill="1"/>
    <xf numFmtId="0" fontId="5" fillId="0" borderId="1" xfId="0" applyFont="1" applyBorder="1"/>
    <xf numFmtId="9" fontId="2" fillId="3" borderId="1" xfId="0" applyNumberFormat="1" applyFont="1" applyFill="1" applyBorder="1"/>
    <xf numFmtId="166" fontId="4" fillId="2" borderId="1" xfId="2" applyNumberFormat="1" applyFont="1" applyFill="1" applyBorder="1"/>
    <xf numFmtId="0" fontId="0" fillId="5" borderId="1" xfId="0" applyFill="1" applyBorder="1"/>
    <xf numFmtId="164" fontId="5" fillId="5" borderId="1" xfId="2" applyFont="1" applyFill="1" applyBorder="1"/>
    <xf numFmtId="164" fontId="5" fillId="0" borderId="1" xfId="2" applyFont="1" applyBorder="1"/>
    <xf numFmtId="0" fontId="13" fillId="7" borderId="5" xfId="0" applyFont="1" applyFill="1" applyBorder="1"/>
    <xf numFmtId="0" fontId="2" fillId="0" borderId="0" xfId="0" applyFont="1" applyAlignment="1">
      <alignment horizontal="center"/>
    </xf>
    <xf numFmtId="164" fontId="4" fillId="0" borderId="0" xfId="2" applyFont="1" applyFill="1" applyBorder="1"/>
    <xf numFmtId="0" fontId="14" fillId="8" borderId="0" xfId="0" applyFont="1" applyFill="1"/>
    <xf numFmtId="0" fontId="15" fillId="9" borderId="0" xfId="0" applyFont="1" applyFill="1"/>
    <xf numFmtId="0" fontId="16" fillId="9" borderId="0" xfId="0" applyFont="1" applyFill="1"/>
    <xf numFmtId="166" fontId="4" fillId="2" borderId="1" xfId="0" applyNumberFormat="1" applyFont="1" applyFill="1" applyBorder="1"/>
  </cellXfs>
  <cellStyles count="3">
    <cellStyle name="Euro" xfId="2" xr:uid="{EC1E3AD6-11F2-4FAD-835B-42DB8AF77947}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79AF-EBD8-4D63-91B2-A4CD96439497}">
  <dimension ref="A2:C6"/>
  <sheetViews>
    <sheetView workbookViewId="0">
      <selection activeCell="B36" sqref="B36"/>
    </sheetView>
  </sheetViews>
  <sheetFormatPr baseColWidth="10" defaultRowHeight="14.3" x14ac:dyDescent="0.25"/>
  <cols>
    <col min="1" max="1" width="24.375" bestFit="1" customWidth="1"/>
    <col min="2" max="2" width="13.5" bestFit="1" customWidth="1"/>
  </cols>
  <sheetData>
    <row r="2" spans="1:3" x14ac:dyDescent="0.25">
      <c r="A2" s="15" t="s">
        <v>39</v>
      </c>
      <c r="B2" s="15"/>
      <c r="C2" s="15"/>
    </row>
    <row r="3" spans="1:3" x14ac:dyDescent="0.25">
      <c r="A3" s="7" t="s">
        <v>40</v>
      </c>
      <c r="B3" s="7" t="s">
        <v>35</v>
      </c>
      <c r="C3" s="7" t="s">
        <v>36</v>
      </c>
    </row>
    <row r="4" spans="1:3" x14ac:dyDescent="0.25">
      <c r="A4" s="2">
        <v>1</v>
      </c>
      <c r="B4" s="2" t="s">
        <v>41</v>
      </c>
      <c r="C4" s="3">
        <v>230</v>
      </c>
    </row>
    <row r="5" spans="1:3" x14ac:dyDescent="0.25">
      <c r="A5" s="2">
        <v>2</v>
      </c>
      <c r="B5" s="2" t="s">
        <v>42</v>
      </c>
      <c r="C5" s="3">
        <v>189</v>
      </c>
    </row>
    <row r="6" spans="1:3" x14ac:dyDescent="0.25">
      <c r="A6" s="2">
        <v>3</v>
      </c>
      <c r="B6" s="2" t="s">
        <v>43</v>
      </c>
      <c r="C6" s="3">
        <v>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7E19-4FC8-4805-B062-818B53F3EC7F}">
  <sheetPr>
    <tabColor theme="9" tint="-0.499984740745262"/>
  </sheetPr>
  <dimension ref="A1:I47"/>
  <sheetViews>
    <sheetView zoomScaleNormal="100" workbookViewId="0">
      <selection activeCell="G13" sqref="G13"/>
    </sheetView>
  </sheetViews>
  <sheetFormatPr baseColWidth="10" defaultRowHeight="14.3" x14ac:dyDescent="0.25"/>
  <cols>
    <col min="1" max="1" width="24.375" bestFit="1" customWidth="1"/>
    <col min="2" max="2" width="14.5" bestFit="1" customWidth="1"/>
    <col min="3" max="3" width="13.5" bestFit="1" customWidth="1"/>
    <col min="4" max="4" width="8.375" bestFit="1" customWidth="1"/>
    <col min="5" max="5" width="16.375" bestFit="1" customWidth="1"/>
    <col min="6" max="6" width="12.875" customWidth="1"/>
    <col min="7" max="7" width="12.625" bestFit="1" customWidth="1"/>
  </cols>
  <sheetData>
    <row r="1" spans="1:9" ht="19.05" x14ac:dyDescent="0.35">
      <c r="A1" s="13" t="s">
        <v>66</v>
      </c>
      <c r="B1" s="9"/>
      <c r="C1" s="9"/>
      <c r="D1" s="9"/>
      <c r="E1" s="9"/>
      <c r="F1" s="9"/>
      <c r="G1" s="9"/>
      <c r="H1" s="9"/>
      <c r="I1" s="9"/>
    </row>
    <row r="2" spans="1:9" ht="16.3" x14ac:dyDescent="0.3">
      <c r="A2" s="9"/>
      <c r="B2" s="10" t="s">
        <v>62</v>
      </c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11" t="s">
        <v>0</v>
      </c>
      <c r="C4" s="9"/>
      <c r="D4" s="9"/>
      <c r="E4" s="9"/>
      <c r="F4" s="9"/>
      <c r="G4" s="9"/>
      <c r="H4" s="9"/>
      <c r="I4" s="9"/>
    </row>
    <row r="5" spans="1:9" x14ac:dyDescent="0.25">
      <c r="A5" s="9"/>
      <c r="B5" s="12" t="s">
        <v>44</v>
      </c>
      <c r="C5" s="9"/>
      <c r="D5" s="9"/>
      <c r="E5" s="9"/>
      <c r="F5" s="9"/>
      <c r="G5" s="9"/>
      <c r="H5" s="9"/>
      <c r="I5" s="9"/>
    </row>
    <row r="6" spans="1:9" x14ac:dyDescent="0.25">
      <c r="A6" s="9"/>
      <c r="B6" s="11" t="s">
        <v>1</v>
      </c>
      <c r="C6" s="9"/>
      <c r="D6" s="9"/>
      <c r="E6" s="9"/>
      <c r="F6" s="9"/>
      <c r="G6" s="9"/>
      <c r="H6" s="9"/>
      <c r="I6" s="9"/>
    </row>
    <row r="10" spans="1:9" x14ac:dyDescent="0.25">
      <c r="A10" s="8" t="s">
        <v>3</v>
      </c>
      <c r="E10" s="8" t="s">
        <v>4</v>
      </c>
    </row>
    <row r="12" spans="1:9" x14ac:dyDescent="0.25">
      <c r="A12" s="7" t="s">
        <v>5</v>
      </c>
      <c r="B12" s="7" t="s">
        <v>2</v>
      </c>
      <c r="C12" s="7" t="s">
        <v>15</v>
      </c>
      <c r="E12" s="7" t="s">
        <v>16</v>
      </c>
      <c r="F12" s="7" t="s">
        <v>17</v>
      </c>
      <c r="G12" s="7" t="s">
        <v>18</v>
      </c>
    </row>
    <row r="13" spans="1:9" x14ac:dyDescent="0.25">
      <c r="A13" s="2" t="s">
        <v>6</v>
      </c>
      <c r="B13" s="2" t="s">
        <v>19</v>
      </c>
      <c r="C13" s="5">
        <f>VLOOKUP(B13,$A$23:$B$25,2,FALSE)</f>
        <v>9</v>
      </c>
      <c r="E13" s="2" t="s">
        <v>20</v>
      </c>
      <c r="F13" s="2">
        <v>3</v>
      </c>
      <c r="G13" s="14">
        <f>VLOOKUP(F13,$E$24:$F$27,2,TRUE)</f>
        <v>0.5</v>
      </c>
    </row>
    <row r="14" spans="1:9" x14ac:dyDescent="0.25">
      <c r="A14" s="2" t="s">
        <v>7</v>
      </c>
      <c r="B14" s="2" t="s">
        <v>21</v>
      </c>
      <c r="C14" s="5">
        <f t="shared" ref="C14:C20" si="0">VLOOKUP(B14,$A$23:$B$25,2,FALSE)</f>
        <v>24</v>
      </c>
      <c r="E14" s="2" t="s">
        <v>22</v>
      </c>
      <c r="F14" s="2">
        <v>30</v>
      </c>
      <c r="G14" s="14">
        <f t="shared" ref="G14:G20" si="1">VLOOKUP(F14,$E$24:$F$27,2,TRUE)</f>
        <v>5</v>
      </c>
    </row>
    <row r="15" spans="1:9" x14ac:dyDescent="0.25">
      <c r="A15" s="2" t="s">
        <v>8</v>
      </c>
      <c r="B15" s="2" t="s">
        <v>19</v>
      </c>
      <c r="C15" s="5">
        <f t="shared" si="0"/>
        <v>9</v>
      </c>
      <c r="E15" s="2" t="s">
        <v>23</v>
      </c>
      <c r="F15" s="2">
        <v>23</v>
      </c>
      <c r="G15" s="14">
        <f t="shared" si="1"/>
        <v>5</v>
      </c>
    </row>
    <row r="16" spans="1:9" x14ac:dyDescent="0.25">
      <c r="A16" s="2" t="s">
        <v>9</v>
      </c>
      <c r="B16" s="2" t="s">
        <v>21</v>
      </c>
      <c r="C16" s="5">
        <f t="shared" si="0"/>
        <v>24</v>
      </c>
      <c r="E16" s="2" t="s">
        <v>24</v>
      </c>
      <c r="F16" s="2">
        <v>99</v>
      </c>
      <c r="G16" s="14">
        <f t="shared" si="1"/>
        <v>10</v>
      </c>
    </row>
    <row r="17" spans="1:7" x14ac:dyDescent="0.25">
      <c r="A17" s="2" t="s">
        <v>10</v>
      </c>
      <c r="B17" s="2" t="s">
        <v>21</v>
      </c>
      <c r="C17" s="5">
        <f t="shared" si="0"/>
        <v>24</v>
      </c>
      <c r="E17" s="2" t="s">
        <v>25</v>
      </c>
      <c r="F17" s="2">
        <v>69</v>
      </c>
      <c r="G17" s="14">
        <f t="shared" si="1"/>
        <v>5</v>
      </c>
    </row>
    <row r="18" spans="1:7" x14ac:dyDescent="0.25">
      <c r="A18" s="2" t="s">
        <v>11</v>
      </c>
      <c r="B18" s="2" t="s">
        <v>19</v>
      </c>
      <c r="C18" s="5">
        <f t="shared" si="0"/>
        <v>9</v>
      </c>
      <c r="E18" s="2" t="s">
        <v>26</v>
      </c>
      <c r="F18" s="2">
        <v>14</v>
      </c>
      <c r="G18" s="14">
        <f t="shared" si="1"/>
        <v>2</v>
      </c>
    </row>
    <row r="19" spans="1:7" x14ac:dyDescent="0.25">
      <c r="A19" s="2" t="s">
        <v>12</v>
      </c>
      <c r="B19" s="2" t="s">
        <v>27</v>
      </c>
      <c r="C19" s="5">
        <f t="shared" si="0"/>
        <v>7</v>
      </c>
      <c r="E19" s="2" t="s">
        <v>28</v>
      </c>
      <c r="F19" s="2">
        <v>7</v>
      </c>
      <c r="G19" s="14">
        <f t="shared" si="1"/>
        <v>2</v>
      </c>
    </row>
    <row r="20" spans="1:7" x14ac:dyDescent="0.25">
      <c r="A20" s="2" t="s">
        <v>13</v>
      </c>
      <c r="B20" s="2" t="s">
        <v>27</v>
      </c>
      <c r="C20" s="5">
        <f t="shared" si="0"/>
        <v>7</v>
      </c>
      <c r="E20" s="2" t="s">
        <v>29</v>
      </c>
      <c r="F20" s="2">
        <v>9</v>
      </c>
      <c r="G20" s="14">
        <f t="shared" si="1"/>
        <v>2</v>
      </c>
    </row>
    <row r="22" spans="1:7" x14ac:dyDescent="0.25">
      <c r="A22" s="15" t="s">
        <v>30</v>
      </c>
      <c r="B22" s="15"/>
      <c r="E22" s="15" t="s">
        <v>31</v>
      </c>
      <c r="F22" s="15"/>
    </row>
    <row r="23" spans="1:7" x14ac:dyDescent="0.25">
      <c r="A23" s="29" t="s">
        <v>21</v>
      </c>
      <c r="B23" s="30">
        <v>24</v>
      </c>
      <c r="E23" s="7" t="s">
        <v>17</v>
      </c>
      <c r="F23" s="7" t="s">
        <v>18</v>
      </c>
    </row>
    <row r="24" spans="1:7" x14ac:dyDescent="0.25">
      <c r="A24" s="2" t="s">
        <v>27</v>
      </c>
      <c r="B24" s="31">
        <v>7</v>
      </c>
      <c r="E24" s="2">
        <v>0</v>
      </c>
      <c r="F24" s="31">
        <v>0.5</v>
      </c>
    </row>
    <row r="25" spans="1:7" x14ac:dyDescent="0.25">
      <c r="A25" s="2" t="s">
        <v>19</v>
      </c>
      <c r="B25" s="31">
        <v>9</v>
      </c>
      <c r="E25" s="2">
        <v>7</v>
      </c>
      <c r="F25" s="31">
        <v>2</v>
      </c>
    </row>
    <row r="26" spans="1:7" x14ac:dyDescent="0.25">
      <c r="E26" s="2">
        <v>21</v>
      </c>
      <c r="F26" s="31">
        <v>5</v>
      </c>
    </row>
    <row r="27" spans="1:7" x14ac:dyDescent="0.25">
      <c r="E27" s="2">
        <v>70</v>
      </c>
      <c r="F27" s="31">
        <v>10</v>
      </c>
    </row>
    <row r="28" spans="1:7" x14ac:dyDescent="0.25">
      <c r="A28" s="8" t="s">
        <v>14</v>
      </c>
    </row>
    <row r="30" spans="1:7" x14ac:dyDescent="0.25">
      <c r="A30" s="23" t="s">
        <v>32</v>
      </c>
    </row>
    <row r="31" spans="1:7" x14ac:dyDescent="0.25">
      <c r="A31" s="23" t="s">
        <v>33</v>
      </c>
    </row>
    <row r="32" spans="1:7" x14ac:dyDescent="0.25">
      <c r="A32" s="23" t="s">
        <v>63</v>
      </c>
    </row>
    <row r="33" spans="1:7" x14ac:dyDescent="0.25">
      <c r="A33" s="23" t="s">
        <v>70</v>
      </c>
    </row>
    <row r="34" spans="1:7" x14ac:dyDescent="0.25">
      <c r="A34" s="23" t="s">
        <v>71</v>
      </c>
    </row>
    <row r="35" spans="1:7" x14ac:dyDescent="0.25">
      <c r="F35" s="27" t="s">
        <v>64</v>
      </c>
    </row>
    <row r="36" spans="1:7" x14ac:dyDescent="0.25">
      <c r="A36" s="7" t="s">
        <v>34</v>
      </c>
      <c r="B36" s="7" t="s">
        <v>35</v>
      </c>
      <c r="C36" s="7" t="s">
        <v>36</v>
      </c>
      <c r="D36" s="7" t="s">
        <v>17</v>
      </c>
      <c r="E36" s="7" t="s">
        <v>37</v>
      </c>
      <c r="F36" s="27">
        <v>0.19</v>
      </c>
      <c r="G36" s="7" t="s">
        <v>38</v>
      </c>
    </row>
    <row r="37" spans="1:7" x14ac:dyDescent="0.25">
      <c r="A37" s="2">
        <v>2</v>
      </c>
      <c r="B37" s="4" t="str">
        <f>VLOOKUP(A37,Fahrzeugflotte!A:C,2,FALSE)</f>
        <v>BMW 535i</v>
      </c>
      <c r="C37" s="38">
        <f>VLOOKUP(B37,Fahrzeugflotte!B:D,2,FALSE)</f>
        <v>189</v>
      </c>
      <c r="D37" s="26">
        <v>14</v>
      </c>
      <c r="E37" s="5">
        <f>SUM(C37*D37)</f>
        <v>2646</v>
      </c>
      <c r="F37" s="28">
        <f>E37/100*19</f>
        <v>502.74</v>
      </c>
      <c r="G37" s="5">
        <f>E37+F37</f>
        <v>3148.74</v>
      </c>
    </row>
    <row r="38" spans="1:7" x14ac:dyDescent="0.25">
      <c r="A38" s="2">
        <v>1</v>
      </c>
      <c r="B38" s="4" t="str">
        <f>VLOOKUP(A38,Fahrzeugflotte!A:C,2,FALSE)</f>
        <v>Mercedes 300</v>
      </c>
      <c r="C38" s="38">
        <f>VLOOKUP(B38,Fahrzeugflotte!B:D,2,FALSE)</f>
        <v>230</v>
      </c>
      <c r="D38" s="26">
        <v>80</v>
      </c>
      <c r="E38" s="5">
        <f t="shared" ref="E38:E40" si="2">SUM(C38*D38)</f>
        <v>18400</v>
      </c>
      <c r="F38" s="28">
        <f t="shared" ref="F38:F40" si="3">E38/100*19</f>
        <v>3496</v>
      </c>
      <c r="G38" s="5">
        <f t="shared" ref="G38:G40" si="4">E38+F38</f>
        <v>21896</v>
      </c>
    </row>
    <row r="39" spans="1:7" x14ac:dyDescent="0.25">
      <c r="A39" s="2">
        <v>3</v>
      </c>
      <c r="B39" s="4" t="str">
        <f>VLOOKUP(A39,Fahrzeugflotte!A:C,2,FALSE)</f>
        <v>Fiat Punto</v>
      </c>
      <c r="C39" s="38">
        <f>VLOOKUP(B39,Fahrzeugflotte!B:D,2,FALSE)</f>
        <v>33</v>
      </c>
      <c r="D39" s="26">
        <v>3</v>
      </c>
      <c r="E39" s="5">
        <f t="shared" si="2"/>
        <v>99</v>
      </c>
      <c r="F39" s="28">
        <f t="shared" si="3"/>
        <v>18.809999999999999</v>
      </c>
      <c r="G39" s="5">
        <f t="shared" si="4"/>
        <v>117.81</v>
      </c>
    </row>
    <row r="40" spans="1:7" x14ac:dyDescent="0.25">
      <c r="A40" s="2">
        <v>3</v>
      </c>
      <c r="B40" s="4" t="str">
        <f>VLOOKUP(A40,Fahrzeugflotte!A:C,2,FALSE)</f>
        <v>Fiat Punto</v>
      </c>
      <c r="C40" s="38">
        <f>VLOOKUP(B40,Fahrzeugflotte!B:D,2,FALSE)</f>
        <v>33</v>
      </c>
      <c r="D40" s="26">
        <v>298</v>
      </c>
      <c r="E40" s="5">
        <f t="shared" si="2"/>
        <v>9834</v>
      </c>
      <c r="F40" s="28">
        <f t="shared" si="3"/>
        <v>1868.46</v>
      </c>
      <c r="G40" s="5">
        <f t="shared" si="4"/>
        <v>11702.46</v>
      </c>
    </row>
    <row r="43" spans="1:7" x14ac:dyDescent="0.25">
      <c r="A43" s="33"/>
      <c r="B43" s="33"/>
      <c r="C43" s="33"/>
    </row>
    <row r="44" spans="1:7" x14ac:dyDescent="0.25">
      <c r="A44" s="23"/>
      <c r="B44" s="23"/>
      <c r="C44" s="23"/>
    </row>
    <row r="45" spans="1:7" x14ac:dyDescent="0.25">
      <c r="C45" s="34"/>
    </row>
    <row r="46" spans="1:7" x14ac:dyDescent="0.25">
      <c r="C46" s="34"/>
    </row>
    <row r="47" spans="1:7" x14ac:dyDescent="0.25">
      <c r="C47" s="3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60AF-3BF1-4D94-95C2-BDD5316260E3}">
  <sheetPr>
    <tabColor theme="9" tint="0.39997558519241921"/>
  </sheetPr>
  <dimension ref="A1:H20"/>
  <sheetViews>
    <sheetView workbookViewId="0">
      <selection activeCell="A21" sqref="A21"/>
    </sheetView>
  </sheetViews>
  <sheetFormatPr baseColWidth="10" defaultRowHeight="14.3" x14ac:dyDescent="0.25"/>
  <cols>
    <col min="1" max="1" width="15.5" bestFit="1" customWidth="1"/>
    <col min="2" max="2" width="16.875" customWidth="1"/>
    <col min="3" max="3" width="9.875" bestFit="1" customWidth="1"/>
    <col min="4" max="4" width="27.75" customWidth="1"/>
  </cols>
  <sheetData>
    <row r="1" spans="1:8" ht="19.05" x14ac:dyDescent="0.35">
      <c r="A1" s="13" t="s">
        <v>65</v>
      </c>
      <c r="B1" s="24"/>
      <c r="C1" s="24"/>
      <c r="D1" s="24"/>
      <c r="E1" s="24"/>
      <c r="F1" s="24"/>
      <c r="G1" s="24"/>
      <c r="H1" s="24"/>
    </row>
    <row r="2" spans="1:8" x14ac:dyDescent="0.25">
      <c r="A2" s="25" t="s">
        <v>68</v>
      </c>
      <c r="C2" s="25"/>
      <c r="D2" s="25"/>
      <c r="E2" s="25"/>
      <c r="F2" s="25"/>
      <c r="G2" s="25"/>
      <c r="H2" s="25"/>
    </row>
    <row r="3" spans="1:8" x14ac:dyDescent="0.25">
      <c r="A3" s="23" t="s">
        <v>69</v>
      </c>
      <c r="B3" s="25"/>
      <c r="C3" s="25"/>
      <c r="D3" s="25"/>
      <c r="E3" s="25"/>
      <c r="F3" s="25"/>
      <c r="G3" s="25"/>
      <c r="H3" s="25"/>
    </row>
    <row r="4" spans="1:8" x14ac:dyDescent="0.25">
      <c r="A4" s="24"/>
      <c r="B4" s="24"/>
      <c r="C4" s="24"/>
      <c r="D4" s="24"/>
      <c r="E4" s="24"/>
      <c r="F4" s="24"/>
      <c r="G4" s="24"/>
      <c r="H4" s="24"/>
    </row>
    <row r="7" spans="1:8" ht="18.350000000000001" x14ac:dyDescent="0.3">
      <c r="A7" s="16" t="s">
        <v>45</v>
      </c>
    </row>
    <row r="9" spans="1:8" x14ac:dyDescent="0.25">
      <c r="A9" s="6" t="s">
        <v>46</v>
      </c>
      <c r="B9" s="6" t="s">
        <v>47</v>
      </c>
      <c r="C9" s="6" t="s">
        <v>48</v>
      </c>
      <c r="D9" s="6" t="s">
        <v>49</v>
      </c>
    </row>
    <row r="10" spans="1:8" x14ac:dyDescent="0.25">
      <c r="A10" s="2">
        <v>1022</v>
      </c>
      <c r="B10" s="2" t="s">
        <v>50</v>
      </c>
      <c r="C10" s="17">
        <v>3.99</v>
      </c>
      <c r="D10" s="2" t="s">
        <v>51</v>
      </c>
    </row>
    <row r="11" spans="1:8" x14ac:dyDescent="0.25">
      <c r="A11" s="2">
        <v>1023</v>
      </c>
      <c r="B11" s="2" t="s">
        <v>52</v>
      </c>
      <c r="C11" s="17">
        <v>2.89</v>
      </c>
      <c r="D11" s="2" t="s">
        <v>53</v>
      </c>
    </row>
    <row r="12" spans="1:8" x14ac:dyDescent="0.25">
      <c r="A12" s="2">
        <v>1024</v>
      </c>
      <c r="B12" s="2" t="s">
        <v>54</v>
      </c>
      <c r="C12" s="17">
        <v>1.79</v>
      </c>
      <c r="D12" s="2" t="s">
        <v>55</v>
      </c>
    </row>
    <row r="13" spans="1:8" x14ac:dyDescent="0.25">
      <c r="A13" s="2">
        <v>1025</v>
      </c>
      <c r="B13" s="2" t="s">
        <v>56</v>
      </c>
      <c r="C13" s="17">
        <v>5.8</v>
      </c>
      <c r="D13" s="2" t="s">
        <v>57</v>
      </c>
    </row>
    <row r="14" spans="1:8" x14ac:dyDescent="0.25">
      <c r="A14" s="2">
        <v>1026</v>
      </c>
      <c r="B14" s="2" t="s">
        <v>58</v>
      </c>
      <c r="C14" s="17">
        <v>3.7</v>
      </c>
      <c r="D14" s="2" t="s">
        <v>59</v>
      </c>
    </row>
    <row r="15" spans="1:8" x14ac:dyDescent="0.25">
      <c r="A15" s="2">
        <v>1027</v>
      </c>
      <c r="B15" s="2" t="s">
        <v>60</v>
      </c>
      <c r="C15" s="17">
        <v>9.99</v>
      </c>
      <c r="D15" s="2" t="s">
        <v>57</v>
      </c>
    </row>
    <row r="16" spans="1:8" x14ac:dyDescent="0.25">
      <c r="C16" s="18"/>
    </row>
    <row r="17" spans="1:4" x14ac:dyDescent="0.25">
      <c r="A17" s="1" t="s">
        <v>61</v>
      </c>
      <c r="C17" s="18"/>
    </row>
    <row r="18" spans="1:4" ht="14.95" thickBot="1" x14ac:dyDescent="0.3"/>
    <row r="19" spans="1:4" ht="16.3" thickBot="1" x14ac:dyDescent="0.3">
      <c r="A19" s="20" t="s">
        <v>46</v>
      </c>
      <c r="B19" s="21" t="s">
        <v>47</v>
      </c>
      <c r="C19" s="21" t="s">
        <v>48</v>
      </c>
      <c r="D19" s="22" t="s">
        <v>49</v>
      </c>
    </row>
    <row r="20" spans="1:4" ht="16.3" thickBot="1" x14ac:dyDescent="0.3">
      <c r="A20" s="32">
        <v>1027</v>
      </c>
      <c r="B20" s="19" t="str">
        <f>VLOOKUP(A20,A10:D15,2,FALSE)</f>
        <v>Ital. Erdbeeren</v>
      </c>
      <c r="C20" s="19">
        <f t="shared" ref="C20:D20" si="0">VLOOKUP(B20,B10:E15,2,FALSE)</f>
        <v>9.99</v>
      </c>
      <c r="D20" s="19" t="str">
        <f t="shared" si="0"/>
        <v>BioPlus GmbH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C21C-B19E-4456-9B50-81234B1B2DDD}">
  <dimension ref="A1:G36"/>
  <sheetViews>
    <sheetView tabSelected="1" topLeftCell="A3" workbookViewId="0">
      <selection activeCell="G23" sqref="G23"/>
    </sheetView>
  </sheetViews>
  <sheetFormatPr baseColWidth="10" defaultRowHeight="14.3" x14ac:dyDescent="0.25"/>
  <cols>
    <col min="1" max="1" width="14.375" customWidth="1"/>
    <col min="2" max="2" width="19.25" customWidth="1"/>
    <col min="3" max="3" width="13.625" customWidth="1"/>
    <col min="5" max="5" width="16" customWidth="1"/>
    <col min="6" max="6" width="13.5" customWidth="1"/>
    <col min="7" max="7" width="12.5" customWidth="1"/>
  </cols>
  <sheetData>
    <row r="1" spans="1:7" ht="19.05" x14ac:dyDescent="0.35">
      <c r="A1" s="35" t="s">
        <v>67</v>
      </c>
      <c r="B1" s="36"/>
      <c r="C1" s="36"/>
      <c r="D1" s="36"/>
      <c r="E1" s="36"/>
      <c r="F1" s="36"/>
      <c r="G1" s="36"/>
    </row>
    <row r="2" spans="1:7" ht="16.3" x14ac:dyDescent="0.3">
      <c r="A2" s="36"/>
      <c r="B2" s="37" t="s">
        <v>72</v>
      </c>
      <c r="C2" s="36"/>
      <c r="D2" s="36"/>
      <c r="E2" s="36"/>
      <c r="F2" s="36"/>
      <c r="G2" s="36"/>
    </row>
    <row r="3" spans="1:7" x14ac:dyDescent="0.25">
      <c r="A3" s="36"/>
      <c r="B3" s="36"/>
      <c r="C3" s="36"/>
      <c r="D3" s="36"/>
      <c r="E3" s="36"/>
      <c r="F3" s="36"/>
      <c r="G3" s="36"/>
    </row>
    <row r="6" spans="1:7" x14ac:dyDescent="0.25">
      <c r="A6" s="8" t="s">
        <v>3</v>
      </c>
      <c r="E6" s="8" t="s">
        <v>4</v>
      </c>
    </row>
    <row r="8" spans="1:7" x14ac:dyDescent="0.25">
      <c r="A8" s="7" t="s">
        <v>5</v>
      </c>
      <c r="B8" s="7" t="s">
        <v>2</v>
      </c>
      <c r="C8" s="7" t="s">
        <v>15</v>
      </c>
      <c r="E8" s="7" t="s">
        <v>16</v>
      </c>
      <c r="F8" s="7" t="s">
        <v>17</v>
      </c>
      <c r="G8" s="7" t="s">
        <v>18</v>
      </c>
    </row>
    <row r="9" spans="1:7" x14ac:dyDescent="0.25">
      <c r="A9" s="2" t="s">
        <v>6</v>
      </c>
      <c r="B9" s="2" t="s">
        <v>19</v>
      </c>
      <c r="C9" s="5">
        <f>INDEX($B$19:$B$21,MATCH(B9,$A$19:$A$21,0))</f>
        <v>9</v>
      </c>
      <c r="E9" s="2" t="s">
        <v>20</v>
      </c>
      <c r="F9" s="2">
        <v>3</v>
      </c>
      <c r="G9" s="14">
        <f>INDEX($F$20:$F$23,MATCH(F9,$E$20:$E$23))</f>
        <v>0.5</v>
      </c>
    </row>
    <row r="10" spans="1:7" x14ac:dyDescent="0.25">
      <c r="A10" s="2" t="s">
        <v>7</v>
      </c>
      <c r="B10" s="2" t="s">
        <v>21</v>
      </c>
      <c r="C10" s="5">
        <f t="shared" ref="C10:C16" si="0">INDEX($B$19:$B$21,MATCH(B10,$A$19:$A$21,0))</f>
        <v>24</v>
      </c>
      <c r="E10" s="2" t="s">
        <v>22</v>
      </c>
      <c r="F10" s="2">
        <v>30</v>
      </c>
      <c r="G10" s="14">
        <f t="shared" ref="G10:G16" si="1">INDEX($F$20:$F$23,MATCH(F10,$E$20:$E$23))</f>
        <v>5</v>
      </c>
    </row>
    <row r="11" spans="1:7" x14ac:dyDescent="0.25">
      <c r="A11" s="2" t="s">
        <v>8</v>
      </c>
      <c r="B11" s="2" t="s">
        <v>19</v>
      </c>
      <c r="C11" s="5">
        <f t="shared" si="0"/>
        <v>9</v>
      </c>
      <c r="E11" s="2" t="s">
        <v>23</v>
      </c>
      <c r="F11" s="2">
        <v>23</v>
      </c>
      <c r="G11" s="14">
        <f t="shared" si="1"/>
        <v>5</v>
      </c>
    </row>
    <row r="12" spans="1:7" x14ac:dyDescent="0.25">
      <c r="A12" s="2" t="s">
        <v>9</v>
      </c>
      <c r="B12" s="2" t="s">
        <v>21</v>
      </c>
      <c r="C12" s="5">
        <f t="shared" si="0"/>
        <v>24</v>
      </c>
      <c r="E12" s="2" t="s">
        <v>24</v>
      </c>
      <c r="F12" s="2">
        <v>99</v>
      </c>
      <c r="G12" s="14">
        <f t="shared" si="1"/>
        <v>10</v>
      </c>
    </row>
    <row r="13" spans="1:7" x14ac:dyDescent="0.25">
      <c r="A13" s="2" t="s">
        <v>10</v>
      </c>
      <c r="B13" s="2" t="s">
        <v>21</v>
      </c>
      <c r="C13" s="5">
        <f t="shared" si="0"/>
        <v>24</v>
      </c>
      <c r="E13" s="2" t="s">
        <v>25</v>
      </c>
      <c r="F13" s="2">
        <v>69</v>
      </c>
      <c r="G13" s="14">
        <f t="shared" si="1"/>
        <v>5</v>
      </c>
    </row>
    <row r="14" spans="1:7" x14ac:dyDescent="0.25">
      <c r="A14" s="2" t="s">
        <v>11</v>
      </c>
      <c r="B14" s="2" t="s">
        <v>19</v>
      </c>
      <c r="C14" s="5">
        <f t="shared" si="0"/>
        <v>9</v>
      </c>
      <c r="E14" s="2" t="s">
        <v>26</v>
      </c>
      <c r="F14" s="2">
        <v>14</v>
      </c>
      <c r="G14" s="14">
        <f t="shared" si="1"/>
        <v>2</v>
      </c>
    </row>
    <row r="15" spans="1:7" x14ac:dyDescent="0.25">
      <c r="A15" s="2" t="s">
        <v>12</v>
      </c>
      <c r="B15" s="2" t="s">
        <v>27</v>
      </c>
      <c r="C15" s="5">
        <f t="shared" si="0"/>
        <v>7</v>
      </c>
      <c r="E15" s="2" t="s">
        <v>28</v>
      </c>
      <c r="F15" s="2">
        <v>7</v>
      </c>
      <c r="G15" s="14">
        <f t="shared" si="1"/>
        <v>2</v>
      </c>
    </row>
    <row r="16" spans="1:7" x14ac:dyDescent="0.25">
      <c r="A16" s="2" t="s">
        <v>13</v>
      </c>
      <c r="B16" s="2" t="s">
        <v>27</v>
      </c>
      <c r="C16" s="5">
        <f t="shared" si="0"/>
        <v>7</v>
      </c>
      <c r="E16" s="2" t="s">
        <v>29</v>
      </c>
      <c r="F16" s="2">
        <v>9</v>
      </c>
      <c r="G16" s="14">
        <f t="shared" si="1"/>
        <v>2</v>
      </c>
    </row>
    <row r="18" spans="1:7" x14ac:dyDescent="0.25">
      <c r="A18" s="15" t="s">
        <v>30</v>
      </c>
      <c r="B18" s="15"/>
      <c r="E18" s="15" t="s">
        <v>31</v>
      </c>
      <c r="F18" s="15"/>
    </row>
    <row r="19" spans="1:7" x14ac:dyDescent="0.25">
      <c r="A19" s="29" t="s">
        <v>21</v>
      </c>
      <c r="B19" s="30">
        <v>24</v>
      </c>
      <c r="E19" s="7" t="s">
        <v>17</v>
      </c>
      <c r="F19" s="7" t="s">
        <v>18</v>
      </c>
    </row>
    <row r="20" spans="1:7" x14ac:dyDescent="0.25">
      <c r="A20" s="2" t="s">
        <v>27</v>
      </c>
      <c r="B20" s="31">
        <v>7</v>
      </c>
      <c r="E20" s="2">
        <v>0</v>
      </c>
      <c r="F20" s="31">
        <v>0.5</v>
      </c>
    </row>
    <row r="21" spans="1:7" x14ac:dyDescent="0.25">
      <c r="A21" s="2" t="s">
        <v>19</v>
      </c>
      <c r="B21" s="31">
        <v>9</v>
      </c>
      <c r="E21" s="2">
        <v>7</v>
      </c>
      <c r="F21" s="31">
        <v>2</v>
      </c>
    </row>
    <row r="22" spans="1:7" x14ac:dyDescent="0.25">
      <c r="E22" s="2">
        <v>21</v>
      </c>
      <c r="F22" s="31">
        <v>5</v>
      </c>
    </row>
    <row r="23" spans="1:7" x14ac:dyDescent="0.25">
      <c r="E23" s="2">
        <v>70</v>
      </c>
      <c r="F23" s="31">
        <v>10</v>
      </c>
    </row>
    <row r="24" spans="1:7" x14ac:dyDescent="0.25">
      <c r="A24" s="8" t="s">
        <v>14</v>
      </c>
    </row>
    <row r="26" spans="1:7" x14ac:dyDescent="0.25">
      <c r="A26" s="23" t="s">
        <v>32</v>
      </c>
    </row>
    <row r="27" spans="1:7" x14ac:dyDescent="0.25">
      <c r="A27" s="23" t="s">
        <v>33</v>
      </c>
    </row>
    <row r="28" spans="1:7" x14ac:dyDescent="0.25">
      <c r="A28" s="23" t="s">
        <v>73</v>
      </c>
    </row>
    <row r="29" spans="1:7" x14ac:dyDescent="0.25">
      <c r="A29" s="23" t="s">
        <v>70</v>
      </c>
    </row>
    <row r="30" spans="1:7" x14ac:dyDescent="0.25">
      <c r="A30" s="23" t="s">
        <v>71</v>
      </c>
    </row>
    <row r="31" spans="1:7" x14ac:dyDescent="0.25">
      <c r="F31" s="27" t="s">
        <v>64</v>
      </c>
    </row>
    <row r="32" spans="1:7" x14ac:dyDescent="0.25">
      <c r="A32" s="7" t="s">
        <v>34</v>
      </c>
      <c r="B32" s="7" t="s">
        <v>35</v>
      </c>
      <c r="C32" s="7" t="s">
        <v>36</v>
      </c>
      <c r="D32" s="7" t="s">
        <v>17</v>
      </c>
      <c r="E32" s="7" t="s">
        <v>37</v>
      </c>
      <c r="F32" s="27">
        <v>0.19</v>
      </c>
      <c r="G32" s="7" t="s">
        <v>38</v>
      </c>
    </row>
    <row r="33" spans="1:7" x14ac:dyDescent="0.25">
      <c r="A33" s="2">
        <v>2</v>
      </c>
      <c r="B33" s="4" t="str">
        <f>INDEX(Fahrzeugflotte!$A$4:$C$6,MATCH('A3'!A33,Fahrzeugflotte!$A$4:$A$6,0),2)</f>
        <v>BMW 535i</v>
      </c>
      <c r="C33" s="4">
        <f>INDEX(Fahrzeugflotte!$A$4:$C$6,MATCH('A3'!A33,Fahrzeugflotte!$A$4:$A$6,0),3)</f>
        <v>189</v>
      </c>
      <c r="D33" s="26">
        <v>14</v>
      </c>
      <c r="E33" s="5">
        <f>SUM(C33*D33)</f>
        <v>2646</v>
      </c>
      <c r="F33" s="28">
        <f>E33/100*19</f>
        <v>502.74</v>
      </c>
      <c r="G33" s="5">
        <f>F33+E33</f>
        <v>3148.74</v>
      </c>
    </row>
    <row r="34" spans="1:7" x14ac:dyDescent="0.25">
      <c r="A34" s="2">
        <v>1</v>
      </c>
      <c r="B34" s="4" t="str">
        <f>INDEX(Fahrzeugflotte!$A$4:$C$6,MATCH('A3'!A34,Fahrzeugflotte!$A$4:$A$6,0),2)</f>
        <v>Mercedes 300</v>
      </c>
      <c r="C34" s="4">
        <f>INDEX(Fahrzeugflotte!$A$4:$C$6,MATCH('A3'!A34,Fahrzeugflotte!$A$4:$A$6,0),3)</f>
        <v>230</v>
      </c>
      <c r="D34" s="26">
        <v>80</v>
      </c>
      <c r="E34" s="5">
        <f t="shared" ref="E34:E36" si="2">SUM(C34*D34)</f>
        <v>18400</v>
      </c>
      <c r="F34" s="28">
        <f t="shared" ref="F34:F36" si="3">E34/100*19</f>
        <v>3496</v>
      </c>
      <c r="G34" s="5">
        <f t="shared" ref="G34:G36" si="4">F34+E34</f>
        <v>21896</v>
      </c>
    </row>
    <row r="35" spans="1:7" x14ac:dyDescent="0.25">
      <c r="A35" s="2">
        <v>3</v>
      </c>
      <c r="B35" s="4" t="str">
        <f>INDEX(Fahrzeugflotte!$A$4:$C$6,MATCH('A3'!A35,Fahrzeugflotte!$A$4:$A$6,0),2)</f>
        <v>Fiat Punto</v>
      </c>
      <c r="C35" s="4">
        <f>INDEX(Fahrzeugflotte!$A$4:$C$6,MATCH('A3'!A35,Fahrzeugflotte!$A$4:$A$6,0),3)</f>
        <v>33</v>
      </c>
      <c r="D35" s="26">
        <v>3</v>
      </c>
      <c r="E35" s="5">
        <f t="shared" si="2"/>
        <v>99</v>
      </c>
      <c r="F35" s="28">
        <f t="shared" si="3"/>
        <v>18.809999999999999</v>
      </c>
      <c r="G35" s="5">
        <f t="shared" si="4"/>
        <v>117.81</v>
      </c>
    </row>
    <row r="36" spans="1:7" x14ac:dyDescent="0.25">
      <c r="A36" s="2">
        <v>3</v>
      </c>
      <c r="B36" s="4" t="str">
        <f>INDEX(Fahrzeugflotte!$A$4:$C$6,MATCH('A3'!A36,Fahrzeugflotte!$A$4:$A$6,0),2)</f>
        <v>Fiat Punto</v>
      </c>
      <c r="C36" s="4">
        <f>INDEX(Fahrzeugflotte!$A$4:$C$6,MATCH('A3'!A36,Fahrzeugflotte!$A$4:$A$6,0),3)</f>
        <v>33</v>
      </c>
      <c r="D36" s="26">
        <v>298</v>
      </c>
      <c r="E36" s="5">
        <f t="shared" si="2"/>
        <v>9834</v>
      </c>
      <c r="F36" s="28">
        <f t="shared" si="3"/>
        <v>1868.46</v>
      </c>
      <c r="G36" s="5">
        <f t="shared" si="4"/>
        <v>11702.46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Fahrzeugflotte</vt:lpstr>
      <vt:lpstr>A1</vt:lpstr>
      <vt:lpstr>A2</vt:lpstr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ben</dc:creator>
  <cp:lastModifiedBy>Michael Matthiesen</cp:lastModifiedBy>
  <dcterms:created xsi:type="dcterms:W3CDTF">2022-08-16T07:51:16Z</dcterms:created>
  <dcterms:modified xsi:type="dcterms:W3CDTF">2024-09-02T13:36:55Z</dcterms:modified>
</cp:coreProperties>
</file>