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OneDrive\Dokumente\DataCraft\DataAnalyst_Aug.24\03_Excel\Tag_8\Tutorium\"/>
    </mc:Choice>
  </mc:AlternateContent>
  <xr:revisionPtr revIDLastSave="0" documentId="13_ncr:1_{675F201A-6025-45FE-9C81-9391852D15D3}" xr6:coauthVersionLast="47" xr6:coauthVersionMax="47" xr10:uidLastSave="{00000000-0000-0000-0000-000000000000}"/>
  <bookViews>
    <workbookView xWindow="-109" yWindow="-109" windowWidth="26301" windowHeight="15800" activeTab="1" xr2:uid="{00000000-000D-0000-FFFF-FFFF00000000}"/>
  </bookViews>
  <sheets>
    <sheet name="Fahrzeugflotte" sheetId="10" r:id="rId1"/>
    <sheet name="A1" sheetId="2" r:id="rId2"/>
    <sheet name="A2" sheetId="9" r:id="rId3"/>
  </sheets>
  <definedNames>
    <definedName name="Star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C34" i="9"/>
  <c r="C35" i="9"/>
  <c r="C36" i="9"/>
  <c r="B34" i="9"/>
  <c r="B35" i="9"/>
  <c r="B36" i="9"/>
  <c r="B33" i="9"/>
  <c r="C33" i="9"/>
  <c r="G10" i="9"/>
  <c r="G11" i="9"/>
  <c r="G12" i="9"/>
  <c r="G13" i="9"/>
  <c r="G14" i="9"/>
  <c r="G15" i="9"/>
  <c r="G16" i="9"/>
  <c r="G9" i="9"/>
  <c r="C10" i="9"/>
  <c r="C11" i="9"/>
  <c r="C12" i="9"/>
  <c r="C13" i="9"/>
  <c r="C14" i="9"/>
  <c r="C15" i="9"/>
  <c r="C16" i="9"/>
  <c r="C9" i="9"/>
  <c r="F19" i="2"/>
  <c r="F20" i="2"/>
  <c r="E19" i="2"/>
  <c r="E20" i="2"/>
  <c r="E18" i="2"/>
  <c r="D19" i="2"/>
  <c r="D20" i="2"/>
  <c r="D18" i="2"/>
  <c r="C19" i="2"/>
  <c r="C20" i="2"/>
  <c r="C18" i="2"/>
  <c r="B19" i="2"/>
  <c r="B20" i="2"/>
  <c r="B18" i="2"/>
  <c r="B10" i="2"/>
  <c r="F11" i="2"/>
  <c r="F12" i="2"/>
  <c r="F13" i="2"/>
  <c r="F10" i="2"/>
  <c r="E11" i="2"/>
  <c r="E12" i="2"/>
  <c r="E13" i="2"/>
  <c r="E10" i="2"/>
  <c r="D10" i="2"/>
  <c r="D11" i="2"/>
  <c r="D12" i="2"/>
  <c r="D13" i="2"/>
  <c r="C11" i="2"/>
  <c r="C12" i="2"/>
  <c r="C13" i="2"/>
  <c r="C10" i="2"/>
  <c r="B11" i="2"/>
  <c r="B12" i="2"/>
  <c r="B13" i="2"/>
  <c r="B37" i="9"/>
  <c r="C37" i="9"/>
  <c r="H9" i="9"/>
  <c r="D9" i="9"/>
  <c r="F14" i="2"/>
  <c r="E14" i="2"/>
  <c r="D14" i="2"/>
  <c r="C14" i="2"/>
  <c r="B14" i="2"/>
  <c r="F21" i="2"/>
</calcChain>
</file>

<file path=xl/sharedStrings.xml><?xml version="1.0" encoding="utf-8"?>
<sst xmlns="http://schemas.openxmlformats.org/spreadsheetml/2006/main" count="769" uniqueCount="77">
  <si>
    <t>Jane</t>
  </si>
  <si>
    <t>Martha</t>
  </si>
  <si>
    <t>Lucy</t>
  </si>
  <si>
    <t>Alex</t>
  </si>
  <si>
    <t>Rachel</t>
  </si>
  <si>
    <t>Ashley</t>
  </si>
  <si>
    <t>Sandy</t>
  </si>
  <si>
    <t>Service</t>
  </si>
  <si>
    <t>Datum</t>
  </si>
  <si>
    <t>Anzahl insgesamt</t>
  </si>
  <si>
    <t>Name</t>
  </si>
  <si>
    <t>Anzahl der Dienstleistungen</t>
  </si>
  <si>
    <t>Name des Stylisten</t>
  </si>
  <si>
    <t>Zahlung</t>
  </si>
  <si>
    <t>Preis</t>
  </si>
  <si>
    <t>Bar</t>
  </si>
  <si>
    <t>Kreditkarte</t>
  </si>
  <si>
    <t>Alle Dienstleistungen</t>
  </si>
  <si>
    <t>Färben</t>
  </si>
  <si>
    <t>Kinder</t>
  </si>
  <si>
    <t>Schneiden</t>
  </si>
  <si>
    <t>Rasieren</t>
  </si>
  <si>
    <t>Waschen und schneiden</t>
  </si>
  <si>
    <t xml:space="preserve">Anzahl der Zahlungen in: </t>
  </si>
  <si>
    <t>Anzahl der Zahlungen mit:</t>
  </si>
  <si>
    <t xml:space="preserve">Anzahl an Service: </t>
  </si>
  <si>
    <t>Gesamte Einnahmen</t>
  </si>
  <si>
    <t xml:space="preserve"> Gesamte Einnahmen für Rasuren zwischen dem und dem 10.05.2013 20.05.2013 </t>
  </si>
  <si>
    <t>Gesamte Einnahmen gezahlt in:</t>
  </si>
  <si>
    <t>1. Formatiere die blaue Tabelle als Tabelle (Übernimm die erste Zeile [Datum, Service, …] als Überschriften)</t>
  </si>
  <si>
    <t>2. Gib der blauen Tabelle den Tabellennamen "Friseur"</t>
  </si>
  <si>
    <t xml:space="preserve">Aufgabe 1 </t>
  </si>
  <si>
    <t>3. Fülle die gelben Felder mit Hilfe der ZÄHLENWENN(S)/SUMMEWENN(S) Funktionen aus. Nutze dafür den Tabellennamen! (Schreibe also nicht B24:B249 wenn du die Service Spalte auswählst)</t>
  </si>
  <si>
    <t>1. Übung</t>
  </si>
  <si>
    <t>2. Übung</t>
  </si>
  <si>
    <t>Status</t>
  </si>
  <si>
    <t>Monatsbeitrag</t>
  </si>
  <si>
    <t>Buch</t>
  </si>
  <si>
    <t>Leihtage</t>
  </si>
  <si>
    <t>Leihgebühr</t>
  </si>
  <si>
    <t>Schmitt</t>
  </si>
  <si>
    <t>Student</t>
  </si>
  <si>
    <t>Wallenstein</t>
  </si>
  <si>
    <t>Müller</t>
  </si>
  <si>
    <t>Normalmitglied</t>
  </si>
  <si>
    <t>Friedolin</t>
  </si>
  <si>
    <t>Friedrich</t>
  </si>
  <si>
    <t>Die Hunde</t>
  </si>
  <si>
    <t>Schuster</t>
  </si>
  <si>
    <t>Der Kanal</t>
  </si>
  <si>
    <t>Mayer</t>
  </si>
  <si>
    <t>Die Katzen</t>
  </si>
  <si>
    <t>Kuhler</t>
  </si>
  <si>
    <t>Die Vögel</t>
  </si>
  <si>
    <t>Bauer</t>
  </si>
  <si>
    <t>Schüler</t>
  </si>
  <si>
    <t>Der Hannes</t>
  </si>
  <si>
    <t>Becker</t>
  </si>
  <si>
    <t>Vogelpfeifer</t>
  </si>
  <si>
    <t>3. Übung</t>
  </si>
  <si>
    <t>FahrzeugNr</t>
  </si>
  <si>
    <t>Fahrzeugname</t>
  </si>
  <si>
    <t>Preis/Tag</t>
  </si>
  <si>
    <t>Aufgabe 2</t>
  </si>
  <si>
    <t>Beitrag</t>
  </si>
  <si>
    <t>Fahrzeugnummer</t>
  </si>
  <si>
    <t>Mercedes 300</t>
  </si>
  <si>
    <t>BMW 535i</t>
  </si>
  <si>
    <t>Fiat Punto</t>
  </si>
  <si>
    <t>Formatiere die Tabelle in dem Arbeitsblatt "Fahrzeugflotte" als Tabelle (Übernimm die erste Zeile als Überschriften)</t>
  </si>
  <si>
    <t>Die Infos (Fahrzeugname, Preis/Tag) findet ihr in dem Arbeitsblatt "Fahrzeugflotte" unten neben "A2".</t>
  </si>
  <si>
    <t>Kopiert dazu NICHT die Tabelle hierher, bezieht euch in der Funktion auf den Tabellennamen!</t>
  </si>
  <si>
    <t>Benne die Tablle in "Fahrzeugübersicht" um</t>
  </si>
  <si>
    <t>Fülle die gelben Felder aus</t>
  </si>
  <si>
    <t>3. Fülle die gelben Zellen mit Hilfe der INDEX-VERGLEICH Funktionen in Kombination mit den Tabellennamen aus!</t>
  </si>
  <si>
    <t>1. Formatiere die Tabellen in A18:B21 und E18:F22 als Tabelle (Übernimm die erste Zeile als Überschriften)</t>
  </si>
  <si>
    <t>2. Bennene die Tabelle A18:B21 in "Kostenübersicht" um und die Tabelle E18:F22 in "Gebührenübersicht"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</si>
</sst>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-* #,##0.00\ [$€-407]_-;\-* #,##0.00\ [$€-407]_-;_-* &quot;-&quot;??\ [$€-407]_-;_-@_-"/>
    <numFmt numFmtId="166" formatCode="_-* #,##0.00\ [$€]_-;\-* #,##0.00\ [$€]_-;_-* &quot;-&quot;??\ [$€]_-;_-@_-"/>
    <numFmt numFmtId="167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8" fillId="0" borderId="0"/>
    <xf numFmtId="0" fontId="1" fillId="0" borderId="0"/>
    <xf numFmtId="166" fontId="14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4" fillId="0" borderId="1" xfId="2" applyFont="1" applyBorder="1"/>
    <xf numFmtId="0" fontId="4" fillId="0" borderId="1" xfId="3" applyFont="1" applyBorder="1"/>
    <xf numFmtId="0" fontId="4" fillId="0" borderId="0" xfId="2" applyFont="1"/>
    <xf numFmtId="0" fontId="2" fillId="0" borderId="2" xfId="0" applyFont="1" applyBorder="1" applyAlignment="1">
      <alignment horizontal="center"/>
    </xf>
    <xf numFmtId="0" fontId="0" fillId="3" borderId="0" xfId="0" applyFill="1"/>
    <xf numFmtId="0" fontId="5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6" fillId="3" borderId="0" xfId="0" applyFont="1" applyFill="1"/>
    <xf numFmtId="0" fontId="0" fillId="4" borderId="0" xfId="0" applyFill="1"/>
    <xf numFmtId="0" fontId="7" fillId="4" borderId="0" xfId="0" applyFont="1" applyFill="1"/>
    <xf numFmtId="165" fontId="0" fillId="0" borderId="0" xfId="0" applyNumberFormat="1"/>
    <xf numFmtId="165" fontId="0" fillId="3" borderId="1" xfId="1" applyNumberFormat="1" applyFont="1" applyFill="1" applyBorder="1"/>
    <xf numFmtId="0" fontId="5" fillId="2" borderId="4" xfId="0" applyFont="1" applyFill="1" applyBorder="1" applyAlignment="1">
      <alignment horizontal="center" vertical="center" wrapText="1"/>
    </xf>
    <xf numFmtId="165" fontId="0" fillId="3" borderId="1" xfId="0" applyNumberFormat="1" applyFill="1" applyBorder="1"/>
    <xf numFmtId="0" fontId="10" fillId="7" borderId="0" xfId="0" applyFont="1" applyFill="1"/>
    <xf numFmtId="0" fontId="11" fillId="8" borderId="0" xfId="0" applyFont="1" applyFill="1"/>
    <xf numFmtId="0" fontId="12" fillId="8" borderId="0" xfId="0" applyFont="1" applyFill="1"/>
    <xf numFmtId="0" fontId="13" fillId="0" borderId="0" xfId="0" applyFont="1"/>
    <xf numFmtId="166" fontId="16" fillId="3" borderId="1" xfId="6" applyFont="1" applyFill="1" applyBorder="1"/>
    <xf numFmtId="0" fontId="5" fillId="0" borderId="0" xfId="0" applyFont="1"/>
    <xf numFmtId="0" fontId="15" fillId="3" borderId="1" xfId="0" applyFont="1" applyFill="1" applyBorder="1"/>
    <xf numFmtId="0" fontId="9" fillId="9" borderId="6" xfId="0" applyFont="1" applyFill="1" applyBorder="1"/>
    <xf numFmtId="0" fontId="9" fillId="9" borderId="3" xfId="0" applyFont="1" applyFill="1" applyBorder="1"/>
    <xf numFmtId="0" fontId="0" fillId="6" borderId="6" xfId="0" applyFill="1" applyBorder="1"/>
    <xf numFmtId="166" fontId="15" fillId="3" borderId="3" xfId="6" applyFont="1" applyFill="1" applyBorder="1"/>
    <xf numFmtId="0" fontId="0" fillId="5" borderId="6" xfId="0" applyFill="1" applyBorder="1"/>
    <xf numFmtId="0" fontId="0" fillId="5" borderId="5" xfId="0" applyFill="1" applyBorder="1"/>
    <xf numFmtId="0" fontId="5" fillId="0" borderId="0" xfId="0" applyFont="1" applyAlignment="1">
      <alignment horizontal="center"/>
    </xf>
    <xf numFmtId="0" fontId="17" fillId="8" borderId="0" xfId="0" applyFont="1" applyFill="1"/>
    <xf numFmtId="0" fontId="9" fillId="9" borderId="1" xfId="0" applyFont="1" applyFill="1" applyBorder="1"/>
    <xf numFmtId="9" fontId="9" fillId="0" borderId="0" xfId="0" applyNumberFormat="1" applyFont="1"/>
    <xf numFmtId="0" fontId="9" fillId="0" borderId="0" xfId="0" applyFont="1"/>
    <xf numFmtId="0" fontId="14" fillId="0" borderId="0" xfId="0" applyFont="1"/>
    <xf numFmtId="166" fontId="15" fillId="0" borderId="0" xfId="6" applyFont="1" applyFill="1" applyBorder="1"/>
    <xf numFmtId="167" fontId="15" fillId="0" borderId="0" xfId="6" applyNumberFormat="1" applyFont="1" applyFill="1" applyBorder="1"/>
    <xf numFmtId="0" fontId="5" fillId="4" borderId="0" xfId="0" applyFont="1" applyFill="1"/>
    <xf numFmtId="0" fontId="4" fillId="6" borderId="6" xfId="2" applyFont="1" applyFill="1" applyBorder="1"/>
    <xf numFmtId="0" fontId="4" fillId="5" borderId="6" xfId="3" applyFont="1" applyFill="1" applyBorder="1"/>
    <xf numFmtId="0" fontId="4" fillId="5" borderId="6" xfId="2" applyFont="1" applyFill="1" applyBorder="1"/>
    <xf numFmtId="0" fontId="4" fillId="6" borderId="6" xfId="3" applyFont="1" applyFill="1" applyBorder="1"/>
    <xf numFmtId="0" fontId="0" fillId="5" borderId="6" xfId="3" applyFont="1" applyFill="1" applyBorder="1"/>
    <xf numFmtId="0" fontId="0" fillId="6" borderId="6" xfId="2" applyFont="1" applyFill="1" applyBorder="1"/>
    <xf numFmtId="0" fontId="0" fillId="6" borderId="6" xfId="3" applyFont="1" applyFill="1" applyBorder="1"/>
    <xf numFmtId="0" fontId="0" fillId="5" borderId="6" xfId="2" applyFont="1" applyFill="1" applyBorder="1"/>
    <xf numFmtId="14" fontId="4" fillId="6" borderId="7" xfId="2" applyNumberFormat="1" applyFont="1" applyFill="1" applyBorder="1" applyAlignment="1">
      <alignment horizontal="left"/>
    </xf>
    <xf numFmtId="14" fontId="4" fillId="5" borderId="7" xfId="2" applyNumberFormat="1" applyFont="1" applyFill="1" applyBorder="1" applyAlignment="1">
      <alignment horizontal="left"/>
    </xf>
    <xf numFmtId="165" fontId="0" fillId="6" borderId="6" xfId="1" applyNumberFormat="1" applyFont="1" applyFill="1" applyBorder="1"/>
    <xf numFmtId="165" fontId="0" fillId="5" borderId="6" xfId="1" applyNumberFormat="1" applyFont="1" applyFill="1" applyBorder="1"/>
    <xf numFmtId="0" fontId="9" fillId="9" borderId="0" xfId="0" applyFont="1" applyFill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2" fontId="0" fillId="3" borderId="1" xfId="1" applyNumberFormat="1" applyFont="1" applyFill="1" applyBorder="1"/>
    <xf numFmtId="0" fontId="0" fillId="4" borderId="7" xfId="0" applyFill="1" applyBorder="1"/>
    <xf numFmtId="0" fontId="0" fillId="5" borderId="7" xfId="0" applyFill="1" applyBorder="1"/>
    <xf numFmtId="166" fontId="14" fillId="4" borderId="6" xfId="6" applyFont="1" applyFill="1" applyBorder="1"/>
    <xf numFmtId="166" fontId="14" fillId="5" borderId="6" xfId="6" applyFont="1" applyFill="1" applyBorder="1"/>
    <xf numFmtId="0" fontId="9" fillId="9" borderId="0" xfId="0" applyFont="1" applyFill="1" applyAlignment="1">
      <alignment horizontal="center"/>
    </xf>
    <xf numFmtId="0" fontId="9" fillId="9" borderId="8" xfId="0" applyFont="1" applyFill="1" applyBorder="1" applyAlignment="1">
      <alignment horizontal="center"/>
    </xf>
    <xf numFmtId="0" fontId="0" fillId="6" borderId="7" xfId="0" applyFill="1" applyBorder="1"/>
    <xf numFmtId="166" fontId="14" fillId="6" borderId="6" xfId="6" applyFont="1" applyFill="1" applyBorder="1"/>
    <xf numFmtId="0" fontId="9" fillId="9" borderId="0" xfId="0" applyFont="1" applyFill="1"/>
    <xf numFmtId="0" fontId="9" fillId="9" borderId="8" xfId="0" applyFont="1" applyFill="1" applyBorder="1"/>
    <xf numFmtId="166" fontId="15" fillId="6" borderId="6" xfId="6" applyFont="1" applyFill="1" applyBorder="1"/>
    <xf numFmtId="166" fontId="15" fillId="5" borderId="6" xfId="6" applyFont="1" applyFill="1" applyBorder="1"/>
    <xf numFmtId="167" fontId="15" fillId="3" borderId="1" xfId="0" applyNumberFormat="1" applyFont="1" applyFill="1" applyBorder="1"/>
    <xf numFmtId="0" fontId="5" fillId="10" borderId="0" xfId="0" applyFont="1" applyFill="1"/>
    <xf numFmtId="0" fontId="15" fillId="10" borderId="9" xfId="0" applyFont="1" applyFill="1" applyBorder="1"/>
    <xf numFmtId="167" fontId="15" fillId="10" borderId="9" xfId="0" applyNumberFormat="1" applyFont="1" applyFill="1" applyBorder="1"/>
    <xf numFmtId="0" fontId="5" fillId="10" borderId="9" xfId="0" applyFont="1" applyFill="1" applyBorder="1"/>
    <xf numFmtId="165" fontId="5" fillId="10" borderId="0" xfId="0" applyNumberFormat="1" applyFont="1" applyFill="1"/>
    <xf numFmtId="165" fontId="5" fillId="10" borderId="9" xfId="1" applyNumberFormat="1" applyFont="1" applyFill="1" applyBorder="1"/>
  </cellXfs>
  <cellStyles count="7">
    <cellStyle name="Euro" xfId="6" xr:uid="{5911650C-C5A2-46AE-9265-A7DC42BC513C}"/>
    <cellStyle name="normální_List1" xfId="3" xr:uid="{00000000-0005-0000-0000-000003000000}"/>
    <cellStyle name="normální_List2" xfId="2" xr:uid="{00000000-0005-0000-0000-000004000000}"/>
    <cellStyle name="Standard" xfId="0" builtinId="0"/>
    <cellStyle name="Standard 2" xfId="4" xr:uid="{657C38B6-96EE-4E0C-913E-A371B5A53FC5}"/>
    <cellStyle name="Standard 8" xfId="5" xr:uid="{3C22DB00-2082-47A0-831A-C2B5A59B4F62}"/>
    <cellStyle name="Währung" xfId="1" builtinId="4"/>
  </cellStyles>
  <dxfs count="13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0\ [$€-407]_-;\-* #,##0.00\ [$€-407]_-;_-* &quot;-&quot;??\ [$€-407]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1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BA6D7A-DF62-46DF-83C4-EB1FC88C46BC}" name="Fahrzeugübersicht" displayName="Fahrzeugübersicht" ref="A2:C5" totalsRowShown="0" headerRowDxfId="12" tableBorderDxfId="11">
  <autoFilter ref="A2:C5" xr:uid="{20BA6D7A-DF62-46DF-83C4-EB1FC88C46BC}"/>
  <tableColumns count="3">
    <tableColumn id="1" xr3:uid="{4D13C245-9244-4FCE-8B28-0108A1BEA8FA}" name="Fahrzeugnummer"/>
    <tableColumn id="2" xr3:uid="{CC98A85C-29CF-4494-BDAA-58A026D59D52}" name="Fahrzeugname"/>
    <tableColumn id="3" xr3:uid="{735991CF-ECE2-477F-B62E-C713CEE82891}" name="Preis/Tag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CA5E0-9614-4D17-B469-6A53F0FCC6CA}" name="Friseur" displayName="Friseur" ref="A23:E249" totalsRowShown="0" headerRowDxfId="10" tableBorderDxfId="9">
  <autoFilter ref="A23:E249" xr:uid="{1E0CA5E0-9614-4D17-B469-6A53F0FCC6CA}"/>
  <tableColumns count="5">
    <tableColumn id="1" xr3:uid="{D2762DE5-74A3-4A9F-95BF-3068725D4858}" name="Datum" dataDxfId="8" dataCellStyle="normální_List2"/>
    <tableColumn id="2" xr3:uid="{80D3AD53-3CEC-4A22-890C-AC80425CDFB0}" name="Service" dataDxfId="7" dataCellStyle="normální_List2"/>
    <tableColumn id="3" xr3:uid="{D9E0D92B-B3D1-4382-97B3-7FD42BA00DC4}" name="Name des Stylisten" dataDxfId="6" dataCellStyle="normální_List2"/>
    <tableColumn id="4" xr3:uid="{F119D5EE-37EE-4D19-93F8-14888E6A0D1F}" name="Zahlung" dataDxfId="5" dataCellStyle="normální_List2"/>
    <tableColumn id="5" xr3:uid="{F8020743-1097-44F7-911B-51ABAE96090E}" name="Preis" dataDxfId="4" dataCellStyle="Währung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7F623A-44EE-4DF2-A916-DBD77A6A231E}" name="Kostenübersicht" displayName="Kostenübersicht" ref="A18:B21" totalsRowShown="0" headerRowDxfId="3" tableBorderDxfId="2">
  <autoFilter ref="A18:B21" xr:uid="{EA7F623A-44EE-4DF2-A916-DBD77A6A231E}"/>
  <tableColumns count="2">
    <tableColumn id="1" xr3:uid="{0E5688CA-EFE0-43A1-95D0-7CBE4E140EC4}" name="Status"/>
    <tableColumn id="2" xr3:uid="{89F84206-EFEC-4891-9F09-3632D78135DD}" name="Beitrag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C8D79E-4DA7-4B39-A3EA-5FF224166BE2}" name="Gebührenübersicht" displayName="Gebührenübersicht" ref="E18:F22" totalsRowShown="0" headerRowDxfId="1" tableBorderDxfId="0">
  <autoFilter ref="E18:F22" xr:uid="{0FC8D79E-4DA7-4B39-A3EA-5FF224166BE2}"/>
  <tableColumns count="2">
    <tableColumn id="1" xr3:uid="{56E49F50-A240-4831-BE6C-C7E466E5B6D1}" name="Leihtage"/>
    <tableColumn id="2" xr3:uid="{7E2A39FC-291E-40E1-8A67-5584D4CD765D}" name="Leihgebüh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54AA-273B-4851-8D70-274B5B3EA18D}">
  <dimension ref="A1:C5"/>
  <sheetViews>
    <sheetView workbookViewId="0">
      <selection activeCell="E23" sqref="E23"/>
    </sheetView>
  </sheetViews>
  <sheetFormatPr baseColWidth="10" defaultRowHeight="14.3" x14ac:dyDescent="0.25"/>
  <cols>
    <col min="1" max="1" width="24.375" bestFit="1" customWidth="1"/>
    <col min="2" max="2" width="15.5" customWidth="1"/>
  </cols>
  <sheetData>
    <row r="1" spans="1:3" x14ac:dyDescent="0.25">
      <c r="A1" s="29"/>
      <c r="B1" s="29"/>
      <c r="C1" s="29"/>
    </row>
    <row r="2" spans="1:3" x14ac:dyDescent="0.25">
      <c r="A2" s="61" t="s">
        <v>65</v>
      </c>
      <c r="B2" s="62" t="s">
        <v>61</v>
      </c>
      <c r="C2" s="62" t="s">
        <v>62</v>
      </c>
    </row>
    <row r="3" spans="1:3" x14ac:dyDescent="0.25">
      <c r="A3" s="59">
        <v>1</v>
      </c>
      <c r="B3" s="25" t="s">
        <v>66</v>
      </c>
      <c r="C3" s="63">
        <v>230</v>
      </c>
    </row>
    <row r="4" spans="1:3" x14ac:dyDescent="0.25">
      <c r="A4" s="54">
        <v>2</v>
      </c>
      <c r="B4" s="27" t="s">
        <v>67</v>
      </c>
      <c r="C4" s="64">
        <v>189</v>
      </c>
    </row>
    <row r="5" spans="1:3" x14ac:dyDescent="0.25">
      <c r="A5" s="59">
        <v>3</v>
      </c>
      <c r="B5" s="25" t="s">
        <v>68</v>
      </c>
      <c r="C5" s="63">
        <v>33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</sheetPr>
  <dimension ref="A1:L249"/>
  <sheetViews>
    <sheetView tabSelected="1" topLeftCell="D1" zoomScale="80" zoomScaleNormal="80" workbookViewId="0">
      <selection activeCell="F19" sqref="F19"/>
    </sheetView>
  </sheetViews>
  <sheetFormatPr baseColWidth="10" defaultColWidth="9.125" defaultRowHeight="14.3" x14ac:dyDescent="0.25"/>
  <cols>
    <col min="1" max="1" width="28.625" bestFit="1" customWidth="1"/>
    <col min="2" max="2" width="37" customWidth="1"/>
    <col min="3" max="3" width="50.5" customWidth="1"/>
    <col min="4" max="4" width="57" customWidth="1"/>
    <col min="5" max="5" width="55.875" customWidth="1"/>
    <col min="6" max="6" width="133.25" customWidth="1"/>
    <col min="7" max="7" width="17.875" customWidth="1"/>
  </cols>
  <sheetData>
    <row r="1" spans="1:12" ht="16.850000000000001" customHeight="1" x14ac:dyDescent="0.35">
      <c r="A1" s="9" t="s">
        <v>31</v>
      </c>
      <c r="B1" s="6"/>
    </row>
    <row r="2" spans="1:12" ht="16.850000000000001" customHeight="1" x14ac:dyDescent="0.3">
      <c r="A2" s="11" t="s">
        <v>29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16.850000000000001" customHeight="1" x14ac:dyDescent="0.3">
      <c r="A3" s="11" t="s">
        <v>30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16.850000000000001" customHeight="1" x14ac:dyDescent="0.3">
      <c r="A4" s="11" t="s">
        <v>32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37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8" spans="1:12" ht="28.55" x14ac:dyDescent="0.25">
      <c r="D8" s="7" t="s">
        <v>23</v>
      </c>
      <c r="E8" s="14" t="s">
        <v>24</v>
      </c>
      <c r="F8" s="14" t="s">
        <v>28</v>
      </c>
    </row>
    <row r="9" spans="1:12" x14ac:dyDescent="0.25">
      <c r="A9" s="7" t="s">
        <v>7</v>
      </c>
      <c r="B9" s="7" t="s">
        <v>9</v>
      </c>
      <c r="C9" s="7" t="s">
        <v>26</v>
      </c>
      <c r="D9" s="7" t="s">
        <v>15</v>
      </c>
      <c r="E9" s="14" t="s">
        <v>16</v>
      </c>
      <c r="F9" s="14" t="s">
        <v>15</v>
      </c>
    </row>
    <row r="10" spans="1:12" x14ac:dyDescent="0.25">
      <c r="A10" s="1" t="s">
        <v>21</v>
      </c>
      <c r="B10" s="8">
        <f>COUNTIF(Friseur[Service],A10)</f>
        <v>71</v>
      </c>
      <c r="C10" s="13">
        <f>SUMIF(Friseur[Service],A10,Friseur[Preis])</f>
        <v>717</v>
      </c>
      <c r="D10" s="8">
        <f>COUNTIFS(Friseur[Zahlung],$D$9,Friseur[Service],A10)</f>
        <v>42</v>
      </c>
      <c r="E10" s="8">
        <f>COUNTIFS(Friseur[Zahlung],$E$9,Friseur[Service],A10)</f>
        <v>29</v>
      </c>
      <c r="F10" s="13">
        <f>SUMIFS(Friseur[Preis],Friseur[Zahlung],$F$9,Friseur[Service],A10)</f>
        <v>414</v>
      </c>
    </row>
    <row r="11" spans="1:12" x14ac:dyDescent="0.25">
      <c r="A11" s="2" t="s">
        <v>22</v>
      </c>
      <c r="B11" s="8">
        <f>COUNTIF(Friseur[Service],A11)</f>
        <v>46</v>
      </c>
      <c r="C11" s="13">
        <f>SUMIF(Friseur[Service],A11,Friseur[Preis])</f>
        <v>1934</v>
      </c>
      <c r="D11" s="8">
        <f>COUNTIFS(Friseur[Zahlung],$D$9,Friseur[Service],A11)</f>
        <v>31</v>
      </c>
      <c r="E11" s="8">
        <f>COUNTIFS(Friseur[Zahlung],$E$9,Friseur[Service],A11)</f>
        <v>15</v>
      </c>
      <c r="F11" s="13">
        <f>SUMIFS(Friseur[Preis],Friseur[Zahlung],$F$9,Friseur[Service],A11)</f>
        <v>1350</v>
      </c>
    </row>
    <row r="12" spans="1:12" x14ac:dyDescent="0.25">
      <c r="A12" s="3" t="s">
        <v>18</v>
      </c>
      <c r="B12" s="8">
        <f>COUNTIF(Friseur[Service],A12)</f>
        <v>50</v>
      </c>
      <c r="C12" s="13">
        <f>SUMIF(Friseur[Service],A12,Friseur[Preis])</f>
        <v>1650</v>
      </c>
      <c r="D12" s="8">
        <f>COUNTIFS(Friseur[Zahlung],$D$9,Friseur[Service],A12)</f>
        <v>35</v>
      </c>
      <c r="E12" s="8">
        <f>COUNTIFS(Friseur[Zahlung],$E$9,Friseur[Service],A12)</f>
        <v>15</v>
      </c>
      <c r="F12" s="13">
        <f>SUMIFS(Friseur[Preis],Friseur[Zahlung],$F$9,Friseur[Service],A12)</f>
        <v>1155</v>
      </c>
    </row>
    <row r="13" spans="1:12" x14ac:dyDescent="0.25">
      <c r="A13" s="1" t="s">
        <v>20</v>
      </c>
      <c r="B13" s="8">
        <f>COUNTIF(Friseur[Service],A13)</f>
        <v>32</v>
      </c>
      <c r="C13" s="13">
        <f>SUMIF(Friseur[Service],A13,Friseur[Preis])</f>
        <v>1119</v>
      </c>
      <c r="D13" s="8">
        <f>COUNTIFS(Friseur[Zahlung],$D$9,Friseur[Service],A13)</f>
        <v>21</v>
      </c>
      <c r="E13" s="8">
        <f>COUNTIFS(Friseur[Zahlung],$E$9,Friseur[Service],A13)</f>
        <v>11</v>
      </c>
      <c r="F13" s="13">
        <f>SUMIFS(Friseur[Preis],Friseur[Zahlung],$F$9,Friseur[Service],A13)</f>
        <v>735</v>
      </c>
    </row>
    <row r="14" spans="1:12" x14ac:dyDescent="0.25">
      <c r="B14" s="69" t="str">
        <f ca="1">_xlfn.FORMULATEXT(B10)</f>
        <v>=ZÄHLENWENN(Friseur[Service];A10)</v>
      </c>
      <c r="C14" s="70" t="str">
        <f ca="1">_xlfn.FORMULATEXT(C10)</f>
        <v>=SUMMEWENN(Friseur[Service];A10;Friseur[Preis])</v>
      </c>
      <c r="D14" s="69" t="str">
        <f ca="1">_xlfn.FORMULATEXT(D10)</f>
        <v>=ZÄHLENWENNS(Friseur[Zahlung];$D$9;Friseur[Service];A10)</v>
      </c>
      <c r="E14" s="69" t="str">
        <f ca="1">_xlfn.FORMULATEXT(E10)</f>
        <v>=ZÄHLENWENNS(Friseur[Zahlung];$E$9;Friseur[Service];A10)</v>
      </c>
      <c r="F14" s="71" t="str">
        <f ca="1">_xlfn.FORMULATEXT(F10)</f>
        <v>=SUMMEWENNS(Friseur[Preis];Friseur[Zahlung];$F$9;Friseur[Service];A10)</v>
      </c>
    </row>
    <row r="16" spans="1:12" ht="28.55" x14ac:dyDescent="0.25">
      <c r="D16" s="7" t="s">
        <v>25</v>
      </c>
      <c r="E16" s="7" t="s">
        <v>25</v>
      </c>
    </row>
    <row r="17" spans="1:6" x14ac:dyDescent="0.25">
      <c r="A17" s="7" t="s">
        <v>10</v>
      </c>
      <c r="B17" s="7" t="s">
        <v>11</v>
      </c>
      <c r="C17" s="7" t="s">
        <v>26</v>
      </c>
      <c r="D17" s="7" t="s">
        <v>21</v>
      </c>
      <c r="E17" s="7" t="s">
        <v>19</v>
      </c>
      <c r="F17" s="7" t="s">
        <v>27</v>
      </c>
    </row>
    <row r="18" spans="1:6" x14ac:dyDescent="0.25">
      <c r="A18" s="2" t="s">
        <v>0</v>
      </c>
      <c r="B18" s="8">
        <f>COUNTIF(Friseur[Name des Stylisten],A18)</f>
        <v>25</v>
      </c>
      <c r="C18" s="52">
        <f>SUMIF(Friseur[Name des Stylisten],A18,Friseur[Preis])</f>
        <v>688</v>
      </c>
      <c r="D18" s="8">
        <f>COUNTIFS(Friseur[Name des Stylisten],A18,Friseur[Service],$D$17)</f>
        <v>7</v>
      </c>
      <c r="E18" s="8">
        <f>COUNTIFS(Friseur[Name des Stylisten],A18,Friseur[Service],$E$17)</f>
        <v>1</v>
      </c>
      <c r="F18" s="15">
        <f>SUMIFS(Friseur[Preis],Friseur[Service],$D$17,Friseur[Name des Stylisten],A18,Friseur[Datum],"&gt;=10.05.2013",Friseur[Datum],"&lt;=20.05.2013")</f>
        <v>31</v>
      </c>
    </row>
    <row r="19" spans="1:6" x14ac:dyDescent="0.25">
      <c r="A19" s="2" t="s">
        <v>1</v>
      </c>
      <c r="B19" s="8">
        <f>COUNTIF(Friseur[Name des Stylisten],A19)</f>
        <v>31</v>
      </c>
      <c r="C19" s="52">
        <f>SUMIF(Friseur[Name des Stylisten],A19,Friseur[Preis])</f>
        <v>965</v>
      </c>
      <c r="D19" s="8">
        <f>COUNTIFS(Friseur[Name des Stylisten],A19,Friseur[Service],$D$17)</f>
        <v>8</v>
      </c>
      <c r="E19" s="8">
        <f>COUNTIFS(Friseur[Name des Stylisten],A19,Friseur[Service],$E$17)</f>
        <v>1</v>
      </c>
      <c r="F19" s="15">
        <f>SUMIFS(Friseur[Preis],Friseur[Service],$D$17,Friseur[Name des Stylisten],A19,Friseur[Datum],"&gt;=10.05.2013",Friseur[Datum],"&lt;=20.05.2013")</f>
        <v>24</v>
      </c>
    </row>
    <row r="20" spans="1:6" x14ac:dyDescent="0.25">
      <c r="A20" s="2" t="s">
        <v>3</v>
      </c>
      <c r="B20" s="8">
        <f>COUNTIF(Friseur[Name des Stylisten],A20)</f>
        <v>23</v>
      </c>
      <c r="C20" s="52">
        <f>SUMIF(Friseur[Name des Stylisten],A20,Friseur[Preis])</f>
        <v>701</v>
      </c>
      <c r="D20" s="8">
        <f>COUNTIFS(Friseur[Name des Stylisten],A20,Friseur[Service],$D$17)</f>
        <v>5</v>
      </c>
      <c r="E20" s="8">
        <f>COUNTIFS(Friseur[Name des Stylisten],A20,Friseur[Service],$E$17)</f>
        <v>1</v>
      </c>
      <c r="F20" s="15">
        <f>SUMIFS(Friseur[Preis],Friseur[Service],$D$17,Friseur[Name des Stylisten],A20,Friseur[Datum],"&gt;=10.05.2013",Friseur[Datum],"&lt;=20.05.2013")</f>
        <v>38</v>
      </c>
    </row>
    <row r="21" spans="1:6" x14ac:dyDescent="0.25">
      <c r="B21" s="4"/>
      <c r="F21" s="70" t="str">
        <f ca="1">_xlfn.FORMULATEXT(F18)</f>
        <v>=SUMMEWENNS(Friseur[Preis];Friseur[Service];$D$17;Friseur[Name des Stylisten];A18;Friseur[Datum];"&gt;=10.05.2013";Friseur[Datum];"&lt;=20.05.2013")</v>
      </c>
    </row>
    <row r="22" spans="1:6" x14ac:dyDescent="0.25">
      <c r="A22" s="5"/>
      <c r="B22" s="5"/>
      <c r="C22" s="5"/>
      <c r="D22" s="5"/>
      <c r="E22" s="5"/>
      <c r="F22" s="12"/>
    </row>
    <row r="23" spans="1:6" x14ac:dyDescent="0.25">
      <c r="A23" s="50" t="s">
        <v>8</v>
      </c>
      <c r="B23" s="51" t="s">
        <v>7</v>
      </c>
      <c r="C23" s="51" t="s">
        <v>12</v>
      </c>
      <c r="D23" s="51" t="s">
        <v>13</v>
      </c>
      <c r="E23" s="51" t="s">
        <v>14</v>
      </c>
      <c r="F23" s="12"/>
    </row>
    <row r="24" spans="1:6" x14ac:dyDescent="0.25">
      <c r="A24" s="46">
        <v>41395</v>
      </c>
      <c r="B24" s="25" t="s">
        <v>17</v>
      </c>
      <c r="C24" s="38" t="s">
        <v>4</v>
      </c>
      <c r="D24" s="38" t="s">
        <v>15</v>
      </c>
      <c r="E24" s="48">
        <v>67</v>
      </c>
    </row>
    <row r="25" spans="1:6" x14ac:dyDescent="0.25">
      <c r="A25" s="47">
        <v>41395</v>
      </c>
      <c r="B25" s="39" t="s">
        <v>18</v>
      </c>
      <c r="C25" s="40" t="s">
        <v>3</v>
      </c>
      <c r="D25" s="40" t="s">
        <v>16</v>
      </c>
      <c r="E25" s="49">
        <v>33</v>
      </c>
    </row>
    <row r="26" spans="1:6" x14ac:dyDescent="0.25">
      <c r="A26" s="46">
        <v>41395</v>
      </c>
      <c r="B26" s="25" t="s">
        <v>21</v>
      </c>
      <c r="C26" s="38" t="s">
        <v>0</v>
      </c>
      <c r="D26" s="38" t="s">
        <v>15</v>
      </c>
      <c r="E26" s="48">
        <v>7</v>
      </c>
    </row>
    <row r="27" spans="1:6" x14ac:dyDescent="0.25">
      <c r="A27" s="47">
        <v>41395</v>
      </c>
      <c r="B27" s="27" t="s">
        <v>21</v>
      </c>
      <c r="C27" s="40" t="s">
        <v>1</v>
      </c>
      <c r="D27" s="40" t="s">
        <v>16</v>
      </c>
      <c r="E27" s="49">
        <v>7</v>
      </c>
    </row>
    <row r="28" spans="1:6" x14ac:dyDescent="0.25">
      <c r="A28" s="46">
        <v>41395</v>
      </c>
      <c r="B28" s="25" t="s">
        <v>21</v>
      </c>
      <c r="C28" s="38" t="s">
        <v>2</v>
      </c>
      <c r="D28" s="38" t="s">
        <v>15</v>
      </c>
      <c r="E28" s="48">
        <v>7</v>
      </c>
    </row>
    <row r="29" spans="1:6" x14ac:dyDescent="0.25">
      <c r="A29" s="47">
        <v>41395</v>
      </c>
      <c r="B29" s="27" t="s">
        <v>21</v>
      </c>
      <c r="C29" s="40" t="s">
        <v>5</v>
      </c>
      <c r="D29" s="40" t="s">
        <v>15</v>
      </c>
      <c r="E29" s="49">
        <v>7</v>
      </c>
    </row>
    <row r="30" spans="1:6" x14ac:dyDescent="0.25">
      <c r="A30" s="46">
        <v>41395</v>
      </c>
      <c r="B30" s="25" t="s">
        <v>20</v>
      </c>
      <c r="C30" s="38" t="s">
        <v>2</v>
      </c>
      <c r="D30" s="38" t="s">
        <v>15</v>
      </c>
      <c r="E30" s="48">
        <v>33</v>
      </c>
    </row>
    <row r="31" spans="1:6" x14ac:dyDescent="0.25">
      <c r="A31" s="47">
        <v>41395</v>
      </c>
      <c r="B31" s="40" t="s">
        <v>22</v>
      </c>
      <c r="C31" s="40" t="s">
        <v>3</v>
      </c>
      <c r="D31" s="40" t="s">
        <v>15</v>
      </c>
      <c r="E31" s="49">
        <v>60</v>
      </c>
    </row>
    <row r="32" spans="1:6" x14ac:dyDescent="0.25">
      <c r="A32" s="46">
        <v>41396</v>
      </c>
      <c r="B32" s="25" t="s">
        <v>17</v>
      </c>
      <c r="C32" s="38" t="s">
        <v>3</v>
      </c>
      <c r="D32" s="38" t="s">
        <v>16</v>
      </c>
      <c r="E32" s="48">
        <v>67</v>
      </c>
    </row>
    <row r="33" spans="1:5" x14ac:dyDescent="0.25">
      <c r="A33" s="47">
        <v>41396</v>
      </c>
      <c r="B33" s="39" t="s">
        <v>18</v>
      </c>
      <c r="C33" s="40" t="s">
        <v>4</v>
      </c>
      <c r="D33" s="40" t="s">
        <v>15</v>
      </c>
      <c r="E33" s="49">
        <v>33</v>
      </c>
    </row>
    <row r="34" spans="1:5" x14ac:dyDescent="0.25">
      <c r="A34" s="46">
        <v>41396</v>
      </c>
      <c r="B34" s="25" t="s">
        <v>19</v>
      </c>
      <c r="C34" s="38" t="s">
        <v>6</v>
      </c>
      <c r="D34" s="38" t="s">
        <v>15</v>
      </c>
      <c r="E34" s="48">
        <v>3</v>
      </c>
    </row>
    <row r="35" spans="1:5" x14ac:dyDescent="0.25">
      <c r="A35" s="47">
        <v>41396</v>
      </c>
      <c r="B35" s="27" t="s">
        <v>19</v>
      </c>
      <c r="C35" s="40" t="s">
        <v>5</v>
      </c>
      <c r="D35" s="40" t="s">
        <v>15</v>
      </c>
      <c r="E35" s="49">
        <v>3</v>
      </c>
    </row>
    <row r="36" spans="1:5" x14ac:dyDescent="0.25">
      <c r="A36" s="46">
        <v>41396</v>
      </c>
      <c r="B36" s="25" t="s">
        <v>21</v>
      </c>
      <c r="C36" s="38" t="s">
        <v>5</v>
      </c>
      <c r="D36" s="38" t="s">
        <v>16</v>
      </c>
      <c r="E36" s="48">
        <v>7</v>
      </c>
    </row>
    <row r="37" spans="1:5" x14ac:dyDescent="0.25">
      <c r="A37" s="47">
        <v>41396</v>
      </c>
      <c r="B37" s="27" t="s">
        <v>21</v>
      </c>
      <c r="C37" s="40" t="s">
        <v>6</v>
      </c>
      <c r="D37" s="40" t="s">
        <v>16</v>
      </c>
      <c r="E37" s="49">
        <v>17</v>
      </c>
    </row>
    <row r="38" spans="1:5" x14ac:dyDescent="0.25">
      <c r="A38" s="46">
        <v>41396</v>
      </c>
      <c r="B38" s="25" t="s">
        <v>21</v>
      </c>
      <c r="C38" s="38" t="s">
        <v>5</v>
      </c>
      <c r="D38" s="38" t="s">
        <v>15</v>
      </c>
      <c r="E38" s="48">
        <v>7</v>
      </c>
    </row>
    <row r="39" spans="1:5" x14ac:dyDescent="0.25">
      <c r="A39" s="47">
        <v>41396</v>
      </c>
      <c r="B39" s="27" t="s">
        <v>21</v>
      </c>
      <c r="C39" s="40" t="s">
        <v>2</v>
      </c>
      <c r="D39" s="40" t="s">
        <v>15</v>
      </c>
      <c r="E39" s="49">
        <v>7</v>
      </c>
    </row>
    <row r="40" spans="1:5" x14ac:dyDescent="0.25">
      <c r="A40" s="46">
        <v>41396</v>
      </c>
      <c r="B40" s="25" t="s">
        <v>21</v>
      </c>
      <c r="C40" s="38" t="s">
        <v>0</v>
      </c>
      <c r="D40" s="38" t="s">
        <v>16</v>
      </c>
      <c r="E40" s="48">
        <v>7</v>
      </c>
    </row>
    <row r="41" spans="1:5" x14ac:dyDescent="0.25">
      <c r="A41" s="47">
        <v>41396</v>
      </c>
      <c r="B41" s="27" t="s">
        <v>21</v>
      </c>
      <c r="C41" s="40" t="s">
        <v>6</v>
      </c>
      <c r="D41" s="40" t="s">
        <v>15</v>
      </c>
      <c r="E41" s="49">
        <v>7</v>
      </c>
    </row>
    <row r="42" spans="1:5" x14ac:dyDescent="0.25">
      <c r="A42" s="46">
        <v>41396</v>
      </c>
      <c r="B42" s="25" t="s">
        <v>21</v>
      </c>
      <c r="C42" s="38" t="s">
        <v>0</v>
      </c>
      <c r="D42" s="38" t="s">
        <v>15</v>
      </c>
      <c r="E42" s="48">
        <v>17</v>
      </c>
    </row>
    <row r="43" spans="1:5" x14ac:dyDescent="0.25">
      <c r="A43" s="47">
        <v>41396</v>
      </c>
      <c r="B43" s="27" t="s">
        <v>20</v>
      </c>
      <c r="C43" s="40" t="s">
        <v>0</v>
      </c>
      <c r="D43" s="40" t="s">
        <v>15</v>
      </c>
      <c r="E43" s="49">
        <v>33</v>
      </c>
    </row>
    <row r="44" spans="1:5" x14ac:dyDescent="0.25">
      <c r="A44" s="46">
        <v>41396</v>
      </c>
      <c r="B44" s="38" t="s">
        <v>22</v>
      </c>
      <c r="C44" s="38" t="s">
        <v>6</v>
      </c>
      <c r="D44" s="38" t="s">
        <v>15</v>
      </c>
      <c r="E44" s="48">
        <v>60</v>
      </c>
    </row>
    <row r="45" spans="1:5" x14ac:dyDescent="0.25">
      <c r="A45" s="47">
        <v>41396</v>
      </c>
      <c r="B45" s="27" t="s">
        <v>22</v>
      </c>
      <c r="C45" s="40" t="s">
        <v>1</v>
      </c>
      <c r="D45" s="40" t="s">
        <v>15</v>
      </c>
      <c r="E45" s="49">
        <v>23</v>
      </c>
    </row>
    <row r="46" spans="1:5" x14ac:dyDescent="0.25">
      <c r="A46" s="46">
        <v>41397</v>
      </c>
      <c r="B46" s="25" t="s">
        <v>17</v>
      </c>
      <c r="C46" s="38" t="s">
        <v>4</v>
      </c>
      <c r="D46" s="38" t="s">
        <v>15</v>
      </c>
      <c r="E46" s="48">
        <v>67</v>
      </c>
    </row>
    <row r="47" spans="1:5" x14ac:dyDescent="0.25">
      <c r="A47" s="47">
        <v>41397</v>
      </c>
      <c r="B47" s="39" t="s">
        <v>18</v>
      </c>
      <c r="C47" s="40" t="s">
        <v>2</v>
      </c>
      <c r="D47" s="40" t="s">
        <v>16</v>
      </c>
      <c r="E47" s="49">
        <v>33</v>
      </c>
    </row>
    <row r="48" spans="1:5" x14ac:dyDescent="0.25">
      <c r="A48" s="46">
        <v>41397</v>
      </c>
      <c r="B48" s="25" t="s">
        <v>19</v>
      </c>
      <c r="C48" s="38" t="s">
        <v>6</v>
      </c>
      <c r="D48" s="38" t="s">
        <v>16</v>
      </c>
      <c r="E48" s="48">
        <v>3</v>
      </c>
    </row>
    <row r="49" spans="1:5" x14ac:dyDescent="0.25">
      <c r="A49" s="47">
        <v>41397</v>
      </c>
      <c r="B49" s="27" t="s">
        <v>19</v>
      </c>
      <c r="C49" s="40" t="s">
        <v>2</v>
      </c>
      <c r="D49" s="40" t="s">
        <v>15</v>
      </c>
      <c r="E49" s="49">
        <v>3</v>
      </c>
    </row>
    <row r="50" spans="1:5" x14ac:dyDescent="0.25">
      <c r="A50" s="46">
        <v>41397</v>
      </c>
      <c r="B50" s="25" t="s">
        <v>21</v>
      </c>
      <c r="C50" s="38" t="s">
        <v>4</v>
      </c>
      <c r="D50" s="38" t="s">
        <v>15</v>
      </c>
      <c r="E50" s="48">
        <v>7</v>
      </c>
    </row>
    <row r="51" spans="1:5" x14ac:dyDescent="0.25">
      <c r="A51" s="47">
        <v>41397</v>
      </c>
      <c r="B51" s="27" t="s">
        <v>20</v>
      </c>
      <c r="C51" s="40" t="s">
        <v>1</v>
      </c>
      <c r="D51" s="40" t="s">
        <v>15</v>
      </c>
      <c r="E51" s="49">
        <v>33</v>
      </c>
    </row>
    <row r="52" spans="1:5" x14ac:dyDescent="0.25">
      <c r="A52" s="46">
        <v>41397</v>
      </c>
      <c r="B52" s="38" t="s">
        <v>22</v>
      </c>
      <c r="C52" s="38" t="s">
        <v>1</v>
      </c>
      <c r="D52" s="38" t="s">
        <v>15</v>
      </c>
      <c r="E52" s="48">
        <v>60</v>
      </c>
    </row>
    <row r="53" spans="1:5" x14ac:dyDescent="0.25">
      <c r="A53" s="47">
        <v>41397</v>
      </c>
      <c r="B53" s="27" t="s">
        <v>22</v>
      </c>
      <c r="C53" s="40" t="s">
        <v>0</v>
      </c>
      <c r="D53" s="40" t="s">
        <v>16</v>
      </c>
      <c r="E53" s="49">
        <v>23</v>
      </c>
    </row>
    <row r="54" spans="1:5" x14ac:dyDescent="0.25">
      <c r="A54" s="46">
        <v>41398</v>
      </c>
      <c r="B54" s="25" t="s">
        <v>19</v>
      </c>
      <c r="C54" s="38" t="s">
        <v>3</v>
      </c>
      <c r="D54" s="38" t="s">
        <v>15</v>
      </c>
      <c r="E54" s="48">
        <v>3</v>
      </c>
    </row>
    <row r="55" spans="1:5" x14ac:dyDescent="0.25">
      <c r="A55" s="47">
        <v>41398</v>
      </c>
      <c r="B55" s="27" t="s">
        <v>19</v>
      </c>
      <c r="C55" s="40" t="s">
        <v>6</v>
      </c>
      <c r="D55" s="40" t="s">
        <v>16</v>
      </c>
      <c r="E55" s="49">
        <v>3</v>
      </c>
    </row>
    <row r="56" spans="1:5" x14ac:dyDescent="0.25">
      <c r="A56" s="46">
        <v>41398</v>
      </c>
      <c r="B56" s="25" t="s">
        <v>19</v>
      </c>
      <c r="C56" s="38" t="s">
        <v>0</v>
      </c>
      <c r="D56" s="38" t="s">
        <v>16</v>
      </c>
      <c r="E56" s="48">
        <v>3</v>
      </c>
    </row>
    <row r="57" spans="1:5" x14ac:dyDescent="0.25">
      <c r="A57" s="47">
        <v>41398</v>
      </c>
      <c r="B57" s="27" t="s">
        <v>19</v>
      </c>
      <c r="C57" s="40" t="s">
        <v>1</v>
      </c>
      <c r="D57" s="40" t="s">
        <v>15</v>
      </c>
      <c r="E57" s="49">
        <v>3</v>
      </c>
    </row>
    <row r="58" spans="1:5" x14ac:dyDescent="0.25">
      <c r="A58" s="46">
        <v>41398</v>
      </c>
      <c r="B58" s="25" t="s">
        <v>19</v>
      </c>
      <c r="C58" s="38" t="s">
        <v>4</v>
      </c>
      <c r="D58" s="38" t="s">
        <v>15</v>
      </c>
      <c r="E58" s="48">
        <v>3</v>
      </c>
    </row>
    <row r="59" spans="1:5" x14ac:dyDescent="0.25">
      <c r="A59" s="47">
        <v>41398</v>
      </c>
      <c r="B59" s="27" t="s">
        <v>21</v>
      </c>
      <c r="C59" s="40" t="s">
        <v>1</v>
      </c>
      <c r="D59" s="40" t="s">
        <v>15</v>
      </c>
      <c r="E59" s="49">
        <v>17</v>
      </c>
    </row>
    <row r="60" spans="1:5" x14ac:dyDescent="0.25">
      <c r="A60" s="46">
        <v>41398</v>
      </c>
      <c r="B60" s="41" t="s">
        <v>20</v>
      </c>
      <c r="C60" s="38" t="s">
        <v>6</v>
      </c>
      <c r="D60" s="38" t="s">
        <v>16</v>
      </c>
      <c r="E60" s="48">
        <v>40</v>
      </c>
    </row>
    <row r="61" spans="1:5" x14ac:dyDescent="0.25">
      <c r="A61" s="47">
        <v>41399</v>
      </c>
      <c r="B61" s="27" t="s">
        <v>17</v>
      </c>
      <c r="C61" s="40" t="s">
        <v>6</v>
      </c>
      <c r="D61" s="40" t="s">
        <v>15</v>
      </c>
      <c r="E61" s="49">
        <v>67</v>
      </c>
    </row>
    <row r="62" spans="1:5" x14ac:dyDescent="0.25">
      <c r="A62" s="46">
        <v>41399</v>
      </c>
      <c r="B62" s="41" t="s">
        <v>18</v>
      </c>
      <c r="C62" s="38" t="s">
        <v>6</v>
      </c>
      <c r="D62" s="38" t="s">
        <v>15</v>
      </c>
      <c r="E62" s="48">
        <v>33</v>
      </c>
    </row>
    <row r="63" spans="1:5" x14ac:dyDescent="0.25">
      <c r="A63" s="47">
        <v>41399</v>
      </c>
      <c r="B63" s="27" t="s">
        <v>21</v>
      </c>
      <c r="C63" s="40" t="s">
        <v>1</v>
      </c>
      <c r="D63" s="40" t="s">
        <v>15</v>
      </c>
      <c r="E63" s="49">
        <v>7</v>
      </c>
    </row>
    <row r="64" spans="1:5" x14ac:dyDescent="0.25">
      <c r="A64" s="46">
        <v>41399</v>
      </c>
      <c r="B64" s="25" t="s">
        <v>21</v>
      </c>
      <c r="C64" s="38" t="s">
        <v>1</v>
      </c>
      <c r="D64" s="38" t="s">
        <v>15</v>
      </c>
      <c r="E64" s="48">
        <v>17</v>
      </c>
    </row>
    <row r="65" spans="1:5" x14ac:dyDescent="0.25">
      <c r="A65" s="47">
        <v>41399</v>
      </c>
      <c r="B65" s="27" t="s">
        <v>21</v>
      </c>
      <c r="C65" s="40" t="s">
        <v>5</v>
      </c>
      <c r="D65" s="40" t="s">
        <v>15</v>
      </c>
      <c r="E65" s="49">
        <v>7</v>
      </c>
    </row>
    <row r="66" spans="1:5" x14ac:dyDescent="0.25">
      <c r="A66" s="46">
        <v>41399</v>
      </c>
      <c r="B66" s="25" t="s">
        <v>21</v>
      </c>
      <c r="C66" s="38" t="s">
        <v>4</v>
      </c>
      <c r="D66" s="38" t="s">
        <v>15</v>
      </c>
      <c r="E66" s="48">
        <v>7</v>
      </c>
    </row>
    <row r="67" spans="1:5" x14ac:dyDescent="0.25">
      <c r="A67" s="47">
        <v>41399</v>
      </c>
      <c r="B67" s="27" t="s">
        <v>20</v>
      </c>
      <c r="C67" s="40" t="s">
        <v>6</v>
      </c>
      <c r="D67" s="40" t="s">
        <v>15</v>
      </c>
      <c r="E67" s="49">
        <v>33</v>
      </c>
    </row>
    <row r="68" spans="1:5" x14ac:dyDescent="0.25">
      <c r="A68" s="46">
        <v>41399</v>
      </c>
      <c r="B68" s="25" t="s">
        <v>20</v>
      </c>
      <c r="C68" s="38" t="s">
        <v>3</v>
      </c>
      <c r="D68" s="38" t="s">
        <v>16</v>
      </c>
      <c r="E68" s="48">
        <v>33</v>
      </c>
    </row>
    <row r="69" spans="1:5" x14ac:dyDescent="0.25">
      <c r="A69" s="47">
        <v>41399</v>
      </c>
      <c r="B69" s="39" t="s">
        <v>20</v>
      </c>
      <c r="C69" s="40" t="s">
        <v>4</v>
      </c>
      <c r="D69" s="40" t="s">
        <v>15</v>
      </c>
      <c r="E69" s="49">
        <v>40</v>
      </c>
    </row>
    <row r="70" spans="1:5" x14ac:dyDescent="0.25">
      <c r="A70" s="46">
        <v>41399</v>
      </c>
      <c r="B70" s="25" t="s">
        <v>20</v>
      </c>
      <c r="C70" s="38" t="s">
        <v>1</v>
      </c>
      <c r="D70" s="38" t="s">
        <v>15</v>
      </c>
      <c r="E70" s="48">
        <v>33</v>
      </c>
    </row>
    <row r="71" spans="1:5" x14ac:dyDescent="0.25">
      <c r="A71" s="47">
        <v>41399</v>
      </c>
      <c r="B71" s="42" t="s">
        <v>22</v>
      </c>
      <c r="C71" s="40" t="s">
        <v>4</v>
      </c>
      <c r="D71" s="40" t="s">
        <v>15</v>
      </c>
      <c r="E71" s="49">
        <v>33</v>
      </c>
    </row>
    <row r="72" spans="1:5" x14ac:dyDescent="0.25">
      <c r="A72" s="46">
        <v>41399</v>
      </c>
      <c r="B72" s="43" t="s">
        <v>22</v>
      </c>
      <c r="C72" s="38" t="s">
        <v>4</v>
      </c>
      <c r="D72" s="38" t="s">
        <v>16</v>
      </c>
      <c r="E72" s="48">
        <v>40</v>
      </c>
    </row>
    <row r="73" spans="1:5" x14ac:dyDescent="0.25">
      <c r="A73" s="47">
        <v>41399</v>
      </c>
      <c r="B73" s="40" t="s">
        <v>22</v>
      </c>
      <c r="C73" s="40" t="s">
        <v>2</v>
      </c>
      <c r="D73" s="40" t="s">
        <v>15</v>
      </c>
      <c r="E73" s="49">
        <v>60</v>
      </c>
    </row>
    <row r="74" spans="1:5" x14ac:dyDescent="0.25">
      <c r="A74" s="46">
        <v>41400</v>
      </c>
      <c r="B74" s="25" t="s">
        <v>17</v>
      </c>
      <c r="C74" s="38" t="s">
        <v>4</v>
      </c>
      <c r="D74" s="38" t="s">
        <v>15</v>
      </c>
      <c r="E74" s="48">
        <v>67</v>
      </c>
    </row>
    <row r="75" spans="1:5" x14ac:dyDescent="0.25">
      <c r="A75" s="47">
        <v>41400</v>
      </c>
      <c r="B75" s="39" t="s">
        <v>18</v>
      </c>
      <c r="C75" s="40" t="s">
        <v>5</v>
      </c>
      <c r="D75" s="40" t="s">
        <v>15</v>
      </c>
      <c r="E75" s="49">
        <v>33</v>
      </c>
    </row>
    <row r="76" spans="1:5" x14ac:dyDescent="0.25">
      <c r="A76" s="46">
        <v>41400</v>
      </c>
      <c r="B76" s="25" t="s">
        <v>21</v>
      </c>
      <c r="C76" s="38" t="s">
        <v>6</v>
      </c>
      <c r="D76" s="38" t="s">
        <v>16</v>
      </c>
      <c r="E76" s="48">
        <v>7</v>
      </c>
    </row>
    <row r="77" spans="1:5" x14ac:dyDescent="0.25">
      <c r="A77" s="47">
        <v>41400</v>
      </c>
      <c r="B77" s="27" t="s">
        <v>20</v>
      </c>
      <c r="C77" s="40" t="s">
        <v>4</v>
      </c>
      <c r="D77" s="40" t="s">
        <v>15</v>
      </c>
      <c r="E77" s="49">
        <v>33</v>
      </c>
    </row>
    <row r="78" spans="1:5" x14ac:dyDescent="0.25">
      <c r="A78" s="46">
        <v>41400</v>
      </c>
      <c r="B78" s="41" t="s">
        <v>20</v>
      </c>
      <c r="C78" s="38" t="s">
        <v>3</v>
      </c>
      <c r="D78" s="38" t="s">
        <v>15</v>
      </c>
      <c r="E78" s="48">
        <v>40</v>
      </c>
    </row>
    <row r="79" spans="1:5" x14ac:dyDescent="0.25">
      <c r="A79" s="47">
        <v>41400</v>
      </c>
      <c r="B79" s="27" t="s">
        <v>20</v>
      </c>
      <c r="C79" s="40" t="s">
        <v>6</v>
      </c>
      <c r="D79" s="40" t="s">
        <v>15</v>
      </c>
      <c r="E79" s="49">
        <v>33</v>
      </c>
    </row>
    <row r="80" spans="1:5" x14ac:dyDescent="0.25">
      <c r="A80" s="46">
        <v>41400</v>
      </c>
      <c r="B80" s="43" t="s">
        <v>22</v>
      </c>
      <c r="C80" s="38" t="s">
        <v>2</v>
      </c>
      <c r="D80" s="38" t="s">
        <v>15</v>
      </c>
      <c r="E80" s="48">
        <v>40</v>
      </c>
    </row>
    <row r="81" spans="1:5" x14ac:dyDescent="0.25">
      <c r="A81" s="47">
        <v>41400</v>
      </c>
      <c r="B81" s="40" t="s">
        <v>22</v>
      </c>
      <c r="C81" s="40" t="s">
        <v>4</v>
      </c>
      <c r="D81" s="40" t="s">
        <v>15</v>
      </c>
      <c r="E81" s="49">
        <v>60</v>
      </c>
    </row>
    <row r="82" spans="1:5" x14ac:dyDescent="0.25">
      <c r="A82" s="46">
        <v>41400</v>
      </c>
      <c r="B82" s="25" t="s">
        <v>22</v>
      </c>
      <c r="C82" s="38" t="s">
        <v>3</v>
      </c>
      <c r="D82" s="38" t="s">
        <v>15</v>
      </c>
      <c r="E82" s="48">
        <v>23</v>
      </c>
    </row>
    <row r="83" spans="1:5" x14ac:dyDescent="0.25">
      <c r="A83" s="47">
        <v>41401</v>
      </c>
      <c r="B83" s="27" t="s">
        <v>21</v>
      </c>
      <c r="C83" s="40" t="s">
        <v>4</v>
      </c>
      <c r="D83" s="40" t="s">
        <v>15</v>
      </c>
      <c r="E83" s="49">
        <v>17</v>
      </c>
    </row>
    <row r="84" spans="1:5" x14ac:dyDescent="0.25">
      <c r="A84" s="46">
        <v>41401</v>
      </c>
      <c r="B84" s="25" t="s">
        <v>21</v>
      </c>
      <c r="C84" s="38" t="s">
        <v>4</v>
      </c>
      <c r="D84" s="38" t="s">
        <v>15</v>
      </c>
      <c r="E84" s="48">
        <v>7</v>
      </c>
    </row>
    <row r="85" spans="1:5" x14ac:dyDescent="0.25">
      <c r="A85" s="47">
        <v>41401</v>
      </c>
      <c r="B85" s="27" t="s">
        <v>21</v>
      </c>
      <c r="C85" s="40" t="s">
        <v>5</v>
      </c>
      <c r="D85" s="40" t="s">
        <v>15</v>
      </c>
      <c r="E85" s="49">
        <v>7</v>
      </c>
    </row>
    <row r="86" spans="1:5" x14ac:dyDescent="0.25">
      <c r="A86" s="46">
        <v>41401</v>
      </c>
      <c r="B86" s="25" t="s">
        <v>20</v>
      </c>
      <c r="C86" s="38" t="s">
        <v>6</v>
      </c>
      <c r="D86" s="38" t="s">
        <v>16</v>
      </c>
      <c r="E86" s="48">
        <v>33</v>
      </c>
    </row>
    <row r="87" spans="1:5" x14ac:dyDescent="0.25">
      <c r="A87" s="47">
        <v>41401</v>
      </c>
      <c r="B87" s="42" t="s">
        <v>22</v>
      </c>
      <c r="C87" s="40" t="s">
        <v>6</v>
      </c>
      <c r="D87" s="40" t="s">
        <v>15</v>
      </c>
      <c r="E87" s="49">
        <v>33</v>
      </c>
    </row>
    <row r="88" spans="1:5" x14ac:dyDescent="0.25">
      <c r="A88" s="46">
        <v>41401</v>
      </c>
      <c r="B88" s="43" t="s">
        <v>22</v>
      </c>
      <c r="C88" s="38" t="s">
        <v>1</v>
      </c>
      <c r="D88" s="38" t="s">
        <v>15</v>
      </c>
      <c r="E88" s="48">
        <v>40</v>
      </c>
    </row>
    <row r="89" spans="1:5" x14ac:dyDescent="0.25">
      <c r="A89" s="47">
        <v>41402</v>
      </c>
      <c r="B89" s="27" t="s">
        <v>17</v>
      </c>
      <c r="C89" s="40" t="s">
        <v>4</v>
      </c>
      <c r="D89" s="40" t="s">
        <v>16</v>
      </c>
      <c r="E89" s="49">
        <v>67</v>
      </c>
    </row>
    <row r="90" spans="1:5" x14ac:dyDescent="0.25">
      <c r="A90" s="46">
        <v>41402</v>
      </c>
      <c r="B90" s="41" t="s">
        <v>18</v>
      </c>
      <c r="C90" s="38" t="s">
        <v>2</v>
      </c>
      <c r="D90" s="38" t="s">
        <v>15</v>
      </c>
      <c r="E90" s="48">
        <v>33</v>
      </c>
    </row>
    <row r="91" spans="1:5" x14ac:dyDescent="0.25">
      <c r="A91" s="47">
        <v>41402</v>
      </c>
      <c r="B91" s="27" t="s">
        <v>21</v>
      </c>
      <c r="C91" s="40" t="s">
        <v>2</v>
      </c>
      <c r="D91" s="40" t="s">
        <v>16</v>
      </c>
      <c r="E91" s="49">
        <v>7</v>
      </c>
    </row>
    <row r="92" spans="1:5" x14ac:dyDescent="0.25">
      <c r="A92" s="46">
        <v>41402</v>
      </c>
      <c r="B92" s="25" t="s">
        <v>21</v>
      </c>
      <c r="C92" s="38" t="s">
        <v>4</v>
      </c>
      <c r="D92" s="38" t="s">
        <v>16</v>
      </c>
      <c r="E92" s="48">
        <v>7</v>
      </c>
    </row>
    <row r="93" spans="1:5" x14ac:dyDescent="0.25">
      <c r="A93" s="47">
        <v>41402</v>
      </c>
      <c r="B93" s="27" t="s">
        <v>21</v>
      </c>
      <c r="C93" s="40" t="s">
        <v>3</v>
      </c>
      <c r="D93" s="40" t="s">
        <v>15</v>
      </c>
      <c r="E93" s="49">
        <v>17</v>
      </c>
    </row>
    <row r="94" spans="1:5" x14ac:dyDescent="0.25">
      <c r="A94" s="46">
        <v>41402</v>
      </c>
      <c r="B94" s="25" t="s">
        <v>21</v>
      </c>
      <c r="C94" s="38" t="s">
        <v>4</v>
      </c>
      <c r="D94" s="38" t="s">
        <v>15</v>
      </c>
      <c r="E94" s="48">
        <v>7</v>
      </c>
    </row>
    <row r="95" spans="1:5" x14ac:dyDescent="0.25">
      <c r="A95" s="47">
        <v>41402</v>
      </c>
      <c r="B95" s="27" t="s">
        <v>21</v>
      </c>
      <c r="C95" s="40" t="s">
        <v>6</v>
      </c>
      <c r="D95" s="40" t="s">
        <v>15</v>
      </c>
      <c r="E95" s="49">
        <v>7</v>
      </c>
    </row>
    <row r="96" spans="1:5" x14ac:dyDescent="0.25">
      <c r="A96" s="46">
        <v>41402</v>
      </c>
      <c r="B96" s="25" t="s">
        <v>21</v>
      </c>
      <c r="C96" s="38" t="s">
        <v>5</v>
      </c>
      <c r="D96" s="38" t="s">
        <v>16</v>
      </c>
      <c r="E96" s="48">
        <v>7</v>
      </c>
    </row>
    <row r="97" spans="1:5" x14ac:dyDescent="0.25">
      <c r="A97" s="47">
        <v>41402</v>
      </c>
      <c r="B97" s="27" t="s">
        <v>20</v>
      </c>
      <c r="C97" s="40" t="s">
        <v>5</v>
      </c>
      <c r="D97" s="40" t="s">
        <v>15</v>
      </c>
      <c r="E97" s="49">
        <v>33</v>
      </c>
    </row>
    <row r="98" spans="1:5" x14ac:dyDescent="0.25">
      <c r="A98" s="46">
        <v>41402</v>
      </c>
      <c r="B98" s="25" t="s">
        <v>20</v>
      </c>
      <c r="C98" s="38" t="s">
        <v>3</v>
      </c>
      <c r="D98" s="38" t="s">
        <v>16</v>
      </c>
      <c r="E98" s="48">
        <v>33</v>
      </c>
    </row>
    <row r="99" spans="1:5" x14ac:dyDescent="0.25">
      <c r="A99" s="47">
        <v>41402</v>
      </c>
      <c r="B99" s="27" t="s">
        <v>20</v>
      </c>
      <c r="C99" s="40" t="s">
        <v>0</v>
      </c>
      <c r="D99" s="40" t="s">
        <v>15</v>
      </c>
      <c r="E99" s="49">
        <v>33</v>
      </c>
    </row>
    <row r="100" spans="1:5" x14ac:dyDescent="0.25">
      <c r="A100" s="46">
        <v>41402</v>
      </c>
      <c r="B100" s="44" t="s">
        <v>22</v>
      </c>
      <c r="C100" s="38" t="s">
        <v>4</v>
      </c>
      <c r="D100" s="38" t="s">
        <v>15</v>
      </c>
      <c r="E100" s="48">
        <v>33</v>
      </c>
    </row>
    <row r="101" spans="1:5" x14ac:dyDescent="0.25">
      <c r="A101" s="47">
        <v>41402</v>
      </c>
      <c r="B101" s="45" t="s">
        <v>22</v>
      </c>
      <c r="C101" s="40" t="s">
        <v>4</v>
      </c>
      <c r="D101" s="40" t="s">
        <v>15</v>
      </c>
      <c r="E101" s="49">
        <v>40</v>
      </c>
    </row>
    <row r="102" spans="1:5" x14ac:dyDescent="0.25">
      <c r="A102" s="46">
        <v>41403</v>
      </c>
      <c r="B102" s="41" t="s">
        <v>18</v>
      </c>
      <c r="C102" s="38" t="s">
        <v>4</v>
      </c>
      <c r="D102" s="38" t="s">
        <v>15</v>
      </c>
      <c r="E102" s="48">
        <v>33</v>
      </c>
    </row>
    <row r="103" spans="1:5" x14ac:dyDescent="0.25">
      <c r="A103" s="47">
        <v>41403</v>
      </c>
      <c r="B103" s="39" t="s">
        <v>18</v>
      </c>
      <c r="C103" s="40" t="s">
        <v>2</v>
      </c>
      <c r="D103" s="40" t="s">
        <v>15</v>
      </c>
      <c r="E103" s="49">
        <v>33</v>
      </c>
    </row>
    <row r="104" spans="1:5" x14ac:dyDescent="0.25">
      <c r="A104" s="46">
        <v>41403</v>
      </c>
      <c r="B104" s="25" t="s">
        <v>21</v>
      </c>
      <c r="C104" s="38" t="s">
        <v>5</v>
      </c>
      <c r="D104" s="38" t="s">
        <v>16</v>
      </c>
      <c r="E104" s="48">
        <v>7</v>
      </c>
    </row>
    <row r="105" spans="1:5" x14ac:dyDescent="0.25">
      <c r="A105" s="47">
        <v>41403</v>
      </c>
      <c r="B105" s="27" t="s">
        <v>21</v>
      </c>
      <c r="C105" s="40" t="s">
        <v>4</v>
      </c>
      <c r="D105" s="40" t="s">
        <v>15</v>
      </c>
      <c r="E105" s="49">
        <v>7</v>
      </c>
    </row>
    <row r="106" spans="1:5" x14ac:dyDescent="0.25">
      <c r="A106" s="46">
        <v>41403</v>
      </c>
      <c r="B106" s="25" t="s">
        <v>21</v>
      </c>
      <c r="C106" s="38" t="s">
        <v>4</v>
      </c>
      <c r="D106" s="38" t="s">
        <v>16</v>
      </c>
      <c r="E106" s="48">
        <v>17</v>
      </c>
    </row>
    <row r="107" spans="1:5" x14ac:dyDescent="0.25">
      <c r="A107" s="47">
        <v>41403</v>
      </c>
      <c r="B107" s="27" t="s">
        <v>21</v>
      </c>
      <c r="C107" s="40" t="s">
        <v>4</v>
      </c>
      <c r="D107" s="40" t="s">
        <v>15</v>
      </c>
      <c r="E107" s="49">
        <v>7</v>
      </c>
    </row>
    <row r="108" spans="1:5" x14ac:dyDescent="0.25">
      <c r="A108" s="46">
        <v>41403</v>
      </c>
      <c r="B108" s="25" t="s">
        <v>21</v>
      </c>
      <c r="C108" s="38" t="s">
        <v>5</v>
      </c>
      <c r="D108" s="38" t="s">
        <v>15</v>
      </c>
      <c r="E108" s="48">
        <v>7</v>
      </c>
    </row>
    <row r="109" spans="1:5" x14ac:dyDescent="0.25">
      <c r="A109" s="47">
        <v>41403</v>
      </c>
      <c r="B109" s="27" t="s">
        <v>21</v>
      </c>
      <c r="C109" s="40" t="s">
        <v>1</v>
      </c>
      <c r="D109" s="40" t="s">
        <v>16</v>
      </c>
      <c r="E109" s="49">
        <v>7</v>
      </c>
    </row>
    <row r="110" spans="1:5" x14ac:dyDescent="0.25">
      <c r="A110" s="46">
        <v>41403</v>
      </c>
      <c r="B110" s="44" t="s">
        <v>22</v>
      </c>
      <c r="C110" s="38" t="s">
        <v>0</v>
      </c>
      <c r="D110" s="38" t="s">
        <v>16</v>
      </c>
      <c r="E110" s="48">
        <v>33</v>
      </c>
    </row>
    <row r="111" spans="1:5" x14ac:dyDescent="0.25">
      <c r="A111" s="47">
        <v>41403</v>
      </c>
      <c r="B111" s="45" t="s">
        <v>22</v>
      </c>
      <c r="C111" s="40" t="s">
        <v>2</v>
      </c>
      <c r="D111" s="40" t="s">
        <v>15</v>
      </c>
      <c r="E111" s="49">
        <v>40</v>
      </c>
    </row>
    <row r="112" spans="1:5" x14ac:dyDescent="0.25">
      <c r="A112" s="46">
        <v>41404</v>
      </c>
      <c r="B112" s="25" t="s">
        <v>17</v>
      </c>
      <c r="C112" s="38" t="s">
        <v>5</v>
      </c>
      <c r="D112" s="38" t="s">
        <v>15</v>
      </c>
      <c r="E112" s="48">
        <v>67</v>
      </c>
    </row>
    <row r="113" spans="1:5" x14ac:dyDescent="0.25">
      <c r="A113" s="47">
        <v>41404</v>
      </c>
      <c r="B113" s="39" t="s">
        <v>18</v>
      </c>
      <c r="C113" s="40" t="s">
        <v>3</v>
      </c>
      <c r="D113" s="40" t="s">
        <v>15</v>
      </c>
      <c r="E113" s="49">
        <v>33</v>
      </c>
    </row>
    <row r="114" spans="1:5" x14ac:dyDescent="0.25">
      <c r="A114" s="46">
        <v>41404</v>
      </c>
      <c r="B114" s="25" t="s">
        <v>21</v>
      </c>
      <c r="C114" s="38" t="s">
        <v>4</v>
      </c>
      <c r="D114" s="38" t="s">
        <v>15</v>
      </c>
      <c r="E114" s="48">
        <v>7</v>
      </c>
    </row>
    <row r="115" spans="1:5" x14ac:dyDescent="0.25">
      <c r="A115" s="47">
        <v>41404</v>
      </c>
      <c r="B115" s="27" t="s">
        <v>21</v>
      </c>
      <c r="C115" s="40" t="s">
        <v>4</v>
      </c>
      <c r="D115" s="40" t="s">
        <v>16</v>
      </c>
      <c r="E115" s="49">
        <v>17</v>
      </c>
    </row>
    <row r="116" spans="1:5" x14ac:dyDescent="0.25">
      <c r="A116" s="46">
        <v>41404</v>
      </c>
      <c r="B116" s="25" t="s">
        <v>20</v>
      </c>
      <c r="C116" s="38" t="s">
        <v>4</v>
      </c>
      <c r="D116" s="38" t="s">
        <v>16</v>
      </c>
      <c r="E116" s="48">
        <v>33</v>
      </c>
    </row>
    <row r="117" spans="1:5" x14ac:dyDescent="0.25">
      <c r="A117" s="47">
        <v>41404</v>
      </c>
      <c r="B117" s="39" t="s">
        <v>20</v>
      </c>
      <c r="C117" s="40" t="s">
        <v>5</v>
      </c>
      <c r="D117" s="40" t="s">
        <v>15</v>
      </c>
      <c r="E117" s="49">
        <v>40</v>
      </c>
    </row>
    <row r="118" spans="1:5" x14ac:dyDescent="0.25">
      <c r="A118" s="46">
        <v>41404</v>
      </c>
      <c r="B118" s="25" t="s">
        <v>20</v>
      </c>
      <c r="C118" s="38" t="s">
        <v>4</v>
      </c>
      <c r="D118" s="38" t="s">
        <v>16</v>
      </c>
      <c r="E118" s="48">
        <v>33</v>
      </c>
    </row>
    <row r="119" spans="1:5" x14ac:dyDescent="0.25">
      <c r="A119" s="47">
        <v>41404</v>
      </c>
      <c r="B119" s="27" t="s">
        <v>22</v>
      </c>
      <c r="C119" s="40" t="s">
        <v>0</v>
      </c>
      <c r="D119" s="40" t="s">
        <v>15</v>
      </c>
      <c r="E119" s="49">
        <v>23</v>
      </c>
    </row>
    <row r="120" spans="1:5" x14ac:dyDescent="0.25">
      <c r="A120" s="46">
        <v>41404</v>
      </c>
      <c r="B120" s="44" t="s">
        <v>22</v>
      </c>
      <c r="C120" s="38" t="s">
        <v>3</v>
      </c>
      <c r="D120" s="38" t="s">
        <v>15</v>
      </c>
      <c r="E120" s="48">
        <v>33</v>
      </c>
    </row>
    <row r="121" spans="1:5" x14ac:dyDescent="0.25">
      <c r="A121" s="47">
        <v>41404</v>
      </c>
      <c r="B121" s="40" t="s">
        <v>22</v>
      </c>
      <c r="C121" s="40" t="s">
        <v>3</v>
      </c>
      <c r="D121" s="40" t="s">
        <v>15</v>
      </c>
      <c r="E121" s="49">
        <v>60</v>
      </c>
    </row>
    <row r="122" spans="1:5" x14ac:dyDescent="0.25">
      <c r="A122" s="46">
        <v>41404</v>
      </c>
      <c r="B122" s="25" t="s">
        <v>22</v>
      </c>
      <c r="C122" s="38" t="s">
        <v>0</v>
      </c>
      <c r="D122" s="38" t="s">
        <v>16</v>
      </c>
      <c r="E122" s="48">
        <v>23</v>
      </c>
    </row>
    <row r="123" spans="1:5" x14ac:dyDescent="0.25">
      <c r="A123" s="47">
        <v>41405</v>
      </c>
      <c r="B123" s="39" t="s">
        <v>18</v>
      </c>
      <c r="C123" s="40" t="s">
        <v>5</v>
      </c>
      <c r="D123" s="40" t="s">
        <v>15</v>
      </c>
      <c r="E123" s="49">
        <v>33</v>
      </c>
    </row>
    <row r="124" spans="1:5" x14ac:dyDescent="0.25">
      <c r="A124" s="46">
        <v>41405</v>
      </c>
      <c r="B124" s="41" t="s">
        <v>18</v>
      </c>
      <c r="C124" s="38" t="s">
        <v>1</v>
      </c>
      <c r="D124" s="38" t="s">
        <v>15</v>
      </c>
      <c r="E124" s="48">
        <v>33</v>
      </c>
    </row>
    <row r="125" spans="1:5" x14ac:dyDescent="0.25">
      <c r="A125" s="47">
        <v>41405</v>
      </c>
      <c r="B125" s="39" t="s">
        <v>18</v>
      </c>
      <c r="C125" s="40" t="s">
        <v>4</v>
      </c>
      <c r="D125" s="40" t="s">
        <v>15</v>
      </c>
      <c r="E125" s="49">
        <v>33</v>
      </c>
    </row>
    <row r="126" spans="1:5" x14ac:dyDescent="0.25">
      <c r="A126" s="46">
        <v>41405</v>
      </c>
      <c r="B126" s="25" t="s">
        <v>21</v>
      </c>
      <c r="C126" s="38" t="s">
        <v>6</v>
      </c>
      <c r="D126" s="38" t="s">
        <v>16</v>
      </c>
      <c r="E126" s="48">
        <v>7</v>
      </c>
    </row>
    <row r="127" spans="1:5" x14ac:dyDescent="0.25">
      <c r="A127" s="47">
        <v>41405</v>
      </c>
      <c r="B127" s="27" t="s">
        <v>21</v>
      </c>
      <c r="C127" s="40" t="s">
        <v>3</v>
      </c>
      <c r="D127" s="40" t="s">
        <v>16</v>
      </c>
      <c r="E127" s="49">
        <v>17</v>
      </c>
    </row>
    <row r="128" spans="1:5" x14ac:dyDescent="0.25">
      <c r="A128" s="46">
        <v>41405</v>
      </c>
      <c r="B128" s="25" t="s">
        <v>21</v>
      </c>
      <c r="C128" s="38" t="s">
        <v>1</v>
      </c>
      <c r="D128" s="38" t="s">
        <v>15</v>
      </c>
      <c r="E128" s="48">
        <v>7</v>
      </c>
    </row>
    <row r="129" spans="1:5" x14ac:dyDescent="0.25">
      <c r="A129" s="47">
        <v>41405</v>
      </c>
      <c r="B129" s="27" t="s">
        <v>21</v>
      </c>
      <c r="C129" s="40" t="s">
        <v>3</v>
      </c>
      <c r="D129" s="40" t="s">
        <v>15</v>
      </c>
      <c r="E129" s="49">
        <v>7</v>
      </c>
    </row>
    <row r="130" spans="1:5" x14ac:dyDescent="0.25">
      <c r="A130" s="46">
        <v>41405</v>
      </c>
      <c r="B130" s="25" t="s">
        <v>20</v>
      </c>
      <c r="C130" s="38" t="s">
        <v>2</v>
      </c>
      <c r="D130" s="38" t="s">
        <v>15</v>
      </c>
      <c r="E130" s="48">
        <v>33</v>
      </c>
    </row>
    <row r="131" spans="1:5" x14ac:dyDescent="0.25">
      <c r="A131" s="47">
        <v>41405</v>
      </c>
      <c r="B131" s="42" t="s">
        <v>22</v>
      </c>
      <c r="C131" s="40" t="s">
        <v>6</v>
      </c>
      <c r="D131" s="40" t="s">
        <v>16</v>
      </c>
      <c r="E131" s="49">
        <v>33</v>
      </c>
    </row>
    <row r="132" spans="1:5" x14ac:dyDescent="0.25">
      <c r="A132" s="46">
        <v>41405</v>
      </c>
      <c r="B132" s="25" t="s">
        <v>22</v>
      </c>
      <c r="C132" s="38" t="s">
        <v>3</v>
      </c>
      <c r="D132" s="38" t="s">
        <v>16</v>
      </c>
      <c r="E132" s="48">
        <v>23</v>
      </c>
    </row>
    <row r="133" spans="1:5" x14ac:dyDescent="0.25">
      <c r="A133" s="47">
        <v>41406</v>
      </c>
      <c r="B133" s="39" t="s">
        <v>18</v>
      </c>
      <c r="C133" s="40" t="s">
        <v>5</v>
      </c>
      <c r="D133" s="40" t="s">
        <v>15</v>
      </c>
      <c r="E133" s="49">
        <v>33</v>
      </c>
    </row>
    <row r="134" spans="1:5" x14ac:dyDescent="0.25">
      <c r="A134" s="46">
        <v>41406</v>
      </c>
      <c r="B134" s="41" t="s">
        <v>18</v>
      </c>
      <c r="C134" s="38" t="s">
        <v>0</v>
      </c>
      <c r="D134" s="38" t="s">
        <v>16</v>
      </c>
      <c r="E134" s="48">
        <v>33</v>
      </c>
    </row>
    <row r="135" spans="1:5" x14ac:dyDescent="0.25">
      <c r="A135" s="47">
        <v>41406</v>
      </c>
      <c r="B135" s="27" t="s">
        <v>21</v>
      </c>
      <c r="C135" s="40" t="s">
        <v>5</v>
      </c>
      <c r="D135" s="40" t="s">
        <v>16</v>
      </c>
      <c r="E135" s="49">
        <v>7</v>
      </c>
    </row>
    <row r="136" spans="1:5" x14ac:dyDescent="0.25">
      <c r="A136" s="46">
        <v>41406</v>
      </c>
      <c r="B136" s="25" t="s">
        <v>21</v>
      </c>
      <c r="C136" s="38" t="s">
        <v>5</v>
      </c>
      <c r="D136" s="38" t="s">
        <v>15</v>
      </c>
      <c r="E136" s="48">
        <v>17</v>
      </c>
    </row>
    <row r="137" spans="1:5" x14ac:dyDescent="0.25">
      <c r="A137" s="47">
        <v>41406</v>
      </c>
      <c r="B137" s="27" t="s">
        <v>21</v>
      </c>
      <c r="C137" s="40" t="s">
        <v>0</v>
      </c>
      <c r="D137" s="40" t="s">
        <v>15</v>
      </c>
      <c r="E137" s="49">
        <v>7</v>
      </c>
    </row>
    <row r="138" spans="1:5" x14ac:dyDescent="0.25">
      <c r="A138" s="46">
        <v>41406</v>
      </c>
      <c r="B138" s="25" t="s">
        <v>21</v>
      </c>
      <c r="C138" s="38" t="s">
        <v>5</v>
      </c>
      <c r="D138" s="38" t="s">
        <v>16</v>
      </c>
      <c r="E138" s="48">
        <v>7</v>
      </c>
    </row>
    <row r="139" spans="1:5" x14ac:dyDescent="0.25">
      <c r="A139" s="47">
        <v>41406</v>
      </c>
      <c r="B139" s="27" t="s">
        <v>21</v>
      </c>
      <c r="C139" s="40" t="s">
        <v>0</v>
      </c>
      <c r="D139" s="40" t="s">
        <v>16</v>
      </c>
      <c r="E139" s="49">
        <v>7</v>
      </c>
    </row>
    <row r="140" spans="1:5" x14ac:dyDescent="0.25">
      <c r="A140" s="46">
        <v>41406</v>
      </c>
      <c r="B140" s="38" t="s">
        <v>22</v>
      </c>
      <c r="C140" s="38" t="s">
        <v>2</v>
      </c>
      <c r="D140" s="38" t="s">
        <v>15</v>
      </c>
      <c r="E140" s="48">
        <v>60</v>
      </c>
    </row>
    <row r="141" spans="1:5" x14ac:dyDescent="0.25">
      <c r="A141" s="47">
        <v>41407</v>
      </c>
      <c r="B141" s="27" t="s">
        <v>17</v>
      </c>
      <c r="C141" s="40" t="s">
        <v>6</v>
      </c>
      <c r="D141" s="40" t="s">
        <v>15</v>
      </c>
      <c r="E141" s="49">
        <v>67</v>
      </c>
    </row>
    <row r="142" spans="1:5" x14ac:dyDescent="0.25">
      <c r="A142" s="46">
        <v>41407</v>
      </c>
      <c r="B142" s="25" t="s">
        <v>17</v>
      </c>
      <c r="C142" s="38" t="s">
        <v>4</v>
      </c>
      <c r="D142" s="38" t="s">
        <v>16</v>
      </c>
      <c r="E142" s="48">
        <v>67</v>
      </c>
    </row>
    <row r="143" spans="1:5" x14ac:dyDescent="0.25">
      <c r="A143" s="47">
        <v>41407</v>
      </c>
      <c r="B143" s="39" t="s">
        <v>18</v>
      </c>
      <c r="C143" s="40" t="s">
        <v>0</v>
      </c>
      <c r="D143" s="40" t="s">
        <v>16</v>
      </c>
      <c r="E143" s="49">
        <v>33</v>
      </c>
    </row>
    <row r="144" spans="1:5" x14ac:dyDescent="0.25">
      <c r="A144" s="46">
        <v>41407</v>
      </c>
      <c r="B144" s="41" t="s">
        <v>18</v>
      </c>
      <c r="C144" s="38" t="s">
        <v>1</v>
      </c>
      <c r="D144" s="38" t="s">
        <v>15</v>
      </c>
      <c r="E144" s="48">
        <v>33</v>
      </c>
    </row>
    <row r="145" spans="1:5" x14ac:dyDescent="0.25">
      <c r="A145" s="47">
        <v>41407</v>
      </c>
      <c r="B145" s="39" t="s">
        <v>18</v>
      </c>
      <c r="C145" s="40" t="s">
        <v>4</v>
      </c>
      <c r="D145" s="40" t="s">
        <v>15</v>
      </c>
      <c r="E145" s="49">
        <v>33</v>
      </c>
    </row>
    <row r="146" spans="1:5" x14ac:dyDescent="0.25">
      <c r="A146" s="46">
        <v>41407</v>
      </c>
      <c r="B146" s="41" t="s">
        <v>18</v>
      </c>
      <c r="C146" s="38" t="s">
        <v>6</v>
      </c>
      <c r="D146" s="38" t="s">
        <v>15</v>
      </c>
      <c r="E146" s="48">
        <v>33</v>
      </c>
    </row>
    <row r="147" spans="1:5" x14ac:dyDescent="0.25">
      <c r="A147" s="47">
        <v>41407</v>
      </c>
      <c r="B147" s="39" t="s">
        <v>18</v>
      </c>
      <c r="C147" s="40" t="s">
        <v>2</v>
      </c>
      <c r="D147" s="40" t="s">
        <v>15</v>
      </c>
      <c r="E147" s="49">
        <v>33</v>
      </c>
    </row>
    <row r="148" spans="1:5" x14ac:dyDescent="0.25">
      <c r="A148" s="46">
        <v>41407</v>
      </c>
      <c r="B148" s="41" t="s">
        <v>18</v>
      </c>
      <c r="C148" s="38" t="s">
        <v>6</v>
      </c>
      <c r="D148" s="38" t="s">
        <v>15</v>
      </c>
      <c r="E148" s="48">
        <v>33</v>
      </c>
    </row>
    <row r="149" spans="1:5" x14ac:dyDescent="0.25">
      <c r="A149" s="47">
        <v>41407</v>
      </c>
      <c r="B149" s="27" t="s">
        <v>21</v>
      </c>
      <c r="C149" s="40" t="s">
        <v>2</v>
      </c>
      <c r="D149" s="40" t="s">
        <v>15</v>
      </c>
      <c r="E149" s="49">
        <v>7</v>
      </c>
    </row>
    <row r="150" spans="1:5" x14ac:dyDescent="0.25">
      <c r="A150" s="46">
        <v>41407</v>
      </c>
      <c r="B150" s="25" t="s">
        <v>21</v>
      </c>
      <c r="C150" s="38" t="s">
        <v>4</v>
      </c>
      <c r="D150" s="38" t="s">
        <v>15</v>
      </c>
      <c r="E150" s="48">
        <v>7</v>
      </c>
    </row>
    <row r="151" spans="1:5" x14ac:dyDescent="0.25">
      <c r="A151" s="47">
        <v>41407</v>
      </c>
      <c r="B151" s="27" t="s">
        <v>21</v>
      </c>
      <c r="C151" s="40" t="s">
        <v>4</v>
      </c>
      <c r="D151" s="40" t="s">
        <v>15</v>
      </c>
      <c r="E151" s="49">
        <v>7</v>
      </c>
    </row>
    <row r="152" spans="1:5" x14ac:dyDescent="0.25">
      <c r="A152" s="46">
        <v>41407</v>
      </c>
      <c r="B152" s="25" t="s">
        <v>21</v>
      </c>
      <c r="C152" s="38" t="s">
        <v>3</v>
      </c>
      <c r="D152" s="38" t="s">
        <v>16</v>
      </c>
      <c r="E152" s="48">
        <v>7</v>
      </c>
    </row>
    <row r="153" spans="1:5" x14ac:dyDescent="0.25">
      <c r="A153" s="47">
        <v>41407</v>
      </c>
      <c r="B153" s="27" t="s">
        <v>21</v>
      </c>
      <c r="C153" s="40" t="s">
        <v>1</v>
      </c>
      <c r="D153" s="40" t="s">
        <v>15</v>
      </c>
      <c r="E153" s="49">
        <v>17</v>
      </c>
    </row>
    <row r="154" spans="1:5" x14ac:dyDescent="0.25">
      <c r="A154" s="46">
        <v>41407</v>
      </c>
      <c r="B154" s="44" t="s">
        <v>22</v>
      </c>
      <c r="C154" s="38" t="s">
        <v>3</v>
      </c>
      <c r="D154" s="38" t="s">
        <v>16</v>
      </c>
      <c r="E154" s="48">
        <v>33</v>
      </c>
    </row>
    <row r="155" spans="1:5" x14ac:dyDescent="0.25">
      <c r="A155" s="47">
        <v>41408</v>
      </c>
      <c r="B155" s="27" t="s">
        <v>17</v>
      </c>
      <c r="C155" s="40" t="s">
        <v>2</v>
      </c>
      <c r="D155" s="40" t="s">
        <v>15</v>
      </c>
      <c r="E155" s="49">
        <v>67</v>
      </c>
    </row>
    <row r="156" spans="1:5" x14ac:dyDescent="0.25">
      <c r="A156" s="46">
        <v>41408</v>
      </c>
      <c r="B156" s="25" t="s">
        <v>17</v>
      </c>
      <c r="C156" s="38" t="s">
        <v>2</v>
      </c>
      <c r="D156" s="38" t="s">
        <v>15</v>
      </c>
      <c r="E156" s="48">
        <v>67</v>
      </c>
    </row>
    <row r="157" spans="1:5" x14ac:dyDescent="0.25">
      <c r="A157" s="47">
        <v>41408</v>
      </c>
      <c r="B157" s="27" t="s">
        <v>17</v>
      </c>
      <c r="C157" s="40" t="s">
        <v>4</v>
      </c>
      <c r="D157" s="40" t="s">
        <v>15</v>
      </c>
      <c r="E157" s="49">
        <v>67</v>
      </c>
    </row>
    <row r="158" spans="1:5" x14ac:dyDescent="0.25">
      <c r="A158" s="46">
        <v>41408</v>
      </c>
      <c r="B158" s="41" t="s">
        <v>18</v>
      </c>
      <c r="C158" s="38" t="s">
        <v>1</v>
      </c>
      <c r="D158" s="38" t="s">
        <v>16</v>
      </c>
      <c r="E158" s="48">
        <v>33</v>
      </c>
    </row>
    <row r="159" spans="1:5" x14ac:dyDescent="0.25">
      <c r="A159" s="47">
        <v>41408</v>
      </c>
      <c r="B159" s="39" t="s">
        <v>18</v>
      </c>
      <c r="C159" s="40" t="s">
        <v>3</v>
      </c>
      <c r="D159" s="40" t="s">
        <v>15</v>
      </c>
      <c r="E159" s="49">
        <v>33</v>
      </c>
    </row>
    <row r="160" spans="1:5" x14ac:dyDescent="0.25">
      <c r="A160" s="46">
        <v>41408</v>
      </c>
      <c r="B160" s="41" t="s">
        <v>18</v>
      </c>
      <c r="C160" s="38" t="s">
        <v>5</v>
      </c>
      <c r="D160" s="38" t="s">
        <v>15</v>
      </c>
      <c r="E160" s="48">
        <v>33</v>
      </c>
    </row>
    <row r="161" spans="1:5" x14ac:dyDescent="0.25">
      <c r="A161" s="47">
        <v>41408</v>
      </c>
      <c r="B161" s="39" t="s">
        <v>18</v>
      </c>
      <c r="C161" s="40" t="s">
        <v>1</v>
      </c>
      <c r="D161" s="40" t="s">
        <v>15</v>
      </c>
      <c r="E161" s="49">
        <v>33</v>
      </c>
    </row>
    <row r="162" spans="1:5" x14ac:dyDescent="0.25">
      <c r="A162" s="46">
        <v>41408</v>
      </c>
      <c r="B162" s="41" t="s">
        <v>20</v>
      </c>
      <c r="C162" s="38" t="s">
        <v>1</v>
      </c>
      <c r="D162" s="38" t="s">
        <v>16</v>
      </c>
      <c r="E162" s="48">
        <v>40</v>
      </c>
    </row>
    <row r="163" spans="1:5" x14ac:dyDescent="0.25">
      <c r="A163" s="47">
        <v>41408</v>
      </c>
      <c r="B163" s="42" t="s">
        <v>22</v>
      </c>
      <c r="C163" s="40" t="s">
        <v>0</v>
      </c>
      <c r="D163" s="40" t="s">
        <v>15</v>
      </c>
      <c r="E163" s="49">
        <v>33</v>
      </c>
    </row>
    <row r="164" spans="1:5" x14ac:dyDescent="0.25">
      <c r="A164" s="46">
        <v>41409</v>
      </c>
      <c r="B164" s="25" t="s">
        <v>17</v>
      </c>
      <c r="C164" s="38" t="s">
        <v>1</v>
      </c>
      <c r="D164" s="38" t="s">
        <v>15</v>
      </c>
      <c r="E164" s="48">
        <v>67</v>
      </c>
    </row>
    <row r="165" spans="1:5" x14ac:dyDescent="0.25">
      <c r="A165" s="47">
        <v>41409</v>
      </c>
      <c r="B165" s="27" t="s">
        <v>17</v>
      </c>
      <c r="C165" s="40" t="s">
        <v>0</v>
      </c>
      <c r="D165" s="40" t="s">
        <v>16</v>
      </c>
      <c r="E165" s="49">
        <v>67</v>
      </c>
    </row>
    <row r="166" spans="1:5" x14ac:dyDescent="0.25">
      <c r="A166" s="46">
        <v>41409</v>
      </c>
      <c r="B166" s="41" t="s">
        <v>18</v>
      </c>
      <c r="C166" s="38" t="s">
        <v>3</v>
      </c>
      <c r="D166" s="38" t="s">
        <v>15</v>
      </c>
      <c r="E166" s="48">
        <v>33</v>
      </c>
    </row>
    <row r="167" spans="1:5" x14ac:dyDescent="0.25">
      <c r="A167" s="47">
        <v>41409</v>
      </c>
      <c r="B167" s="39" t="s">
        <v>18</v>
      </c>
      <c r="C167" s="40" t="s">
        <v>4</v>
      </c>
      <c r="D167" s="40" t="s">
        <v>15</v>
      </c>
      <c r="E167" s="49">
        <v>33</v>
      </c>
    </row>
    <row r="168" spans="1:5" x14ac:dyDescent="0.25">
      <c r="A168" s="46">
        <v>41409</v>
      </c>
      <c r="B168" s="25" t="s">
        <v>21</v>
      </c>
      <c r="C168" s="38" t="s">
        <v>5</v>
      </c>
      <c r="D168" s="38" t="s">
        <v>16</v>
      </c>
      <c r="E168" s="48">
        <v>17</v>
      </c>
    </row>
    <row r="169" spans="1:5" x14ac:dyDescent="0.25">
      <c r="A169" s="47">
        <v>41409</v>
      </c>
      <c r="B169" s="39" t="s">
        <v>20</v>
      </c>
      <c r="C169" s="40" t="s">
        <v>0</v>
      </c>
      <c r="D169" s="40" t="s">
        <v>16</v>
      </c>
      <c r="E169" s="49">
        <v>40</v>
      </c>
    </row>
    <row r="170" spans="1:5" x14ac:dyDescent="0.25">
      <c r="A170" s="46">
        <v>41409</v>
      </c>
      <c r="B170" s="44" t="s">
        <v>22</v>
      </c>
      <c r="C170" s="38" t="s">
        <v>3</v>
      </c>
      <c r="D170" s="38" t="s">
        <v>16</v>
      </c>
      <c r="E170" s="48">
        <v>33</v>
      </c>
    </row>
    <row r="171" spans="1:5" x14ac:dyDescent="0.25">
      <c r="A171" s="47">
        <v>41409</v>
      </c>
      <c r="B171" s="45" t="s">
        <v>22</v>
      </c>
      <c r="C171" s="40" t="s">
        <v>4</v>
      </c>
      <c r="D171" s="40" t="s">
        <v>15</v>
      </c>
      <c r="E171" s="49">
        <v>40</v>
      </c>
    </row>
    <row r="172" spans="1:5" x14ac:dyDescent="0.25">
      <c r="A172" s="46">
        <v>41409</v>
      </c>
      <c r="B172" s="25" t="s">
        <v>22</v>
      </c>
      <c r="C172" s="38" t="s">
        <v>6</v>
      </c>
      <c r="D172" s="38" t="s">
        <v>16</v>
      </c>
      <c r="E172" s="48">
        <v>23</v>
      </c>
    </row>
    <row r="173" spans="1:5" x14ac:dyDescent="0.25">
      <c r="A173" s="47">
        <v>41410</v>
      </c>
      <c r="B173" s="27" t="s">
        <v>17</v>
      </c>
      <c r="C173" s="40" t="s">
        <v>5</v>
      </c>
      <c r="D173" s="40" t="s">
        <v>15</v>
      </c>
      <c r="E173" s="49">
        <v>67</v>
      </c>
    </row>
    <row r="174" spans="1:5" x14ac:dyDescent="0.25">
      <c r="A174" s="46">
        <v>41410</v>
      </c>
      <c r="B174" s="41" t="s">
        <v>18</v>
      </c>
      <c r="C174" s="38" t="s">
        <v>6</v>
      </c>
      <c r="D174" s="38" t="s">
        <v>16</v>
      </c>
      <c r="E174" s="48">
        <v>33</v>
      </c>
    </row>
    <row r="175" spans="1:5" x14ac:dyDescent="0.25">
      <c r="A175" s="47">
        <v>41410</v>
      </c>
      <c r="B175" s="39" t="s">
        <v>18</v>
      </c>
      <c r="C175" s="40" t="s">
        <v>1</v>
      </c>
      <c r="D175" s="40" t="s">
        <v>16</v>
      </c>
      <c r="E175" s="49">
        <v>33</v>
      </c>
    </row>
    <row r="176" spans="1:5" x14ac:dyDescent="0.25">
      <c r="A176" s="46">
        <v>41410</v>
      </c>
      <c r="B176" s="41" t="s">
        <v>18</v>
      </c>
      <c r="C176" s="38" t="s">
        <v>0</v>
      </c>
      <c r="D176" s="38" t="s">
        <v>15</v>
      </c>
      <c r="E176" s="48">
        <v>33</v>
      </c>
    </row>
    <row r="177" spans="1:5" x14ac:dyDescent="0.25">
      <c r="A177" s="47">
        <v>41410</v>
      </c>
      <c r="B177" s="27" t="s">
        <v>21</v>
      </c>
      <c r="C177" s="40" t="s">
        <v>6</v>
      </c>
      <c r="D177" s="40" t="s">
        <v>15</v>
      </c>
      <c r="E177" s="49">
        <v>7</v>
      </c>
    </row>
    <row r="178" spans="1:5" x14ac:dyDescent="0.25">
      <c r="A178" s="46">
        <v>41410</v>
      </c>
      <c r="B178" s="25" t="s">
        <v>21</v>
      </c>
      <c r="C178" s="38" t="s">
        <v>5</v>
      </c>
      <c r="D178" s="38" t="s">
        <v>15</v>
      </c>
      <c r="E178" s="48">
        <v>17</v>
      </c>
    </row>
    <row r="179" spans="1:5" x14ac:dyDescent="0.25">
      <c r="A179" s="47">
        <v>41410</v>
      </c>
      <c r="B179" s="27" t="s">
        <v>21</v>
      </c>
      <c r="C179" s="40" t="s">
        <v>4</v>
      </c>
      <c r="D179" s="40" t="s">
        <v>15</v>
      </c>
      <c r="E179" s="49">
        <v>7</v>
      </c>
    </row>
    <row r="180" spans="1:5" x14ac:dyDescent="0.25">
      <c r="A180" s="46">
        <v>41410</v>
      </c>
      <c r="B180" s="25" t="s">
        <v>21</v>
      </c>
      <c r="C180" s="38" t="s">
        <v>2</v>
      </c>
      <c r="D180" s="38" t="s">
        <v>16</v>
      </c>
      <c r="E180" s="48">
        <v>17</v>
      </c>
    </row>
    <row r="181" spans="1:5" x14ac:dyDescent="0.25">
      <c r="A181" s="47">
        <v>41410</v>
      </c>
      <c r="B181" s="39" t="s">
        <v>20</v>
      </c>
      <c r="C181" s="40" t="s">
        <v>5</v>
      </c>
      <c r="D181" s="40" t="s">
        <v>15</v>
      </c>
      <c r="E181" s="49">
        <v>40</v>
      </c>
    </row>
    <row r="182" spans="1:5" x14ac:dyDescent="0.25">
      <c r="A182" s="46">
        <v>41410</v>
      </c>
      <c r="B182" s="25" t="s">
        <v>20</v>
      </c>
      <c r="C182" s="38" t="s">
        <v>3</v>
      </c>
      <c r="D182" s="38" t="s">
        <v>16</v>
      </c>
      <c r="E182" s="48">
        <v>33</v>
      </c>
    </row>
    <row r="183" spans="1:5" x14ac:dyDescent="0.25">
      <c r="A183" s="47">
        <v>41410</v>
      </c>
      <c r="B183" s="40" t="s">
        <v>22</v>
      </c>
      <c r="C183" s="40" t="s">
        <v>6</v>
      </c>
      <c r="D183" s="40" t="s">
        <v>15</v>
      </c>
      <c r="E183" s="49">
        <v>60</v>
      </c>
    </row>
    <row r="184" spans="1:5" x14ac:dyDescent="0.25">
      <c r="A184" s="46">
        <v>41410</v>
      </c>
      <c r="B184" s="25" t="s">
        <v>22</v>
      </c>
      <c r="C184" s="38" t="s">
        <v>6</v>
      </c>
      <c r="D184" s="38" t="s">
        <v>15</v>
      </c>
      <c r="E184" s="48">
        <v>23</v>
      </c>
    </row>
    <row r="185" spans="1:5" x14ac:dyDescent="0.25">
      <c r="A185" s="47">
        <v>41410</v>
      </c>
      <c r="B185" s="42" t="s">
        <v>22</v>
      </c>
      <c r="C185" s="40" t="s">
        <v>4</v>
      </c>
      <c r="D185" s="40" t="s">
        <v>15</v>
      </c>
      <c r="E185" s="49">
        <v>33</v>
      </c>
    </row>
    <row r="186" spans="1:5" x14ac:dyDescent="0.25">
      <c r="A186" s="46">
        <v>41411</v>
      </c>
      <c r="B186" s="25" t="s">
        <v>17</v>
      </c>
      <c r="C186" s="38" t="s">
        <v>1</v>
      </c>
      <c r="D186" s="38" t="s">
        <v>16</v>
      </c>
      <c r="E186" s="48">
        <v>67</v>
      </c>
    </row>
    <row r="187" spans="1:5" x14ac:dyDescent="0.25">
      <c r="A187" s="47">
        <v>41411</v>
      </c>
      <c r="B187" s="39" t="s">
        <v>18</v>
      </c>
      <c r="C187" s="40" t="s">
        <v>5</v>
      </c>
      <c r="D187" s="40" t="s">
        <v>15</v>
      </c>
      <c r="E187" s="49">
        <v>33</v>
      </c>
    </row>
    <row r="188" spans="1:5" x14ac:dyDescent="0.25">
      <c r="A188" s="46">
        <v>41411</v>
      </c>
      <c r="B188" s="41" t="s">
        <v>18</v>
      </c>
      <c r="C188" s="38" t="s">
        <v>6</v>
      </c>
      <c r="D188" s="38" t="s">
        <v>15</v>
      </c>
      <c r="E188" s="48">
        <v>33</v>
      </c>
    </row>
    <row r="189" spans="1:5" x14ac:dyDescent="0.25">
      <c r="A189" s="47">
        <v>41411</v>
      </c>
      <c r="B189" s="39" t="s">
        <v>18</v>
      </c>
      <c r="C189" s="40" t="s">
        <v>6</v>
      </c>
      <c r="D189" s="40" t="s">
        <v>16</v>
      </c>
      <c r="E189" s="49">
        <v>33</v>
      </c>
    </row>
    <row r="190" spans="1:5" x14ac:dyDescent="0.25">
      <c r="A190" s="46">
        <v>41411</v>
      </c>
      <c r="B190" s="41" t="s">
        <v>18</v>
      </c>
      <c r="C190" s="38" t="s">
        <v>4</v>
      </c>
      <c r="D190" s="38" t="s">
        <v>15</v>
      </c>
      <c r="E190" s="48">
        <v>33</v>
      </c>
    </row>
    <row r="191" spans="1:5" x14ac:dyDescent="0.25">
      <c r="A191" s="47">
        <v>41411</v>
      </c>
      <c r="B191" s="27" t="s">
        <v>21</v>
      </c>
      <c r="C191" s="40" t="s">
        <v>6</v>
      </c>
      <c r="D191" s="40" t="s">
        <v>15</v>
      </c>
      <c r="E191" s="49">
        <v>7</v>
      </c>
    </row>
    <row r="192" spans="1:5" x14ac:dyDescent="0.25">
      <c r="A192" s="46">
        <v>41411</v>
      </c>
      <c r="B192" s="25" t="s">
        <v>20</v>
      </c>
      <c r="C192" s="38" t="s">
        <v>4</v>
      </c>
      <c r="D192" s="38" t="s">
        <v>16</v>
      </c>
      <c r="E192" s="48">
        <v>33</v>
      </c>
    </row>
    <row r="193" spans="1:5" x14ac:dyDescent="0.25">
      <c r="A193" s="47">
        <v>41411</v>
      </c>
      <c r="B193" s="40" t="s">
        <v>22</v>
      </c>
      <c r="C193" s="40" t="s">
        <v>4</v>
      </c>
      <c r="D193" s="40" t="s">
        <v>16</v>
      </c>
      <c r="E193" s="49">
        <v>60</v>
      </c>
    </row>
    <row r="194" spans="1:5" x14ac:dyDescent="0.25">
      <c r="A194" s="46">
        <v>41412</v>
      </c>
      <c r="B194" s="41" t="s">
        <v>18</v>
      </c>
      <c r="C194" s="38" t="s">
        <v>1</v>
      </c>
      <c r="D194" s="38" t="s">
        <v>15</v>
      </c>
      <c r="E194" s="48">
        <v>33</v>
      </c>
    </row>
    <row r="195" spans="1:5" x14ac:dyDescent="0.25">
      <c r="A195" s="47">
        <v>41412</v>
      </c>
      <c r="B195" s="39" t="s">
        <v>18</v>
      </c>
      <c r="C195" s="40" t="s">
        <v>1</v>
      </c>
      <c r="D195" s="40" t="s">
        <v>16</v>
      </c>
      <c r="E195" s="49">
        <v>33</v>
      </c>
    </row>
    <row r="196" spans="1:5" x14ac:dyDescent="0.25">
      <c r="A196" s="46">
        <v>41412</v>
      </c>
      <c r="B196" s="25" t="s">
        <v>21</v>
      </c>
      <c r="C196" s="38" t="s">
        <v>2</v>
      </c>
      <c r="D196" s="38" t="s">
        <v>15</v>
      </c>
      <c r="E196" s="48">
        <v>17</v>
      </c>
    </row>
    <row r="197" spans="1:5" x14ac:dyDescent="0.25">
      <c r="A197" s="47">
        <v>41412</v>
      </c>
      <c r="B197" s="27" t="s">
        <v>21</v>
      </c>
      <c r="C197" s="40" t="s">
        <v>5</v>
      </c>
      <c r="D197" s="40" t="s">
        <v>15</v>
      </c>
      <c r="E197" s="49">
        <v>7</v>
      </c>
    </row>
    <row r="198" spans="1:5" x14ac:dyDescent="0.25">
      <c r="A198" s="46">
        <v>41412</v>
      </c>
      <c r="B198" s="25" t="s">
        <v>21</v>
      </c>
      <c r="C198" s="38" t="s">
        <v>0</v>
      </c>
      <c r="D198" s="38" t="s">
        <v>16</v>
      </c>
      <c r="E198" s="48">
        <v>17</v>
      </c>
    </row>
    <row r="199" spans="1:5" x14ac:dyDescent="0.25">
      <c r="A199" s="47">
        <v>41412</v>
      </c>
      <c r="B199" s="27" t="s">
        <v>21</v>
      </c>
      <c r="C199" s="40" t="s">
        <v>6</v>
      </c>
      <c r="D199" s="40" t="s">
        <v>15</v>
      </c>
      <c r="E199" s="49">
        <v>7</v>
      </c>
    </row>
    <row r="200" spans="1:5" x14ac:dyDescent="0.25">
      <c r="A200" s="46">
        <v>41412</v>
      </c>
      <c r="B200" s="25" t="s">
        <v>21</v>
      </c>
      <c r="C200" s="38" t="s">
        <v>2</v>
      </c>
      <c r="D200" s="38" t="s">
        <v>16</v>
      </c>
      <c r="E200" s="48">
        <v>7</v>
      </c>
    </row>
    <row r="201" spans="1:5" x14ac:dyDescent="0.25">
      <c r="A201" s="47">
        <v>41413</v>
      </c>
      <c r="B201" s="27" t="s">
        <v>21</v>
      </c>
      <c r="C201" s="40" t="s">
        <v>6</v>
      </c>
      <c r="D201" s="40" t="s">
        <v>16</v>
      </c>
      <c r="E201" s="49">
        <v>7</v>
      </c>
    </row>
    <row r="202" spans="1:5" x14ac:dyDescent="0.25">
      <c r="A202" s="46">
        <v>41414</v>
      </c>
      <c r="B202" s="41" t="s">
        <v>18</v>
      </c>
      <c r="C202" s="38" t="s">
        <v>6</v>
      </c>
      <c r="D202" s="38" t="s">
        <v>16</v>
      </c>
      <c r="E202" s="48">
        <v>33</v>
      </c>
    </row>
    <row r="203" spans="1:5" x14ac:dyDescent="0.25">
      <c r="A203" s="47">
        <v>41414</v>
      </c>
      <c r="B203" s="27" t="s">
        <v>21</v>
      </c>
      <c r="C203" s="40" t="s">
        <v>3</v>
      </c>
      <c r="D203" s="40" t="s">
        <v>16</v>
      </c>
      <c r="E203" s="49">
        <v>7</v>
      </c>
    </row>
    <row r="204" spans="1:5" x14ac:dyDescent="0.25">
      <c r="A204" s="46">
        <v>41414</v>
      </c>
      <c r="B204" s="25" t="s">
        <v>21</v>
      </c>
      <c r="C204" s="38" t="s">
        <v>4</v>
      </c>
      <c r="D204" s="38" t="s">
        <v>16</v>
      </c>
      <c r="E204" s="48">
        <v>7</v>
      </c>
    </row>
    <row r="205" spans="1:5" x14ac:dyDescent="0.25">
      <c r="A205" s="47">
        <v>41415</v>
      </c>
      <c r="B205" s="39" t="s">
        <v>18</v>
      </c>
      <c r="C205" s="40" t="s">
        <v>4</v>
      </c>
      <c r="D205" s="40" t="s">
        <v>15</v>
      </c>
      <c r="E205" s="49">
        <v>33</v>
      </c>
    </row>
    <row r="206" spans="1:5" x14ac:dyDescent="0.25">
      <c r="A206" s="46">
        <v>41415</v>
      </c>
      <c r="B206" s="25" t="s">
        <v>21</v>
      </c>
      <c r="C206" s="38" t="s">
        <v>5</v>
      </c>
      <c r="D206" s="38" t="s">
        <v>16</v>
      </c>
      <c r="E206" s="48">
        <v>7</v>
      </c>
    </row>
    <row r="207" spans="1:5" x14ac:dyDescent="0.25">
      <c r="A207" s="47">
        <v>41415</v>
      </c>
      <c r="B207" s="27" t="s">
        <v>21</v>
      </c>
      <c r="C207" s="40" t="s">
        <v>4</v>
      </c>
      <c r="D207" s="40" t="s">
        <v>15</v>
      </c>
      <c r="E207" s="49">
        <v>7</v>
      </c>
    </row>
    <row r="208" spans="1:5" x14ac:dyDescent="0.25">
      <c r="A208" s="46">
        <v>41416</v>
      </c>
      <c r="B208" s="41" t="s">
        <v>20</v>
      </c>
      <c r="C208" s="38" t="s">
        <v>1</v>
      </c>
      <c r="D208" s="38" t="s">
        <v>15</v>
      </c>
      <c r="E208" s="48">
        <v>40</v>
      </c>
    </row>
    <row r="209" spans="1:5" x14ac:dyDescent="0.25">
      <c r="A209" s="47">
        <v>41417</v>
      </c>
      <c r="B209" s="39" t="s">
        <v>18</v>
      </c>
      <c r="C209" s="40" t="s">
        <v>1</v>
      </c>
      <c r="D209" s="40" t="s">
        <v>16</v>
      </c>
      <c r="E209" s="49">
        <v>33</v>
      </c>
    </row>
    <row r="210" spans="1:5" x14ac:dyDescent="0.25">
      <c r="A210" s="46">
        <v>41417</v>
      </c>
      <c r="B210" s="41" t="s">
        <v>20</v>
      </c>
      <c r="C210" s="38" t="s">
        <v>3</v>
      </c>
      <c r="D210" s="38" t="s">
        <v>15</v>
      </c>
      <c r="E210" s="48">
        <v>40</v>
      </c>
    </row>
    <row r="211" spans="1:5" x14ac:dyDescent="0.25">
      <c r="A211" s="47">
        <v>41418</v>
      </c>
      <c r="B211" s="39" t="s">
        <v>18</v>
      </c>
      <c r="C211" s="40" t="s">
        <v>0</v>
      </c>
      <c r="D211" s="40" t="s">
        <v>15</v>
      </c>
      <c r="E211" s="49">
        <v>33</v>
      </c>
    </row>
    <row r="212" spans="1:5" x14ac:dyDescent="0.25">
      <c r="A212" s="46">
        <v>41418</v>
      </c>
      <c r="B212" s="25" t="s">
        <v>20</v>
      </c>
      <c r="C212" s="38" t="s">
        <v>4</v>
      </c>
      <c r="D212" s="38" t="s">
        <v>16</v>
      </c>
      <c r="E212" s="48">
        <v>33</v>
      </c>
    </row>
    <row r="213" spans="1:5" x14ac:dyDescent="0.25">
      <c r="A213" s="47">
        <v>41418</v>
      </c>
      <c r="B213" s="27" t="s">
        <v>20</v>
      </c>
      <c r="C213" s="40" t="s">
        <v>4</v>
      </c>
      <c r="D213" s="40" t="s">
        <v>15</v>
      </c>
      <c r="E213" s="49">
        <v>33</v>
      </c>
    </row>
    <row r="214" spans="1:5" x14ac:dyDescent="0.25">
      <c r="A214" s="46">
        <v>41418</v>
      </c>
      <c r="B214" s="25" t="s">
        <v>20</v>
      </c>
      <c r="C214" s="38" t="s">
        <v>1</v>
      </c>
      <c r="D214" s="38" t="s">
        <v>15</v>
      </c>
      <c r="E214" s="48">
        <v>33</v>
      </c>
    </row>
    <row r="215" spans="1:5" x14ac:dyDescent="0.25">
      <c r="A215" s="47">
        <v>41418</v>
      </c>
      <c r="B215" s="40" t="s">
        <v>22</v>
      </c>
      <c r="C215" s="40" t="s">
        <v>2</v>
      </c>
      <c r="D215" s="40" t="s">
        <v>16</v>
      </c>
      <c r="E215" s="49">
        <v>60</v>
      </c>
    </row>
    <row r="216" spans="1:5" x14ac:dyDescent="0.25">
      <c r="A216" s="46">
        <v>41418</v>
      </c>
      <c r="B216" s="38" t="s">
        <v>22</v>
      </c>
      <c r="C216" s="38" t="s">
        <v>1</v>
      </c>
      <c r="D216" s="38" t="s">
        <v>16</v>
      </c>
      <c r="E216" s="48">
        <v>60</v>
      </c>
    </row>
    <row r="217" spans="1:5" x14ac:dyDescent="0.25">
      <c r="A217" s="47">
        <v>41419</v>
      </c>
      <c r="B217" s="39" t="s">
        <v>18</v>
      </c>
      <c r="C217" s="40" t="s">
        <v>4</v>
      </c>
      <c r="D217" s="40" t="s">
        <v>16</v>
      </c>
      <c r="E217" s="49">
        <v>33</v>
      </c>
    </row>
    <row r="218" spans="1:5" x14ac:dyDescent="0.25">
      <c r="A218" s="46">
        <v>41419</v>
      </c>
      <c r="B218" s="25" t="s">
        <v>21</v>
      </c>
      <c r="C218" s="38" t="s">
        <v>2</v>
      </c>
      <c r="D218" s="38" t="s">
        <v>16</v>
      </c>
      <c r="E218" s="48">
        <v>17</v>
      </c>
    </row>
    <row r="219" spans="1:5" x14ac:dyDescent="0.25">
      <c r="A219" s="47">
        <v>41419</v>
      </c>
      <c r="B219" s="40" t="s">
        <v>22</v>
      </c>
      <c r="C219" s="40" t="s">
        <v>6</v>
      </c>
      <c r="D219" s="40" t="s">
        <v>15</v>
      </c>
      <c r="E219" s="49">
        <v>60</v>
      </c>
    </row>
    <row r="220" spans="1:5" x14ac:dyDescent="0.25">
      <c r="A220" s="46">
        <v>41419</v>
      </c>
      <c r="B220" s="38" t="s">
        <v>22</v>
      </c>
      <c r="C220" s="38" t="s">
        <v>2</v>
      </c>
      <c r="D220" s="38" t="s">
        <v>15</v>
      </c>
      <c r="E220" s="48">
        <v>60</v>
      </c>
    </row>
    <row r="221" spans="1:5" x14ac:dyDescent="0.25">
      <c r="A221" s="47">
        <v>41420</v>
      </c>
      <c r="B221" s="39" t="s">
        <v>18</v>
      </c>
      <c r="C221" s="40" t="s">
        <v>6</v>
      </c>
      <c r="D221" s="40" t="s">
        <v>16</v>
      </c>
      <c r="E221" s="49">
        <v>33</v>
      </c>
    </row>
    <row r="222" spans="1:5" x14ac:dyDescent="0.25">
      <c r="A222" s="46">
        <v>41420</v>
      </c>
      <c r="B222" s="25" t="s">
        <v>21</v>
      </c>
      <c r="C222" s="38" t="s">
        <v>4</v>
      </c>
      <c r="D222" s="38" t="s">
        <v>15</v>
      </c>
      <c r="E222" s="48">
        <v>17</v>
      </c>
    </row>
    <row r="223" spans="1:5" x14ac:dyDescent="0.25">
      <c r="A223" s="47">
        <v>41420</v>
      </c>
      <c r="B223" s="27" t="s">
        <v>21</v>
      </c>
      <c r="C223" s="40" t="s">
        <v>1</v>
      </c>
      <c r="D223" s="40" t="s">
        <v>15</v>
      </c>
      <c r="E223" s="49">
        <v>17</v>
      </c>
    </row>
    <row r="224" spans="1:5" x14ac:dyDescent="0.25">
      <c r="A224" s="46">
        <v>41421</v>
      </c>
      <c r="B224" s="25" t="s">
        <v>17</v>
      </c>
      <c r="C224" s="38" t="s">
        <v>4</v>
      </c>
      <c r="D224" s="38" t="s">
        <v>15</v>
      </c>
      <c r="E224" s="48">
        <v>67</v>
      </c>
    </row>
    <row r="225" spans="1:5" x14ac:dyDescent="0.25">
      <c r="A225" s="47">
        <v>41421</v>
      </c>
      <c r="B225" s="27" t="s">
        <v>17</v>
      </c>
      <c r="C225" s="40" t="s">
        <v>4</v>
      </c>
      <c r="D225" s="40" t="s">
        <v>15</v>
      </c>
      <c r="E225" s="49">
        <v>67</v>
      </c>
    </row>
    <row r="226" spans="1:5" x14ac:dyDescent="0.25">
      <c r="A226" s="46">
        <v>41421</v>
      </c>
      <c r="B226" s="38" t="s">
        <v>22</v>
      </c>
      <c r="C226" s="38" t="s">
        <v>0</v>
      </c>
      <c r="D226" s="38" t="s">
        <v>16</v>
      </c>
      <c r="E226" s="48">
        <v>60</v>
      </c>
    </row>
    <row r="227" spans="1:5" x14ac:dyDescent="0.25">
      <c r="A227" s="47">
        <v>41421</v>
      </c>
      <c r="B227" s="40" t="s">
        <v>22</v>
      </c>
      <c r="C227" s="40" t="s">
        <v>4</v>
      </c>
      <c r="D227" s="40" t="s">
        <v>15</v>
      </c>
      <c r="E227" s="49">
        <v>60</v>
      </c>
    </row>
    <row r="228" spans="1:5" x14ac:dyDescent="0.25">
      <c r="A228" s="46">
        <v>41422</v>
      </c>
      <c r="B228" s="41" t="s">
        <v>18</v>
      </c>
      <c r="C228" s="38" t="s">
        <v>6</v>
      </c>
      <c r="D228" s="38" t="s">
        <v>15</v>
      </c>
      <c r="E228" s="48">
        <v>33</v>
      </c>
    </row>
    <row r="229" spans="1:5" x14ac:dyDescent="0.25">
      <c r="A229" s="47">
        <v>41422</v>
      </c>
      <c r="B229" s="39" t="s">
        <v>18</v>
      </c>
      <c r="C229" s="40" t="s">
        <v>4</v>
      </c>
      <c r="D229" s="40" t="s">
        <v>15</v>
      </c>
      <c r="E229" s="49">
        <v>33</v>
      </c>
    </row>
    <row r="230" spans="1:5" x14ac:dyDescent="0.25">
      <c r="A230" s="46">
        <v>41422</v>
      </c>
      <c r="B230" s="41" t="s">
        <v>18</v>
      </c>
      <c r="C230" s="38" t="s">
        <v>0</v>
      </c>
      <c r="D230" s="38" t="s">
        <v>15</v>
      </c>
      <c r="E230" s="48">
        <v>33</v>
      </c>
    </row>
    <row r="231" spans="1:5" x14ac:dyDescent="0.25">
      <c r="A231" s="47">
        <v>41422</v>
      </c>
      <c r="B231" s="27" t="s">
        <v>20</v>
      </c>
      <c r="C231" s="40" t="s">
        <v>5</v>
      </c>
      <c r="D231" s="40" t="s">
        <v>15</v>
      </c>
      <c r="E231" s="49">
        <v>33</v>
      </c>
    </row>
    <row r="232" spans="1:5" x14ac:dyDescent="0.25">
      <c r="A232" s="46">
        <v>41422</v>
      </c>
      <c r="B232" s="25" t="s">
        <v>20</v>
      </c>
      <c r="C232" s="38" t="s">
        <v>1</v>
      </c>
      <c r="D232" s="38" t="s">
        <v>15</v>
      </c>
      <c r="E232" s="48">
        <v>33</v>
      </c>
    </row>
    <row r="233" spans="1:5" x14ac:dyDescent="0.25">
      <c r="A233" s="47">
        <v>41422</v>
      </c>
      <c r="B233" s="27" t="s">
        <v>20</v>
      </c>
      <c r="C233" s="40" t="s">
        <v>2</v>
      </c>
      <c r="D233" s="40" t="s">
        <v>15</v>
      </c>
      <c r="E233" s="49">
        <v>33</v>
      </c>
    </row>
    <row r="234" spans="1:5" x14ac:dyDescent="0.25">
      <c r="A234" s="46">
        <v>41422</v>
      </c>
      <c r="B234" s="43" t="s">
        <v>22</v>
      </c>
      <c r="C234" s="38" t="s">
        <v>5</v>
      </c>
      <c r="D234" s="38" t="s">
        <v>15</v>
      </c>
      <c r="E234" s="48">
        <v>40</v>
      </c>
    </row>
    <row r="235" spans="1:5" x14ac:dyDescent="0.25">
      <c r="A235" s="47">
        <v>41423</v>
      </c>
      <c r="B235" s="39" t="s">
        <v>18</v>
      </c>
      <c r="C235" s="40" t="s">
        <v>0</v>
      </c>
      <c r="D235" s="40" t="s">
        <v>15</v>
      </c>
      <c r="E235" s="49">
        <v>33</v>
      </c>
    </row>
    <row r="236" spans="1:5" x14ac:dyDescent="0.25">
      <c r="A236" s="46">
        <v>41423</v>
      </c>
      <c r="B236" s="41" t="s">
        <v>18</v>
      </c>
      <c r="C236" s="38" t="s">
        <v>2</v>
      </c>
      <c r="D236" s="38" t="s">
        <v>15</v>
      </c>
      <c r="E236" s="48">
        <v>33</v>
      </c>
    </row>
    <row r="237" spans="1:5" x14ac:dyDescent="0.25">
      <c r="A237" s="47">
        <v>41424</v>
      </c>
      <c r="B237" s="39" t="s">
        <v>18</v>
      </c>
      <c r="C237" s="40" t="s">
        <v>6</v>
      </c>
      <c r="D237" s="40" t="s">
        <v>16</v>
      </c>
      <c r="E237" s="49">
        <v>33</v>
      </c>
    </row>
    <row r="238" spans="1:5" x14ac:dyDescent="0.25">
      <c r="A238" s="46">
        <v>41424</v>
      </c>
      <c r="B238" s="41" t="s">
        <v>18</v>
      </c>
      <c r="C238" s="38" t="s">
        <v>4</v>
      </c>
      <c r="D238" s="38" t="s">
        <v>16</v>
      </c>
      <c r="E238" s="48">
        <v>33</v>
      </c>
    </row>
    <row r="239" spans="1:5" x14ac:dyDescent="0.25">
      <c r="A239" s="47">
        <v>41424</v>
      </c>
      <c r="B239" s="39" t="s">
        <v>18</v>
      </c>
      <c r="C239" s="40" t="s">
        <v>4</v>
      </c>
      <c r="D239" s="40" t="s">
        <v>15</v>
      </c>
      <c r="E239" s="49">
        <v>33</v>
      </c>
    </row>
    <row r="240" spans="1:5" x14ac:dyDescent="0.25">
      <c r="A240" s="46">
        <v>41424</v>
      </c>
      <c r="B240" s="25" t="s">
        <v>21</v>
      </c>
      <c r="C240" s="38" t="s">
        <v>0</v>
      </c>
      <c r="D240" s="38" t="s">
        <v>16</v>
      </c>
      <c r="E240" s="48">
        <v>17</v>
      </c>
    </row>
    <row r="241" spans="1:5" x14ac:dyDescent="0.25">
      <c r="A241" s="47">
        <v>41424</v>
      </c>
      <c r="B241" s="45" t="s">
        <v>22</v>
      </c>
      <c r="C241" s="40" t="s">
        <v>2</v>
      </c>
      <c r="D241" s="40" t="s">
        <v>15</v>
      </c>
      <c r="E241" s="49">
        <v>40</v>
      </c>
    </row>
    <row r="242" spans="1:5" x14ac:dyDescent="0.25">
      <c r="A242" s="46">
        <v>41425</v>
      </c>
      <c r="B242" s="41" t="s">
        <v>18</v>
      </c>
      <c r="C242" s="38" t="s">
        <v>1</v>
      </c>
      <c r="D242" s="38" t="s">
        <v>15</v>
      </c>
      <c r="E242" s="48">
        <v>33</v>
      </c>
    </row>
    <row r="243" spans="1:5" x14ac:dyDescent="0.25">
      <c r="A243" s="47">
        <v>41425</v>
      </c>
      <c r="B243" s="27" t="s">
        <v>21</v>
      </c>
      <c r="C243" s="40" t="s">
        <v>6</v>
      </c>
      <c r="D243" s="40" t="s">
        <v>15</v>
      </c>
      <c r="E243" s="49">
        <v>17</v>
      </c>
    </row>
    <row r="244" spans="1:5" x14ac:dyDescent="0.25">
      <c r="A244" s="46">
        <v>41425</v>
      </c>
      <c r="B244" s="25" t="s">
        <v>21</v>
      </c>
      <c r="C244" s="38" t="s">
        <v>4</v>
      </c>
      <c r="D244" s="38" t="s">
        <v>16</v>
      </c>
      <c r="E244" s="48">
        <v>17</v>
      </c>
    </row>
    <row r="245" spans="1:5" x14ac:dyDescent="0.25">
      <c r="A245" s="47">
        <v>41425</v>
      </c>
      <c r="B245" s="45" t="s">
        <v>22</v>
      </c>
      <c r="C245" s="40" t="s">
        <v>0</v>
      </c>
      <c r="D245" s="40" t="s">
        <v>15</v>
      </c>
      <c r="E245" s="49">
        <v>40</v>
      </c>
    </row>
    <row r="246" spans="1:5" x14ac:dyDescent="0.25">
      <c r="A246" s="46">
        <v>41425</v>
      </c>
      <c r="B246" s="43" t="s">
        <v>22</v>
      </c>
      <c r="C246" s="38" t="s">
        <v>2</v>
      </c>
      <c r="D246" s="38" t="s">
        <v>16</v>
      </c>
      <c r="E246" s="48">
        <v>40</v>
      </c>
    </row>
    <row r="247" spans="1:5" x14ac:dyDescent="0.25">
      <c r="A247" s="47">
        <v>41425</v>
      </c>
      <c r="B247" s="45" t="s">
        <v>22</v>
      </c>
      <c r="C247" s="40" t="s">
        <v>1</v>
      </c>
      <c r="D247" s="40" t="s">
        <v>15</v>
      </c>
      <c r="E247" s="49">
        <v>40</v>
      </c>
    </row>
    <row r="248" spans="1:5" x14ac:dyDescent="0.25">
      <c r="A248" s="46">
        <v>41425</v>
      </c>
      <c r="B248" s="43" t="s">
        <v>22</v>
      </c>
      <c r="C248" s="38" t="s">
        <v>5</v>
      </c>
      <c r="D248" s="38" t="s">
        <v>15</v>
      </c>
      <c r="E248" s="48">
        <v>40</v>
      </c>
    </row>
    <row r="249" spans="1:5" x14ac:dyDescent="0.25">
      <c r="A249" s="47">
        <v>41425</v>
      </c>
      <c r="B249" s="45" t="s">
        <v>22</v>
      </c>
      <c r="C249" s="40" t="s">
        <v>4</v>
      </c>
      <c r="D249" s="40" t="s">
        <v>16</v>
      </c>
      <c r="E249" s="49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F606-0F5E-4258-BD3B-67F2298877CD}">
  <dimension ref="A1:L37"/>
  <sheetViews>
    <sheetView topLeftCell="A3" zoomScale="90" zoomScaleNormal="90" workbookViewId="0">
      <selection activeCell="D4" sqref="D4"/>
    </sheetView>
  </sheetViews>
  <sheetFormatPr baseColWidth="10" defaultRowHeight="14.3" x14ac:dyDescent="0.25"/>
  <cols>
    <col min="1" max="1" width="15.5" customWidth="1"/>
    <col min="2" max="2" width="81.5" customWidth="1"/>
    <col min="3" max="3" width="80" customWidth="1"/>
    <col min="4" max="4" width="66.5" customWidth="1"/>
    <col min="5" max="5" width="17" customWidth="1"/>
    <col min="6" max="6" width="13.75" customWidth="1"/>
    <col min="7" max="7" width="13.125" customWidth="1"/>
    <col min="8" max="8" width="75.875" customWidth="1"/>
  </cols>
  <sheetData>
    <row r="1" spans="1:12" ht="19.05" x14ac:dyDescent="0.35">
      <c r="A1" s="16" t="s">
        <v>63</v>
      </c>
      <c r="B1" s="17"/>
      <c r="C1" s="17"/>
      <c r="D1" s="17"/>
      <c r="E1" s="17"/>
      <c r="F1" s="17"/>
      <c r="G1" s="17"/>
    </row>
    <row r="2" spans="1:12" x14ac:dyDescent="0.25">
      <c r="A2" s="30" t="s">
        <v>75</v>
      </c>
      <c r="C2" s="17"/>
      <c r="D2" s="17"/>
      <c r="E2" s="17"/>
      <c r="F2" s="17"/>
      <c r="G2" s="17"/>
    </row>
    <row r="3" spans="1:12" x14ac:dyDescent="0.25">
      <c r="A3" s="30" t="s">
        <v>76</v>
      </c>
      <c r="B3" s="17"/>
      <c r="C3" s="17"/>
      <c r="D3" s="17"/>
      <c r="E3" s="17"/>
      <c r="F3" s="17"/>
      <c r="G3" s="17"/>
    </row>
    <row r="4" spans="1:12" x14ac:dyDescent="0.25">
      <c r="A4" s="21" t="s">
        <v>74</v>
      </c>
    </row>
    <row r="6" spans="1:12" x14ac:dyDescent="0.25">
      <c r="A6" s="19" t="s">
        <v>33</v>
      </c>
      <c r="E6" s="19" t="s">
        <v>34</v>
      </c>
    </row>
    <row r="8" spans="1:12" x14ac:dyDescent="0.25">
      <c r="A8" s="23" t="s">
        <v>10</v>
      </c>
      <c r="B8" s="23" t="s">
        <v>35</v>
      </c>
      <c r="C8" s="24" t="s">
        <v>36</v>
      </c>
      <c r="E8" s="31" t="s">
        <v>37</v>
      </c>
      <c r="F8" s="31" t="s">
        <v>38</v>
      </c>
      <c r="G8" s="31" t="s">
        <v>39</v>
      </c>
    </row>
    <row r="9" spans="1:12" x14ac:dyDescent="0.25">
      <c r="A9" s="25" t="s">
        <v>40</v>
      </c>
      <c r="B9" s="25" t="s">
        <v>41</v>
      </c>
      <c r="C9" s="26">
        <f>INDEX(Kostenübersicht[Beitrag],MATCH(B9,Kostenübersicht[Status],0))</f>
        <v>9</v>
      </c>
      <c r="D9" s="66" t="str">
        <f ca="1">_xlfn.FORMULATEXT(C9)</f>
        <v>=INDEX(Kostenübersicht[Beitrag];VERGLEICH(B9;Kostenübersicht[Status];0))</v>
      </c>
      <c r="E9" s="1" t="s">
        <v>42</v>
      </c>
      <c r="F9" s="1">
        <v>3</v>
      </c>
      <c r="G9" s="20">
        <f>INDEX(Gebührenübersicht[Leihgebühr],MATCH(F9,Gebührenübersicht[Leihtage]))</f>
        <v>0.5</v>
      </c>
      <c r="H9" s="66" t="str">
        <f ca="1">_xlfn.FORMULATEXT(G9)</f>
        <v>=INDEX(Gebührenübersicht[Leihgebühr];VERGLEICH(F9;Gebührenübersicht[Leihtage]))</v>
      </c>
    </row>
    <row r="10" spans="1:12" x14ac:dyDescent="0.25">
      <c r="A10" s="27" t="s">
        <v>43</v>
      </c>
      <c r="B10" s="27" t="s">
        <v>44</v>
      </c>
      <c r="C10" s="26">
        <f>INDEX(Kostenübersicht[Beitrag],MATCH(B10,Kostenübersicht[Status],0))</f>
        <v>24</v>
      </c>
      <c r="E10" s="1" t="s">
        <v>45</v>
      </c>
      <c r="F10" s="1">
        <v>30</v>
      </c>
      <c r="G10" s="20">
        <f>INDEX(Gebührenübersicht[Leihgebühr],MATCH(F10,Gebührenübersicht[Leihtage]))</f>
        <v>5</v>
      </c>
    </row>
    <row r="11" spans="1:12" x14ac:dyDescent="0.25">
      <c r="A11" s="25" t="s">
        <v>46</v>
      </c>
      <c r="B11" s="25" t="s">
        <v>41</v>
      </c>
      <c r="C11" s="26">
        <f>INDEX(Kostenübersicht[Beitrag],MATCH(B11,Kostenübersicht[Status],0))</f>
        <v>9</v>
      </c>
      <c r="E11" s="1" t="s">
        <v>47</v>
      </c>
      <c r="F11" s="1">
        <v>23</v>
      </c>
      <c r="G11" s="20">
        <f>INDEX(Gebührenübersicht[Leihgebühr],MATCH(F11,Gebührenübersicht[Leihtage]))</f>
        <v>5</v>
      </c>
    </row>
    <row r="12" spans="1:12" x14ac:dyDescent="0.25">
      <c r="A12" s="27" t="s">
        <v>48</v>
      </c>
      <c r="B12" s="27" t="s">
        <v>44</v>
      </c>
      <c r="C12" s="26">
        <f>INDEX(Kostenübersicht[Beitrag],MATCH(B12,Kostenübersicht[Status],0))</f>
        <v>24</v>
      </c>
      <c r="E12" s="1" t="s">
        <v>49</v>
      </c>
      <c r="F12" s="1">
        <v>99</v>
      </c>
      <c r="G12" s="20">
        <f>INDEX(Gebührenübersicht[Leihgebühr],MATCH(F12,Gebührenübersicht[Leihtage]))</f>
        <v>10</v>
      </c>
    </row>
    <row r="13" spans="1:12" ht="16.3" x14ac:dyDescent="0.3">
      <c r="A13" s="25" t="s">
        <v>50</v>
      </c>
      <c r="B13" s="25" t="s">
        <v>44</v>
      </c>
      <c r="C13" s="26">
        <f>INDEX(Kostenübersicht[Beitrag],MATCH(B13,Kostenübersicht[Status],0))</f>
        <v>24</v>
      </c>
      <c r="E13" s="1" t="s">
        <v>51</v>
      </c>
      <c r="F13" s="1">
        <v>69</v>
      </c>
      <c r="G13" s="20">
        <f>INDEX(Gebührenübersicht[Leihgebühr],MATCH(F13,Gebührenübersicht[Leihtage]))</f>
        <v>5</v>
      </c>
      <c r="L13" s="18"/>
    </row>
    <row r="14" spans="1:12" x14ac:dyDescent="0.25">
      <c r="A14" s="27" t="s">
        <v>52</v>
      </c>
      <c r="B14" s="27" t="s">
        <v>41</v>
      </c>
      <c r="C14" s="26">
        <f>INDEX(Kostenübersicht[Beitrag],MATCH(B14,Kostenübersicht[Status],0))</f>
        <v>9</v>
      </c>
      <c r="E14" s="1" t="s">
        <v>53</v>
      </c>
      <c r="F14" s="1">
        <v>14</v>
      </c>
      <c r="G14" s="20">
        <f>INDEX(Gebührenübersicht[Leihgebühr],MATCH(F14,Gebührenübersicht[Leihtage]))</f>
        <v>2</v>
      </c>
    </row>
    <row r="15" spans="1:12" x14ac:dyDescent="0.25">
      <c r="A15" s="25" t="s">
        <v>54</v>
      </c>
      <c r="B15" s="25" t="s">
        <v>55</v>
      </c>
      <c r="C15" s="26">
        <f>INDEX(Kostenübersicht[Beitrag],MATCH(B15,Kostenübersicht[Status],0))</f>
        <v>7</v>
      </c>
      <c r="E15" s="1" t="s">
        <v>56</v>
      </c>
      <c r="F15" s="1">
        <v>7</v>
      </c>
      <c r="G15" s="20">
        <f>INDEX(Gebührenübersicht[Leihgebühr],MATCH(F15,Gebührenübersicht[Leihtage]))</f>
        <v>2</v>
      </c>
    </row>
    <row r="16" spans="1:12" x14ac:dyDescent="0.25">
      <c r="A16" s="28" t="s">
        <v>57</v>
      </c>
      <c r="B16" s="28" t="s">
        <v>55</v>
      </c>
      <c r="C16" s="26">
        <f>INDEX(Kostenübersicht[Beitrag],MATCH(B16,Kostenübersicht[Status],0))</f>
        <v>7</v>
      </c>
      <c r="E16" s="1" t="s">
        <v>58</v>
      </c>
      <c r="F16" s="1">
        <v>9</v>
      </c>
      <c r="G16" s="20">
        <f>INDEX(Gebührenübersicht[Leihgebühr],MATCH(F16,Gebührenübersicht[Leihtage]))</f>
        <v>2</v>
      </c>
    </row>
    <row r="18" spans="1:7" x14ac:dyDescent="0.25">
      <c r="A18" s="57" t="s">
        <v>35</v>
      </c>
      <c r="B18" s="58" t="s">
        <v>64</v>
      </c>
      <c r="E18" s="61" t="s">
        <v>38</v>
      </c>
      <c r="F18" s="62" t="s">
        <v>39</v>
      </c>
    </row>
    <row r="19" spans="1:7" x14ac:dyDescent="0.25">
      <c r="A19" s="53" t="s">
        <v>44</v>
      </c>
      <c r="B19" s="55">
        <v>24</v>
      </c>
      <c r="E19" s="59">
        <v>0</v>
      </c>
      <c r="F19" s="60">
        <v>0.5</v>
      </c>
    </row>
    <row r="20" spans="1:7" x14ac:dyDescent="0.25">
      <c r="A20" s="54" t="s">
        <v>55</v>
      </c>
      <c r="B20" s="56">
        <v>7</v>
      </c>
      <c r="E20" s="54">
        <v>7</v>
      </c>
      <c r="F20" s="56">
        <v>2</v>
      </c>
    </row>
    <row r="21" spans="1:7" x14ac:dyDescent="0.25">
      <c r="A21" s="59" t="s">
        <v>41</v>
      </c>
      <c r="B21" s="60">
        <v>9</v>
      </c>
      <c r="E21" s="59">
        <v>21</v>
      </c>
      <c r="F21" s="60">
        <v>5</v>
      </c>
    </row>
    <row r="22" spans="1:7" x14ac:dyDescent="0.25">
      <c r="E22" s="54">
        <v>70</v>
      </c>
      <c r="F22" s="56">
        <v>10</v>
      </c>
    </row>
    <row r="24" spans="1:7" x14ac:dyDescent="0.25">
      <c r="A24" s="19" t="s">
        <v>59</v>
      </c>
    </row>
    <row r="26" spans="1:7" x14ac:dyDescent="0.25">
      <c r="A26" s="37" t="s">
        <v>69</v>
      </c>
      <c r="B26" s="10"/>
      <c r="C26" s="10"/>
      <c r="D26" s="10"/>
      <c r="E26" s="10"/>
      <c r="F26" s="10"/>
      <c r="G26" s="10"/>
    </row>
    <row r="27" spans="1:7" x14ac:dyDescent="0.25">
      <c r="A27" s="37" t="s">
        <v>72</v>
      </c>
      <c r="B27" s="10"/>
      <c r="C27" s="10"/>
      <c r="D27" s="10"/>
      <c r="E27" s="10"/>
      <c r="F27" s="10"/>
      <c r="G27" s="10"/>
    </row>
    <row r="28" spans="1:7" x14ac:dyDescent="0.25">
      <c r="A28" s="37" t="s">
        <v>70</v>
      </c>
      <c r="B28" s="10"/>
      <c r="C28" s="10"/>
      <c r="D28" s="10"/>
      <c r="E28" s="10"/>
      <c r="F28" s="10"/>
      <c r="G28" s="10"/>
    </row>
    <row r="29" spans="1:7" x14ac:dyDescent="0.25">
      <c r="A29" s="37" t="s">
        <v>71</v>
      </c>
      <c r="B29" s="10"/>
      <c r="C29" s="10"/>
      <c r="D29" s="10"/>
      <c r="E29" s="10"/>
      <c r="F29" s="10"/>
      <c r="G29" s="10"/>
    </row>
    <row r="30" spans="1:7" x14ac:dyDescent="0.25">
      <c r="A30" s="37" t="s">
        <v>73</v>
      </c>
      <c r="B30" s="10"/>
      <c r="C30" s="10"/>
      <c r="D30" s="10"/>
      <c r="E30" s="10"/>
      <c r="F30" s="10"/>
      <c r="G30" s="10"/>
    </row>
    <row r="31" spans="1:7" x14ac:dyDescent="0.25">
      <c r="F31" s="32"/>
    </row>
    <row r="32" spans="1:7" x14ac:dyDescent="0.25">
      <c r="A32" s="31" t="s">
        <v>60</v>
      </c>
      <c r="B32" s="31" t="s">
        <v>61</v>
      </c>
      <c r="C32" s="31" t="s">
        <v>62</v>
      </c>
      <c r="D32" s="33"/>
      <c r="E32" s="33"/>
      <c r="F32" s="32"/>
      <c r="G32" s="33"/>
    </row>
    <row r="33" spans="1:7" x14ac:dyDescent="0.25">
      <c r="A33" s="1">
        <v>2</v>
      </c>
      <c r="B33" s="22" t="str">
        <f>_xlfn.XLOOKUP(A33,Fahrzeugübersicht[Fahrzeugnummer],Fahrzeugübersicht[Fahrzeugname])</f>
        <v>BMW 535i</v>
      </c>
      <c r="C33" s="65">
        <f>_xlfn.XLOOKUP(A33,Fahrzeugübersicht[Fahrzeugnummer],Fahrzeugübersicht[Preis/Tag])</f>
        <v>189</v>
      </c>
      <c r="D33" s="34"/>
      <c r="E33" s="35"/>
      <c r="F33" s="36"/>
      <c r="G33" s="35"/>
    </row>
    <row r="34" spans="1:7" x14ac:dyDescent="0.25">
      <c r="A34" s="1">
        <v>1</v>
      </c>
      <c r="B34" s="22" t="str">
        <f>_xlfn.XLOOKUP(A34,Fahrzeugübersicht[Fahrzeugnummer],Fahrzeugübersicht[Fahrzeugname])</f>
        <v>Mercedes 300</v>
      </c>
      <c r="C34" s="65">
        <f>_xlfn.XLOOKUP(A34,Fahrzeugübersicht[Fahrzeugnummer],Fahrzeugübersicht[Preis/Tag])</f>
        <v>230</v>
      </c>
      <c r="D34" s="34"/>
      <c r="E34" s="35"/>
      <c r="F34" s="36"/>
      <c r="G34" s="35"/>
    </row>
    <row r="35" spans="1:7" x14ac:dyDescent="0.25">
      <c r="A35" s="1">
        <v>3</v>
      </c>
      <c r="B35" s="22" t="str">
        <f>_xlfn.XLOOKUP(A35,Fahrzeugübersicht[Fahrzeugnummer],Fahrzeugübersicht[Fahrzeugname])</f>
        <v>Fiat Punto</v>
      </c>
      <c r="C35" s="65">
        <f>_xlfn.XLOOKUP(A35,Fahrzeugübersicht[Fahrzeugnummer],Fahrzeugübersicht[Preis/Tag])</f>
        <v>33</v>
      </c>
      <c r="D35" s="34"/>
      <c r="E35" s="35"/>
      <c r="F35" s="36"/>
      <c r="G35" s="35"/>
    </row>
    <row r="36" spans="1:7" x14ac:dyDescent="0.25">
      <c r="A36" s="1">
        <v>3</v>
      </c>
      <c r="B36" s="22" t="str">
        <f>_xlfn.XLOOKUP(A36,Fahrzeugübersicht[Fahrzeugnummer],Fahrzeugübersicht[Fahrzeugname])</f>
        <v>Fiat Punto</v>
      </c>
      <c r="C36" s="65">
        <f>_xlfn.XLOOKUP(A36,Fahrzeugübersicht[Fahrzeugnummer],Fahrzeugübersicht[Preis/Tag])</f>
        <v>33</v>
      </c>
      <c r="D36" s="34"/>
      <c r="E36" s="35"/>
      <c r="F36" s="36"/>
      <c r="G36" s="35"/>
    </row>
    <row r="37" spans="1:7" x14ac:dyDescent="0.25">
      <c r="B37" s="67" t="str">
        <f ca="1">_xlfn.FORMULATEXT(B33)</f>
        <v>=XVERWEIS(A33;Fahrzeugübersicht[Fahrzeugnummer];Fahrzeugübersicht[Fahrzeugname])</v>
      </c>
      <c r="C37" s="68" t="str">
        <f ca="1">_xlfn.FORMULATEXT(C33)</f>
        <v>=XVERWEIS(A33;Fahrzeugübersicht[Fahrzeugnummer];Fahrzeugübersicht[Preis/Tag])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Fahrzeugflotte</vt:lpstr>
      <vt:lpstr>A1</vt:lpstr>
      <vt:lpstr>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Michael Matthiesen</cp:lastModifiedBy>
  <dcterms:created xsi:type="dcterms:W3CDTF">2013-06-05T17:23:06Z</dcterms:created>
  <dcterms:modified xsi:type="dcterms:W3CDTF">2024-09-04T06:37:18Z</dcterms:modified>
</cp:coreProperties>
</file>