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puayhiang/"/>
    </mc:Choice>
  </mc:AlternateContent>
  <xr:revisionPtr revIDLastSave="0" documentId="8_{9FAEC398-694D-2644-AD48-7E3209372F2D}" xr6:coauthVersionLast="47" xr6:coauthVersionMax="47" xr10:uidLastSave="{00000000-0000-0000-0000-000000000000}"/>
  <bookViews>
    <workbookView xWindow="0" yWindow="500" windowWidth="51200" windowHeight="26920" xr2:uid="{F234B3E8-DF82-9443-BA8C-4B07ADE36E20}"/>
  </bookViews>
  <sheets>
    <sheet name="Sheet1" sheetId="1" r:id="rId1"/>
  </sheets>
  <definedNames>
    <definedName name="_xlnm._FilterDatabase" localSheetId="0" hidden="1">Sheet1!$B$1:$J$13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6" i="1" l="1" a="1"/>
  <c r="J6" i="1" s="1"/>
  <c r="J3" i="1" a="1"/>
  <c r="J3" i="1" s="1"/>
  <c r="J11" i="1" a="1"/>
  <c r="J11" i="1" s="1"/>
  <c r="J7" i="1" a="1"/>
  <c r="J7" i="1" s="1"/>
  <c r="J10" i="1" a="1"/>
  <c r="J10" i="1" s="1"/>
  <c r="J9" i="1" a="1"/>
  <c r="J9" i="1" s="1"/>
  <c r="J8" i="1" a="1"/>
  <c r="J8" i="1" s="1"/>
  <c r="J5" i="1" a="1"/>
  <c r="J5" i="1" s="1"/>
  <c r="J13" i="1" a="1"/>
  <c r="J13" i="1" s="1"/>
  <c r="J4" i="1" a="1"/>
  <c r="J4" i="1" s="1"/>
  <c r="J2" i="1" a="1"/>
  <c r="J2" i="1" s="1"/>
  <c r="J12" i="1" a="1"/>
  <c r="J12" i="1" s="1"/>
  <c r="I6" i="1" a="1"/>
  <c r="I6" i="1" s="1"/>
  <c r="I3" i="1" a="1"/>
  <c r="I3" i="1" s="1"/>
  <c r="I11" i="1" a="1"/>
  <c r="I11" i="1" s="1"/>
  <c r="I7" i="1" a="1"/>
  <c r="I7" i="1" s="1"/>
  <c r="I10" i="1" a="1"/>
  <c r="I10" i="1" s="1"/>
  <c r="I9" i="1" a="1"/>
  <c r="I9" i="1" s="1"/>
  <c r="I8" i="1" a="1"/>
  <c r="I8" i="1" s="1"/>
  <c r="I5" i="1" a="1"/>
  <c r="I5" i="1" s="1"/>
  <c r="I13" i="1" a="1"/>
  <c r="I13" i="1" s="1"/>
  <c r="I4" i="1" a="1"/>
  <c r="I4" i="1" s="1"/>
  <c r="I2" i="1" a="1"/>
  <c r="I2" i="1" s="1"/>
  <c r="I12" i="1" a="1"/>
  <c r="I12" i="1" s="1"/>
  <c r="H6" i="1" a="1"/>
  <c r="H6" i="1" s="1"/>
  <c r="H3" i="1" a="1"/>
  <c r="H3" i="1" s="1"/>
  <c r="H11" i="1" a="1"/>
  <c r="H11" i="1" s="1"/>
  <c r="H7" i="1" a="1"/>
  <c r="H7" i="1" s="1"/>
  <c r="H10" i="1" a="1"/>
  <c r="H10" i="1" s="1"/>
  <c r="E10" i="1" s="1"/>
  <c r="H9" i="1" a="1"/>
  <c r="H9" i="1" s="1"/>
  <c r="E9" i="1" s="1"/>
  <c r="H8" i="1" a="1"/>
  <c r="H8" i="1" s="1"/>
  <c r="H5" i="1" a="1"/>
  <c r="H5" i="1" s="1"/>
  <c r="H13" i="1" a="1"/>
  <c r="H13" i="1" s="1"/>
  <c r="H4" i="1" a="1"/>
  <c r="H4" i="1" s="1"/>
  <c r="H2" i="1" a="1"/>
  <c r="H2" i="1" s="1"/>
  <c r="H12" i="1" a="1"/>
  <c r="H12" i="1" s="1"/>
  <c r="N2" i="1" a="1"/>
  <c r="N2" i="1" s="1"/>
  <c r="F26" i="1" a="1"/>
  <c r="F26" i="1" s="1"/>
  <c r="F6" i="1"/>
  <c r="F3" i="1"/>
  <c r="F11" i="1"/>
  <c r="F7" i="1"/>
  <c r="F10" i="1"/>
  <c r="F9" i="1"/>
  <c r="F8" i="1"/>
  <c r="F5" i="1"/>
  <c r="F13" i="1"/>
  <c r="F4" i="1"/>
  <c r="F2" i="1"/>
  <c r="F12" i="1"/>
  <c r="G12" i="1" l="1"/>
  <c r="G7" i="1"/>
  <c r="G2" i="1"/>
  <c r="G11" i="1"/>
  <c r="G4" i="1"/>
  <c r="G3" i="1"/>
  <c r="E7" i="1"/>
  <c r="G13" i="1"/>
  <c r="G6" i="1"/>
  <c r="E5" i="1"/>
  <c r="E12" i="1"/>
  <c r="G8" i="1"/>
  <c r="E2" i="1"/>
  <c r="E11" i="1"/>
  <c r="G5" i="1"/>
  <c r="E4" i="1"/>
  <c r="E3" i="1"/>
  <c r="G9" i="1"/>
  <c r="E13" i="1"/>
  <c r="E6" i="1"/>
  <c r="G10" i="1"/>
  <c r="E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<sst xmlns="http://schemas.openxmlformats.org/spreadsheetml/2006/main" count="90" uniqueCount="30">
  <si>
    <t>teamA</t>
  </si>
  <si>
    <t>teamB</t>
  </si>
  <si>
    <t>teamC</t>
  </si>
  <si>
    <t>teamD</t>
  </si>
  <si>
    <t>teamE</t>
  </si>
  <si>
    <t>teamF</t>
  </si>
  <si>
    <t>teamG</t>
  </si>
  <si>
    <t>teamH</t>
  </si>
  <si>
    <t>teamI</t>
  </si>
  <si>
    <t>teamJ</t>
  </si>
  <si>
    <t>teamK</t>
  </si>
  <si>
    <t>teamL</t>
  </si>
  <si>
    <t>Team 1</t>
  </si>
  <si>
    <t>Team 2</t>
  </si>
  <si>
    <t>Team 1 Score</t>
  </si>
  <si>
    <t>Team 2 Score</t>
  </si>
  <si>
    <t>Team Name</t>
  </si>
  <si>
    <t>Registration Date</t>
  </si>
  <si>
    <t>Group</t>
  </si>
  <si>
    <t>It’s the time of the year again when Govtech holds its annual football championship where 12 teams will compete for the grand prize of honour and glory. The teams will be split into 2 groups of 6 where each team will play a match against every other team within the same group. The top 4 teams of each group will then qualify for the next round. The ranking of the teams for each group will be evaluated using these metrics in the following order:</t>
  </si>
  <si>
    <t>Highest total match points. A win is worth 3 points, a draw is worth 1 point, and a loss is worth 0 points.</t>
  </si>
  <si>
    <t>If teams are tied, highest total goals scored.</t>
  </si>
  <si>
    <t>If teams are still tied, highest alternate total match points. A win is worth 5 points, a draw is worth 3 points, and a loss is worth 1 point.</t>
  </si>
  <si>
    <t>If teams are still tied, earliest registration date.</t>
  </si>
  <si>
    <t>Match Point</t>
  </si>
  <si>
    <t>Total Goal</t>
  </si>
  <si>
    <t>Alt. Match Point</t>
  </si>
  <si>
    <t>Win</t>
  </si>
  <si>
    <t>Draw</t>
  </si>
  <si>
    <t>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</si>
</sst>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49" fontId="1" fillId="0" borderId="0" xfId="0" applyNumberFormat="1" applyFont="1"/>
    <xf numFmtId="0" fontId="1" fillId="0" borderId="0" xfId="0" applyFont="1" applyAlignment="1">
      <alignment vertical="center"/>
    </xf>
    <xf numFmtId="0" fontId="1" fillId="0" borderId="0" xfId="0" applyFont="1" applyAlignment="1">
      <alignment horizontal="center" vertical="center"/>
    </xf>
    <xf numFmtId="49" fontId="1" fillId="0" borderId="0" xfId="0" applyNumberFormat="1" applyFont="1" applyAlignment="1">
      <alignment horizontal="center" vertical="center"/>
    </xf>
    <xf numFmtId="16" fontId="1"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C1EEA-4ACC-F44B-AE01-880B56A1AC5B}">
  <dimension ref="B1:S32"/>
  <sheetViews>
    <sheetView tabSelected="1" zoomScale="101" workbookViewId="0">
      <selection activeCell="L9" sqref="L9"/>
    </sheetView>
  </sheetViews>
  <sheetFormatPr baseColWidth="10" defaultRowHeight="24" x14ac:dyDescent="0.3"/>
  <cols>
    <col min="1" max="1" width="10.83203125" style="1"/>
    <col min="2" max="2" width="18.5" style="1" customWidth="1"/>
    <col min="3" max="3" width="25.83203125" style="1" customWidth="1"/>
    <col min="4" max="4" width="10.83203125" style="1"/>
    <col min="5" max="5" width="23.6640625" style="1" customWidth="1"/>
    <col min="6" max="6" width="17.83203125" style="1" customWidth="1"/>
    <col min="7" max="7" width="21.6640625" style="1" customWidth="1"/>
    <col min="8" max="8" width="12.1640625" style="1" bestFit="1" customWidth="1"/>
    <col min="9" max="11" width="10.83203125" style="1"/>
    <col min="12" max="12" width="25.5" style="1" customWidth="1"/>
    <col min="13" max="13" width="25.33203125" style="1" customWidth="1"/>
    <col min="14" max="14" width="10.83203125" style="1"/>
    <col min="15" max="15" width="18.1640625" style="1" customWidth="1"/>
    <col min="16" max="16" width="19.33203125" style="1" customWidth="1"/>
    <col min="17" max="17" width="21.6640625" style="1" customWidth="1"/>
    <col min="18" max="16384" width="10.83203125" style="1"/>
  </cols>
  <sheetData>
    <row r="1" spans="2:19" x14ac:dyDescent="0.3">
      <c r="B1" s="4" t="s">
        <v>16</v>
      </c>
      <c r="C1" s="4" t="s">
        <v>17</v>
      </c>
      <c r="D1" s="4" t="s">
        <v>18</v>
      </c>
      <c r="E1" s="1" t="s">
        <v>24</v>
      </c>
      <c r="F1" s="1" t="s">
        <v>25</v>
      </c>
      <c r="G1" s="1" t="s">
        <v>26</v>
      </c>
      <c r="H1" s="1" t="s">
        <v>27</v>
      </c>
      <c r="I1" s="1" t="s">
        <v>28</v>
      </c>
      <c r="J1" s="1" t="s">
        <v>29</v>
      </c>
    </row>
    <row r="2" spans="2:19" x14ac:dyDescent="0.3">
      <c r="B2" s="5" t="s">
        <v>11</v>
      </c>
      <c r="C2" s="6">
        <v>44739</v>
      </c>
      <c r="D2" s="4">
        <v>2</v>
      </c>
      <c r="E2" s="3">
        <f>SUM($H2*3,$I2*1,$J2*0)</f>
        <v>13</v>
      </c>
      <c r="F2" s="3">
        <f>SUM(SUMIF($P$3:$P$32,$B2,$R$3:$R$32),SUMIF($Q$3:$Q$32,$B2,$S$3:$S$32))</f>
        <v>11</v>
      </c>
      <c r="G2" s="3">
        <f>SUM($H2*5,$I2*3,$J2*1)</f>
        <v>23</v>
      </c>
      <c r="H2" s="3" cm="1">
        <f t="array" ref="H2">SUM(IF(($R$3:$R$32&gt;$S$3:$S$32) * ($P$3:$P$32=$B2),1,0), IF(($R$3:$R$32&lt;$S$3:$S$32) * ($Q$3:$Q$32=$B2),1,0))</f>
        <v>4</v>
      </c>
      <c r="I2" s="3" cm="1">
        <f t="array" ref="I2">SUM(IF(($R$3:$R$32=$S$3:$S$32)*($P$3:$P$32=$B2),1,0),IF(($R$3:$R$32=$S$3:$S$32)*($Q$3:$Q$32=$B2),1,0))</f>
        <v>1</v>
      </c>
      <c r="J2" s="3" cm="1">
        <f t="array" ref="J2">SUM(IF(($R$3:$R$32&lt;$S$3:$S$32) * ($P$3:$P$32=$B2),1,0), IF(($R$3:$R$32&gt;$S$3:$S$32) * ($Q$3:$Q$32=$B2),1,0))</f>
        <v>0</v>
      </c>
      <c r="N2" s="1" cm="1">
        <f t="array" ref="N2">SUM(IF(AND($R$3:$R$32&gt;$S$3:$S32,$P$3:$P$32=$B2),1,0))</f>
        <v>0</v>
      </c>
      <c r="P2" s="4" t="s">
        <v>12</v>
      </c>
      <c r="Q2" s="4" t="s">
        <v>13</v>
      </c>
      <c r="R2" s="4" t="s">
        <v>14</v>
      </c>
      <c r="S2" s="4" t="s">
        <v>15</v>
      </c>
    </row>
    <row r="3" spans="2:19" x14ac:dyDescent="0.3">
      <c r="B3" s="5" t="s">
        <v>2</v>
      </c>
      <c r="C3" s="6">
        <v>44715</v>
      </c>
      <c r="D3" s="4">
        <v>1</v>
      </c>
      <c r="E3" s="3">
        <f>SUM($H3*3,$I3*1,$J3*0)</f>
        <v>13</v>
      </c>
      <c r="F3" s="3">
        <f>SUM(SUMIF($P$3:$P$32,$B3,$R$3:$R$32),SUMIF($Q$3:$Q$32,$B3,$S$3:$S$32))</f>
        <v>7</v>
      </c>
      <c r="G3" s="3">
        <f>SUM($H3*5,$I3*3,$J3*1)</f>
        <v>23</v>
      </c>
      <c r="H3" s="3" cm="1">
        <f t="array" ref="H3">SUM(IF(($R$3:$R$32&gt;$S$3:$S$32) * ($P$3:$P$32=$B3),1,0), IF(($R$3:$R$32&lt;$S$3:$S$32) * ($Q$3:$Q$32=$B3),1,0))</f>
        <v>4</v>
      </c>
      <c r="I3" s="3" cm="1">
        <f t="array" ref="I3">SUM(IF(($R$3:$R$32=$S$3:$S$32)*($P$3:$P$32=$B3),1,0),IF(($R$3:$R$32=$S$3:$S$32)*($Q$3:$Q$32=$B3),1,0))</f>
        <v>1</v>
      </c>
      <c r="J3" s="3" cm="1">
        <f t="array" ref="J3">SUM(IF(($R$3:$R$32&lt;$S$3:$S$32) * ($P$3:$P$32=$B3),1,0), IF(($R$3:$R$32&gt;$S$3:$S$32) * ($Q$3:$Q$32=$B3),1,0))</f>
        <v>0</v>
      </c>
      <c r="P3" s="5" t="s">
        <v>0</v>
      </c>
      <c r="Q3" s="5" t="s">
        <v>1</v>
      </c>
      <c r="R3" s="4">
        <v>0</v>
      </c>
      <c r="S3" s="4">
        <v>1</v>
      </c>
    </row>
    <row r="4" spans="2:19" x14ac:dyDescent="0.3">
      <c r="B4" s="5" t="s">
        <v>10</v>
      </c>
      <c r="C4" s="6">
        <v>44722</v>
      </c>
      <c r="D4" s="4">
        <v>2</v>
      </c>
      <c r="E4" s="3">
        <f>SUM($H4*3,$I4*1,$J4*0)</f>
        <v>10</v>
      </c>
      <c r="F4" s="3">
        <f>SUM(SUMIF($P$3:$P$32,$B4,$R$3:$R$32),SUMIF($Q$3:$Q$32,$B4,$S$3:$S$32))</f>
        <v>12</v>
      </c>
      <c r="G4" s="3">
        <f>SUM($H4*5,$I4*3,$J4*1)</f>
        <v>19</v>
      </c>
      <c r="H4" s="3" cm="1">
        <f t="array" ref="H4">SUM(IF(($R$3:$R$32&gt;$S$3:$S$32) * ($P$3:$P$32=$B4),1,0), IF(($R$3:$R$32&lt;$S$3:$S$32) * ($Q$3:$Q$32=$B4),1,0))</f>
        <v>3</v>
      </c>
      <c r="I4" s="3" cm="1">
        <f t="array" ref="I4">SUM(IF(($R$3:$R$32=$S$3:$S$32)*($P$3:$P$32=$B4),1,0),IF(($R$3:$R$32=$S$3:$S$32)*($Q$3:$Q$32=$B4),1,0))</f>
        <v>1</v>
      </c>
      <c r="J4" s="3" cm="1">
        <f t="array" ref="J4">SUM(IF(($R$3:$R$32&lt;$S$3:$S$32) * ($P$3:$P$32=$B4),1,0), IF(($R$3:$R$32&gt;$S$3:$S$32) * ($Q$3:$Q$32=$B4),1,0))</f>
        <v>1</v>
      </c>
      <c r="P4" s="5" t="s">
        <v>0</v>
      </c>
      <c r="Q4" s="5" t="s">
        <v>2</v>
      </c>
      <c r="R4" s="4">
        <v>1</v>
      </c>
      <c r="S4" s="4">
        <v>3</v>
      </c>
    </row>
    <row r="5" spans="2:19" x14ac:dyDescent="0.3">
      <c r="B5" s="5" t="s">
        <v>8</v>
      </c>
      <c r="C5" s="6">
        <v>44724</v>
      </c>
      <c r="D5" s="4">
        <v>2</v>
      </c>
      <c r="E5" s="3">
        <f>SUM($H5*3,$I5*1,$J5*0)</f>
        <v>9</v>
      </c>
      <c r="F5" s="3">
        <f>SUM(SUMIF($P$3:$P$32,$B5,$R$3:$R$32),SUMIF($Q$3:$Q$32,$B5,$S$3:$S$32))</f>
        <v>10</v>
      </c>
      <c r="G5" s="3">
        <f>SUM($H5*5,$I5*3,$J5*1)</f>
        <v>17</v>
      </c>
      <c r="H5" s="3" cm="1">
        <f t="array" ref="H5">SUM(IF(($R$3:$R$32&gt;$S$3:$S$32) * ($P$3:$P$32=$B5),1,0), IF(($R$3:$R$32&lt;$S$3:$S$32) * ($Q$3:$Q$32=$B5),1,0))</f>
        <v>3</v>
      </c>
      <c r="I5" s="3" cm="1">
        <f t="array" ref="I5">SUM(IF(($R$3:$R$32=$S$3:$S$32)*($P$3:$P$32=$B5),1,0),IF(($R$3:$R$32=$S$3:$S$32)*($Q$3:$Q$32=$B5),1,0))</f>
        <v>0</v>
      </c>
      <c r="J5" s="3" cm="1">
        <f t="array" ref="J5">SUM(IF(($R$3:$R$32&lt;$S$3:$S$32) * ($P$3:$P$32=$B5),1,0), IF(($R$3:$R$32&gt;$S$3:$S$32) * ($Q$3:$Q$32=$B5),1,0))</f>
        <v>2</v>
      </c>
      <c r="P5" s="5" t="s">
        <v>0</v>
      </c>
      <c r="Q5" s="5" t="s">
        <v>3</v>
      </c>
      <c r="R5" s="4">
        <v>2</v>
      </c>
      <c r="S5" s="4">
        <v>2</v>
      </c>
    </row>
    <row r="6" spans="2:19" x14ac:dyDescent="0.3">
      <c r="B6" s="5" t="s">
        <v>1</v>
      </c>
      <c r="C6" s="6">
        <v>44683</v>
      </c>
      <c r="D6" s="4">
        <v>1</v>
      </c>
      <c r="E6" s="3">
        <f>SUM($H6*3,$I6*1,$J6*0)</f>
        <v>8</v>
      </c>
      <c r="F6" s="3">
        <f>SUM(SUMIF($P$3:$P$32,$B6,$R$3:$R$32),SUMIF($Q$3:$Q$32,$B6,$S$3:$S$32))</f>
        <v>7</v>
      </c>
      <c r="G6" s="3">
        <f>SUM($H6*5,$I6*3,$J6*1)</f>
        <v>17</v>
      </c>
      <c r="H6" s="3" cm="1">
        <f t="array" ref="H6">SUM(IF(($R$3:$R$32&gt;$S$3:$S$32) * ($P$3:$P$32=$B6),1,0), IF(($R$3:$R$32&lt;$S$3:$S$32) * ($Q$3:$Q$32=$B6),1,0))</f>
        <v>2</v>
      </c>
      <c r="I6" s="3" cm="1">
        <f t="array" ref="I6">SUM(IF(($R$3:$R$32=$S$3:$S$32)*($P$3:$P$32=$B6),1,0),IF(($R$3:$R$32=$S$3:$S$32)*($Q$3:$Q$32=$B6),1,0))</f>
        <v>2</v>
      </c>
      <c r="J6" s="3" cm="1">
        <f t="array" ref="J6">SUM(IF(($R$3:$R$32&lt;$S$3:$S$32) * ($P$3:$P$32=$B6),1,0), IF(($R$3:$R$32&gt;$S$3:$S$32) * ($Q$3:$Q$32=$B6),1,0))</f>
        <v>1</v>
      </c>
      <c r="P6" s="5" t="s">
        <v>0</v>
      </c>
      <c r="Q6" s="5" t="s">
        <v>4</v>
      </c>
      <c r="R6" s="4">
        <v>2</v>
      </c>
      <c r="S6" s="4">
        <v>4</v>
      </c>
    </row>
    <row r="7" spans="2:19" x14ac:dyDescent="0.3">
      <c r="B7" s="5" t="s">
        <v>4</v>
      </c>
      <c r="C7" s="6">
        <v>44717</v>
      </c>
      <c r="D7" s="4">
        <v>1</v>
      </c>
      <c r="E7" s="3">
        <f>SUM($H7*3,$I7*1,$J7*0)</f>
        <v>7</v>
      </c>
      <c r="F7" s="3">
        <f>SUM(SUMIF($P$3:$P$32,$B7,$R$3:$R$32),SUMIF($Q$3:$Q$32,$B7,$S$3:$S$32))</f>
        <v>10</v>
      </c>
      <c r="G7" s="3">
        <f>SUM($H7*5,$I7*3,$J7*1)</f>
        <v>15</v>
      </c>
      <c r="H7" s="3" cm="1">
        <f t="array" ref="H7">SUM(IF(($R$3:$R$32&gt;$S$3:$S$32) * ($P$3:$P$32=$B7),1,0), IF(($R$3:$R$32&lt;$S$3:$S$32) * ($Q$3:$Q$32=$B7),1,0))</f>
        <v>2</v>
      </c>
      <c r="I7" s="3" cm="1">
        <f t="array" ref="I7">SUM(IF(($R$3:$R$32=$S$3:$S$32)*($P$3:$P$32=$B7),1,0),IF(($R$3:$R$32=$S$3:$S$32)*($Q$3:$Q$32=$B7),1,0))</f>
        <v>1</v>
      </c>
      <c r="J7" s="3" cm="1">
        <f t="array" ref="J7">SUM(IF(($R$3:$R$32&lt;$S$3:$S$32) * ($P$3:$P$32=$B7),1,0), IF(($R$3:$R$32&gt;$S$3:$S$32) * ($Q$3:$Q$32=$B7),1,0))</f>
        <v>2</v>
      </c>
      <c r="P7" s="5" t="s">
        <v>0</v>
      </c>
      <c r="Q7" s="5" t="s">
        <v>5</v>
      </c>
      <c r="R7" s="4">
        <v>3</v>
      </c>
      <c r="S7" s="4">
        <v>3</v>
      </c>
    </row>
    <row r="8" spans="2:19" x14ac:dyDescent="0.3">
      <c r="B8" s="5" t="s">
        <v>7</v>
      </c>
      <c r="C8" s="6">
        <v>44725</v>
      </c>
      <c r="D8" s="4">
        <v>2</v>
      </c>
      <c r="E8" s="3">
        <f>SUM($H8*3,$I8*1,$J8*0)</f>
        <v>6</v>
      </c>
      <c r="F8" s="3">
        <f>SUM(SUMIF($P$3:$P$32,$B8,$R$3:$R$32),SUMIF($Q$3:$Q$32,$B8,$S$3:$S$32))</f>
        <v>10</v>
      </c>
      <c r="G8" s="3">
        <f>SUM($H8*5,$I8*3,$J8*1)</f>
        <v>13</v>
      </c>
      <c r="H8" s="3" cm="1">
        <f t="array" ref="H8">SUM(IF(($R$3:$R$32&gt;$S$3:$S$32) * ($P$3:$P$32=$B8),1,0), IF(($R$3:$R$32&lt;$S$3:$S$32) * ($Q$3:$Q$32=$B8),1,0))</f>
        <v>2</v>
      </c>
      <c r="I8" s="3" cm="1">
        <f t="array" ref="I8">SUM(IF(($R$3:$R$32=$S$3:$S$32)*($P$3:$P$32=$B8),1,0),IF(($R$3:$R$32=$S$3:$S$32)*($Q$3:$Q$32=$B8),1,0))</f>
        <v>0</v>
      </c>
      <c r="J8" s="3" cm="1">
        <f t="array" ref="J8">SUM(IF(($R$3:$R$32&lt;$S$3:$S$32) * ($P$3:$P$32=$B8),1,0), IF(($R$3:$R$32&gt;$S$3:$S$32) * ($Q$3:$Q$32=$B8),1,0))</f>
        <v>3</v>
      </c>
      <c r="P8" s="5" t="s">
        <v>1</v>
      </c>
      <c r="Q8" s="5" t="s">
        <v>2</v>
      </c>
      <c r="R8" s="4">
        <v>0</v>
      </c>
      <c r="S8" s="4">
        <v>1</v>
      </c>
    </row>
    <row r="9" spans="2:19" x14ac:dyDescent="0.3">
      <c r="B9" s="5" t="s">
        <v>6</v>
      </c>
      <c r="C9" s="6">
        <v>44726</v>
      </c>
      <c r="D9" s="4">
        <v>2</v>
      </c>
      <c r="E9" s="3">
        <f>SUM($H9*3,$I9*1,$J9*0)</f>
        <v>6</v>
      </c>
      <c r="F9" s="3">
        <f>SUM(SUMIF($P$3:$P$32,$B9,$R$3:$R$32),SUMIF($Q$3:$Q$32,$B9,$S$3:$S$32))</f>
        <v>6</v>
      </c>
      <c r="G9" s="3">
        <f>SUM($H9*5,$I9*3,$J9*1)</f>
        <v>13</v>
      </c>
      <c r="H9" s="3" cm="1">
        <f t="array" ref="H9">SUM(IF(($R$3:$R$32&gt;$S$3:$S$32) * ($P$3:$P$32=$B9),1,0), IF(($R$3:$R$32&lt;$S$3:$S$32) * ($Q$3:$Q$32=$B9),1,0))</f>
        <v>2</v>
      </c>
      <c r="I9" s="3" cm="1">
        <f t="array" ref="I9">SUM(IF(($R$3:$R$32=$S$3:$S$32)*($P$3:$P$32=$B9),1,0),IF(($R$3:$R$32=$S$3:$S$32)*($Q$3:$Q$32=$B9),1,0))</f>
        <v>0</v>
      </c>
      <c r="J9" s="3" cm="1">
        <f t="array" ref="J9">SUM(IF(($R$3:$R$32&lt;$S$3:$S$32) * ($P$3:$P$32=$B9),1,0), IF(($R$3:$R$32&gt;$S$3:$S$32) * ($Q$3:$Q$32=$B9),1,0))</f>
        <v>3</v>
      </c>
      <c r="P9" s="5" t="s">
        <v>1</v>
      </c>
      <c r="Q9" s="5" t="s">
        <v>3</v>
      </c>
      <c r="R9" s="4">
        <v>2</v>
      </c>
      <c r="S9" s="4">
        <v>2</v>
      </c>
    </row>
    <row r="10" spans="2:19" x14ac:dyDescent="0.3">
      <c r="B10" s="5" t="s">
        <v>5</v>
      </c>
      <c r="C10" s="6">
        <v>44727</v>
      </c>
      <c r="D10" s="4">
        <v>1</v>
      </c>
      <c r="E10" s="3">
        <f>SUM($H10*3,$I10*1,$J10*0)</f>
        <v>5</v>
      </c>
      <c r="F10" s="3">
        <f>SUM(SUMIF($P$3:$P$32,$B10,$R$3:$R$32),SUMIF($Q$3:$Q$32,$B10,$S$3:$S$32))</f>
        <v>8</v>
      </c>
      <c r="G10" s="3">
        <f>SUM($H10*5,$I10*3,$J10*1)</f>
        <v>13</v>
      </c>
      <c r="H10" s="3" cm="1">
        <f t="array" ref="H10">SUM(IF(($R$3:$R$32&gt;$S$3:$S$32) * ($P$3:$P$32=$B10),1,0), IF(($R$3:$R$32&lt;$S$3:$S$32) * ($Q$3:$Q$32=$B10),1,0))</f>
        <v>1</v>
      </c>
      <c r="I10" s="3" cm="1">
        <f t="array" ref="I10">SUM(IF(($R$3:$R$32=$S$3:$S$32)*($P$3:$P$32=$B10),1,0),IF(($R$3:$R$32=$S$3:$S$32)*($Q$3:$Q$32=$B10),1,0))</f>
        <v>2</v>
      </c>
      <c r="J10" s="3" cm="1">
        <f t="array" ref="J10">SUM(IF(($R$3:$R$32&lt;$S$3:$S$32) * ($P$3:$P$32=$B10),1,0), IF(($R$3:$R$32&gt;$S$3:$S$32) * ($Q$3:$Q$32=$B10),1,0))</f>
        <v>2</v>
      </c>
      <c r="P10" s="5" t="s">
        <v>1</v>
      </c>
      <c r="Q10" s="5" t="s">
        <v>4</v>
      </c>
      <c r="R10" s="4">
        <v>4</v>
      </c>
      <c r="S10" s="4">
        <v>0</v>
      </c>
    </row>
    <row r="11" spans="2:19" x14ac:dyDescent="0.3">
      <c r="B11" s="5" t="s">
        <v>3</v>
      </c>
      <c r="C11" s="6">
        <v>44716</v>
      </c>
      <c r="D11" s="4">
        <v>1</v>
      </c>
      <c r="E11" s="3">
        <f>SUM($H11*3,$I11*1,$J11*0)</f>
        <v>5</v>
      </c>
      <c r="F11" s="3">
        <f>SUM(SUMIF($P$3:$P$32,$B11,$R$3:$R$32),SUMIF($Q$3:$Q$32,$B11,$S$3:$S$32))</f>
        <v>6</v>
      </c>
      <c r="G11" s="3">
        <f>SUM($H11*5,$I11*3,$J11*1)</f>
        <v>13</v>
      </c>
      <c r="H11" s="3" cm="1">
        <f t="array" ref="H11">SUM(IF(($R$3:$R$32&gt;$S$3:$S$32) * ($P$3:$P$32=$B11),1,0), IF(($R$3:$R$32&lt;$S$3:$S$32) * ($Q$3:$Q$32=$B11),1,0))</f>
        <v>1</v>
      </c>
      <c r="I11" s="3" cm="1">
        <f t="array" ref="I11">SUM(IF(($R$3:$R$32=$S$3:$S$32)*($P$3:$P$32=$B11),1,0),IF(($R$3:$R$32=$S$3:$S$32)*($Q$3:$Q$32=$B11),1,0))</f>
        <v>2</v>
      </c>
      <c r="J11" s="3" cm="1">
        <f t="array" ref="J11">SUM(IF(($R$3:$R$32&lt;$S$3:$S$32) * ($P$3:$P$32=$B11),1,0), IF(($R$3:$R$32&gt;$S$3:$S$32) * ($Q$3:$Q$32=$B11),1,0))</f>
        <v>2</v>
      </c>
      <c r="P11" s="5" t="s">
        <v>1</v>
      </c>
      <c r="Q11" s="5" t="s">
        <v>5</v>
      </c>
      <c r="R11" s="4">
        <v>0</v>
      </c>
      <c r="S11" s="4">
        <v>0</v>
      </c>
    </row>
    <row r="12" spans="2:19" x14ac:dyDescent="0.3">
      <c r="B12" s="5" t="s">
        <v>0</v>
      </c>
      <c r="C12" s="6">
        <v>44652</v>
      </c>
      <c r="D12" s="4">
        <v>1</v>
      </c>
      <c r="E12" s="3">
        <f>SUM($H12*3,$I12*1,$J12*0)</f>
        <v>2</v>
      </c>
      <c r="F12" s="3">
        <f>SUM(SUMIF($P$3:$P$32,$B12,$R$3:$R$32),SUMIF($Q$3:$Q$32,$B12,$S$3:$S$32))</f>
        <v>8</v>
      </c>
      <c r="G12" s="3">
        <f>SUM($H12*5,$I12*3,$J12*1)</f>
        <v>9</v>
      </c>
      <c r="H12" s="3" cm="1">
        <f t="array" ref="H12">SUM(IF(($R$3:$R$32&gt;$S$3:$S$32) * ($P$3:$P$32=$B12),1,0), IF(($R$3:$R$32&lt;$S$3:$S$32) * ($Q$3:$Q$32=$B12),1,0))</f>
        <v>0</v>
      </c>
      <c r="I12" s="3" cm="1">
        <f t="array" ref="I12">SUM(IF(($R$3:$R$32=$S$3:$S$32)*($P$3:$P$32=$B12),1,0),IF(($R$3:$R$32=$S$3:$S$32)*($Q$3:$Q$32=$B12),1,0))</f>
        <v>2</v>
      </c>
      <c r="J12" s="3" cm="1">
        <f t="array" ref="J12">SUM(IF(($R$3:$R$32&lt;$S$3:$S$32) * ($P$3:$P$32=$B12),1,0), IF(($R$3:$R$32&gt;$S$3:$S$32) * ($Q$3:$Q$32=$B12),1,0))</f>
        <v>3</v>
      </c>
      <c r="P12" s="5" t="s">
        <v>2</v>
      </c>
      <c r="Q12" s="5" t="s">
        <v>3</v>
      </c>
      <c r="R12" s="4">
        <v>2</v>
      </c>
      <c r="S12" s="4">
        <v>0</v>
      </c>
    </row>
    <row r="13" spans="2:19" x14ac:dyDescent="0.3">
      <c r="B13" s="5" t="s">
        <v>9</v>
      </c>
      <c r="C13" s="6">
        <v>44723</v>
      </c>
      <c r="D13" s="4">
        <v>2</v>
      </c>
      <c r="E13" s="3">
        <f>SUM($H13*3,$I13*1,$J13*0)</f>
        <v>0</v>
      </c>
      <c r="F13" s="3">
        <f>SUM(SUMIF($P$3:$P$32,$B13,$R$3:$R$32),SUMIF($Q$3:$Q$32,$B13,$S$3:$S$32))</f>
        <v>2</v>
      </c>
      <c r="G13" s="3">
        <f>SUM($H13*5,$I13*3,$J13*1)</f>
        <v>5</v>
      </c>
      <c r="H13" s="3" cm="1">
        <f t="array" ref="H13">SUM(IF(($R$3:$R$32&gt;$S$3:$S$32) * ($P$3:$P$32=$B13),1,0), IF(($R$3:$R$32&lt;$S$3:$S$32) * ($Q$3:$Q$32=$B13),1,0))</f>
        <v>0</v>
      </c>
      <c r="I13" s="3" cm="1">
        <f t="array" ref="I13">SUM(IF(($R$3:$R$32=$S$3:$S$32)*($P$3:$P$32=$B13),1,0),IF(($R$3:$R$32=$S$3:$S$32)*($Q$3:$Q$32=$B13),1,0))</f>
        <v>0</v>
      </c>
      <c r="J13" s="3" cm="1">
        <f t="array" ref="J13">SUM(IF(($R$3:$R$32&lt;$S$3:$S$32) * ($P$3:$P$32=$B13),1,0), IF(($R$3:$R$32&gt;$S$3:$S$32) * ($Q$3:$Q$32=$B13),1,0))</f>
        <v>5</v>
      </c>
      <c r="P13" s="5" t="s">
        <v>2</v>
      </c>
      <c r="Q13" s="5" t="s">
        <v>4</v>
      </c>
      <c r="R13" s="4">
        <v>0</v>
      </c>
      <c r="S13" s="4">
        <v>0</v>
      </c>
    </row>
    <row r="14" spans="2:19" x14ac:dyDescent="0.3">
      <c r="F14" s="3"/>
      <c r="G14" s="3"/>
      <c r="H14" s="3"/>
      <c r="I14" s="3"/>
      <c r="P14" s="5" t="s">
        <v>2</v>
      </c>
      <c r="Q14" s="5" t="s">
        <v>5</v>
      </c>
      <c r="R14" s="4">
        <v>1</v>
      </c>
      <c r="S14" s="4">
        <v>0</v>
      </c>
    </row>
    <row r="15" spans="2:19" x14ac:dyDescent="0.3">
      <c r="F15" s="3"/>
      <c r="G15" s="3"/>
      <c r="H15" s="3"/>
      <c r="I15" s="3"/>
      <c r="P15" s="5" t="s">
        <v>3</v>
      </c>
      <c r="Q15" s="5" t="s">
        <v>4</v>
      </c>
      <c r="R15" s="4">
        <v>0</v>
      </c>
      <c r="S15" s="4">
        <v>3</v>
      </c>
    </row>
    <row r="16" spans="2:19" x14ac:dyDescent="0.3">
      <c r="B16" s="1" t="s">
        <v>19</v>
      </c>
      <c r="F16" s="3"/>
      <c r="G16" s="3"/>
      <c r="H16" s="3"/>
      <c r="I16" s="3"/>
      <c r="P16" s="5" t="s">
        <v>3</v>
      </c>
      <c r="Q16" s="5" t="s">
        <v>5</v>
      </c>
      <c r="R16" s="4">
        <v>2</v>
      </c>
      <c r="S16" s="4">
        <v>1</v>
      </c>
    </row>
    <row r="17" spans="2:19" x14ac:dyDescent="0.3">
      <c r="F17" s="3"/>
      <c r="G17" s="3"/>
      <c r="H17" s="3"/>
      <c r="I17" s="3"/>
      <c r="P17" s="5" t="s">
        <v>4</v>
      </c>
      <c r="Q17" s="5" t="s">
        <v>5</v>
      </c>
      <c r="R17" s="4">
        <v>3</v>
      </c>
      <c r="S17" s="4">
        <v>4</v>
      </c>
    </row>
    <row r="18" spans="2:19" x14ac:dyDescent="0.3">
      <c r="B18" s="1" t="s">
        <v>20</v>
      </c>
      <c r="F18" s="3"/>
      <c r="G18" s="3"/>
      <c r="H18" s="3"/>
      <c r="I18" s="3"/>
      <c r="P18" s="5" t="s">
        <v>6</v>
      </c>
      <c r="Q18" s="5" t="s">
        <v>7</v>
      </c>
      <c r="R18" s="4">
        <v>3</v>
      </c>
      <c r="S18" s="4">
        <v>2</v>
      </c>
    </row>
    <row r="19" spans="2:19" x14ac:dyDescent="0.3">
      <c r="F19" s="3"/>
      <c r="G19" s="3"/>
      <c r="H19" s="3"/>
      <c r="I19" s="3"/>
      <c r="P19" s="5" t="s">
        <v>6</v>
      </c>
      <c r="Q19" s="5" t="s">
        <v>8</v>
      </c>
      <c r="R19" s="4">
        <v>0</v>
      </c>
      <c r="S19" s="4">
        <v>4</v>
      </c>
    </row>
    <row r="20" spans="2:19" x14ac:dyDescent="0.3">
      <c r="B20" s="1" t="s">
        <v>21</v>
      </c>
      <c r="F20" s="3"/>
      <c r="G20" s="3"/>
      <c r="H20" s="3"/>
      <c r="I20" s="3"/>
      <c r="P20" s="5" t="s">
        <v>6</v>
      </c>
      <c r="Q20" s="5" t="s">
        <v>9</v>
      </c>
      <c r="R20" s="4">
        <v>1</v>
      </c>
      <c r="S20" s="4">
        <v>0</v>
      </c>
    </row>
    <row r="21" spans="2:19" x14ac:dyDescent="0.3">
      <c r="F21" s="3"/>
      <c r="G21" s="3"/>
      <c r="H21" s="3"/>
      <c r="I21" s="3"/>
      <c r="P21" s="5" t="s">
        <v>6</v>
      </c>
      <c r="Q21" s="5" t="s">
        <v>10</v>
      </c>
      <c r="R21" s="4">
        <v>1</v>
      </c>
      <c r="S21" s="4">
        <v>4</v>
      </c>
    </row>
    <row r="22" spans="2:19" x14ac:dyDescent="0.3">
      <c r="B22" s="1" t="s">
        <v>22</v>
      </c>
      <c r="F22" s="3"/>
      <c r="G22" s="3"/>
      <c r="H22" s="3"/>
      <c r="I22" s="3"/>
      <c r="P22" s="5" t="s">
        <v>6</v>
      </c>
      <c r="Q22" s="5" t="s">
        <v>11</v>
      </c>
      <c r="R22" s="4">
        <v>1</v>
      </c>
      <c r="S22" s="4">
        <v>4</v>
      </c>
    </row>
    <row r="23" spans="2:19" x14ac:dyDescent="0.3">
      <c r="F23" s="3"/>
      <c r="G23" s="3"/>
      <c r="H23" s="3"/>
      <c r="I23" s="3"/>
      <c r="P23" s="5" t="s">
        <v>7</v>
      </c>
      <c r="Q23" s="5" t="s">
        <v>8</v>
      </c>
      <c r="R23" s="4">
        <v>2</v>
      </c>
      <c r="S23" s="4">
        <v>0</v>
      </c>
    </row>
    <row r="24" spans="2:19" x14ac:dyDescent="0.3">
      <c r="B24" s="1" t="s">
        <v>23</v>
      </c>
      <c r="F24" s="3"/>
      <c r="G24" s="3"/>
      <c r="H24" s="3"/>
      <c r="I24" s="3"/>
      <c r="P24" s="5" t="s">
        <v>7</v>
      </c>
      <c r="Q24" s="5" t="s">
        <v>9</v>
      </c>
      <c r="R24" s="4">
        <v>3</v>
      </c>
      <c r="S24" s="4">
        <v>0</v>
      </c>
    </row>
    <row r="25" spans="2:19" x14ac:dyDescent="0.3">
      <c r="F25" s="3"/>
      <c r="G25" s="3"/>
      <c r="H25" s="3"/>
      <c r="I25" s="3"/>
      <c r="P25" s="5" t="s">
        <v>7</v>
      </c>
      <c r="Q25" s="5" t="s">
        <v>10</v>
      </c>
      <c r="R25" s="4">
        <v>3</v>
      </c>
      <c r="S25" s="4">
        <v>4</v>
      </c>
    </row>
    <row r="26" spans="2:19" x14ac:dyDescent="0.3">
      <c r="F26" s="3" cm="1">
        <f t="array" ref="F26">SUM(IF(OR($R$3:$R$32&gt;$S3:$S$32,$P$3:P$32=$B$2),1,0))</f>
        <v>1</v>
      </c>
      <c r="G26" s="3"/>
      <c r="H26" s="3"/>
      <c r="I26" s="3"/>
      <c r="P26" s="5" t="s">
        <v>7</v>
      </c>
      <c r="Q26" s="5" t="s">
        <v>11</v>
      </c>
      <c r="R26" s="4">
        <v>0</v>
      </c>
      <c r="S26" s="4">
        <v>1</v>
      </c>
    </row>
    <row r="27" spans="2:19" x14ac:dyDescent="0.3">
      <c r="F27" s="3"/>
      <c r="G27" s="3"/>
      <c r="H27" s="3"/>
      <c r="I27" s="3"/>
      <c r="P27" s="5" t="s">
        <v>8</v>
      </c>
      <c r="Q27" s="5" t="s">
        <v>9</v>
      </c>
      <c r="R27" s="4">
        <v>2</v>
      </c>
      <c r="S27" s="4">
        <v>1</v>
      </c>
    </row>
    <row r="28" spans="2:19" x14ac:dyDescent="0.3">
      <c r="F28" s="3"/>
      <c r="G28" s="3"/>
      <c r="H28" s="3"/>
      <c r="I28" s="3"/>
      <c r="P28" s="5" t="s">
        <v>8</v>
      </c>
      <c r="Q28" s="5" t="s">
        <v>10</v>
      </c>
      <c r="R28" s="4">
        <v>3</v>
      </c>
      <c r="S28" s="4">
        <v>0</v>
      </c>
    </row>
    <row r="29" spans="2:19" x14ac:dyDescent="0.3">
      <c r="F29" s="3"/>
      <c r="G29" s="3"/>
      <c r="H29" s="3"/>
      <c r="I29" s="3"/>
      <c r="P29" s="5" t="s">
        <v>8</v>
      </c>
      <c r="Q29" s="5" t="s">
        <v>11</v>
      </c>
      <c r="R29" s="4">
        <v>1</v>
      </c>
      <c r="S29" s="4">
        <v>3</v>
      </c>
    </row>
    <row r="30" spans="2:19" x14ac:dyDescent="0.3">
      <c r="F30" s="3"/>
      <c r="G30" s="3"/>
      <c r="H30" s="3"/>
      <c r="I30" s="3"/>
      <c r="P30" s="5" t="s">
        <v>9</v>
      </c>
      <c r="Q30" s="5" t="s">
        <v>10</v>
      </c>
      <c r="R30" s="4">
        <v>1</v>
      </c>
      <c r="S30" s="4">
        <v>4</v>
      </c>
    </row>
    <row r="31" spans="2:19" x14ac:dyDescent="0.3">
      <c r="F31" s="3"/>
      <c r="G31" s="3"/>
      <c r="H31" s="3"/>
      <c r="I31" s="3"/>
      <c r="P31" s="5" t="s">
        <v>9</v>
      </c>
      <c r="Q31" s="5" t="s">
        <v>11</v>
      </c>
      <c r="R31" s="4">
        <v>0</v>
      </c>
      <c r="S31" s="4">
        <v>3</v>
      </c>
    </row>
    <row r="32" spans="2:19" x14ac:dyDescent="0.3">
      <c r="J32" s="2"/>
      <c r="K32" s="2"/>
      <c r="P32" s="5" t="s">
        <v>10</v>
      </c>
      <c r="Q32" s="5" t="s">
        <v>11</v>
      </c>
      <c r="R32" s="4">
        <v>0</v>
      </c>
      <c r="S32" s="4">
        <v>0</v>
      </c>
    </row>
  </sheetData>
  <autoFilter ref="B1:J13" xr:uid="{083C1EEA-4ACC-F44B-AE01-880B56A1AC5B}">
    <sortState xmlns:xlrd2="http://schemas.microsoft.com/office/spreadsheetml/2017/richdata2" ref="B2:J13">
      <sortCondition descending="1" ref="E2:E13"/>
      <sortCondition descending="1" ref="F2:F13"/>
      <sortCondition descending="1" ref="G2:G13"/>
      <sortCondition ref="C2:C1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2022-07-15T09:11:17Z</dcterms:created>
  <dcterms:modified xsi:type="dcterms:W3CDTF">2022-07-15T10:20:39Z</dcterms:modified>
</cp:coreProperties>
</file>