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to/Documents/"/>
    </mc:Choice>
  </mc:AlternateContent>
  <xr:revisionPtr revIDLastSave="0" documentId="13_ncr:40009_{F212C23D-9994-D448-82EB-0B2E2DD8AABD}" xr6:coauthVersionLast="47" xr6:coauthVersionMax="47" xr10:uidLastSave="{00000000-0000-0000-0000-000000000000}"/>
  <bookViews>
    <workbookView xWindow="9180" yWindow="500" windowWidth="19360" windowHeight="16940" firstSheet="19" activeTab="28"/>
  </bookViews>
  <sheets>
    <sheet name="201901" sheetId="3" r:id="rId1"/>
    <sheet name="201902" sheetId="7" r:id="rId2"/>
    <sheet name="201903" sheetId="8" r:id="rId3"/>
    <sheet name="201904" sheetId="2" r:id="rId4"/>
    <sheet name="201905" sheetId="10" r:id="rId5"/>
    <sheet name="201906" sheetId="11" r:id="rId6"/>
    <sheet name="201907" sheetId="12" r:id="rId7"/>
    <sheet name="201908" sheetId="13" r:id="rId8"/>
    <sheet name="201909" sheetId="14" r:id="rId9"/>
    <sheet name="201910" sheetId="15" r:id="rId10"/>
    <sheet name="201911" sheetId="16" r:id="rId11"/>
    <sheet name="201912" sheetId="22" r:id="rId12"/>
    <sheet name="202001" sheetId="23" r:id="rId13"/>
    <sheet name="202002" sheetId="24" r:id="rId14"/>
    <sheet name="202003" sheetId="25" r:id="rId15"/>
    <sheet name="202004" sheetId="26" r:id="rId16"/>
    <sheet name="202005" sheetId="27" r:id="rId17"/>
    <sheet name="202006" sheetId="28" r:id="rId18"/>
    <sheet name="202007" sheetId="29" r:id="rId19"/>
    <sheet name="202008" sheetId="30" r:id="rId20"/>
    <sheet name="202009" sheetId="21" r:id="rId21"/>
    <sheet name="202010" sheetId="20" r:id="rId22"/>
    <sheet name="202011" sheetId="19" r:id="rId23"/>
    <sheet name="202012" sheetId="18" r:id="rId24"/>
    <sheet name="202101" sheetId="6" r:id="rId25"/>
    <sheet name="202102" sheetId="5" r:id="rId26"/>
    <sheet name="202103" sheetId="4" r:id="rId27"/>
    <sheet name="202104" sheetId="1" r:id="rId28"/>
    <sheet name="まとめ" sheetId="9" r:id="rId29"/>
  </sheets>
  <definedNames>
    <definedName name="_xlchart.v1.0" hidden="1">まとめ!$I$3:$I$30</definedName>
    <definedName name="_xlchart.v1.1" hidden="1">まとめ!$J$3:$J$30</definedName>
    <definedName name="_xlchart.v1.2" hidden="1">まとめ!$I$3:$I$30</definedName>
    <definedName name="_xlchart.v1.3" hidden="1">まとめ!$J$3:$J$30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9" l="1"/>
  <c r="H31" i="9"/>
  <c r="G32" i="9"/>
  <c r="H32" i="9"/>
  <c r="G33" i="9"/>
  <c r="H33" i="9"/>
  <c r="G34" i="9"/>
  <c r="H34" i="9"/>
  <c r="G35" i="9"/>
  <c r="H35" i="9"/>
  <c r="G36" i="9"/>
  <c r="H36" i="9"/>
  <c r="G37" i="9"/>
  <c r="H37" i="9"/>
  <c r="G38" i="9"/>
  <c r="H38" i="9"/>
  <c r="E12" i="1"/>
  <c r="E12" i="2"/>
  <c r="D4" i="9"/>
  <c r="F5" i="9" a="1"/>
  <c r="E7" i="9" a="1"/>
  <c r="D12" i="9"/>
  <c r="F13" i="9" a="1"/>
  <c r="E15" i="9" a="1"/>
  <c r="D20" i="9"/>
  <c r="F21" i="9" a="1"/>
  <c r="E23" i="9" a="1"/>
  <c r="D28" i="9"/>
  <c r="F29" i="9" a="1"/>
  <c r="E14" i="9" a="1"/>
  <c r="D19" i="9"/>
  <c r="D27" i="9"/>
  <c r="E11" i="9" a="1"/>
  <c r="E19" i="9" a="1"/>
  <c r="F25" i="9" a="1"/>
  <c r="D13" i="9"/>
  <c r="F22" i="9" a="1"/>
  <c r="F30" i="9" a="1"/>
  <c r="D10" i="9"/>
  <c r="E4" i="9" a="1"/>
  <c r="D9" i="9"/>
  <c r="F10" i="9" a="1"/>
  <c r="E12" i="9" a="1"/>
  <c r="D17" i="9"/>
  <c r="F18" i="9" a="1"/>
  <c r="E20" i="9" a="1"/>
  <c r="D25" i="9"/>
  <c r="F26" i="9" a="1"/>
  <c r="E28" i="9" a="1"/>
  <c r="F12" i="9" a="1"/>
  <c r="F20" i="9" a="1"/>
  <c r="F28" i="9" a="1"/>
  <c r="D16" i="9"/>
  <c r="E27" i="9" a="1"/>
  <c r="F6" i="9" a="1"/>
  <c r="D21" i="9"/>
  <c r="D29" i="9"/>
  <c r="D18" i="9"/>
  <c r="D26" i="9"/>
  <c r="D6" i="9"/>
  <c r="F7" i="9" a="1"/>
  <c r="E9" i="9" a="1"/>
  <c r="D14" i="9"/>
  <c r="F15" i="9" a="1"/>
  <c r="E17" i="9" a="1"/>
  <c r="D22" i="9"/>
  <c r="F23" i="9" a="1"/>
  <c r="E25" i="9" a="1"/>
  <c r="D30" i="9"/>
  <c r="E22" i="9" a="1"/>
  <c r="E30" i="9" a="1"/>
  <c r="F9" i="9" a="1"/>
  <c r="D24" i="9"/>
  <c r="E16" i="9" a="1"/>
  <c r="E13" i="9" a="1"/>
  <c r="E21" i="9" a="1"/>
  <c r="F4" i="9" a="1"/>
  <c r="E6" i="9" a="1"/>
  <c r="D11" i="9"/>
  <c r="E8" i="9" a="1"/>
  <c r="F11" i="9" a="1"/>
  <c r="E29" i="9" a="1"/>
  <c r="D7" i="9"/>
  <c r="F8" i="9" a="1"/>
  <c r="E10" i="9" a="1"/>
  <c r="D15" i="9"/>
  <c r="F16" i="9" a="1"/>
  <c r="E18" i="9" a="1"/>
  <c r="D23" i="9"/>
  <c r="F24" i="9" a="1"/>
  <c r="E26" i="9" a="1"/>
  <c r="D8" i="9"/>
  <c r="F17" i="9" a="1"/>
  <c r="D5" i="9"/>
  <c r="F14" i="9" a="1"/>
  <c r="E24" i="9" a="1"/>
  <c r="E5" i="9" a="1"/>
  <c r="F19" i="9" a="1"/>
  <c r="F27" i="9" a="1"/>
  <c r="F3" i="9" a="1"/>
  <c r="E3" i="9" a="1"/>
  <c r="D3" i="9"/>
  <c r="F27" i="9" l="1"/>
  <c r="G27" i="9" s="1"/>
  <c r="F19" i="9"/>
  <c r="G19" i="9" s="1"/>
  <c r="E5" i="9"/>
  <c r="E24" i="9"/>
  <c r="F14" i="9"/>
  <c r="G14" i="9" s="1"/>
  <c r="F17" i="9"/>
  <c r="G17" i="9" s="1"/>
  <c r="E26" i="9"/>
  <c r="F24" i="9"/>
  <c r="G24" i="9" s="1"/>
  <c r="E18" i="9"/>
  <c r="F16" i="9"/>
  <c r="G16" i="9" s="1"/>
  <c r="E10" i="9"/>
  <c r="F8" i="9"/>
  <c r="G8" i="9" s="1"/>
  <c r="E29" i="9"/>
  <c r="F11" i="9"/>
  <c r="G11" i="9" s="1"/>
  <c r="E8" i="9"/>
  <c r="E6" i="9"/>
  <c r="F4" i="9"/>
  <c r="E21" i="9"/>
  <c r="E13" i="9"/>
  <c r="E16" i="9"/>
  <c r="H16" i="9" s="1"/>
  <c r="F9" i="9"/>
  <c r="G9" i="9" s="1"/>
  <c r="E30" i="9"/>
  <c r="E22" i="9"/>
  <c r="E25" i="9"/>
  <c r="F23" i="9"/>
  <c r="G23" i="9" s="1"/>
  <c r="E17" i="9"/>
  <c r="F15" i="9"/>
  <c r="G15" i="9" s="1"/>
  <c r="E9" i="9"/>
  <c r="F7" i="9"/>
  <c r="G7" i="9" s="1"/>
  <c r="F6" i="9"/>
  <c r="G6" i="9" s="1"/>
  <c r="E27" i="9"/>
  <c r="F28" i="9"/>
  <c r="G28" i="9" s="1"/>
  <c r="F20" i="9"/>
  <c r="G20" i="9" s="1"/>
  <c r="F12" i="9"/>
  <c r="G12" i="9" s="1"/>
  <c r="E28" i="9"/>
  <c r="F26" i="9"/>
  <c r="G26" i="9" s="1"/>
  <c r="E20" i="9"/>
  <c r="F18" i="9"/>
  <c r="G18" i="9" s="1"/>
  <c r="E12" i="9"/>
  <c r="F10" i="9"/>
  <c r="G10" i="9" s="1"/>
  <c r="E4" i="9"/>
  <c r="H4" i="9" s="1"/>
  <c r="F30" i="9"/>
  <c r="G30" i="9" s="1"/>
  <c r="F22" i="9"/>
  <c r="G22" i="9" s="1"/>
  <c r="F25" i="9"/>
  <c r="G25" i="9" s="1"/>
  <c r="E19" i="9"/>
  <c r="E11" i="9"/>
  <c r="H11" i="9" s="1"/>
  <c r="E14" i="9"/>
  <c r="F29" i="9"/>
  <c r="G29" i="9" s="1"/>
  <c r="E23" i="9"/>
  <c r="H23" i="9" s="1"/>
  <c r="F21" i="9"/>
  <c r="G21" i="9" s="1"/>
  <c r="E15" i="9"/>
  <c r="H15" i="9" s="1"/>
  <c r="F13" i="9"/>
  <c r="G13" i="9" s="1"/>
  <c r="E7" i="9"/>
  <c r="H7" i="9" s="1"/>
  <c r="F5" i="9"/>
  <c r="G5" i="9" s="1"/>
  <c r="F3" i="9"/>
  <c r="G3" i="9" s="1"/>
  <c r="E3" i="9"/>
  <c r="G4" i="9"/>
  <c r="I31" i="9" l="1"/>
  <c r="I37" i="9"/>
  <c r="I35" i="9"/>
  <c r="I38" i="9"/>
  <c r="I33" i="9"/>
  <c r="I36" i="9"/>
  <c r="I34" i="9"/>
  <c r="I32" i="9"/>
  <c r="H14" i="9"/>
  <c r="I6" i="9"/>
  <c r="I14" i="9"/>
  <c r="I29" i="9"/>
  <c r="I10" i="9"/>
  <c r="I28" i="9"/>
  <c r="I24" i="9"/>
  <c r="I17" i="9"/>
  <c r="I13" i="9"/>
  <c r="I22" i="9"/>
  <c r="I15" i="9"/>
  <c r="I18" i="9"/>
  <c r="I9" i="9"/>
  <c r="I25" i="9"/>
  <c r="I8" i="9"/>
  <c r="I21" i="9"/>
  <c r="I30" i="9"/>
  <c r="I12" i="9"/>
  <c r="I16" i="9"/>
  <c r="I19" i="9"/>
  <c r="I5" i="9"/>
  <c r="I11" i="9"/>
  <c r="I7" i="9"/>
  <c r="I26" i="9"/>
  <c r="I4" i="9"/>
  <c r="I20" i="9"/>
  <c r="I23" i="9"/>
  <c r="I27" i="9"/>
  <c r="H12" i="9"/>
  <c r="H27" i="9"/>
  <c r="H22" i="9"/>
  <c r="H8" i="9"/>
  <c r="H30" i="9"/>
  <c r="H19" i="9"/>
  <c r="H20" i="9"/>
  <c r="I3" i="9"/>
  <c r="H25" i="9"/>
  <c r="H26" i="9"/>
  <c r="H28" i="9"/>
  <c r="H13" i="9"/>
  <c r="H10" i="9"/>
  <c r="H17" i="9"/>
  <c r="H21" i="9"/>
  <c r="H29" i="9"/>
  <c r="H9" i="9"/>
  <c r="H24" i="9"/>
  <c r="H18" i="9"/>
  <c r="H3" i="9"/>
  <c r="H6" i="9"/>
  <c r="H5" i="9"/>
  <c r="J35" i="9" l="1"/>
  <c r="J38" i="9"/>
  <c r="J33" i="9"/>
  <c r="J37" i="9"/>
  <c r="J36" i="9"/>
  <c r="J31" i="9"/>
  <c r="J34" i="9"/>
  <c r="J32" i="9"/>
  <c r="J16" i="9"/>
  <c r="J5" i="9"/>
  <c r="J15" i="9"/>
  <c r="J17" i="9"/>
  <c r="J19" i="9"/>
  <c r="J6" i="9"/>
  <c r="J10" i="9"/>
  <c r="J30" i="9"/>
  <c r="J4" i="9"/>
  <c r="J13" i="9"/>
  <c r="J28" i="9"/>
  <c r="J24" i="9"/>
  <c r="J25" i="9"/>
  <c r="J12" i="9"/>
  <c r="J7" i="9"/>
  <c r="J18" i="9"/>
  <c r="J26" i="9"/>
  <c r="J9" i="9"/>
  <c r="J29" i="9"/>
  <c r="J11" i="9"/>
  <c r="J8" i="9"/>
  <c r="J23" i="9"/>
  <c r="J22" i="9"/>
  <c r="J27" i="9"/>
  <c r="J21" i="9"/>
  <c r="J20" i="9"/>
  <c r="J14" i="9"/>
  <c r="J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<sst xmlns="http://schemas.openxmlformats.org/spreadsheetml/2006/main" count="509" uniqueCount="52">
  <si>
    <t>Source: CPS Basic Monthly 202104</t>
  </si>
  <si>
    <t>Weight used: PWCMPWGT</t>
  </si>
  <si>
    <t>Universe: default universe (usually US)</t>
  </si>
  <si>
    <t>Demographics-sex (PESEX)</t>
  </si>
  <si>
    <t>Labor Force-employment status</t>
  </si>
  <si>
    <t>Total</t>
  </si>
  <si>
    <t>Male</t>
  </si>
  <si>
    <t>Female</t>
  </si>
  <si>
    <t xml:space="preserve"> -&gt; Total</t>
  </si>
  <si>
    <t>Not in Universe</t>
  </si>
  <si>
    <t>Employed-At Work</t>
  </si>
  <si>
    <t>Employed-Absent</t>
  </si>
  <si>
    <t>Unemployed-On Layoff</t>
  </si>
  <si>
    <t>Unemployed-Looking</t>
  </si>
  <si>
    <t>Retired-Not In Labor Force</t>
  </si>
  <si>
    <t>Disabled-Not In Labor Force</t>
  </si>
  <si>
    <t>Other-Not In Labor Force</t>
  </si>
  <si>
    <t>Source: CPS Basic Monthly 201904</t>
  </si>
  <si>
    <t>Source: CPS Basic Monthly 201901</t>
  </si>
  <si>
    <t>Source: CPS Basic Monthly 202103</t>
  </si>
  <si>
    <t>Source: CPS Basic Monthly 202102</t>
  </si>
  <si>
    <t>Source: CPS Basic Monthly 202101</t>
  </si>
  <si>
    <t>Source: CPS Basic Monthly 201902</t>
  </si>
  <si>
    <t>Source: CPS Basic Monthly 201903</t>
  </si>
  <si>
    <t>退職者</t>
    <rPh sb="0" eb="3">
      <t xml:space="preserve">タイショクシャ </t>
    </rPh>
    <phoneticPr fontId="18"/>
  </si>
  <si>
    <t>総人口</t>
    <rPh sb="0" eb="3">
      <t xml:space="preserve">ソウジンコウ </t>
    </rPh>
    <phoneticPr fontId="18"/>
  </si>
  <si>
    <t>就業者</t>
    <rPh sb="0" eb="3">
      <t xml:space="preserve">シュウギョウシャ </t>
    </rPh>
    <phoneticPr fontId="18"/>
  </si>
  <si>
    <t>退職率</t>
    <rPh sb="0" eb="3">
      <t xml:space="preserve">タイショクリツ </t>
    </rPh>
    <phoneticPr fontId="18"/>
  </si>
  <si>
    <t>就業率</t>
    <rPh sb="0" eb="3">
      <t xml:space="preserve">シュウギョウリツ </t>
    </rPh>
    <phoneticPr fontId="18"/>
  </si>
  <si>
    <t>Source: CPS Basic Monthly 201905</t>
  </si>
  <si>
    <t>Source: CPS Basic Monthly 201906</t>
  </si>
  <si>
    <t>Source: CPS Basic Monthly 201907</t>
  </si>
  <si>
    <t>Source: CPS Basic Monthly 201908</t>
  </si>
  <si>
    <t>Demographics-sex (PESEX)</t>
    <phoneticPr fontId="18"/>
  </si>
  <si>
    <t>Source: CPS Basic Monthly 201909</t>
  </si>
  <si>
    <t>Source: CPS Basic Monthly 201910</t>
  </si>
  <si>
    <t>Source: CPS Basic Monthly 201911</t>
  </si>
  <si>
    <t>Source: CPS Basic Monthly 201912</t>
  </si>
  <si>
    <t>Source: CPS Basic Monthly 202012</t>
  </si>
  <si>
    <t>Source: CPS Basic Monthly 202011</t>
  </si>
  <si>
    <t>Source: CPS Basic Monthly 202010</t>
  </si>
  <si>
    <t>Source: CPS Basic Monthly 202009</t>
  </si>
  <si>
    <t>Source: CPS Basic Monthly 202001</t>
  </si>
  <si>
    <t>Source: CPS Basic Monthly 202002</t>
  </si>
  <si>
    <t>Source: CPS Basic Monthly 202003</t>
  </si>
  <si>
    <t>Source: CPS Basic Monthly 202004</t>
  </si>
  <si>
    <t>Source: CPS Basic Monthly 202005</t>
  </si>
  <si>
    <t>Source: CPS Basic Monthly 202006</t>
  </si>
  <si>
    <t>Source: CPS Basic Monthly 202007</t>
  </si>
  <si>
    <t>Source: CPS Basic Monthly 202008</t>
  </si>
  <si>
    <t xml:space="preserve"> </t>
    <phoneticPr fontId="18"/>
  </si>
  <si>
    <t>2019対比</t>
    <rPh sb="4" eb="6">
      <t xml:space="preserve">タイヒ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</si>
</sst>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%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9" fontId="0" fillId="0" borderId="0" xfId="2" applyNumberFormat="1" applyFont="1">
      <alignment vertical="center"/>
    </xf>
    <xf numFmtId="38" fontId="0" fillId="0" borderId="0" xfId="1" applyFont="1">
      <alignment vertical="center"/>
    </xf>
    <xf numFmtId="179" fontId="0" fillId="0" borderId="0" xfId="0" applyNumberFormat="1">
      <alignment vertical="center"/>
    </xf>
  </cellXfs>
  <cellStyles count="44">
    <cellStyle name="20% - アクセント 1" xfId="21" builtinId="30" customBuiltin="1"/>
    <cellStyle name="20% - アクセント 2" xfId="25" builtinId="34" customBuiltin="1"/>
    <cellStyle name="20% - アクセント 3" xfId="29" builtinId="38" customBuiltin="1"/>
    <cellStyle name="20% - アクセント 4" xfId="33" builtinId="42" customBuiltin="1"/>
    <cellStyle name="20% - アクセント 5" xfId="37" builtinId="46" customBuiltin="1"/>
    <cellStyle name="20% - アクセント 6" xfId="41" builtinId="50" customBuiltin="1"/>
    <cellStyle name="40% - アクセント 1" xfId="22" builtinId="31" customBuiltin="1"/>
    <cellStyle name="40% - アクセント 2" xfId="26" builtinId="35" customBuiltin="1"/>
    <cellStyle name="40% - アクセント 3" xfId="30" builtinId="39" customBuiltin="1"/>
    <cellStyle name="40% - アクセント 4" xfId="34" builtinId="43" customBuiltin="1"/>
    <cellStyle name="40% - アクセント 5" xfId="38" builtinId="47" customBuiltin="1"/>
    <cellStyle name="40% - アクセント 6" xfId="42" builtinId="51" customBuiltin="1"/>
    <cellStyle name="60% - アクセント 1" xfId="23" builtinId="32" customBuiltin="1"/>
    <cellStyle name="60% - アクセント 2" xfId="27" builtinId="36" customBuiltin="1"/>
    <cellStyle name="60% - アクセント 3" xfId="31" builtinId="40" customBuiltin="1"/>
    <cellStyle name="60% - アクセント 4" xfId="35" builtinId="44" customBuiltin="1"/>
    <cellStyle name="60% - アクセント 5" xfId="39" builtinId="48" customBuiltin="1"/>
    <cellStyle name="60% - アクセント 6" xfId="43" builtinId="52" customBuiltin="1"/>
    <cellStyle name="アクセント 1" xfId="20" builtinId="29" customBuiltin="1"/>
    <cellStyle name="アクセント 2" xfId="24" builtinId="33" customBuiltin="1"/>
    <cellStyle name="アクセント 3" xfId="28" builtinId="37" customBuiltin="1"/>
    <cellStyle name="アクセント 4" xfId="32" builtinId="41" customBuiltin="1"/>
    <cellStyle name="アクセント 5" xfId="36" builtinId="45" customBuiltin="1"/>
    <cellStyle name="アクセント 6" xfId="40" builtinId="49" customBuiltin="1"/>
    <cellStyle name="タイトル" xfId="3" builtinId="15" customBuiltin="1"/>
    <cellStyle name="チェック セル" xfId="15" builtinId="23" customBuiltin="1"/>
    <cellStyle name="どちらでもない" xfId="10" builtinId="28" customBuiltin="1"/>
    <cellStyle name="パーセント" xfId="2" builtinId="5"/>
    <cellStyle name="メモ" xfId="17" builtinId="10" customBuiltin="1"/>
    <cellStyle name="リンク セル" xfId="14" builtinId="24" customBuiltin="1"/>
    <cellStyle name="悪い" xfId="9" builtinId="27" customBuiltin="1"/>
    <cellStyle name="計算" xfId="13" builtinId="22" customBuiltin="1"/>
    <cellStyle name="警告文" xfId="16" builtinId="11" customBuiltin="1"/>
    <cellStyle name="桁区切り" xfId="1" builtinId="6"/>
    <cellStyle name="見出し 1" xfId="4" builtinId="16" customBuiltin="1"/>
    <cellStyle name="見出し 2" xfId="5" builtinId="17" customBuiltin="1"/>
    <cellStyle name="見出し 3" xfId="6" builtinId="18" customBuiltin="1"/>
    <cellStyle name="見出し 4" xfId="7" builtinId="19" customBuiltin="1"/>
    <cellStyle name="集計" xfId="19" builtinId="25" customBuiltin="1"/>
    <cellStyle name="出力" xfId="12" builtinId="21" customBuiltin="1"/>
    <cellStyle name="説明文" xfId="18" builtinId="53" customBuiltin="1"/>
    <cellStyle name="入力" xfId="11" builtinId="20" customBuiltin="1"/>
    <cellStyle name="標準" xfId="0" builtinId="0"/>
    <cellStyle name="良い" xfId="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まとめ!$A$15:$B$38</c:f>
              <c:multiLvlStrCache>
                <c:ptCount val="24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  <c:pt idx="18">
                    <c:v> </c:v>
                  </c:pt>
                  <c:pt idx="19">
                    <c:v> 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まとめ!$I$15:$I$38</c:f>
              <c:numCache>
                <c:formatCode>0.0%</c:formatCode>
                <c:ptCount val="24"/>
                <c:pt idx="0">
                  <c:v>-2.8555483412289195E-3</c:v>
                </c:pt>
                <c:pt idx="1">
                  <c:v>7.919151922908263E-4</c:v>
                </c:pt>
                <c:pt idx="2">
                  <c:v>-1.0484973700795819E-2</c:v>
                </c:pt>
                <c:pt idx="3">
                  <c:v>-9.4841385147093282E-2</c:v>
                </c:pt>
                <c:pt idx="4">
                  <c:v>-7.9236229126129376E-2</c:v>
                </c:pt>
                <c:pt idx="5">
                  <c:v>-5.8995376788981146E-2</c:v>
                </c:pt>
                <c:pt idx="6">
                  <c:v>-5.2893721967349872E-2</c:v>
                </c:pt>
                <c:pt idx="7">
                  <c:v>-4.2803826672617284E-2</c:v>
                </c:pt>
                <c:pt idx="8">
                  <c:v>-4.1010638361893892E-2</c:v>
                </c:pt>
                <c:pt idx="9">
                  <c:v>-3.1298144263342764E-2</c:v>
                </c:pt>
                <c:pt idx="10">
                  <c:v>-3.253199905209414E-2</c:v>
                </c:pt>
                <c:pt idx="11">
                  <c:v>-3.5111896720882552E-2</c:v>
                </c:pt>
                <c:pt idx="12">
                  <c:v>-3.8996041110845314E-2</c:v>
                </c:pt>
                <c:pt idx="13">
                  <c:v>-3.477677320498862E-2</c:v>
                </c:pt>
                <c:pt idx="14">
                  <c:v>-3.1243226362451026E-2</c:v>
                </c:pt>
                <c:pt idx="15">
                  <c:v>-2.8908995919283975E-2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B9-3542-A9FA-AE58574AAC5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まとめ!$A$15:$B$38</c:f>
              <c:multiLvlStrCache>
                <c:ptCount val="24"/>
                <c:lvl>
                  <c:pt idx="0">
                    <c:v> </c:v>
                  </c:pt>
                  <c:pt idx="1">
                    <c:v> </c:v>
                  </c:pt>
                  <c:pt idx="2">
                    <c:v> </c:v>
                  </c:pt>
                  <c:pt idx="3">
                    <c:v> </c:v>
                  </c:pt>
                  <c:pt idx="4">
                    <c:v> </c:v>
                  </c:pt>
                  <c:pt idx="5">
                    <c:v> </c:v>
                  </c:pt>
                  <c:pt idx="6">
                    <c:v> </c:v>
                  </c:pt>
                  <c:pt idx="7">
                    <c:v> </c:v>
                  </c:pt>
                  <c:pt idx="8">
                    <c:v> </c:v>
                  </c:pt>
                  <c:pt idx="9">
                    <c:v> </c:v>
                  </c:pt>
                  <c:pt idx="10">
                    <c:v> </c:v>
                  </c:pt>
                  <c:pt idx="11">
                    <c:v> </c:v>
                  </c:pt>
                  <c:pt idx="12">
                    <c:v> </c:v>
                  </c:pt>
                  <c:pt idx="13">
                    <c:v> </c:v>
                  </c:pt>
                  <c:pt idx="14">
                    <c:v> </c:v>
                  </c:pt>
                  <c:pt idx="15">
                    <c:v> </c:v>
                  </c:pt>
                  <c:pt idx="16">
                    <c:v> </c:v>
                  </c:pt>
                  <c:pt idx="17">
                    <c:v> </c:v>
                  </c:pt>
                  <c:pt idx="18">
                    <c:v> </c:v>
                  </c:pt>
                  <c:pt idx="19">
                    <c:v> </c:v>
                  </c:pt>
                  <c:pt idx="20">
                    <c:v> </c:v>
                  </c:pt>
                  <c:pt idx="21">
                    <c:v> </c:v>
                  </c:pt>
                  <c:pt idx="22">
                    <c:v> </c:v>
                  </c:pt>
                  <c:pt idx="23">
                    <c:v> 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まとめ!$J$15:$J$38</c:f>
              <c:numCache>
                <c:formatCode>0.0%</c:formatCode>
                <c:ptCount val="24"/>
                <c:pt idx="0">
                  <c:v>-1.693650034213845E-3</c:v>
                </c:pt>
                <c:pt idx="1">
                  <c:v>-8.8030839219843671E-4</c:v>
                </c:pt>
                <c:pt idx="2">
                  <c:v>-3.4918564706122313E-3</c:v>
                </c:pt>
                <c:pt idx="3">
                  <c:v>-4.4649344098474097E-3</c:v>
                </c:pt>
                <c:pt idx="4">
                  <c:v>-7.5203842667045107E-3</c:v>
                </c:pt>
                <c:pt idx="5">
                  <c:v>-8.8456922490509349E-3</c:v>
                </c:pt>
                <c:pt idx="6">
                  <c:v>-1.0213889767993839E-2</c:v>
                </c:pt>
                <c:pt idx="7">
                  <c:v>-9.374954543029973E-3</c:v>
                </c:pt>
                <c:pt idx="8">
                  <c:v>-7.8800524989857956E-3</c:v>
                </c:pt>
                <c:pt idx="9">
                  <c:v>-8.8277114939030177E-3</c:v>
                </c:pt>
                <c:pt idx="10">
                  <c:v>-8.499897998430761E-3</c:v>
                </c:pt>
                <c:pt idx="11">
                  <c:v>-8.7340119961221152E-3</c:v>
                </c:pt>
                <c:pt idx="12">
                  <c:v>-9.7101653480337891E-3</c:v>
                </c:pt>
                <c:pt idx="13">
                  <c:v>-9.3766680883357323E-3</c:v>
                </c:pt>
                <c:pt idx="14">
                  <c:v>-9.7167180879646209E-3</c:v>
                </c:pt>
                <c:pt idx="15">
                  <c:v>-1.089435738435951E-2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B9-3542-A9FA-AE58574AA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9169791"/>
        <c:axId val="939167423"/>
      </c:lineChart>
      <c:catAx>
        <c:axId val="939169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9167423"/>
        <c:crosses val="autoZero"/>
        <c:auto val="1"/>
        <c:lblAlgn val="ctr"/>
        <c:lblOffset val="100"/>
        <c:noMultiLvlLbl val="0"/>
      </c:catAx>
      <c:valAx>
        <c:axId val="93916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916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889000</xdr:colOff>
      <xdr:row>9</xdr:row>
      <xdr:rowOff>88900</xdr:rowOff>
    </xdr:from>
    <xdr:to>
      <xdr:col>7</xdr:col>
      <xdr:colOff>469900</xdr:colOff>
      <xdr:row>20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D3F32C4-2422-0243-9A6A-AD0AB9B5E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8" sqref="C28"/>
    </sheetView>
  </sheetViews>
  <sheetFormatPr baseColWidth="10" defaultRowHeight="20"/>
  <sheetData>
    <row r="1" spans="1:4">
      <c r="A1" t="s">
        <v>18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258239486</v>
      </c>
      <c r="C6">
        <v>124889745</v>
      </c>
      <c r="D6">
        <v>133349741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150028346</v>
      </c>
      <c r="C8">
        <v>79358410</v>
      </c>
      <c r="D8">
        <v>70669936</v>
      </c>
    </row>
    <row r="9" spans="1:4">
      <c r="A9" t="s">
        <v>11</v>
      </c>
      <c r="B9">
        <v>4935788</v>
      </c>
      <c r="C9">
        <v>2439718</v>
      </c>
      <c r="D9">
        <v>2496070</v>
      </c>
    </row>
    <row r="10" spans="1:4">
      <c r="A10" t="s">
        <v>12</v>
      </c>
      <c r="B10">
        <v>1432415</v>
      </c>
      <c r="C10">
        <v>940428</v>
      </c>
      <c r="D10">
        <v>491987</v>
      </c>
    </row>
    <row r="11" spans="1:4">
      <c r="A11" t="s">
        <v>13</v>
      </c>
      <c r="B11">
        <v>5707900</v>
      </c>
      <c r="C11">
        <v>3090763</v>
      </c>
      <c r="D11">
        <v>2617137</v>
      </c>
    </row>
    <row r="12" spans="1:4">
      <c r="A12" t="s">
        <v>14</v>
      </c>
      <c r="B12">
        <v>47437401</v>
      </c>
      <c r="C12">
        <v>20179941</v>
      </c>
      <c r="D12">
        <v>27257460</v>
      </c>
    </row>
    <row r="13" spans="1:4">
      <c r="A13" t="s">
        <v>15</v>
      </c>
      <c r="B13">
        <v>13127600</v>
      </c>
      <c r="C13">
        <v>6304319</v>
      </c>
      <c r="D13">
        <v>6823281</v>
      </c>
    </row>
    <row r="14" spans="1:4">
      <c r="A14" t="s">
        <v>16</v>
      </c>
      <c r="B14">
        <v>35570036</v>
      </c>
      <c r="C14">
        <v>12576166</v>
      </c>
      <c r="D14">
        <v>22993870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22" sqref="E22"/>
    </sheetView>
  </sheetViews>
  <sheetFormatPr baseColWidth="10" defaultRowHeight="20"/>
  <sheetData>
    <row r="1" spans="1:4">
      <c r="A1" t="s">
        <v>22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258392053</v>
      </c>
      <c r="C6">
        <v>124965201</v>
      </c>
      <c r="D6">
        <v>133426852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151727451</v>
      </c>
      <c r="C8">
        <v>80059449</v>
      </c>
      <c r="D8">
        <v>71668002</v>
      </c>
    </row>
    <row r="9" spans="1:4">
      <c r="A9" t="s">
        <v>11</v>
      </c>
      <c r="B9">
        <v>4440020</v>
      </c>
      <c r="C9">
        <v>2251398</v>
      </c>
      <c r="D9">
        <v>2188622</v>
      </c>
    </row>
    <row r="10" spans="1:4">
      <c r="A10" t="s">
        <v>12</v>
      </c>
      <c r="B10">
        <v>1077441</v>
      </c>
      <c r="C10">
        <v>764619</v>
      </c>
      <c r="D10">
        <v>312822</v>
      </c>
    </row>
    <row r="11" spans="1:4">
      <c r="A11" t="s">
        <v>13</v>
      </c>
      <c r="B11">
        <v>5547737</v>
      </c>
      <c r="C11">
        <v>2980657</v>
      </c>
      <c r="D11">
        <v>2567080</v>
      </c>
    </row>
    <row r="12" spans="1:4">
      <c r="A12" t="s">
        <v>14</v>
      </c>
      <c r="B12">
        <v>46787919</v>
      </c>
      <c r="C12">
        <v>19900662</v>
      </c>
      <c r="D12">
        <v>26887257</v>
      </c>
    </row>
    <row r="13" spans="1:4">
      <c r="A13" t="s">
        <v>15</v>
      </c>
      <c r="B13">
        <v>13456088</v>
      </c>
      <c r="C13">
        <v>6456911</v>
      </c>
      <c r="D13">
        <v>6999177</v>
      </c>
    </row>
    <row r="14" spans="1:4">
      <c r="A14" t="s">
        <v>16</v>
      </c>
      <c r="B14">
        <v>35355397</v>
      </c>
      <c r="C14">
        <v>12551505</v>
      </c>
      <c r="D14">
        <v>22803892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27" sqref="F27"/>
    </sheetView>
  </sheetViews>
  <sheetFormatPr baseColWidth="10" defaultRowHeight="20"/>
  <sheetData>
    <row r="1" spans="1:4">
      <c r="A1" t="s">
        <v>23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258536749</v>
      </c>
      <c r="C6">
        <v>125036653</v>
      </c>
      <c r="D6">
        <v>133500096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151332073</v>
      </c>
      <c r="C8">
        <v>80440264</v>
      </c>
      <c r="D8">
        <v>70891809</v>
      </c>
    </row>
    <row r="9" spans="1:4">
      <c r="A9" t="s">
        <v>11</v>
      </c>
      <c r="B9">
        <v>5108723</v>
      </c>
      <c r="C9">
        <v>2165513</v>
      </c>
      <c r="D9">
        <v>2943210</v>
      </c>
    </row>
    <row r="10" spans="1:4">
      <c r="A10" t="s">
        <v>12</v>
      </c>
      <c r="B10">
        <v>1020824</v>
      </c>
      <c r="C10">
        <v>761137</v>
      </c>
      <c r="D10">
        <v>259687</v>
      </c>
    </row>
    <row r="11" spans="1:4">
      <c r="A11" t="s">
        <v>13</v>
      </c>
      <c r="B11">
        <v>5361025</v>
      </c>
      <c r="C11">
        <v>2919478</v>
      </c>
      <c r="D11">
        <v>2441547</v>
      </c>
    </row>
    <row r="12" spans="1:4">
      <c r="A12" t="s">
        <v>14</v>
      </c>
      <c r="B12">
        <v>47368590</v>
      </c>
      <c r="C12">
        <v>20272331</v>
      </c>
      <c r="D12">
        <v>27096259</v>
      </c>
    </row>
    <row r="13" spans="1:4">
      <c r="A13" t="s">
        <v>15</v>
      </c>
      <c r="B13">
        <v>13267884</v>
      </c>
      <c r="C13">
        <v>6232489</v>
      </c>
      <c r="D13">
        <v>7035395</v>
      </c>
    </row>
    <row r="14" spans="1:4">
      <c r="A14" t="s">
        <v>16</v>
      </c>
      <c r="B14">
        <v>35077630</v>
      </c>
      <c r="C14">
        <v>12245441</v>
      </c>
      <c r="D14">
        <v>22832189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"/>
    </sheetView>
  </sheetViews>
  <sheetFormatPr baseColWidth="10" defaultRowHeight="20"/>
  <sheetData>
    <row r="1" spans="1:5">
      <c r="A1" t="s">
        <v>17</v>
      </c>
    </row>
    <row r="2" spans="1:5">
      <c r="A2" t="s">
        <v>1</v>
      </c>
    </row>
    <row r="3" spans="1:5">
      <c r="A3" t="s">
        <v>2</v>
      </c>
    </row>
    <row r="4" spans="1:5">
      <c r="B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</row>
    <row r="6" spans="1:5">
      <c r="A6" t="s">
        <v>8</v>
      </c>
      <c r="B6">
        <v>258692861</v>
      </c>
      <c r="C6">
        <v>125113865</v>
      </c>
      <c r="D6">
        <v>133578996</v>
      </c>
    </row>
    <row r="7" spans="1:5">
      <c r="A7" t="s">
        <v>9</v>
      </c>
      <c r="B7">
        <v>0</v>
      </c>
      <c r="C7">
        <v>0</v>
      </c>
      <c r="D7">
        <v>0</v>
      </c>
    </row>
    <row r="8" spans="1:5">
      <c r="A8" t="s">
        <v>10</v>
      </c>
      <c r="B8">
        <v>152635478</v>
      </c>
      <c r="C8">
        <v>81109396</v>
      </c>
      <c r="D8">
        <v>71526082</v>
      </c>
    </row>
    <row r="9" spans="1:5">
      <c r="A9" t="s">
        <v>11</v>
      </c>
      <c r="B9">
        <v>4074227</v>
      </c>
      <c r="C9">
        <v>1853774</v>
      </c>
      <c r="D9">
        <v>2220453</v>
      </c>
    </row>
    <row r="10" spans="1:5">
      <c r="A10" t="s">
        <v>12</v>
      </c>
      <c r="B10">
        <v>574716</v>
      </c>
      <c r="C10">
        <v>404485</v>
      </c>
      <c r="D10">
        <v>170231</v>
      </c>
    </row>
    <row r="11" spans="1:5">
      <c r="A11" t="s">
        <v>13</v>
      </c>
      <c r="B11">
        <v>4812191</v>
      </c>
      <c r="C11">
        <v>2659679</v>
      </c>
      <c r="D11">
        <v>2152512</v>
      </c>
    </row>
    <row r="12" spans="1:5">
      <c r="A12" t="s">
        <v>14</v>
      </c>
      <c r="B12">
        <v>47570960</v>
      </c>
      <c r="C12">
        <v>20313121</v>
      </c>
      <c r="D12">
        <v>27257839</v>
      </c>
      <c r="E12" s="1">
        <f>B12/B6</f>
        <v>0.18388972859981628</v>
      </c>
    </row>
    <row r="13" spans="1:5">
      <c r="A13" t="s">
        <v>15</v>
      </c>
      <c r="B13">
        <v>13430979</v>
      </c>
      <c r="C13">
        <v>6216367</v>
      </c>
      <c r="D13">
        <v>7214612</v>
      </c>
    </row>
    <row r="14" spans="1:5">
      <c r="A14" t="s">
        <v>16</v>
      </c>
      <c r="B14">
        <v>35594310</v>
      </c>
      <c r="C14">
        <v>12557043</v>
      </c>
      <c r="D14">
        <v>23037267</v>
      </c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20"/>
  <sheetData>
    <row r="1" spans="1:4">
      <c r="A1" t="s">
        <v>29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258861239</v>
      </c>
      <c r="C6">
        <v>125197289</v>
      </c>
      <c r="D6">
        <v>133663950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152903198</v>
      </c>
      <c r="C8">
        <v>81565390</v>
      </c>
      <c r="D8">
        <v>71337808</v>
      </c>
    </row>
    <row r="9" spans="1:4">
      <c r="A9" t="s">
        <v>11</v>
      </c>
      <c r="B9">
        <v>4248938</v>
      </c>
      <c r="C9">
        <v>1995995</v>
      </c>
      <c r="D9">
        <v>2252943</v>
      </c>
    </row>
    <row r="10" spans="1:4">
      <c r="A10" t="s">
        <v>12</v>
      </c>
      <c r="B10">
        <v>592496</v>
      </c>
      <c r="C10">
        <v>341500</v>
      </c>
      <c r="D10">
        <v>250996</v>
      </c>
    </row>
    <row r="11" spans="1:4">
      <c r="A11" t="s">
        <v>13</v>
      </c>
      <c r="B11">
        <v>4910058</v>
      </c>
      <c r="C11">
        <v>2629388</v>
      </c>
      <c r="D11">
        <v>2280670</v>
      </c>
    </row>
    <row r="12" spans="1:4">
      <c r="A12" t="s">
        <v>14</v>
      </c>
      <c r="B12">
        <v>47420299</v>
      </c>
      <c r="C12">
        <v>19968843</v>
      </c>
      <c r="D12">
        <v>27451456</v>
      </c>
    </row>
    <row r="13" spans="1:4">
      <c r="A13" t="s">
        <v>15</v>
      </c>
      <c r="B13">
        <v>13660218</v>
      </c>
      <c r="C13">
        <v>6490904</v>
      </c>
      <c r="D13">
        <v>7169314</v>
      </c>
    </row>
    <row r="14" spans="1:4">
      <c r="A14" t="s">
        <v>16</v>
      </c>
      <c r="B14">
        <v>35126032</v>
      </c>
      <c r="C14">
        <v>12205269</v>
      </c>
      <c r="D14">
        <v>22920763</v>
      </c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20" sqref="J20"/>
    </sheetView>
  </sheetViews>
  <sheetFormatPr baseColWidth="10" defaultRowHeight="20"/>
  <sheetData>
    <row r="1" spans="1:4">
      <c r="A1" t="s">
        <v>30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259037219</v>
      </c>
      <c r="C6">
        <v>125284598</v>
      </c>
      <c r="D6">
        <v>133752621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150576440</v>
      </c>
      <c r="C8">
        <v>81362243</v>
      </c>
      <c r="D8">
        <v>69214197</v>
      </c>
    </row>
    <row r="9" spans="1:4">
      <c r="A9" t="s">
        <v>11</v>
      </c>
      <c r="B9">
        <v>7251680</v>
      </c>
      <c r="C9">
        <v>2827203</v>
      </c>
      <c r="D9">
        <v>4424477</v>
      </c>
    </row>
    <row r="10" spans="1:4">
      <c r="A10" t="s">
        <v>12</v>
      </c>
      <c r="B10">
        <v>828249</v>
      </c>
      <c r="C10">
        <v>340354</v>
      </c>
      <c r="D10">
        <v>487895</v>
      </c>
    </row>
    <row r="11" spans="1:4">
      <c r="A11" t="s">
        <v>13</v>
      </c>
      <c r="B11">
        <v>5463387</v>
      </c>
      <c r="C11">
        <v>2885286</v>
      </c>
      <c r="D11">
        <v>2578101</v>
      </c>
    </row>
    <row r="12" spans="1:4">
      <c r="A12" t="s">
        <v>14</v>
      </c>
      <c r="B12">
        <v>47844859</v>
      </c>
      <c r="C12">
        <v>20154959</v>
      </c>
      <c r="D12">
        <v>27689900</v>
      </c>
    </row>
    <row r="13" spans="1:4">
      <c r="A13" t="s">
        <v>15</v>
      </c>
      <c r="B13">
        <v>13474185</v>
      </c>
      <c r="C13">
        <v>6499619</v>
      </c>
      <c r="D13">
        <v>6974566</v>
      </c>
    </row>
    <row r="14" spans="1:4">
      <c r="A14" t="s">
        <v>16</v>
      </c>
      <c r="B14">
        <v>33598419</v>
      </c>
      <c r="C14">
        <v>11214934</v>
      </c>
      <c r="D14">
        <v>22383485</v>
      </c>
    </row>
  </sheetData>
  <phoneticPr fontId="18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16" sqref="J16"/>
    </sheetView>
  </sheetViews>
  <sheetFormatPr baseColWidth="10" defaultRowHeight="20"/>
  <sheetData>
    <row r="1" spans="1:4">
      <c r="A1" t="s">
        <v>31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259224846</v>
      </c>
      <c r="C6">
        <v>125377855</v>
      </c>
      <c r="D6">
        <v>133846991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148334588</v>
      </c>
      <c r="C8">
        <v>81008579</v>
      </c>
      <c r="D8">
        <v>67326009</v>
      </c>
    </row>
    <row r="9" spans="1:4">
      <c r="A9" t="s">
        <v>11</v>
      </c>
      <c r="B9">
        <v>10050416</v>
      </c>
      <c r="C9">
        <v>3789419</v>
      </c>
      <c r="D9">
        <v>6260997</v>
      </c>
    </row>
    <row r="10" spans="1:4">
      <c r="A10" t="s">
        <v>12</v>
      </c>
      <c r="B10">
        <v>1047354</v>
      </c>
      <c r="C10">
        <v>387242</v>
      </c>
      <c r="D10">
        <v>660112</v>
      </c>
    </row>
    <row r="11" spans="1:4">
      <c r="A11" t="s">
        <v>13</v>
      </c>
      <c r="B11">
        <v>5508881</v>
      </c>
      <c r="C11">
        <v>2839886</v>
      </c>
      <c r="D11">
        <v>2668995</v>
      </c>
    </row>
    <row r="12" spans="1:4">
      <c r="A12" t="s">
        <v>14</v>
      </c>
      <c r="B12">
        <v>47549188</v>
      </c>
      <c r="C12">
        <v>19872999</v>
      </c>
      <c r="D12">
        <v>27676189</v>
      </c>
    </row>
    <row r="13" spans="1:4">
      <c r="A13" t="s">
        <v>15</v>
      </c>
      <c r="B13">
        <v>13216191</v>
      </c>
      <c r="C13">
        <v>6345670</v>
      </c>
      <c r="D13">
        <v>6870521</v>
      </c>
    </row>
    <row r="14" spans="1:4">
      <c r="A14" t="s">
        <v>16</v>
      </c>
      <c r="B14">
        <v>33518228</v>
      </c>
      <c r="C14">
        <v>11134060</v>
      </c>
      <c r="D14">
        <v>22384168</v>
      </c>
    </row>
  </sheetData>
  <phoneticPr fontId="1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20"/>
  <sheetData>
    <row r="1" spans="1:4">
      <c r="A1" t="s">
        <v>32</v>
      </c>
    </row>
    <row r="2" spans="1:4">
      <c r="A2" t="s">
        <v>1</v>
      </c>
    </row>
    <row r="3" spans="1:4">
      <c r="A3" t="s">
        <v>2</v>
      </c>
    </row>
    <row r="4" spans="1:4">
      <c r="B4" t="s">
        <v>33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259431969</v>
      </c>
      <c r="C6">
        <v>125480983</v>
      </c>
      <c r="D6">
        <v>133950986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150683181</v>
      </c>
      <c r="C8">
        <v>81105154</v>
      </c>
      <c r="D8">
        <v>69578027</v>
      </c>
    </row>
    <row r="9" spans="1:4">
      <c r="A9" t="s">
        <v>11</v>
      </c>
      <c r="B9">
        <v>7132945</v>
      </c>
      <c r="C9">
        <v>2971379</v>
      </c>
      <c r="D9">
        <v>4161566</v>
      </c>
    </row>
    <row r="10" spans="1:4">
      <c r="A10" t="s">
        <v>12</v>
      </c>
      <c r="B10">
        <v>860201</v>
      </c>
      <c r="C10">
        <v>348564</v>
      </c>
      <c r="D10">
        <v>511637</v>
      </c>
    </row>
    <row r="11" spans="1:4">
      <c r="A11" t="s">
        <v>13</v>
      </c>
      <c r="B11">
        <v>5342666</v>
      </c>
      <c r="C11">
        <v>2729436</v>
      </c>
      <c r="D11">
        <v>2613230</v>
      </c>
    </row>
    <row r="12" spans="1:4">
      <c r="A12" t="s">
        <v>14</v>
      </c>
      <c r="B12">
        <v>48010548</v>
      </c>
      <c r="C12">
        <v>20201691</v>
      </c>
      <c r="D12">
        <v>27808857</v>
      </c>
    </row>
    <row r="13" spans="1:4">
      <c r="A13" t="s">
        <v>15</v>
      </c>
      <c r="B13">
        <v>13109521</v>
      </c>
      <c r="C13">
        <v>6438334</v>
      </c>
      <c r="D13">
        <v>6671187</v>
      </c>
    </row>
    <row r="14" spans="1:4">
      <c r="A14" t="s">
        <v>16</v>
      </c>
      <c r="B14">
        <v>34292907</v>
      </c>
      <c r="C14">
        <v>11686425</v>
      </c>
      <c r="D14">
        <v>22606482</v>
      </c>
    </row>
  </sheetData>
  <phoneticPr fontId="1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K22" sqref="K22"/>
    </sheetView>
  </sheetViews>
  <sheetFormatPr baseColWidth="10" defaultRowHeight="20"/>
  <sheetData>
    <row r="1" spans="1:4">
      <c r="A1" t="s">
        <v>34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259637671</v>
      </c>
      <c r="C6">
        <v>125583407</v>
      </c>
      <c r="D6">
        <v>134054264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154390769</v>
      </c>
      <c r="C8">
        <v>81969022</v>
      </c>
      <c r="D8">
        <v>72421747</v>
      </c>
    </row>
    <row r="9" spans="1:4">
      <c r="A9" t="s">
        <v>11</v>
      </c>
      <c r="B9">
        <v>4087429</v>
      </c>
      <c r="C9">
        <v>1893114</v>
      </c>
      <c r="D9">
        <v>2194315</v>
      </c>
    </row>
    <row r="10" spans="1:4">
      <c r="A10" t="s">
        <v>12</v>
      </c>
      <c r="B10">
        <v>436432</v>
      </c>
      <c r="C10">
        <v>230247</v>
      </c>
      <c r="D10">
        <v>206185</v>
      </c>
    </row>
    <row r="11" spans="1:4">
      <c r="A11" t="s">
        <v>13</v>
      </c>
      <c r="B11">
        <v>5028589</v>
      </c>
      <c r="C11">
        <v>2636402</v>
      </c>
      <c r="D11">
        <v>2392187</v>
      </c>
    </row>
    <row r="12" spans="1:4">
      <c r="A12" t="s">
        <v>14</v>
      </c>
      <c r="B12">
        <v>47971189</v>
      </c>
      <c r="C12">
        <v>20188655</v>
      </c>
      <c r="D12">
        <v>27782534</v>
      </c>
    </row>
    <row r="13" spans="1:4">
      <c r="A13" t="s">
        <v>15</v>
      </c>
      <c r="B13">
        <v>13261191</v>
      </c>
      <c r="C13">
        <v>6487916</v>
      </c>
      <c r="D13">
        <v>6773275</v>
      </c>
    </row>
    <row r="14" spans="1:4">
      <c r="A14" t="s">
        <v>16</v>
      </c>
      <c r="B14">
        <v>34462072</v>
      </c>
      <c r="C14">
        <v>12178051</v>
      </c>
      <c r="D14">
        <v>22284021</v>
      </c>
    </row>
  </sheetData>
  <phoneticPr fontId="18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20"/>
  <sheetData>
    <row r="1" spans="1:4">
      <c r="A1" t="s">
        <v>35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259844865</v>
      </c>
      <c r="C6">
        <v>125686598</v>
      </c>
      <c r="D6">
        <v>134158267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154900752</v>
      </c>
      <c r="C8">
        <v>81981252</v>
      </c>
      <c r="D8">
        <v>72919500</v>
      </c>
    </row>
    <row r="9" spans="1:4">
      <c r="A9" t="s">
        <v>11</v>
      </c>
      <c r="B9">
        <v>4165977</v>
      </c>
      <c r="C9">
        <v>1936368</v>
      </c>
      <c r="D9">
        <v>2229609</v>
      </c>
    </row>
    <row r="10" spans="1:4">
      <c r="A10" t="s">
        <v>12</v>
      </c>
      <c r="B10">
        <v>462737</v>
      </c>
      <c r="C10">
        <v>255519</v>
      </c>
      <c r="D10">
        <v>207218</v>
      </c>
    </row>
    <row r="11" spans="1:4">
      <c r="A11" t="s">
        <v>13</v>
      </c>
      <c r="B11">
        <v>5046852</v>
      </c>
      <c r="C11">
        <v>2650918</v>
      </c>
      <c r="D11">
        <v>2395934</v>
      </c>
    </row>
    <row r="12" spans="1:4">
      <c r="A12" t="s">
        <v>14</v>
      </c>
      <c r="B12">
        <v>48282673</v>
      </c>
      <c r="C12">
        <v>20308754</v>
      </c>
      <c r="D12">
        <v>27973919</v>
      </c>
    </row>
    <row r="13" spans="1:4">
      <c r="A13" t="s">
        <v>15</v>
      </c>
      <c r="B13">
        <v>13100352</v>
      </c>
      <c r="C13">
        <v>6347757</v>
      </c>
      <c r="D13">
        <v>6752595</v>
      </c>
    </row>
    <row r="14" spans="1:4">
      <c r="A14" t="s">
        <v>16</v>
      </c>
      <c r="B14">
        <v>33885522</v>
      </c>
      <c r="C14">
        <v>12206030</v>
      </c>
      <c r="D14">
        <v>21679492</v>
      </c>
    </row>
  </sheetData>
  <phoneticPr fontId="18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23" sqref="J23"/>
    </sheetView>
  </sheetViews>
  <sheetFormatPr baseColWidth="10" defaultRowHeight="20"/>
  <sheetData>
    <row r="1" spans="1:4">
      <c r="A1" t="s">
        <v>36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260020033</v>
      </c>
      <c r="C6">
        <v>125773028</v>
      </c>
      <c r="D6">
        <v>134247005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155162871</v>
      </c>
      <c r="C8">
        <v>82221760</v>
      </c>
      <c r="D8">
        <v>72941111</v>
      </c>
    </row>
    <row r="9" spans="1:4">
      <c r="A9" t="s">
        <v>11</v>
      </c>
      <c r="B9">
        <v>3781888</v>
      </c>
      <c r="C9">
        <v>1751641</v>
      </c>
      <c r="D9">
        <v>2030247</v>
      </c>
    </row>
    <row r="10" spans="1:4">
      <c r="A10" t="s">
        <v>12</v>
      </c>
      <c r="B10">
        <v>640161</v>
      </c>
      <c r="C10">
        <v>386412</v>
      </c>
      <c r="D10">
        <v>253749</v>
      </c>
    </row>
    <row r="11" spans="1:4">
      <c r="A11" t="s">
        <v>13</v>
      </c>
      <c r="B11">
        <v>4800733</v>
      </c>
      <c r="C11">
        <v>2504080</v>
      </c>
      <c r="D11">
        <v>2296653</v>
      </c>
    </row>
    <row r="12" spans="1:4">
      <c r="A12" t="s">
        <v>14</v>
      </c>
      <c r="B12">
        <v>48077761</v>
      </c>
      <c r="C12">
        <v>20236664</v>
      </c>
      <c r="D12">
        <v>27841097</v>
      </c>
    </row>
    <row r="13" spans="1:4">
      <c r="A13" t="s">
        <v>15</v>
      </c>
      <c r="B13">
        <v>13562819</v>
      </c>
      <c r="C13">
        <v>6553448</v>
      </c>
      <c r="D13">
        <v>7009371</v>
      </c>
    </row>
    <row r="14" spans="1:4">
      <c r="A14" t="s">
        <v>16</v>
      </c>
      <c r="B14">
        <v>33993800</v>
      </c>
      <c r="C14">
        <v>12119023</v>
      </c>
      <c r="D14">
        <v>21874777</v>
      </c>
    </row>
  </sheetData>
  <phoneticPr fontId="18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16" sqref="J16"/>
    </sheetView>
  </sheetViews>
  <sheetFormatPr baseColWidth="10" defaultRowHeight="20"/>
  <sheetData>
    <row r="1" spans="1:4">
      <c r="A1" t="s">
        <v>37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260181233</v>
      </c>
      <c r="C6">
        <v>125852404</v>
      </c>
      <c r="D6">
        <v>134328829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154215147</v>
      </c>
      <c r="C8">
        <v>81532915</v>
      </c>
      <c r="D8">
        <v>72682232</v>
      </c>
    </row>
    <row r="9" spans="1:4">
      <c r="A9" t="s">
        <v>11</v>
      </c>
      <c r="B9">
        <v>4288497</v>
      </c>
      <c r="C9">
        <v>1934533</v>
      </c>
      <c r="D9">
        <v>2353964</v>
      </c>
    </row>
    <row r="10" spans="1:4">
      <c r="A10" t="s">
        <v>12</v>
      </c>
      <c r="B10">
        <v>865999</v>
      </c>
      <c r="C10">
        <v>557559</v>
      </c>
      <c r="D10">
        <v>308440</v>
      </c>
    </row>
    <row r="11" spans="1:4">
      <c r="A11" t="s">
        <v>13</v>
      </c>
      <c r="B11">
        <v>4637325</v>
      </c>
      <c r="C11">
        <v>2475131</v>
      </c>
      <c r="D11">
        <v>2162194</v>
      </c>
    </row>
    <row r="12" spans="1:4">
      <c r="A12" t="s">
        <v>14</v>
      </c>
      <c r="B12">
        <v>48099342</v>
      </c>
      <c r="C12">
        <v>20289841</v>
      </c>
      <c r="D12">
        <v>27809501</v>
      </c>
    </row>
    <row r="13" spans="1:4">
      <c r="A13" t="s">
        <v>15</v>
      </c>
      <c r="B13">
        <v>13639315</v>
      </c>
      <c r="C13">
        <v>6692618</v>
      </c>
      <c r="D13">
        <v>6946697</v>
      </c>
    </row>
    <row r="14" spans="1:4">
      <c r="A14" t="s">
        <v>16</v>
      </c>
      <c r="B14">
        <v>34435608</v>
      </c>
      <c r="C14">
        <v>12369807</v>
      </c>
      <c r="D14">
        <v>22065801</v>
      </c>
    </row>
  </sheetData>
  <phoneticPr fontId="18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24" sqref="J24"/>
    </sheetView>
  </sheetViews>
  <sheetFormatPr baseColWidth="10" defaultRowHeight="20"/>
  <sheetData>
    <row r="1" spans="1:4">
      <c r="A1" t="s">
        <v>42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259501527</v>
      </c>
      <c r="C6">
        <v>125513102</v>
      </c>
      <c r="D6">
        <v>133988425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152612250</v>
      </c>
      <c r="C8">
        <v>80641663</v>
      </c>
      <c r="D8">
        <v>71970587</v>
      </c>
    </row>
    <row r="9" spans="1:4">
      <c r="A9" t="s">
        <v>11</v>
      </c>
      <c r="B9">
        <v>4381482</v>
      </c>
      <c r="C9">
        <v>2059666</v>
      </c>
      <c r="D9">
        <v>2321816</v>
      </c>
    </row>
    <row r="10" spans="1:4">
      <c r="A10" t="s">
        <v>12</v>
      </c>
      <c r="B10">
        <v>1113268</v>
      </c>
      <c r="C10">
        <v>721459</v>
      </c>
      <c r="D10">
        <v>391809</v>
      </c>
    </row>
    <row r="11" spans="1:4">
      <c r="A11" t="s">
        <v>13</v>
      </c>
      <c r="B11">
        <v>5390243</v>
      </c>
      <c r="C11">
        <v>2907800</v>
      </c>
      <c r="D11">
        <v>2482443</v>
      </c>
    </row>
    <row r="12" spans="1:4">
      <c r="A12" t="s">
        <v>14</v>
      </c>
      <c r="B12">
        <v>48200765</v>
      </c>
      <c r="C12">
        <v>20361897</v>
      </c>
      <c r="D12">
        <v>27838868</v>
      </c>
    </row>
    <row r="13" spans="1:4">
      <c r="A13" t="s">
        <v>15</v>
      </c>
      <c r="B13">
        <v>13242710</v>
      </c>
      <c r="C13">
        <v>6426585</v>
      </c>
      <c r="D13">
        <v>6816125</v>
      </c>
    </row>
    <row r="14" spans="1:4">
      <c r="A14" t="s">
        <v>16</v>
      </c>
      <c r="B14">
        <v>34560809</v>
      </c>
      <c r="C14">
        <v>12394032</v>
      </c>
      <c r="D14">
        <v>22166777</v>
      </c>
    </row>
  </sheetData>
  <phoneticPr fontId="18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4" sqref="H24"/>
    </sheetView>
  </sheetViews>
  <sheetFormatPr baseColWidth="10" defaultRowHeight="20"/>
  <sheetData>
    <row r="1" spans="1:4">
      <c r="A1" t="s">
        <v>43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259628285</v>
      </c>
      <c r="C6">
        <v>125575296</v>
      </c>
      <c r="D6">
        <v>134052989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153867610</v>
      </c>
      <c r="C8">
        <v>81099309</v>
      </c>
      <c r="D8">
        <v>72768301</v>
      </c>
    </row>
    <row r="9" spans="1:4">
      <c r="A9" t="s">
        <v>11</v>
      </c>
      <c r="B9">
        <v>4149793</v>
      </c>
      <c r="C9">
        <v>1947955</v>
      </c>
      <c r="D9">
        <v>2201838</v>
      </c>
    </row>
    <row r="10" spans="1:4">
      <c r="A10" t="s">
        <v>12</v>
      </c>
      <c r="B10">
        <v>1071062</v>
      </c>
      <c r="C10">
        <v>721023</v>
      </c>
      <c r="D10">
        <v>350039</v>
      </c>
    </row>
    <row r="11" spans="1:4">
      <c r="A11" t="s">
        <v>13</v>
      </c>
      <c r="B11">
        <v>5146596</v>
      </c>
      <c r="C11">
        <v>2828465</v>
      </c>
      <c r="D11">
        <v>2318131</v>
      </c>
    </row>
    <row r="12" spans="1:4">
      <c r="A12" t="s">
        <v>14</v>
      </c>
      <c r="B12">
        <v>48013143</v>
      </c>
      <c r="C12">
        <v>20434260</v>
      </c>
      <c r="D12">
        <v>27578883</v>
      </c>
    </row>
    <row r="13" spans="1:4">
      <c r="A13" t="s">
        <v>15</v>
      </c>
      <c r="B13">
        <v>12993938</v>
      </c>
      <c r="C13">
        <v>6186165</v>
      </c>
      <c r="D13">
        <v>6807773</v>
      </c>
    </row>
    <row r="14" spans="1:4">
      <c r="A14" t="s">
        <v>16</v>
      </c>
      <c r="B14">
        <v>34386143</v>
      </c>
      <c r="C14">
        <v>12358119</v>
      </c>
      <c r="D14">
        <v>22028024</v>
      </c>
    </row>
  </sheetData>
  <phoneticPr fontId="18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1" sqref="H21"/>
    </sheetView>
  </sheetViews>
  <sheetFormatPr baseColWidth="10" defaultRowHeight="20"/>
  <sheetData>
    <row r="1" spans="1:4">
      <c r="A1" t="s">
        <v>44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259758172</v>
      </c>
      <c r="C6">
        <v>125639153</v>
      </c>
      <c r="D6">
        <v>134119019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148726630</v>
      </c>
      <c r="C8">
        <v>78928265</v>
      </c>
      <c r="D8">
        <v>69798365</v>
      </c>
    </row>
    <row r="9" spans="1:4">
      <c r="A9" t="s">
        <v>11</v>
      </c>
      <c r="B9">
        <v>6440562</v>
      </c>
      <c r="C9">
        <v>2865695</v>
      </c>
      <c r="D9">
        <v>3574867</v>
      </c>
    </row>
    <row r="10" spans="1:4">
      <c r="A10" t="s">
        <v>12</v>
      </c>
      <c r="B10">
        <v>2220555</v>
      </c>
      <c r="C10">
        <v>1178204</v>
      </c>
      <c r="D10">
        <v>1042351</v>
      </c>
    </row>
    <row r="11" spans="1:4">
      <c r="A11" t="s">
        <v>13</v>
      </c>
      <c r="B11">
        <v>5149341</v>
      </c>
      <c r="C11">
        <v>2941966</v>
      </c>
      <c r="D11">
        <v>2207375</v>
      </c>
    </row>
    <row r="12" spans="1:4">
      <c r="A12" t="s">
        <v>14</v>
      </c>
      <c r="B12">
        <v>48715534</v>
      </c>
      <c r="C12">
        <v>20799934</v>
      </c>
      <c r="D12">
        <v>27915600</v>
      </c>
    </row>
    <row r="13" spans="1:4">
      <c r="A13" t="s">
        <v>15</v>
      </c>
      <c r="B13">
        <v>12706848</v>
      </c>
      <c r="C13">
        <v>6055552</v>
      </c>
      <c r="D13">
        <v>6651296</v>
      </c>
    </row>
    <row r="14" spans="1:4">
      <c r="A14" t="s">
        <v>16</v>
      </c>
      <c r="B14">
        <v>35798702</v>
      </c>
      <c r="C14">
        <v>12869537</v>
      </c>
      <c r="D14">
        <v>22929165</v>
      </c>
    </row>
  </sheetData>
  <phoneticPr fontId="18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4" sqref="H24"/>
    </sheetView>
  </sheetViews>
  <sheetFormatPr baseColWidth="10" defaultRowHeight="20"/>
  <sheetData>
    <row r="1" spans="1:4">
      <c r="A1" t="s">
        <v>45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259896347</v>
      </c>
      <c r="C6">
        <v>125707165</v>
      </c>
      <c r="D6">
        <v>134189182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121815383</v>
      </c>
      <c r="C8">
        <v>66180006</v>
      </c>
      <c r="D8">
        <v>55635377</v>
      </c>
    </row>
    <row r="9" spans="1:4">
      <c r="A9" t="s">
        <v>11</v>
      </c>
      <c r="B9">
        <v>11510425</v>
      </c>
      <c r="C9">
        <v>5630032</v>
      </c>
      <c r="D9">
        <v>5880393</v>
      </c>
    </row>
    <row r="10" spans="1:4">
      <c r="A10" t="s">
        <v>12</v>
      </c>
      <c r="B10">
        <v>17884993</v>
      </c>
      <c r="C10">
        <v>8406885</v>
      </c>
      <c r="D10">
        <v>9478108</v>
      </c>
    </row>
    <row r="11" spans="1:4">
      <c r="A11" t="s">
        <v>13</v>
      </c>
      <c r="B11">
        <v>4619092</v>
      </c>
      <c r="C11">
        <v>2602920</v>
      </c>
      <c r="D11">
        <v>2016172</v>
      </c>
    </row>
    <row r="12" spans="1:4">
      <c r="A12" t="s">
        <v>14</v>
      </c>
      <c r="B12">
        <v>48994347</v>
      </c>
      <c r="C12">
        <v>20898033</v>
      </c>
      <c r="D12">
        <v>28096314</v>
      </c>
    </row>
    <row r="13" spans="1:4">
      <c r="A13" t="s">
        <v>15</v>
      </c>
      <c r="B13">
        <v>12286119</v>
      </c>
      <c r="C13">
        <v>5958023</v>
      </c>
      <c r="D13">
        <v>6328096</v>
      </c>
    </row>
    <row r="14" spans="1:4">
      <c r="A14" t="s">
        <v>16</v>
      </c>
      <c r="B14">
        <v>42785988</v>
      </c>
      <c r="C14">
        <v>16031266</v>
      </c>
      <c r="D14">
        <v>26754722</v>
      </c>
    </row>
  </sheetData>
  <phoneticPr fontId="18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14" sqref="J14"/>
    </sheetView>
  </sheetViews>
  <sheetFormatPr baseColWidth="10" defaultRowHeight="20"/>
  <sheetData>
    <row r="1" spans="1:4">
      <c r="A1" t="s">
        <v>46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260046776</v>
      </c>
      <c r="C6">
        <v>125781694</v>
      </c>
      <c r="D6">
        <v>134265082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129127832</v>
      </c>
      <c r="C8">
        <v>70113148</v>
      </c>
      <c r="D8">
        <v>59014684</v>
      </c>
    </row>
    <row r="9" spans="1:4">
      <c r="A9" t="s">
        <v>11</v>
      </c>
      <c r="B9">
        <v>8333216</v>
      </c>
      <c r="C9">
        <v>3890996</v>
      </c>
      <c r="D9">
        <v>4442220</v>
      </c>
    </row>
    <row r="10" spans="1:4">
      <c r="A10" t="s">
        <v>12</v>
      </c>
      <c r="B10">
        <v>15019571</v>
      </c>
      <c r="C10">
        <v>7036627</v>
      </c>
      <c r="D10">
        <v>7982944</v>
      </c>
    </row>
    <row r="11" spans="1:4">
      <c r="A11" t="s">
        <v>13</v>
      </c>
      <c r="B11">
        <v>5494067</v>
      </c>
      <c r="C11">
        <v>2922609</v>
      </c>
      <c r="D11">
        <v>2571458</v>
      </c>
    </row>
    <row r="12" spans="1:4">
      <c r="A12" t="s">
        <v>14</v>
      </c>
      <c r="B12">
        <v>49817265</v>
      </c>
      <c r="C12">
        <v>21318032</v>
      </c>
      <c r="D12">
        <v>28499233</v>
      </c>
    </row>
    <row r="13" spans="1:4">
      <c r="A13" t="s">
        <v>15</v>
      </c>
      <c r="B13">
        <v>12093891</v>
      </c>
      <c r="C13">
        <v>5928104</v>
      </c>
      <c r="D13">
        <v>6165787</v>
      </c>
    </row>
    <row r="14" spans="1:4">
      <c r="A14" t="s">
        <v>16</v>
      </c>
      <c r="B14">
        <v>40160934</v>
      </c>
      <c r="C14">
        <v>14572178</v>
      </c>
      <c r="D14">
        <v>25588756</v>
      </c>
    </row>
  </sheetData>
  <phoneticPr fontId="18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18" sqref="J18"/>
    </sheetView>
  </sheetViews>
  <sheetFormatPr baseColWidth="10" defaultRowHeight="20"/>
  <sheetData>
    <row r="1" spans="1:4">
      <c r="A1" t="s">
        <v>47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260204296</v>
      </c>
      <c r="C6">
        <v>125859831</v>
      </c>
      <c r="D6">
        <v>134344465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134882138</v>
      </c>
      <c r="C8">
        <v>73323206</v>
      </c>
      <c r="D8">
        <v>61558932</v>
      </c>
    </row>
    <row r="9" spans="1:4">
      <c r="A9" t="s">
        <v>11</v>
      </c>
      <c r="B9">
        <v>7928932</v>
      </c>
      <c r="C9">
        <v>3102177</v>
      </c>
      <c r="D9">
        <v>4826755</v>
      </c>
    </row>
    <row r="10" spans="1:4">
      <c r="A10" t="s">
        <v>12</v>
      </c>
      <c r="B10">
        <v>10584312</v>
      </c>
      <c r="C10">
        <v>5047067</v>
      </c>
      <c r="D10">
        <v>5537245</v>
      </c>
    </row>
    <row r="11" spans="1:4">
      <c r="A11" t="s">
        <v>13</v>
      </c>
      <c r="B11">
        <v>7487908</v>
      </c>
      <c r="C11">
        <v>3956815</v>
      </c>
      <c r="D11">
        <v>3531093</v>
      </c>
    </row>
    <row r="12" spans="1:4">
      <c r="A12" t="s">
        <v>14</v>
      </c>
      <c r="B12">
        <v>50192292</v>
      </c>
      <c r="C12">
        <v>21311851</v>
      </c>
      <c r="D12">
        <v>28880441</v>
      </c>
    </row>
    <row r="13" spans="1:4">
      <c r="A13" t="s">
        <v>15</v>
      </c>
      <c r="B13">
        <v>12161141</v>
      </c>
      <c r="C13">
        <v>5948544</v>
      </c>
      <c r="D13">
        <v>6212597</v>
      </c>
    </row>
    <row r="14" spans="1:4">
      <c r="A14" t="s">
        <v>16</v>
      </c>
      <c r="B14">
        <v>36967573</v>
      </c>
      <c r="C14">
        <v>13170171</v>
      </c>
      <c r="D14">
        <v>23797402</v>
      </c>
    </row>
  </sheetData>
  <phoneticPr fontId="18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24" sqref="G24"/>
    </sheetView>
  </sheetViews>
  <sheetFormatPr baseColWidth="10" defaultRowHeight="20"/>
  <sheetData>
    <row r="1" spans="1:4">
      <c r="A1" t="s">
        <v>48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260372681</v>
      </c>
      <c r="C6">
        <v>125943502</v>
      </c>
      <c r="D6">
        <v>134429179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134809979</v>
      </c>
      <c r="C8">
        <v>73805778</v>
      </c>
      <c r="D8">
        <v>61004201</v>
      </c>
    </row>
    <row r="9" spans="1:4">
      <c r="A9" t="s">
        <v>11</v>
      </c>
      <c r="B9">
        <v>9682212</v>
      </c>
      <c r="C9">
        <v>3569112</v>
      </c>
      <c r="D9">
        <v>6113100</v>
      </c>
    </row>
    <row r="10" spans="1:4">
      <c r="A10" t="s">
        <v>12</v>
      </c>
      <c r="B10">
        <v>9442051</v>
      </c>
      <c r="C10">
        <v>4280022</v>
      </c>
      <c r="D10">
        <v>5162029</v>
      </c>
    </row>
    <row r="11" spans="1:4">
      <c r="A11" t="s">
        <v>13</v>
      </c>
      <c r="B11">
        <v>7440223</v>
      </c>
      <c r="C11">
        <v>4030272</v>
      </c>
      <c r="D11">
        <v>3409951</v>
      </c>
    </row>
    <row r="12" spans="1:4">
      <c r="A12" t="s">
        <v>14</v>
      </c>
      <c r="B12">
        <v>50581014</v>
      </c>
      <c r="C12">
        <v>21321921</v>
      </c>
      <c r="D12">
        <v>29259093</v>
      </c>
    </row>
    <row r="13" spans="1:4">
      <c r="A13" t="s">
        <v>15</v>
      </c>
      <c r="B13">
        <v>11874488</v>
      </c>
      <c r="C13">
        <v>5816312</v>
      </c>
      <c r="D13">
        <v>6058176</v>
      </c>
    </row>
    <row r="14" spans="1:4">
      <c r="A14" t="s">
        <v>16</v>
      </c>
      <c r="B14">
        <v>36542714</v>
      </c>
      <c r="C14">
        <v>13120085</v>
      </c>
      <c r="D14">
        <v>23422629</v>
      </c>
    </row>
  </sheetData>
  <phoneticPr fontId="18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21" sqref="G21"/>
    </sheetView>
  </sheetViews>
  <sheetFormatPr baseColWidth="10" defaultRowHeight="20"/>
  <sheetData>
    <row r="1" spans="1:4">
      <c r="A1" t="s">
        <v>49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260558199</v>
      </c>
      <c r="C6">
        <v>126035633</v>
      </c>
      <c r="D6">
        <v>134522566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139509296</v>
      </c>
      <c r="C8">
        <v>75433214</v>
      </c>
      <c r="D8">
        <v>64076082</v>
      </c>
    </row>
    <row r="9" spans="1:4">
      <c r="A9" t="s">
        <v>11</v>
      </c>
      <c r="B9">
        <v>7714852</v>
      </c>
      <c r="C9">
        <v>3278127</v>
      </c>
      <c r="D9">
        <v>4436725</v>
      </c>
    </row>
    <row r="10" spans="1:4">
      <c r="A10" t="s">
        <v>12</v>
      </c>
      <c r="B10">
        <v>6202412</v>
      </c>
      <c r="C10">
        <v>2872807</v>
      </c>
      <c r="D10">
        <v>3329605</v>
      </c>
    </row>
    <row r="11" spans="1:4">
      <c r="A11" t="s">
        <v>13</v>
      </c>
      <c r="B11">
        <v>7539761</v>
      </c>
      <c r="C11">
        <v>4015936</v>
      </c>
      <c r="D11">
        <v>3523825</v>
      </c>
    </row>
    <row r="12" spans="1:4">
      <c r="A12" t="s">
        <v>14</v>
      </c>
      <c r="B12">
        <v>50398462</v>
      </c>
      <c r="C12">
        <v>21274704</v>
      </c>
      <c r="D12">
        <v>29123758</v>
      </c>
    </row>
    <row r="13" spans="1:4">
      <c r="A13" t="s">
        <v>15</v>
      </c>
      <c r="B13">
        <v>11997787</v>
      </c>
      <c r="C13">
        <v>5939345</v>
      </c>
      <c r="D13">
        <v>6058442</v>
      </c>
    </row>
    <row r="14" spans="1:4">
      <c r="A14" t="s">
        <v>16</v>
      </c>
      <c r="B14">
        <v>37195629</v>
      </c>
      <c r="C14">
        <v>13221500</v>
      </c>
      <c r="D14">
        <v>23974129</v>
      </c>
    </row>
  </sheetData>
  <phoneticPr fontId="18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3" sqref="H23"/>
    </sheetView>
  </sheetViews>
  <sheetFormatPr baseColWidth="10" defaultRowHeight="20"/>
  <sheetData>
    <row r="1" spans="1:4">
      <c r="A1" t="s">
        <v>41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260742490</v>
      </c>
      <c r="C6">
        <v>126127118</v>
      </c>
      <c r="D6">
        <v>134615372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142588888</v>
      </c>
      <c r="C8">
        <v>76361779</v>
      </c>
      <c r="D8">
        <v>66227109</v>
      </c>
    </row>
    <row r="9" spans="1:4">
      <c r="A9" t="s">
        <v>11</v>
      </c>
      <c r="B9">
        <v>5206951</v>
      </c>
      <c r="C9">
        <v>2454898</v>
      </c>
      <c r="D9">
        <v>2752053</v>
      </c>
    </row>
    <row r="10" spans="1:4">
      <c r="A10" t="s">
        <v>12</v>
      </c>
      <c r="B10">
        <v>4276399</v>
      </c>
      <c r="C10">
        <v>2048149</v>
      </c>
      <c r="D10">
        <v>2228250</v>
      </c>
    </row>
    <row r="11" spans="1:4">
      <c r="A11" t="s">
        <v>13</v>
      </c>
      <c r="B11">
        <v>8000296</v>
      </c>
      <c r="C11">
        <v>4202800</v>
      </c>
      <c r="D11">
        <v>3797496</v>
      </c>
    </row>
    <row r="12" spans="1:4">
      <c r="A12" t="s">
        <v>14</v>
      </c>
      <c r="B12">
        <v>50044324</v>
      </c>
      <c r="C12">
        <v>21194669</v>
      </c>
      <c r="D12">
        <v>28849655</v>
      </c>
    </row>
    <row r="13" spans="1:4">
      <c r="A13" t="s">
        <v>15</v>
      </c>
      <c r="B13">
        <v>12365660</v>
      </c>
      <c r="C13">
        <v>6111907</v>
      </c>
      <c r="D13">
        <v>6253753</v>
      </c>
    </row>
    <row r="14" spans="1:4">
      <c r="A14" t="s">
        <v>16</v>
      </c>
      <c r="B14">
        <v>38259972</v>
      </c>
      <c r="C14">
        <v>13752916</v>
      </c>
      <c r="D14">
        <v>24507056</v>
      </c>
    </row>
  </sheetData>
  <phoneticPr fontId="18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5" sqref="H25"/>
    </sheetView>
  </sheetViews>
  <sheetFormatPr baseColWidth="10" defaultRowHeight="20"/>
  <sheetData>
    <row r="1" spans="1:4">
      <c r="A1" t="s">
        <v>40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260924927</v>
      </c>
      <c r="C6">
        <v>126217689</v>
      </c>
      <c r="D6">
        <v>134707238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145650730</v>
      </c>
      <c r="C8">
        <v>77708335</v>
      </c>
      <c r="D8">
        <v>67942395</v>
      </c>
    </row>
    <row r="9" spans="1:4">
      <c r="A9" t="s">
        <v>11</v>
      </c>
      <c r="B9">
        <v>4782751</v>
      </c>
      <c r="C9">
        <v>2085752</v>
      </c>
      <c r="D9">
        <v>2696999</v>
      </c>
    </row>
    <row r="10" spans="1:4">
      <c r="A10" t="s">
        <v>12</v>
      </c>
      <c r="B10">
        <v>2868788</v>
      </c>
      <c r="C10">
        <v>1466220</v>
      </c>
      <c r="D10">
        <v>1402568</v>
      </c>
    </row>
    <row r="11" spans="1:4">
      <c r="A11" t="s">
        <v>13</v>
      </c>
      <c r="B11">
        <v>7750914</v>
      </c>
      <c r="C11">
        <v>4203863</v>
      </c>
      <c r="D11">
        <v>3547051</v>
      </c>
    </row>
    <row r="12" spans="1:4">
      <c r="A12" t="s">
        <v>14</v>
      </c>
      <c r="B12">
        <v>50326607</v>
      </c>
      <c r="C12">
        <v>21290615</v>
      </c>
      <c r="D12">
        <v>29035992</v>
      </c>
    </row>
    <row r="13" spans="1:4">
      <c r="A13" t="s">
        <v>15</v>
      </c>
      <c r="B13">
        <v>12363847</v>
      </c>
      <c r="C13">
        <v>6064554</v>
      </c>
      <c r="D13">
        <v>6299293</v>
      </c>
    </row>
    <row r="14" spans="1:4">
      <c r="A14" t="s">
        <v>16</v>
      </c>
      <c r="B14">
        <v>37181290</v>
      </c>
      <c r="C14">
        <v>13398350</v>
      </c>
      <c r="D14">
        <v>23782940</v>
      </c>
    </row>
  </sheetData>
  <phoneticPr fontId="18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RowHeight="20"/>
  <sheetData>
    <row r="1" spans="1:4">
      <c r="A1" t="s">
        <v>39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261084749</v>
      </c>
      <c r="C6">
        <v>126296322</v>
      </c>
      <c r="D6">
        <v>134788427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145205377</v>
      </c>
      <c r="C8">
        <v>76997839</v>
      </c>
      <c r="D8">
        <v>68207538</v>
      </c>
    </row>
    <row r="9" spans="1:4">
      <c r="A9" t="s">
        <v>11</v>
      </c>
      <c r="B9">
        <v>4998107</v>
      </c>
      <c r="C9">
        <v>2292805</v>
      </c>
      <c r="D9">
        <v>2705302</v>
      </c>
    </row>
    <row r="10" spans="1:4">
      <c r="A10" t="s">
        <v>12</v>
      </c>
      <c r="B10">
        <v>2612888</v>
      </c>
      <c r="C10">
        <v>1380438</v>
      </c>
      <c r="D10">
        <v>1232450</v>
      </c>
    </row>
    <row r="11" spans="1:4">
      <c r="A11" t="s">
        <v>13</v>
      </c>
      <c r="B11">
        <v>7651321</v>
      </c>
      <c r="C11">
        <v>4262557</v>
      </c>
      <c r="D11">
        <v>3388764</v>
      </c>
    </row>
    <row r="12" spans="1:4">
      <c r="A12" t="s">
        <v>14</v>
      </c>
      <c r="B12">
        <v>50271846</v>
      </c>
      <c r="C12">
        <v>21328353</v>
      </c>
      <c r="D12">
        <v>28943493</v>
      </c>
    </row>
    <row r="13" spans="1:4">
      <c r="A13" t="s">
        <v>15</v>
      </c>
      <c r="B13">
        <v>12483162</v>
      </c>
      <c r="C13">
        <v>6192353</v>
      </c>
      <c r="D13">
        <v>6290809</v>
      </c>
    </row>
    <row r="14" spans="1:4">
      <c r="A14" t="s">
        <v>16</v>
      </c>
      <c r="B14">
        <v>37862048</v>
      </c>
      <c r="C14">
        <v>13841977</v>
      </c>
      <c r="D14">
        <v>24020071</v>
      </c>
    </row>
  </sheetData>
  <phoneticPr fontId="18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J22" sqref="J22"/>
    </sheetView>
  </sheetViews>
  <sheetFormatPr baseColWidth="10" defaultRowHeight="20"/>
  <sheetData>
    <row r="1" spans="1:4">
      <c r="A1" t="s">
        <v>38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261229649</v>
      </c>
      <c r="C6">
        <v>126367384</v>
      </c>
      <c r="D6">
        <v>134862265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144022784</v>
      </c>
      <c r="C8">
        <v>76368485</v>
      </c>
      <c r="D8">
        <v>67654299</v>
      </c>
    </row>
    <row r="9" spans="1:4">
      <c r="A9" t="s">
        <v>11</v>
      </c>
      <c r="B9">
        <v>5590116</v>
      </c>
      <c r="C9">
        <v>2586695</v>
      </c>
      <c r="D9">
        <v>3003421</v>
      </c>
    </row>
    <row r="10" spans="1:4">
      <c r="A10" t="s">
        <v>12</v>
      </c>
      <c r="B10">
        <v>3124204</v>
      </c>
      <c r="C10">
        <v>1701972</v>
      </c>
      <c r="D10">
        <v>1422232</v>
      </c>
    </row>
    <row r="11" spans="1:4">
      <c r="A11" t="s">
        <v>13</v>
      </c>
      <c r="B11">
        <v>7279486</v>
      </c>
      <c r="C11">
        <v>3986785</v>
      </c>
      <c r="D11">
        <v>3292701</v>
      </c>
    </row>
    <row r="12" spans="1:4">
      <c r="A12" t="s">
        <v>14</v>
      </c>
      <c r="B12">
        <v>50360904</v>
      </c>
      <c r="C12">
        <v>21490025</v>
      </c>
      <c r="D12">
        <v>28870879</v>
      </c>
    </row>
    <row r="13" spans="1:4">
      <c r="A13" t="s">
        <v>15</v>
      </c>
      <c r="B13">
        <v>12837137</v>
      </c>
      <c r="C13">
        <v>6357579</v>
      </c>
      <c r="D13">
        <v>6479558</v>
      </c>
    </row>
    <row r="14" spans="1:4">
      <c r="A14" t="s">
        <v>16</v>
      </c>
      <c r="B14">
        <v>38015018</v>
      </c>
      <c r="C14">
        <v>13875843</v>
      </c>
      <c r="D14">
        <v>24139175</v>
      </c>
    </row>
  </sheetData>
  <phoneticPr fontId="18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21" sqref="H21"/>
    </sheetView>
  </sheetViews>
  <sheetFormatPr baseColWidth="10" defaultRowHeight="20"/>
  <sheetData>
    <row r="1" spans="1:4">
      <c r="A1" t="s">
        <v>21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260851144</v>
      </c>
      <c r="C6">
        <v>126191567</v>
      </c>
      <c r="D6">
        <v>134659577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142843773</v>
      </c>
      <c r="C8">
        <v>75709150</v>
      </c>
      <c r="D8">
        <v>67134623</v>
      </c>
    </row>
    <row r="9" spans="1:4">
      <c r="A9" t="s">
        <v>11</v>
      </c>
      <c r="B9">
        <v>5539164</v>
      </c>
      <c r="C9">
        <v>2825379</v>
      </c>
      <c r="D9">
        <v>2713785</v>
      </c>
    </row>
    <row r="10" spans="1:4">
      <c r="A10" t="s">
        <v>12</v>
      </c>
      <c r="B10">
        <v>3223050</v>
      </c>
      <c r="C10">
        <v>1728864</v>
      </c>
      <c r="D10">
        <v>1494186</v>
      </c>
    </row>
    <row r="11" spans="1:4">
      <c r="A11" t="s">
        <v>13</v>
      </c>
      <c r="B11">
        <v>7627556</v>
      </c>
      <c r="C11">
        <v>4273665</v>
      </c>
      <c r="D11">
        <v>3353891</v>
      </c>
    </row>
    <row r="12" spans="1:4">
      <c r="A12" t="s">
        <v>14</v>
      </c>
      <c r="B12">
        <v>50542565</v>
      </c>
      <c r="C12">
        <v>21573770</v>
      </c>
      <c r="D12">
        <v>28968795</v>
      </c>
    </row>
    <row r="13" spans="1:4">
      <c r="A13" t="s">
        <v>15</v>
      </c>
      <c r="B13">
        <v>13002258</v>
      </c>
      <c r="C13">
        <v>6445549</v>
      </c>
      <c r="D13">
        <v>6556709</v>
      </c>
    </row>
    <row r="14" spans="1:4">
      <c r="A14" t="s">
        <v>16</v>
      </c>
      <c r="B14">
        <v>38072778</v>
      </c>
      <c r="C14">
        <v>13635190</v>
      </c>
      <c r="D14">
        <v>24437588</v>
      </c>
    </row>
  </sheetData>
  <phoneticPr fontId="18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23" sqref="F23"/>
    </sheetView>
  </sheetViews>
  <sheetFormatPr baseColWidth="10" defaultRowHeight="20"/>
  <sheetData>
    <row r="1" spans="1:4">
      <c r="A1" t="s">
        <v>20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260918364</v>
      </c>
      <c r="C6">
        <v>126224379</v>
      </c>
      <c r="D6">
        <v>134693985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144159097</v>
      </c>
      <c r="C8">
        <v>76079309</v>
      </c>
      <c r="D8">
        <v>68079788</v>
      </c>
    </row>
    <row r="9" spans="1:4">
      <c r="A9" t="s">
        <v>11</v>
      </c>
      <c r="B9">
        <v>5362962</v>
      </c>
      <c r="C9">
        <v>2775731</v>
      </c>
      <c r="D9">
        <v>2587231</v>
      </c>
    </row>
    <row r="10" spans="1:4">
      <c r="A10" t="s">
        <v>12</v>
      </c>
      <c r="B10">
        <v>2539350</v>
      </c>
      <c r="C10">
        <v>1487316</v>
      </c>
      <c r="D10">
        <v>1052034</v>
      </c>
    </row>
    <row r="11" spans="1:4">
      <c r="A11" t="s">
        <v>13</v>
      </c>
      <c r="B11">
        <v>7946735</v>
      </c>
      <c r="C11">
        <v>4411843</v>
      </c>
      <c r="D11">
        <v>3534892</v>
      </c>
    </row>
    <row r="12" spans="1:4">
      <c r="A12" t="s">
        <v>14</v>
      </c>
      <c r="B12">
        <v>50468574</v>
      </c>
      <c r="C12">
        <v>21531411</v>
      </c>
      <c r="D12">
        <v>28937163</v>
      </c>
    </row>
    <row r="13" spans="1:4">
      <c r="A13" t="s">
        <v>15</v>
      </c>
      <c r="B13">
        <v>12829508</v>
      </c>
      <c r="C13">
        <v>6396419</v>
      </c>
      <c r="D13">
        <v>6433089</v>
      </c>
    </row>
    <row r="14" spans="1:4">
      <c r="A14" t="s">
        <v>16</v>
      </c>
      <c r="B14">
        <v>37612138</v>
      </c>
      <c r="C14">
        <v>13542350</v>
      </c>
      <c r="D14">
        <v>24069788</v>
      </c>
    </row>
  </sheetData>
  <phoneticPr fontId="18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26" sqref="E26"/>
    </sheetView>
  </sheetViews>
  <sheetFormatPr baseColWidth="10" defaultRowHeight="20"/>
  <sheetData>
    <row r="1" spans="1:4">
      <c r="A1" t="s">
        <v>19</v>
      </c>
    </row>
    <row r="2" spans="1:4">
      <c r="A2" t="s">
        <v>1</v>
      </c>
    </row>
    <row r="3" spans="1:4">
      <c r="A3" t="s">
        <v>2</v>
      </c>
    </row>
    <row r="4" spans="1:4">
      <c r="B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8</v>
      </c>
      <c r="B6">
        <v>261003021</v>
      </c>
      <c r="C6">
        <v>126266227</v>
      </c>
      <c r="D6">
        <v>134736794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145930432</v>
      </c>
      <c r="C8">
        <v>77074366</v>
      </c>
      <c r="D8">
        <v>68856066</v>
      </c>
    </row>
    <row r="9" spans="1:4">
      <c r="A9" t="s">
        <v>11</v>
      </c>
      <c r="B9">
        <v>4562407</v>
      </c>
      <c r="C9">
        <v>2113560</v>
      </c>
      <c r="D9">
        <v>2448847</v>
      </c>
    </row>
    <row r="10" spans="1:4">
      <c r="A10" t="s">
        <v>12</v>
      </c>
      <c r="B10">
        <v>2204780</v>
      </c>
      <c r="C10">
        <v>1246083</v>
      </c>
      <c r="D10">
        <v>958697</v>
      </c>
    </row>
    <row r="11" spans="1:4">
      <c r="A11" t="s">
        <v>13</v>
      </c>
      <c r="B11">
        <v>7699879</v>
      </c>
      <c r="C11">
        <v>4293834</v>
      </c>
      <c r="D11">
        <v>3406045</v>
      </c>
    </row>
    <row r="12" spans="1:4">
      <c r="A12" t="s">
        <v>14</v>
      </c>
      <c r="B12">
        <v>50573703</v>
      </c>
      <c r="C12">
        <v>21673871</v>
      </c>
      <c r="D12">
        <v>28899832</v>
      </c>
    </row>
    <row r="13" spans="1:4">
      <c r="A13" t="s">
        <v>15</v>
      </c>
      <c r="B13">
        <v>12947387</v>
      </c>
      <c r="C13">
        <v>6484675</v>
      </c>
      <c r="D13">
        <v>6462712</v>
      </c>
    </row>
    <row r="14" spans="1:4">
      <c r="A14" t="s">
        <v>16</v>
      </c>
      <c r="B14">
        <v>37084433</v>
      </c>
      <c r="C14">
        <v>13379838</v>
      </c>
      <c r="D14">
        <v>23704595</v>
      </c>
    </row>
  </sheetData>
  <phoneticPr fontId="18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4" sqref="F24"/>
    </sheetView>
  </sheetViews>
  <sheetFormatPr baseColWidth="10" defaultRowHeight="20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B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</row>
    <row r="6" spans="1:5">
      <c r="A6" t="s">
        <v>8</v>
      </c>
      <c r="B6">
        <v>261102596</v>
      </c>
      <c r="C6">
        <v>126315602</v>
      </c>
      <c r="D6">
        <v>134786994</v>
      </c>
    </row>
    <row r="7" spans="1:5">
      <c r="A7" t="s">
        <v>9</v>
      </c>
      <c r="B7">
        <v>0</v>
      </c>
      <c r="C7">
        <v>0</v>
      </c>
      <c r="D7">
        <v>0</v>
      </c>
    </row>
    <row r="8" spans="1:5">
      <c r="A8" t="s">
        <v>10</v>
      </c>
      <c r="B8">
        <v>146258088</v>
      </c>
      <c r="C8">
        <v>77649462</v>
      </c>
      <c r="D8">
        <v>68608626</v>
      </c>
    </row>
    <row r="9" spans="1:5">
      <c r="A9" t="s">
        <v>11</v>
      </c>
      <c r="B9">
        <v>4901639</v>
      </c>
      <c r="C9">
        <v>2315725</v>
      </c>
      <c r="D9">
        <v>2585914</v>
      </c>
    </row>
    <row r="10" spans="1:5">
      <c r="A10" t="s">
        <v>12</v>
      </c>
      <c r="B10">
        <v>1933399</v>
      </c>
      <c r="C10">
        <v>1133223</v>
      </c>
      <c r="D10">
        <v>800176</v>
      </c>
    </row>
    <row r="11" spans="1:5">
      <c r="A11" t="s">
        <v>13</v>
      </c>
      <c r="B11">
        <v>7286335</v>
      </c>
      <c r="C11">
        <v>4013134</v>
      </c>
      <c r="D11">
        <v>3273201</v>
      </c>
    </row>
    <row r="12" spans="1:5">
      <c r="A12" t="s">
        <v>14</v>
      </c>
      <c r="B12">
        <v>50900482</v>
      </c>
      <c r="C12">
        <v>21603112</v>
      </c>
      <c r="D12">
        <v>29297370</v>
      </c>
      <c r="E12" s="1">
        <f>B12/B6</f>
        <v>0.19494437351362068</v>
      </c>
    </row>
    <row r="13" spans="1:5">
      <c r="A13" t="s">
        <v>15</v>
      </c>
      <c r="B13">
        <v>12922673</v>
      </c>
      <c r="C13">
        <v>6384647</v>
      </c>
      <c r="D13">
        <v>6538026</v>
      </c>
    </row>
    <row r="14" spans="1:5">
      <c r="A14" t="s">
        <v>16</v>
      </c>
      <c r="B14">
        <v>36899980</v>
      </c>
      <c r="C14">
        <v>13216299</v>
      </c>
      <c r="D14">
        <v>23683681</v>
      </c>
    </row>
  </sheetData>
  <phoneticPr fontId="18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K7" sqref="K7"/>
    </sheetView>
  </sheetViews>
  <sheetFormatPr baseColWidth="10" defaultRowHeight="20"/>
  <cols>
    <col min="1" max="1" width="5.7109375" bestFit="1" customWidth="1"/>
    <col min="2" max="2" width="5.7109375" customWidth="1"/>
    <col min="4" max="4" width="11.5703125" bestFit="1" customWidth="1"/>
    <col min="6" max="6" width="11.5703125" bestFit="1" customWidth="1"/>
    <col min="7" max="7" width="11.5703125" customWidth="1"/>
  </cols>
  <sheetData>
    <row r="1" spans="1:10">
      <c r="I1" t="s">
        <v>51</v>
      </c>
    </row>
    <row r="2" spans="1:10">
      <c r="D2" t="s">
        <v>26</v>
      </c>
      <c r="E2" t="s">
        <v>24</v>
      </c>
      <c r="F2" t="s">
        <v>25</v>
      </c>
      <c r="G2" t="s">
        <v>28</v>
      </c>
      <c r="H2" t="s">
        <v>27</v>
      </c>
      <c r="I2" t="s">
        <v>28</v>
      </c>
      <c r="J2" t="s">
        <v>27</v>
      </c>
    </row>
    <row r="3" spans="1:10">
      <c r="C3">
        <v>201901</v>
      </c>
      <c r="D3" s="2">
        <f ca="1">SUM(INDIRECT(C3&amp;"!B$8:B$9"))</f>
        <v>154964134</v>
      </c>
      <c r="E3" s="2" cm="1">
        <f t="array" aca="1" ref="E3" ca="1">INDIRECT(C3&amp;"!B$12")</f>
        <v>47437401</v>
      </c>
      <c r="F3" s="2" cm="1">
        <f t="array" aca="1" ref="F3" ca="1">INDIRECT(C3&amp;"!B$6")</f>
        <v>258239486</v>
      </c>
      <c r="G3" s="1">
        <f ca="1">D3/F3</f>
        <v>0.6000791606284408</v>
      </c>
      <c r="H3" s="1">
        <f ca="1">E3/F3</f>
        <v>0.18369538189059129</v>
      </c>
      <c r="I3" s="3">
        <f ca="1">G3-AVERAGE(G$3:G$14)</f>
        <v>-7.7583075301617122E-3</v>
      </c>
      <c r="J3" s="3">
        <f ca="1">-(H3-AVERAGE(H$3:H$14))</f>
        <v>3.5463423866988197E-4</v>
      </c>
    </row>
    <row r="4" spans="1:10">
      <c r="C4">
        <v>201902</v>
      </c>
      <c r="D4" s="2">
        <f t="shared" ref="D4:D30" ca="1" si="0">SUM(INDIRECT(C4&amp;"!B$8:B$9"))</f>
        <v>156167471</v>
      </c>
      <c r="E4" s="2" cm="1">
        <f t="array" aca="1" ref="E4" ca="1">INDIRECT(C4&amp;"!B$12")</f>
        <v>46787919</v>
      </c>
      <c r="F4" s="2" cm="1">
        <f t="array" aca="1" ref="F4" ca="1">INDIRECT(C4&amp;"!B$6")</f>
        <v>258392053</v>
      </c>
      <c r="G4" s="1">
        <f t="shared" ref="G4:G6" ca="1" si="1">D4/F4</f>
        <v>0.60438186541286543</v>
      </c>
      <c r="H4" s="1">
        <f t="shared" ref="H4:H6" ca="1" si="2">E4/F4</f>
        <v>0.18107336683454425</v>
      </c>
      <c r="I4" s="3">
        <f t="shared" ref="I4:I30" ca="1" si="3">G4-AVERAGE(G$3:G$14)</f>
        <v>-3.4556027457370853E-3</v>
      </c>
      <c r="J4" s="3">
        <f t="shared" ref="J4:J30" ca="1" si="4">-(H4-AVERAGE(H$3:H$14))</f>
        <v>2.9766492947169154E-3</v>
      </c>
    </row>
    <row r="5" spans="1:10">
      <c r="C5">
        <v>201903</v>
      </c>
      <c r="D5" s="2">
        <f t="shared" ca="1" si="0"/>
        <v>156440796</v>
      </c>
      <c r="E5" s="2" cm="1">
        <f t="array" aca="1" ref="E5" ca="1">INDIRECT(C5&amp;"!B$12")</f>
        <v>47368590</v>
      </c>
      <c r="F5" s="2" cm="1">
        <f t="array" aca="1" ref="F5" ca="1">INDIRECT(C5&amp;"!B$6")</f>
        <v>258536749</v>
      </c>
      <c r="G5" s="1">
        <f t="shared" ca="1" si="1"/>
        <v>0.60510080909232755</v>
      </c>
      <c r="H5" s="1">
        <f t="shared" ca="1" si="2"/>
        <v>0.18321801516889966</v>
      </c>
      <c r="I5" s="3">
        <f t="shared" ca="1" si="3"/>
        <v>-2.7366590662749601E-3</v>
      </c>
      <c r="J5" s="3">
        <f t="shared" ca="1" si="4"/>
        <v>8.3200096036151194E-4</v>
      </c>
    </row>
    <row r="6" spans="1:10">
      <c r="C6">
        <v>201904</v>
      </c>
      <c r="D6" s="2">
        <f t="shared" ca="1" si="0"/>
        <v>156709705</v>
      </c>
      <c r="E6" s="2" cm="1">
        <f t="array" aca="1" ref="E6" ca="1">INDIRECT(C6&amp;"!B$12")</f>
        <v>47570960</v>
      </c>
      <c r="F6" s="2" cm="1">
        <f t="array" aca="1" ref="F6" ca="1">INDIRECT(C6&amp;"!B$6")</f>
        <v>258692861</v>
      </c>
      <c r="G6" s="1">
        <f t="shared" ca="1" si="1"/>
        <v>0.60577514352048545</v>
      </c>
      <c r="H6" s="1">
        <f t="shared" ca="1" si="2"/>
        <v>0.18388972859981628</v>
      </c>
      <c r="I6" s="3">
        <f t="shared" ca="1" si="3"/>
        <v>-2.0623246381170635E-3</v>
      </c>
      <c r="J6" s="3">
        <f t="shared" ca="1" si="4"/>
        <v>1.6028752944488578E-4</v>
      </c>
    </row>
    <row r="7" spans="1:10">
      <c r="C7">
        <v>201905</v>
      </c>
      <c r="D7" s="2">
        <f t="shared" ca="1" si="0"/>
        <v>157152136</v>
      </c>
      <c r="E7" s="2" cm="1">
        <f t="array" aca="1" ref="E7" ca="1">INDIRECT(C7&amp;"!B$12")</f>
        <v>47420299</v>
      </c>
      <c r="F7" s="2" cm="1">
        <f t="array" aca="1" ref="F7" ca="1">INDIRECT(C7&amp;"!B$6")</f>
        <v>258861239</v>
      </c>
      <c r="G7" s="1">
        <f t="shared" ref="G7:G30" ca="1" si="5">D7/F7</f>
        <v>0.60709025656792137</v>
      </c>
      <c r="H7" s="1">
        <f t="shared" ref="H7:H30" ca="1" si="6">E7/F7</f>
        <v>0.18318810179225017</v>
      </c>
      <c r="I7" s="3">
        <f t="shared" ca="1" si="3"/>
        <v>-7.4721159068114051E-4</v>
      </c>
      <c r="J7" s="3">
        <f t="shared" ca="1" si="4"/>
        <v>8.6191433701099385E-4</v>
      </c>
    </row>
    <row r="8" spans="1:10">
      <c r="C8">
        <v>201906</v>
      </c>
      <c r="D8" s="2">
        <f t="shared" ca="1" si="0"/>
        <v>157828120</v>
      </c>
      <c r="E8" s="2" cm="1">
        <f t="array" aca="1" ref="E8" ca="1">INDIRECT(C8&amp;"!B$12")</f>
        <v>47844859</v>
      </c>
      <c r="F8" s="2" cm="1">
        <f t="array" aca="1" ref="F8" ca="1">INDIRECT(C8&amp;"!B$6")</f>
        <v>259037219</v>
      </c>
      <c r="G8" s="1">
        <f t="shared" ca="1" si="5"/>
        <v>0.6092874244453651</v>
      </c>
      <c r="H8" s="1">
        <f t="shared" ca="1" si="6"/>
        <v>0.18470264305918138</v>
      </c>
      <c r="I8" s="3">
        <f t="shared" ca="1" si="3"/>
        <v>1.4499562867625881E-3</v>
      </c>
      <c r="J8" s="3">
        <f t="shared" ca="1" si="4"/>
        <v>-6.5262692992021365E-4</v>
      </c>
    </row>
    <row r="9" spans="1:10">
      <c r="C9">
        <v>201907</v>
      </c>
      <c r="D9" s="2">
        <f t="shared" ca="1" si="0"/>
        <v>158385004</v>
      </c>
      <c r="E9" s="2" cm="1">
        <f t="array" aca="1" ref="E9" ca="1">INDIRECT(C9&amp;"!B$12")</f>
        <v>47549188</v>
      </c>
      <c r="F9" s="2" cm="1">
        <f t="array" aca="1" ref="F9" ca="1">INDIRECT(C9&amp;"!B$6")</f>
        <v>259224846</v>
      </c>
      <c r="G9" s="1">
        <f t="shared" ca="1" si="5"/>
        <v>0.61099468837180826</v>
      </c>
      <c r="H9" s="1">
        <f t="shared" ca="1" si="6"/>
        <v>0.18342835856096912</v>
      </c>
      <c r="I9" s="3">
        <f t="shared" ca="1" si="3"/>
        <v>3.157220213205747E-3</v>
      </c>
      <c r="J9" s="3">
        <f t="shared" ca="1" si="4"/>
        <v>6.2165756829204999E-4</v>
      </c>
    </row>
    <row r="10" spans="1:10">
      <c r="C10">
        <v>201908</v>
      </c>
      <c r="D10" s="2">
        <f t="shared" ca="1" si="0"/>
        <v>157816126</v>
      </c>
      <c r="E10" s="2" cm="1">
        <f t="array" aca="1" ref="E10" ca="1">INDIRECT(C10&amp;"!B$12")</f>
        <v>48010548</v>
      </c>
      <c r="F10" s="2" cm="1">
        <f t="array" aca="1" ref="F10" ca="1">INDIRECT(C10&amp;"!B$6")</f>
        <v>259431969</v>
      </c>
      <c r="G10" s="1">
        <f t="shared" ca="1" si="5"/>
        <v>0.60831410488196236</v>
      </c>
      <c r="H10" s="1">
        <f t="shared" ca="1" si="6"/>
        <v>0.18506026140517787</v>
      </c>
      <c r="I10" s="3">
        <f t="shared" ca="1" si="3"/>
        <v>4.7663672335984675E-4</v>
      </c>
      <c r="J10" s="3">
        <f t="shared" ca="1" si="4"/>
        <v>-1.0102452759166991E-3</v>
      </c>
    </row>
    <row r="11" spans="1:10">
      <c r="C11">
        <v>201909</v>
      </c>
      <c r="D11" s="2">
        <f t="shared" ca="1" si="0"/>
        <v>158478198</v>
      </c>
      <c r="E11" s="2" cm="1">
        <f t="array" aca="1" ref="E11" ca="1">INDIRECT(C11&amp;"!B$12")</f>
        <v>47971189</v>
      </c>
      <c r="F11" s="2" cm="1">
        <f t="array" aca="1" ref="F11" ca="1">INDIRECT(C11&amp;"!B$6")</f>
        <v>259637671</v>
      </c>
      <c r="G11" s="1">
        <f t="shared" ca="1" si="5"/>
        <v>0.61038214289019721</v>
      </c>
      <c r="H11" s="1">
        <f t="shared" ca="1" si="6"/>
        <v>0.18476205249892264</v>
      </c>
      <c r="I11" s="3">
        <f t="shared" ca="1" si="3"/>
        <v>2.5446747315946983E-3</v>
      </c>
      <c r="J11" s="3">
        <f t="shared" ca="1" si="4"/>
        <v>-7.1203636966146733E-4</v>
      </c>
    </row>
    <row r="12" spans="1:10">
      <c r="C12">
        <v>201910</v>
      </c>
      <c r="D12" s="2">
        <f t="shared" ca="1" si="0"/>
        <v>159066729</v>
      </c>
      <c r="E12" s="2" cm="1">
        <f t="array" aca="1" ref="E12" ca="1">INDIRECT(C12&amp;"!B$12")</f>
        <v>48282673</v>
      </c>
      <c r="F12" s="2" cm="1">
        <f t="array" aca="1" ref="F12" ca="1">INDIRECT(C12&amp;"!B$6")</f>
        <v>259844865</v>
      </c>
      <c r="G12" s="1">
        <f t="shared" ca="1" si="5"/>
        <v>0.61216037115068644</v>
      </c>
      <c r="H12" s="1">
        <f t="shared" ca="1" si="6"/>
        <v>0.18581345834946555</v>
      </c>
      <c r="I12" s="3">
        <f t="shared" ca="1" si="3"/>
        <v>4.3229029920839324E-3</v>
      </c>
      <c r="J12" s="3">
        <f t="shared" ca="1" si="4"/>
        <v>-1.7634422202043865E-3</v>
      </c>
    </row>
    <row r="13" spans="1:10">
      <c r="C13">
        <v>201911</v>
      </c>
      <c r="D13" s="2">
        <f t="shared" ca="1" si="0"/>
        <v>158944759</v>
      </c>
      <c r="E13" s="2" cm="1">
        <f t="array" aca="1" ref="E13" ca="1">INDIRECT(C13&amp;"!B$12")</f>
        <v>48077761</v>
      </c>
      <c r="F13" s="2" cm="1">
        <f t="array" aca="1" ref="F13" ca="1">INDIRECT(C13&amp;"!B$6")</f>
        <v>260020033</v>
      </c>
      <c r="G13" s="1">
        <f t="shared" ca="1" si="5"/>
        <v>0.61127889711482342</v>
      </c>
      <c r="H13" s="1">
        <f t="shared" ca="1" si="6"/>
        <v>0.18490021882275509</v>
      </c>
      <c r="I13" s="3">
        <f t="shared" ca="1" si="3"/>
        <v>3.4414289562209044E-3</v>
      </c>
      <c r="J13" s="3">
        <f t="shared" ca="1" si="4"/>
        <v>-8.502026934939233E-4</v>
      </c>
    </row>
    <row r="14" spans="1:10">
      <c r="C14">
        <v>201912</v>
      </c>
      <c r="D14" s="2">
        <f t="shared" ca="1" si="0"/>
        <v>158503644</v>
      </c>
      <c r="E14" s="2" cm="1">
        <f t="array" aca="1" ref="E14" ca="1">INDIRECT(C14&amp;"!B$12")</f>
        <v>48099342</v>
      </c>
      <c r="F14" s="2" cm="1">
        <f t="array" aca="1" ref="F14" ca="1">INDIRECT(C14&amp;"!B$6")</f>
        <v>260181233</v>
      </c>
      <c r="G14" s="1">
        <f t="shared" ca="1" si="5"/>
        <v>0.60920475382634531</v>
      </c>
      <c r="H14" s="1">
        <f t="shared" ca="1" si="6"/>
        <v>0.18486860656856061</v>
      </c>
      <c r="I14" s="3">
        <f t="shared" ca="1" si="3"/>
        <v>1.3672856677428014E-3</v>
      </c>
      <c r="J14" s="3">
        <f t="shared" ca="1" si="4"/>
        <v>-8.1859043929943809E-4</v>
      </c>
    </row>
    <row r="15" spans="1:10">
      <c r="A15">
        <v>2020</v>
      </c>
      <c r="B15" t="s">
        <v>50</v>
      </c>
      <c r="C15">
        <v>202001</v>
      </c>
      <c r="D15" s="2">
        <f t="shared" ca="1" si="0"/>
        <v>156993732</v>
      </c>
      <c r="E15" s="2" cm="1">
        <f t="array" aca="1" ref="E15" ca="1">INDIRECT(C15&amp;"!B$12")</f>
        <v>48200765</v>
      </c>
      <c r="F15" s="2" cm="1">
        <f t="array" aca="1" ref="F15" ca="1">INDIRECT(C15&amp;"!B$6")</f>
        <v>259501527</v>
      </c>
      <c r="G15" s="1">
        <f t="shared" ca="1" si="5"/>
        <v>0.60498191981737359</v>
      </c>
      <c r="H15" s="1">
        <f t="shared" ca="1" si="6"/>
        <v>0.18574366616347501</v>
      </c>
      <c r="I15" s="3">
        <f t="shared" ca="1" si="3"/>
        <v>-2.8555483412289195E-3</v>
      </c>
      <c r="J15" s="3">
        <f t="shared" ca="1" si="4"/>
        <v>-1.693650034213845E-3</v>
      </c>
    </row>
    <row r="16" spans="1:10">
      <c r="B16" t="s">
        <v>50</v>
      </c>
      <c r="C16">
        <v>202002</v>
      </c>
      <c r="D16" s="2">
        <f t="shared" ca="1" si="0"/>
        <v>158017403</v>
      </c>
      <c r="E16" s="2" cm="1">
        <f t="array" aca="1" ref="E16" ca="1">INDIRECT(C16&amp;"!B$12")</f>
        <v>48013143</v>
      </c>
      <c r="F16" s="2" cm="1">
        <f t="array" aca="1" ref="F16" ca="1">INDIRECT(C16&amp;"!B$6")</f>
        <v>259628285</v>
      </c>
      <c r="G16" s="1">
        <f t="shared" ca="1" si="5"/>
        <v>0.60862938335089334</v>
      </c>
      <c r="H16" s="1">
        <f t="shared" ca="1" si="6"/>
        <v>0.1849303245214596</v>
      </c>
      <c r="I16" s="3">
        <f t="shared" ca="1" si="3"/>
        <v>7.919151922908263E-4</v>
      </c>
      <c r="J16" s="3">
        <f t="shared" ca="1" si="4"/>
        <v>-8.8030839219843671E-4</v>
      </c>
    </row>
    <row r="17" spans="1:10">
      <c r="B17" t="s">
        <v>50</v>
      </c>
      <c r="C17">
        <v>202003</v>
      </c>
      <c r="D17" s="2">
        <f t="shared" ca="1" si="0"/>
        <v>155167192</v>
      </c>
      <c r="E17" s="2" cm="1">
        <f t="array" aca="1" ref="E17" ca="1">INDIRECT(C17&amp;"!B$12")</f>
        <v>48715534</v>
      </c>
      <c r="F17" s="2" cm="1">
        <f t="array" aca="1" ref="F17" ca="1">INDIRECT(C17&amp;"!B$6")</f>
        <v>259758172</v>
      </c>
      <c r="G17" s="1">
        <f t="shared" ca="1" si="5"/>
        <v>0.59735249445780669</v>
      </c>
      <c r="H17" s="1">
        <f t="shared" ca="1" si="6"/>
        <v>0.1875418725998734</v>
      </c>
      <c r="I17" s="3">
        <f t="shared" ca="1" si="3"/>
        <v>-1.0484973700795819E-2</v>
      </c>
      <c r="J17" s="3">
        <f t="shared" ca="1" si="4"/>
        <v>-3.4918564706122313E-3</v>
      </c>
    </row>
    <row r="18" spans="1:10">
      <c r="B18" t="s">
        <v>50</v>
      </c>
      <c r="C18">
        <v>202004</v>
      </c>
      <c r="D18" s="2">
        <f t="shared" ca="1" si="0"/>
        <v>133325808</v>
      </c>
      <c r="E18" s="2" cm="1">
        <f t="array" aca="1" ref="E18" ca="1">INDIRECT(C18&amp;"!B$12")</f>
        <v>48994347</v>
      </c>
      <c r="F18" s="2" cm="1">
        <f t="array" aca="1" ref="F18" ca="1">INDIRECT(C18&amp;"!B$6")</f>
        <v>259896347</v>
      </c>
      <c r="G18" s="1">
        <f t="shared" ca="1" si="5"/>
        <v>0.51299608301150923</v>
      </c>
      <c r="H18" s="1">
        <f t="shared" ca="1" si="6"/>
        <v>0.18851495053910858</v>
      </c>
      <c r="I18" s="3">
        <f t="shared" ca="1" si="3"/>
        <v>-9.4841385147093282E-2</v>
      </c>
      <c r="J18" s="3">
        <f t="shared" ca="1" si="4"/>
        <v>-4.4649344098474097E-3</v>
      </c>
    </row>
    <row r="19" spans="1:10">
      <c r="B19" t="s">
        <v>50</v>
      </c>
      <c r="C19">
        <v>202005</v>
      </c>
      <c r="D19" s="2">
        <f t="shared" ca="1" si="0"/>
        <v>137461048</v>
      </c>
      <c r="E19" s="2" cm="1">
        <f t="array" aca="1" ref="E19" ca="1">INDIRECT(C19&amp;"!B$12")</f>
        <v>49817265</v>
      </c>
      <c r="F19" s="2" cm="1">
        <f t="array" aca="1" ref="F19" ca="1">INDIRECT(C19&amp;"!B$6")</f>
        <v>260046776</v>
      </c>
      <c r="G19" s="1">
        <f t="shared" ca="1" si="5"/>
        <v>0.52860123903247314</v>
      </c>
      <c r="H19" s="1">
        <f t="shared" ca="1" si="6"/>
        <v>0.19157040039596568</v>
      </c>
      <c r="I19" s="3">
        <f t="shared" ca="1" si="3"/>
        <v>-7.9236229126129376E-2</v>
      </c>
      <c r="J19" s="3">
        <f t="shared" ca="1" si="4"/>
        <v>-7.5203842667045107E-3</v>
      </c>
    </row>
    <row r="20" spans="1:10">
      <c r="B20" t="s">
        <v>50</v>
      </c>
      <c r="C20">
        <v>202006</v>
      </c>
      <c r="D20" s="2">
        <f t="shared" ca="1" si="0"/>
        <v>142811070</v>
      </c>
      <c r="E20" s="2" cm="1">
        <f t="array" aca="1" ref="E20" ca="1">INDIRECT(C20&amp;"!B$12")</f>
        <v>50192292</v>
      </c>
      <c r="F20" s="2" cm="1">
        <f t="array" aca="1" ref="F20" ca="1">INDIRECT(C20&amp;"!B$6")</f>
        <v>260204296</v>
      </c>
      <c r="G20" s="1">
        <f t="shared" ca="1" si="5"/>
        <v>0.54884209136962137</v>
      </c>
      <c r="H20" s="1">
        <f t="shared" ca="1" si="6"/>
        <v>0.1928957083783121</v>
      </c>
      <c r="I20" s="3">
        <f t="shared" ca="1" si="3"/>
        <v>-5.8995376788981146E-2</v>
      </c>
      <c r="J20" s="3">
        <f t="shared" ca="1" si="4"/>
        <v>-8.8456922490509349E-3</v>
      </c>
    </row>
    <row r="21" spans="1:10">
      <c r="B21" t="s">
        <v>50</v>
      </c>
      <c r="C21">
        <v>202007</v>
      </c>
      <c r="D21" s="2">
        <f t="shared" ca="1" si="0"/>
        <v>144492191</v>
      </c>
      <c r="E21" s="2" cm="1">
        <f t="array" aca="1" ref="E21" ca="1">INDIRECT(C21&amp;"!B$12")</f>
        <v>50581014</v>
      </c>
      <c r="F21" s="2" cm="1">
        <f t="array" aca="1" ref="F21" ca="1">INDIRECT(C21&amp;"!B$6")</f>
        <v>260372681</v>
      </c>
      <c r="G21" s="1">
        <f t="shared" ca="1" si="5"/>
        <v>0.55494374619125264</v>
      </c>
      <c r="H21" s="1">
        <f t="shared" ca="1" si="6"/>
        <v>0.19426390589725501</v>
      </c>
      <c r="I21" s="3">
        <f t="shared" ca="1" si="3"/>
        <v>-5.2893721967349872E-2</v>
      </c>
      <c r="J21" s="3">
        <f t="shared" ca="1" si="4"/>
        <v>-1.0213889767993839E-2</v>
      </c>
    </row>
    <row r="22" spans="1:10">
      <c r="B22" t="s">
        <v>50</v>
      </c>
      <c r="C22">
        <v>202008</v>
      </c>
      <c r="D22" s="2">
        <f t="shared" ca="1" si="0"/>
        <v>147224148</v>
      </c>
      <c r="E22" s="2" cm="1">
        <f t="array" aca="1" ref="E22" ca="1">INDIRECT(C22&amp;"!B$12")</f>
        <v>50398462</v>
      </c>
      <c r="F22" s="2" cm="1">
        <f t="array" aca="1" ref="F22" ca="1">INDIRECT(C22&amp;"!B$6")</f>
        <v>260558199</v>
      </c>
      <c r="G22" s="1">
        <f t="shared" ca="1" si="5"/>
        <v>0.56503364148598523</v>
      </c>
      <c r="H22" s="1">
        <f t="shared" ca="1" si="6"/>
        <v>0.19342497067229114</v>
      </c>
      <c r="I22" s="3">
        <f t="shared" ca="1" si="3"/>
        <v>-4.2803826672617284E-2</v>
      </c>
      <c r="J22" s="3">
        <f t="shared" ca="1" si="4"/>
        <v>-9.374954543029973E-3</v>
      </c>
    </row>
    <row r="23" spans="1:10">
      <c r="B23" t="s">
        <v>50</v>
      </c>
      <c r="C23">
        <v>202009</v>
      </c>
      <c r="D23" s="2">
        <f t="shared" ca="1" si="0"/>
        <v>147795839</v>
      </c>
      <c r="E23" s="2" cm="1">
        <f t="array" aca="1" ref="E23" ca="1">INDIRECT(C23&amp;"!B$12")</f>
        <v>50044324</v>
      </c>
      <c r="F23" s="2" cm="1">
        <f t="array" aca="1" ref="F23" ca="1">INDIRECT(C23&amp;"!B$6")</f>
        <v>260742490</v>
      </c>
      <c r="G23" s="1">
        <f t="shared" ca="1" si="5"/>
        <v>0.56682682979670862</v>
      </c>
      <c r="H23" s="1">
        <f t="shared" ca="1" si="6"/>
        <v>0.19193006862824696</v>
      </c>
      <c r="I23" s="3">
        <f t="shared" ca="1" si="3"/>
        <v>-4.1010638361893892E-2</v>
      </c>
      <c r="J23" s="3">
        <f t="shared" ca="1" si="4"/>
        <v>-7.8800524989857956E-3</v>
      </c>
    </row>
    <row r="24" spans="1:10">
      <c r="B24" t="s">
        <v>50</v>
      </c>
      <c r="C24">
        <v>202010</v>
      </c>
      <c r="D24" s="2">
        <f t="shared" ca="1" si="0"/>
        <v>150433481</v>
      </c>
      <c r="E24" s="2" cm="1">
        <f t="array" aca="1" ref="E24" ca="1">INDIRECT(C24&amp;"!B$12")</f>
        <v>50326607</v>
      </c>
      <c r="F24" s="2" cm="1">
        <f t="array" aca="1" ref="F24" ca="1">INDIRECT(C24&amp;"!B$6")</f>
        <v>260924927</v>
      </c>
      <c r="G24" s="1">
        <f t="shared" ca="1" si="5"/>
        <v>0.57653932389525975</v>
      </c>
      <c r="H24" s="1">
        <f t="shared" ca="1" si="6"/>
        <v>0.19287772762316419</v>
      </c>
      <c r="I24" s="3">
        <f t="shared" ca="1" si="3"/>
        <v>-3.1298144263342764E-2</v>
      </c>
      <c r="J24" s="3">
        <f t="shared" ca="1" si="4"/>
        <v>-8.8277114939030177E-3</v>
      </c>
    </row>
    <row r="25" spans="1:10">
      <c r="B25" t="s">
        <v>50</v>
      </c>
      <c r="C25">
        <v>202011</v>
      </c>
      <c r="D25" s="2">
        <f t="shared" ca="1" si="0"/>
        <v>150203484</v>
      </c>
      <c r="E25" s="2" cm="1">
        <f t="array" aca="1" ref="E25" ca="1">INDIRECT(C25&amp;"!B$12")</f>
        <v>50271846</v>
      </c>
      <c r="F25" s="2" cm="1">
        <f t="array" aca="1" ref="F25" ca="1">INDIRECT(C25&amp;"!B$6")</f>
        <v>261084749</v>
      </c>
      <c r="G25" s="1">
        <f t="shared" ca="1" si="5"/>
        <v>0.57530546910650837</v>
      </c>
      <c r="H25" s="1">
        <f t="shared" ca="1" si="6"/>
        <v>0.19254991412769193</v>
      </c>
      <c r="I25" s="3">
        <f t="shared" ca="1" si="3"/>
        <v>-3.253199905209414E-2</v>
      </c>
      <c r="J25" s="3">
        <f t="shared" ca="1" si="4"/>
        <v>-8.499897998430761E-3</v>
      </c>
    </row>
    <row r="26" spans="1:10">
      <c r="B26" t="s">
        <v>50</v>
      </c>
      <c r="C26">
        <v>202012</v>
      </c>
      <c r="D26" s="2">
        <f t="shared" ca="1" si="0"/>
        <v>149612900</v>
      </c>
      <c r="E26" s="2" cm="1">
        <f t="array" aca="1" ref="E26" ca="1">INDIRECT(C26&amp;"!B$12")</f>
        <v>50360904</v>
      </c>
      <c r="F26" s="2" cm="1">
        <f t="array" aca="1" ref="F26" ca="1">INDIRECT(C26&amp;"!B$6")</f>
        <v>261229649</v>
      </c>
      <c r="G26" s="1">
        <f t="shared" ca="1" si="5"/>
        <v>0.57272557143771996</v>
      </c>
      <c r="H26" s="1">
        <f t="shared" ca="1" si="6"/>
        <v>0.19278402812538328</v>
      </c>
      <c r="I26" s="3">
        <f t="shared" ca="1" si="3"/>
        <v>-3.5111896720882552E-2</v>
      </c>
      <c r="J26" s="3">
        <f t="shared" ca="1" si="4"/>
        <v>-8.7340119961221152E-3</v>
      </c>
    </row>
    <row r="27" spans="1:10">
      <c r="A27">
        <v>2021</v>
      </c>
      <c r="B27" t="s">
        <v>50</v>
      </c>
      <c r="C27">
        <v>202101</v>
      </c>
      <c r="D27" s="2">
        <f t="shared" ca="1" si="0"/>
        <v>148382937</v>
      </c>
      <c r="E27" s="2" cm="1">
        <f t="array" aca="1" ref="E27" ca="1">INDIRECT(C27&amp;"!B$12")</f>
        <v>50542565</v>
      </c>
      <c r="F27" s="2" cm="1">
        <f t="array" aca="1" ref="F27" ca="1">INDIRECT(C27&amp;"!B$6")</f>
        <v>260851144</v>
      </c>
      <c r="G27" s="1">
        <f t="shared" ca="1" si="5"/>
        <v>0.5688414270477572</v>
      </c>
      <c r="H27" s="1">
        <f t="shared" ca="1" si="6"/>
        <v>0.19376018147729496</v>
      </c>
      <c r="I27" s="3">
        <f t="shared" ca="1" si="3"/>
        <v>-3.8996041110845314E-2</v>
      </c>
      <c r="J27" s="3">
        <f t="shared" ca="1" si="4"/>
        <v>-9.7101653480337891E-3</v>
      </c>
    </row>
    <row r="28" spans="1:10">
      <c r="B28" t="s">
        <v>50</v>
      </c>
      <c r="C28">
        <v>202102</v>
      </c>
      <c r="D28" s="2">
        <f t="shared" ca="1" si="0"/>
        <v>149522059</v>
      </c>
      <c r="E28" s="2" cm="1">
        <f t="array" aca="1" ref="E28" ca="1">INDIRECT(C28&amp;"!B$12")</f>
        <v>50468574</v>
      </c>
      <c r="F28" s="2" cm="1">
        <f t="array" aca="1" ref="F28" ca="1">INDIRECT(C28&amp;"!B$6")</f>
        <v>260918364</v>
      </c>
      <c r="G28" s="1">
        <f t="shared" ca="1" si="5"/>
        <v>0.57306069495361389</v>
      </c>
      <c r="H28" s="1">
        <f t="shared" ca="1" si="6"/>
        <v>0.1934266842175969</v>
      </c>
      <c r="I28" s="3">
        <f t="shared" ca="1" si="3"/>
        <v>-3.477677320498862E-2</v>
      </c>
      <c r="J28" s="3">
        <f t="shared" ca="1" si="4"/>
        <v>-9.3766680883357323E-3</v>
      </c>
    </row>
    <row r="29" spans="1:10">
      <c r="B29" t="s">
        <v>50</v>
      </c>
      <c r="C29">
        <v>202103</v>
      </c>
      <c r="D29" s="2">
        <f t="shared" ca="1" si="0"/>
        <v>150492839</v>
      </c>
      <c r="E29" s="2" cm="1">
        <f t="array" aca="1" ref="E29" ca="1">INDIRECT(C29&amp;"!B$12")</f>
        <v>50573703</v>
      </c>
      <c r="F29" s="2" cm="1">
        <f t="array" aca="1" ref="F29" ca="1">INDIRECT(C29&amp;"!B$6")</f>
        <v>261003021</v>
      </c>
      <c r="G29" s="1">
        <f t="shared" ca="1" si="5"/>
        <v>0.57659424179615149</v>
      </c>
      <c r="H29" s="1">
        <f t="shared" ca="1" si="6"/>
        <v>0.19376673421722579</v>
      </c>
      <c r="I29" s="3">
        <f t="shared" ca="1" si="3"/>
        <v>-3.1243226362451026E-2</v>
      </c>
      <c r="J29" s="3">
        <f t="shared" ca="1" si="4"/>
        <v>-9.7167180879646209E-3</v>
      </c>
    </row>
    <row r="30" spans="1:10">
      <c r="B30" t="s">
        <v>50</v>
      </c>
      <c r="C30">
        <v>202104</v>
      </c>
      <c r="D30" s="2">
        <f t="shared" ca="1" si="0"/>
        <v>151159727</v>
      </c>
      <c r="E30" s="2" cm="1">
        <f t="array" aca="1" ref="E30" ca="1">INDIRECT(C30&amp;"!B$12")</f>
        <v>50900482</v>
      </c>
      <c r="F30" s="2" cm="1">
        <f t="array" aca="1" ref="F30" ca="1">INDIRECT(C30&amp;"!B$6")</f>
        <v>261102596</v>
      </c>
      <c r="G30" s="1">
        <f t="shared" ca="1" si="5"/>
        <v>0.57892847223931854</v>
      </c>
      <c r="H30" s="1">
        <f t="shared" ca="1" si="6"/>
        <v>0.19494437351362068</v>
      </c>
      <c r="I30" s="3">
        <f t="shared" ca="1" si="3"/>
        <v>-2.8908995919283975E-2</v>
      </c>
      <c r="J30" s="3">
        <f t="shared" ca="1" si="4"/>
        <v>-1.089435738435951E-2</v>
      </c>
    </row>
    <row r="31" spans="1:10">
      <c r="B31" t="s">
        <v>50</v>
      </c>
      <c r="C31">
        <v>202105</v>
      </c>
      <c r="D31" t="e">
        <v>#N/A</v>
      </c>
      <c r="E31" t="e">
        <v>#N/A</v>
      </c>
      <c r="F31" t="e">
        <v>#N/A</v>
      </c>
      <c r="G31" s="1" t="e">
        <f t="shared" ref="G31:G38" si="7">D31/F31</f>
        <v>#N/A</v>
      </c>
      <c r="H31" s="1" t="e">
        <f t="shared" ref="H31:H38" si="8">E31/F31</f>
        <v>#N/A</v>
      </c>
      <c r="I31" s="3" t="e">
        <f t="shared" ref="I31:I38" ca="1" si="9">G31-AVERAGE(G$3:G$14)</f>
        <v>#N/A</v>
      </c>
      <c r="J31" s="3" t="e">
        <f t="shared" ref="J31:J38" ca="1" si="10">-(H31-AVERAGE(H$3:H$14))</f>
        <v>#N/A</v>
      </c>
    </row>
    <row r="32" spans="1:10">
      <c r="B32" t="s">
        <v>50</v>
      </c>
      <c r="C32">
        <v>202106</v>
      </c>
      <c r="D32" t="e">
        <v>#N/A</v>
      </c>
      <c r="E32" t="e">
        <v>#N/A</v>
      </c>
      <c r="F32" t="e">
        <v>#N/A</v>
      </c>
      <c r="G32" s="1" t="e">
        <f t="shared" si="7"/>
        <v>#N/A</v>
      </c>
      <c r="H32" s="1" t="e">
        <f t="shared" si="8"/>
        <v>#N/A</v>
      </c>
      <c r="I32" s="3" t="e">
        <f t="shared" ca="1" si="9"/>
        <v>#N/A</v>
      </c>
      <c r="J32" s="3" t="e">
        <f t="shared" ca="1" si="10"/>
        <v>#N/A</v>
      </c>
    </row>
    <row r="33" spans="2:10">
      <c r="B33" t="s">
        <v>50</v>
      </c>
      <c r="C33">
        <v>202107</v>
      </c>
      <c r="D33" t="e">
        <v>#N/A</v>
      </c>
      <c r="E33" t="e">
        <v>#N/A</v>
      </c>
      <c r="F33" t="e">
        <v>#N/A</v>
      </c>
      <c r="G33" s="1" t="e">
        <f t="shared" si="7"/>
        <v>#N/A</v>
      </c>
      <c r="H33" s="1" t="e">
        <f t="shared" si="8"/>
        <v>#N/A</v>
      </c>
      <c r="I33" s="3" t="e">
        <f t="shared" ca="1" si="9"/>
        <v>#N/A</v>
      </c>
      <c r="J33" s="3" t="e">
        <f t="shared" ca="1" si="10"/>
        <v>#N/A</v>
      </c>
    </row>
    <row r="34" spans="2:10">
      <c r="B34" t="s">
        <v>50</v>
      </c>
      <c r="C34">
        <v>202108</v>
      </c>
      <c r="D34" t="e">
        <v>#N/A</v>
      </c>
      <c r="E34" t="e">
        <v>#N/A</v>
      </c>
      <c r="F34" t="e">
        <v>#N/A</v>
      </c>
      <c r="G34" s="1" t="e">
        <f t="shared" si="7"/>
        <v>#N/A</v>
      </c>
      <c r="H34" s="1" t="e">
        <f t="shared" si="8"/>
        <v>#N/A</v>
      </c>
      <c r="I34" s="3" t="e">
        <f t="shared" ca="1" si="9"/>
        <v>#N/A</v>
      </c>
      <c r="J34" s="3" t="e">
        <f t="shared" ca="1" si="10"/>
        <v>#N/A</v>
      </c>
    </row>
    <row r="35" spans="2:10">
      <c r="B35" t="s">
        <v>50</v>
      </c>
      <c r="C35">
        <v>202109</v>
      </c>
      <c r="D35" t="e">
        <v>#N/A</v>
      </c>
      <c r="E35" t="e">
        <v>#N/A</v>
      </c>
      <c r="F35" t="e">
        <v>#N/A</v>
      </c>
      <c r="G35" s="1" t="e">
        <f t="shared" si="7"/>
        <v>#N/A</v>
      </c>
      <c r="H35" s="1" t="e">
        <f t="shared" si="8"/>
        <v>#N/A</v>
      </c>
      <c r="I35" s="3" t="e">
        <f t="shared" ca="1" si="9"/>
        <v>#N/A</v>
      </c>
      <c r="J35" s="3" t="e">
        <f t="shared" ca="1" si="10"/>
        <v>#N/A</v>
      </c>
    </row>
    <row r="36" spans="2:10">
      <c r="B36" t="s">
        <v>50</v>
      </c>
      <c r="C36">
        <v>202110</v>
      </c>
      <c r="D36" t="e">
        <v>#N/A</v>
      </c>
      <c r="E36" t="e">
        <v>#N/A</v>
      </c>
      <c r="F36" t="e">
        <v>#N/A</v>
      </c>
      <c r="G36" s="1" t="e">
        <f t="shared" si="7"/>
        <v>#N/A</v>
      </c>
      <c r="H36" s="1" t="e">
        <f t="shared" si="8"/>
        <v>#N/A</v>
      </c>
      <c r="I36" s="3" t="e">
        <f t="shared" ca="1" si="9"/>
        <v>#N/A</v>
      </c>
      <c r="J36" s="3" t="e">
        <f t="shared" ca="1" si="10"/>
        <v>#N/A</v>
      </c>
    </row>
    <row r="37" spans="2:10">
      <c r="B37" t="s">
        <v>50</v>
      </c>
      <c r="C37">
        <v>202111</v>
      </c>
      <c r="D37" t="e">
        <v>#N/A</v>
      </c>
      <c r="E37" t="e">
        <v>#N/A</v>
      </c>
      <c r="F37" t="e">
        <v>#N/A</v>
      </c>
      <c r="G37" s="1" t="e">
        <f t="shared" si="7"/>
        <v>#N/A</v>
      </c>
      <c r="H37" s="1" t="e">
        <f t="shared" si="8"/>
        <v>#N/A</v>
      </c>
      <c r="I37" s="3" t="e">
        <f t="shared" ca="1" si="9"/>
        <v>#N/A</v>
      </c>
      <c r="J37" s="3" t="e">
        <f t="shared" ca="1" si="10"/>
        <v>#N/A</v>
      </c>
    </row>
    <row r="38" spans="2:10">
      <c r="B38" t="s">
        <v>50</v>
      </c>
      <c r="C38">
        <v>202112</v>
      </c>
      <c r="D38" t="e">
        <v>#N/A</v>
      </c>
      <c r="E38" t="e">
        <v>#N/A</v>
      </c>
      <c r="F38" t="e">
        <v>#N/A</v>
      </c>
      <c r="G38" s="1" t="e">
        <f t="shared" si="7"/>
        <v>#N/A</v>
      </c>
      <c r="H38" s="1" t="e">
        <f t="shared" si="8"/>
        <v>#N/A</v>
      </c>
      <c r="I38" s="3" t="e">
        <f t="shared" ca="1" si="9"/>
        <v>#N/A</v>
      </c>
      <c r="J38" s="3" t="e">
        <f t="shared" ca="1" si="10"/>
        <v>#N/A</v>
      </c>
    </row>
    <row r="39" spans="2:10">
      <c r="B39" t="s">
        <v>50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29</vt:i4>
      </vt:variant>
    </vt:vector>
  </HeadingPairs>
  <TitlesOfParts>
    <vt:vector size="29" baseType="lpstr"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  <vt:lpstr>201912</vt:lpstr>
      <vt:lpstr>202001</vt:lpstr>
      <vt:lpstr>202002</vt:lpstr>
      <vt:lpstr>202003</vt:lpstr>
      <vt:lpstr>202004</vt:lpstr>
      <vt:lpstr>202005</vt:lpstr>
      <vt:lpstr>202006</vt:lpstr>
      <vt:lpstr>202007</vt:lpstr>
      <vt:lpstr>202008</vt:lpstr>
      <vt:lpstr>202009</vt:lpstr>
      <vt:lpstr>202010</vt:lpstr>
      <vt:lpstr>202011</vt:lpstr>
      <vt:lpstr>202012</vt:lpstr>
      <vt:lpstr>202101</vt:lpstr>
      <vt:lpstr>202102</vt:lpstr>
      <vt:lpstr>202103</vt:lpstr>
      <vt:lpstr>202104</vt:lpstr>
      <vt:lpstr>まとめ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2021-06-09T22:09:58Z</dcterms:created>
  <dcterms:modified xsi:type="dcterms:W3CDTF">2021-06-10T00:34:31Z</dcterms:modified>
</cp:coreProperties>
</file>