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ich/Downloads/"/>
    </mc:Choice>
  </mc:AlternateContent>
  <xr:revisionPtr revIDLastSave="0" documentId="13_ncr:1_{3D55232F-8615-2245-AF18-BDA7F18B1FD5}" xr6:coauthVersionLast="47" xr6:coauthVersionMax="47" xr10:uidLastSave="{00000000-0000-0000-0000-000000000000}"/>
  <bookViews>
    <workbookView xWindow="2180" yWindow="1740" windowWidth="28060" windowHeight="16900" xr2:uid="{00000000-000D-0000-FFFF-FFFF00000000}"/>
  </bookViews>
  <sheets>
    <sheet name="pub ru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88" i="1" l="1"/>
  <c r="O88" i="1"/>
  <c r="N88" i="1"/>
  <c r="M88" i="1"/>
  <c r="L88" i="1"/>
  <c r="K88" i="1"/>
  <c r="J88" i="1"/>
  <c r="I88" i="1"/>
  <c r="F88" i="1"/>
  <c r="Q86" i="1"/>
  <c r="Q85" i="1"/>
  <c r="Q84" i="1"/>
  <c r="Q83" i="1"/>
  <c r="Q82" i="1"/>
  <c r="Q81" i="1"/>
  <c r="Q80" i="1"/>
  <c r="H81" i="1"/>
  <c r="F81" i="1"/>
  <c r="F80" i="1"/>
  <c r="F79" i="1"/>
  <c r="Q79" i="1" s="1"/>
  <c r="F78" i="1"/>
  <c r="Q78" i="1" s="1"/>
  <c r="F77" i="1"/>
  <c r="Q77" i="1" s="1"/>
  <c r="F76" i="1"/>
  <c r="Q76" i="1" s="1"/>
  <c r="F75" i="1"/>
  <c r="Q75" i="1" s="1"/>
  <c r="F74" i="1"/>
  <c r="Q74" i="1" s="1"/>
  <c r="F73" i="1"/>
  <c r="Q73" i="1" s="1"/>
  <c r="F72" i="1"/>
  <c r="Q72" i="1" s="1"/>
  <c r="F71" i="1"/>
  <c r="H71" i="1" s="1"/>
  <c r="F70" i="1"/>
  <c r="H70" i="1" s="1"/>
  <c r="F69" i="1"/>
  <c r="Q69" i="1" s="1"/>
  <c r="Q66" i="1"/>
  <c r="H66" i="1"/>
  <c r="Q67" i="1"/>
  <c r="H67" i="1"/>
  <c r="Q68" i="1"/>
  <c r="H68" i="1"/>
  <c r="Q65" i="1"/>
  <c r="H65" i="1"/>
  <c r="Q64" i="1"/>
  <c r="H64" i="1"/>
  <c r="Q63" i="1"/>
  <c r="H63" i="1"/>
  <c r="Q62" i="1"/>
  <c r="H62" i="1"/>
  <c r="Q61" i="1"/>
  <c r="H61" i="1"/>
  <c r="H60" i="1"/>
  <c r="Q60" i="1"/>
  <c r="Q59" i="1"/>
  <c r="H59" i="1"/>
  <c r="Q58" i="1"/>
  <c r="H58" i="1"/>
  <c r="H78" i="1" l="1"/>
  <c r="H79" i="1"/>
  <c r="H77" i="1"/>
  <c r="H75" i="1"/>
  <c r="H76" i="1"/>
  <c r="H74" i="1"/>
  <c r="H72" i="1"/>
  <c r="H73" i="1"/>
  <c r="H69" i="1"/>
  <c r="Q70" i="1"/>
  <c r="Q71" i="1"/>
  <c r="Q57" i="1"/>
  <c r="H57" i="1"/>
  <c r="Q55" i="1" l="1"/>
  <c r="H55" i="1"/>
  <c r="Q54" i="1" l="1"/>
  <c r="H54" i="1"/>
  <c r="Q53" i="1" l="1"/>
  <c r="H53" i="1"/>
  <c r="Q51" i="1" l="1"/>
  <c r="H51" i="1"/>
  <c r="Q52" i="1"/>
  <c r="H52" i="1"/>
  <c r="H50" i="1" l="1"/>
  <c r="Q50" i="1"/>
  <c r="Q49" i="1" l="1"/>
  <c r="Q48" i="1"/>
  <c r="H49" i="1"/>
  <c r="Q47" i="1" l="1"/>
  <c r="H47" i="1"/>
  <c r="H46" i="1" l="1"/>
  <c r="H45" i="1" l="1"/>
  <c r="H44" i="1" l="1"/>
  <c r="Q46" i="1"/>
  <c r="Q45" i="1"/>
  <c r="Q44" i="1"/>
  <c r="Q43" i="1"/>
  <c r="Q40" i="1"/>
  <c r="H43" i="1"/>
  <c r="Q42" i="1" l="1"/>
  <c r="H42" i="1"/>
  <c r="H40" i="1" l="1"/>
  <c r="H41" i="1"/>
  <c r="Q41" i="1"/>
  <c r="Q39" i="1" l="1"/>
  <c r="H39" i="1"/>
  <c r="Q38" i="1" l="1"/>
  <c r="H38" i="1"/>
  <c r="Q37" i="1" l="1"/>
  <c r="H37" i="1"/>
  <c r="Q36" i="1" l="1"/>
  <c r="H36" i="1"/>
  <c r="Q35" i="1"/>
  <c r="H35" i="1"/>
  <c r="Q34" i="1" l="1"/>
  <c r="Q33" i="1"/>
  <c r="H34" i="1"/>
  <c r="H33" i="1"/>
  <c r="Q32" i="1" l="1"/>
  <c r="H32" i="1"/>
  <c r="Q31" i="1" l="1"/>
  <c r="H31" i="1"/>
  <c r="Q30" i="1" l="1"/>
  <c r="H30" i="1"/>
  <c r="Q29" i="1" l="1"/>
  <c r="H29" i="1"/>
  <c r="Q28" i="1" l="1"/>
  <c r="H28" i="1"/>
  <c r="Q27" i="1" l="1"/>
  <c r="H27" i="1"/>
  <c r="Q26" i="1" l="1"/>
  <c r="H26" i="1"/>
  <c r="Q25" i="1" l="1"/>
  <c r="H25" i="1"/>
  <c r="Q24" i="1" l="1"/>
  <c r="H24" i="1" l="1"/>
  <c r="Q23" i="1" l="1"/>
  <c r="H23" i="1"/>
  <c r="Q22" i="1" l="1"/>
  <c r="H22" i="1"/>
  <c r="Q21" i="1" l="1"/>
  <c r="H21" i="1"/>
  <c r="Q20" i="1" l="1"/>
  <c r="H20" i="1"/>
  <c r="Q19" i="1" l="1"/>
  <c r="H19" i="1"/>
  <c r="Q18" i="1" l="1"/>
  <c r="H18" i="1"/>
  <c r="Q17" i="1" l="1"/>
  <c r="H17" i="1"/>
  <c r="Q16" i="1" l="1"/>
  <c r="Q15" i="1"/>
  <c r="H16" i="1"/>
  <c r="H15" i="1" l="1"/>
  <c r="H4" i="1" l="1"/>
  <c r="H5" i="1"/>
  <c r="H6" i="1"/>
  <c r="H7" i="1"/>
  <c r="H8" i="1"/>
  <c r="H9" i="1"/>
  <c r="H10" i="1"/>
  <c r="H11" i="1"/>
  <c r="Q14" i="1" l="1"/>
  <c r="H14" i="1"/>
  <c r="Q13" i="1" l="1"/>
  <c r="H13" i="1"/>
  <c r="H12" i="1" l="1"/>
  <c r="H88" i="1" s="1"/>
  <c r="Q12" i="1"/>
  <c r="Q11" i="1" l="1"/>
  <c r="Q10" i="1"/>
  <c r="Q9" i="1"/>
  <c r="Q8" i="1"/>
  <c r="Q7" i="1"/>
  <c r="Q6" i="1"/>
  <c r="Q5" i="1"/>
  <c r="Q2" i="1"/>
  <c r="Q3" i="1"/>
  <c r="Q4" i="1"/>
</calcChain>
</file>

<file path=xl/sharedStrings.xml><?xml version="1.0" encoding="utf-8"?>
<sst xmlns="http://schemas.openxmlformats.org/spreadsheetml/2006/main" count="382" uniqueCount="228">
  <si>
    <t>Stanley</t>
  </si>
  <si>
    <t>Mickleover</t>
  </si>
  <si>
    <t>White Hart</t>
  </si>
  <si>
    <t>Rob's</t>
  </si>
  <si>
    <t>Holly Bush</t>
  </si>
  <si>
    <t>Makeney</t>
  </si>
  <si>
    <t>Duffield</t>
  </si>
  <si>
    <t>The Old Oak</t>
  </si>
  <si>
    <t>Horsley Woodhouse</t>
  </si>
  <si>
    <t>The Dead Poet's</t>
  </si>
  <si>
    <t>Holbrook</t>
  </si>
  <si>
    <t>Patternmaker's Arms</t>
  </si>
  <si>
    <t>?</t>
  </si>
  <si>
    <t>The Sitwell Arms</t>
  </si>
  <si>
    <t>from home</t>
  </si>
  <si>
    <t>start/end at pub</t>
  </si>
  <si>
    <t>Date</t>
  </si>
  <si>
    <t>Pub</t>
  </si>
  <si>
    <t>Location</t>
  </si>
  <si>
    <t>Type</t>
  </si>
  <si>
    <t>Miles</t>
  </si>
  <si>
    <t>various</t>
  </si>
  <si>
    <t>CL</t>
  </si>
  <si>
    <t>PM</t>
  </si>
  <si>
    <t>RD</t>
  </si>
  <si>
    <t>RA</t>
  </si>
  <si>
    <t>RI</t>
  </si>
  <si>
    <t>RM</t>
  </si>
  <si>
    <t>nr</t>
  </si>
  <si>
    <t>Notes</t>
  </si>
  <si>
    <t>RM 10.3, Rainy</t>
  </si>
  <si>
    <t>The Victoria Hotel</t>
  </si>
  <si>
    <t>Beeston</t>
  </si>
  <si>
    <t>Won pub quiz, scampi fries</t>
  </si>
  <si>
    <t>Wiff-waff tournament</t>
  </si>
  <si>
    <t>Xmas type stuff</t>
  </si>
  <si>
    <t>Cops were called</t>
  </si>
  <si>
    <t>Dry, flat run / dark lager</t>
  </si>
  <si>
    <t>Farm dog?</t>
  </si>
  <si>
    <t>The Black Bull's Head</t>
  </si>
  <si>
    <t>Belper</t>
  </si>
  <si>
    <t>Lost in the tar pits</t>
  </si>
  <si>
    <t>Time</t>
  </si>
  <si>
    <t>Pace</t>
  </si>
  <si>
    <t>The King William</t>
  </si>
  <si>
    <t>Milford</t>
  </si>
  <si>
    <t>The Bell</t>
  </si>
  <si>
    <t>Smalley</t>
  </si>
  <si>
    <t>Rainy, got lost, barn owl, Abbeydale Moonshine</t>
  </si>
  <si>
    <t>Allotment tour, horse, fox, car rescued from field. Respectable quiz performance</t>
  </si>
  <si>
    <t>Punishing climb up Jacksons Lane, Erdinger Alkoholfrei</t>
  </si>
  <si>
    <t>The Fox And Hounds</t>
  </si>
  <si>
    <t>Coxbench</t>
  </si>
  <si>
    <t>Horsley Castle, Russian Terrier</t>
  </si>
  <si>
    <t>Buzzard, Bat</t>
  </si>
  <si>
    <t>The White Lion</t>
  </si>
  <si>
    <t>Bramcote</t>
  </si>
  <si>
    <t>Hemlock stone, trig point, jalepino pretzels</t>
  </si>
  <si>
    <t>The Queens Head</t>
  </si>
  <si>
    <t>Little Eaton</t>
  </si>
  <si>
    <t>Spooky woods, decent down the steps, eco house</t>
  </si>
  <si>
    <t>The White Hart</t>
  </si>
  <si>
    <t>Rob's new trainers, badger</t>
  </si>
  <si>
    <t>Prisoner on the loose, wiff waff</t>
  </si>
  <si>
    <t>The Royal Oak</t>
  </si>
  <si>
    <t>Ockbrook</t>
  </si>
  <si>
    <t>Mr. Woodings, mud, Hermit's Cave</t>
  </si>
  <si>
    <t>SW</t>
  </si>
  <si>
    <t>The Furnace</t>
  </si>
  <si>
    <t>Derby</t>
  </si>
  <si>
    <t>The walled garden, cheese night</t>
  </si>
  <si>
    <t>Up Jacksons Lane, Napoleonic firing range, bomb crater, 4th in quiz</t>
  </si>
  <si>
    <t>Hemlock stone, trig point, difficult route back down the hill</t>
  </si>
  <si>
    <t>Bargate</t>
  </si>
  <si>
    <t>Chocolate orange hot cross buns</t>
  </si>
  <si>
    <t>The Holly Bush</t>
  </si>
  <si>
    <t>A tour of the spotted cow, enchantment in the dumbles</t>
  </si>
  <si>
    <t>The Carpenter's Arms</t>
  </si>
  <si>
    <t>Dale Abbey</t>
  </si>
  <si>
    <t>A pleasant sunny evening</t>
  </si>
  <si>
    <t>Trent Lock</t>
  </si>
  <si>
    <t>Midsummer on banks of the Trent, got lost and eaten by mozzies</t>
  </si>
  <si>
    <t>The Trent Lock</t>
  </si>
  <si>
    <t>The Joiner's Arms</t>
  </si>
  <si>
    <t>Quorndon</t>
  </si>
  <si>
    <t>Large unidentified umbellifers</t>
  </si>
  <si>
    <t>The Spotted Cow</t>
  </si>
  <si>
    <t>Inaugural Spotted Cow Pub Run</t>
  </si>
  <si>
    <t>The Hunter's Arms</t>
  </si>
  <si>
    <t>Kilburn</t>
  </si>
  <si>
    <t>Golf course, rhubarb cider</t>
  </si>
  <si>
    <t>The Bear / The Hollybush</t>
  </si>
  <si>
    <t>Alderwasley</t>
  </si>
  <si>
    <t>An evening at chez Abrehart, too late back for wiff waff</t>
  </si>
  <si>
    <t>Driving wind, dark woods, slurry, pub closed, fox with apple</t>
  </si>
  <si>
    <t>Up the river and back</t>
  </si>
  <si>
    <t>Up past the cricket club, soft underfoot, cheesy moments</t>
  </si>
  <si>
    <t>The Poet and Castle</t>
  </si>
  <si>
    <t>Codnor</t>
  </si>
  <si>
    <t>Lost in the bramble patch, past the castle and back up golden valley</t>
  </si>
  <si>
    <t>The Malt Shoval</t>
  </si>
  <si>
    <t>Shardlow</t>
  </si>
  <si>
    <t>Haunted bridge</t>
  </si>
  <si>
    <t>The Cliff Inn</t>
  </si>
  <si>
    <t>Crich</t>
  </si>
  <si>
    <t>Fox, alpaca, Florence Nightingale</t>
  </si>
  <si>
    <t>Down through the woods,won pub quiz</t>
  </si>
  <si>
    <t>Sawley</t>
  </si>
  <si>
    <t>Pub paddle!</t>
  </si>
  <si>
    <t>The Cross Keys</t>
  </si>
  <si>
    <t>The necrophiliac reproductive lifecycle of the fig wasp. Jalopeno Pretzels.</t>
  </si>
  <si>
    <t>Quiz?</t>
  </si>
  <si>
    <t>Rather cold, up to the trig point, slightly lost on the way back</t>
  </si>
  <si>
    <t>The Hop Inn</t>
  </si>
  <si>
    <t>GF Ale on draft</t>
  </si>
  <si>
    <t>The Black Horse</t>
  </si>
  <si>
    <t>Mapperley</t>
  </si>
  <si>
    <t>Toads, frogs and newts</t>
  </si>
  <si>
    <t>The Coach and Horses</t>
  </si>
  <si>
    <t>Horsley</t>
  </si>
  <si>
    <t>Lost in the woods, castle, leachate vent, explosive atmosphere, won the quiz</t>
  </si>
  <si>
    <t>The Dead Poets</t>
  </si>
  <si>
    <t>The Harrington Arms</t>
  </si>
  <si>
    <t>Thulston</t>
  </si>
  <si>
    <t>RM late, RD out for a pint</t>
  </si>
  <si>
    <t>Very wet, round Elvaston castle ground, past Japanese folly and the weir</t>
  </si>
  <si>
    <t>The Bluebell</t>
  </si>
  <si>
    <t>Farnah Green</t>
  </si>
  <si>
    <t>Pub pedal.</t>
  </si>
  <si>
    <t>The Railway / Arkwrights</t>
  </si>
  <si>
    <t>Hilly run, youths lurking in the woods, Limbo frightens a young lady</t>
  </si>
  <si>
    <t>Alderwasley/Belper</t>
  </si>
  <si>
    <t>The Bear / The Green Dragon</t>
  </si>
  <si>
    <t>Slightly lost in the woods. Wizened old landlord</t>
  </si>
  <si>
    <t>Craft ale and wiff waff</t>
  </si>
  <si>
    <t>The Malt Shovel</t>
  </si>
  <si>
    <t>Wirksworth Moor</t>
  </si>
  <si>
    <t>Astronomical observations, Black Rocks</t>
  </si>
  <si>
    <t>The Jug of Wine</t>
  </si>
  <si>
    <t>Lea</t>
  </si>
  <si>
    <t>Trespass, "Oi, where you going?", charming old church</t>
  </si>
  <si>
    <t>Bargates</t>
  </si>
  <si>
    <t>Zoom</t>
  </si>
  <si>
    <t>virtual</t>
  </si>
  <si>
    <t>Lockdown virtual catch-up</t>
  </si>
  <si>
    <t>Socially distanced</t>
  </si>
  <si>
    <t>Windley moated manorial complex</t>
  </si>
  <si>
    <t>Back after lockdown</t>
  </si>
  <si>
    <t>A gentle trot to Makeney and back</t>
  </si>
  <si>
    <t>The Admiral Rodney</t>
  </si>
  <si>
    <t>Wollaton</t>
  </si>
  <si>
    <t>Bicycle repair man</t>
  </si>
  <si>
    <t>Darley Abbey</t>
  </si>
  <si>
    <t>The Shed / The Furnace</t>
  </si>
  <si>
    <t>Lost in the nature reserve, highland cattle</t>
  </si>
  <si>
    <t>Bomb factory</t>
  </si>
  <si>
    <t>The Stanhope Arms</t>
  </si>
  <si>
    <t>Stanton by Dale</t>
  </si>
  <si>
    <t>Two trig points</t>
  </si>
  <si>
    <t>Total Miles</t>
  </si>
  <si>
    <t>Trig Points</t>
  </si>
  <si>
    <t>Ancient Sites / POI</t>
  </si>
  <si>
    <t>S1641/TP5805 - Sandiacre + Mystery trig point</t>
  </si>
  <si>
    <t>Old abbey ruins</t>
  </si>
  <si>
    <t>Old structure near confluence of two rivers</t>
  </si>
  <si>
    <t>Wollaton Hall</t>
  </si>
  <si>
    <t>Charming old historical church</t>
  </si>
  <si>
    <t>Unidentified?</t>
  </si>
  <si>
    <t>Elvaston Castle</t>
  </si>
  <si>
    <t>Horsley Castle ruins</t>
  </si>
  <si>
    <t>Mapperley Hall remains</t>
  </si>
  <si>
    <t>Hemlock Stone</t>
  </si>
  <si>
    <t>Old wall on the Chevin</t>
  </si>
  <si>
    <t>S4668/TP6166 Stapleford Hill</t>
  </si>
  <si>
    <t>Nightingale Hall</t>
  </si>
  <si>
    <t>The old wharf</t>
  </si>
  <si>
    <t>Codnor Castle</t>
  </si>
  <si>
    <t>The Hermit's Cave / abbey ruins</t>
  </si>
  <si>
    <t>Napoleonic firing range, bomb crater</t>
  </si>
  <si>
    <t>The Hermit's Cave</t>
  </si>
  <si>
    <t>Tar pits / Old kilns by A38?</t>
  </si>
  <si>
    <t>The Bell and Harp</t>
  </si>
  <si>
    <t>Barn owl, emus</t>
  </si>
  <si>
    <t>Belper House</t>
  </si>
  <si>
    <t>Hilly run, lively boozer</t>
  </si>
  <si>
    <t>Refurbed pub</t>
  </si>
  <si>
    <t>The Navigation</t>
  </si>
  <si>
    <t>Over the golf course</t>
  </si>
  <si>
    <t>The Hoptimist</t>
  </si>
  <si>
    <t>Spondon</t>
  </si>
  <si>
    <t>Km</t>
  </si>
  <si>
    <t>S4007/TP2628 - Crow Wood Farm</t>
  </si>
  <si>
    <t>Attacked by herd of deer</t>
  </si>
  <si>
    <t>The Great Northern</t>
  </si>
  <si>
    <t>Attacked by hornets</t>
  </si>
  <si>
    <t>Wirksworth</t>
  </si>
  <si>
    <t>Star disk, quarries, vinyl record shop</t>
  </si>
  <si>
    <t>The Feather Star</t>
  </si>
  <si>
    <t>Stapleford</t>
  </si>
  <si>
    <t>The Horse and Jockey</t>
  </si>
  <si>
    <t>Along the canal</t>
  </si>
  <si>
    <t>The Shiney Tap</t>
  </si>
  <si>
    <t>To The Bridge Inn and back</t>
  </si>
  <si>
    <t>Sawley Junction</t>
  </si>
  <si>
    <t>Long Eaton</t>
  </si>
  <si>
    <t>Up to trent lock and back. Sloe Gin Cider</t>
  </si>
  <si>
    <t>Star Disk</t>
  </si>
  <si>
    <t>The Crafty Tap</t>
  </si>
  <si>
    <t>Heanor</t>
  </si>
  <si>
    <t>Around Shipley Park</t>
  </si>
  <si>
    <t>Rifleman's Arms</t>
  </si>
  <si>
    <t>Sewage works, veteran paratrooper</t>
  </si>
  <si>
    <t>Attenborough</t>
  </si>
  <si>
    <t>ISS flyover</t>
  </si>
  <si>
    <t>The Bird Hide</t>
  </si>
  <si>
    <t>The Bridge Inn / Town Street Tap</t>
  </si>
  <si>
    <t>Derwent/Ecclesbourne confluence</t>
  </si>
  <si>
    <t>Multi-pub run, riverside drinks</t>
  </si>
  <si>
    <t>The Abbey / The Furnace</t>
  </si>
  <si>
    <t>start/end at pub + extra pub</t>
  </si>
  <si>
    <t>The Abbey basement</t>
  </si>
  <si>
    <t>Drunkard taxi drama, pint at The Furnace, talkative chap at the abbey, the summoning of Mr. McCoy!</t>
  </si>
  <si>
    <t>just pub</t>
  </si>
  <si>
    <t>Snowy, game of pool</t>
  </si>
  <si>
    <t>Arkwrights / The Cross Keys</t>
  </si>
  <si>
    <t>Little Chester Ale House</t>
  </si>
  <si>
    <t>Little Chester</t>
  </si>
  <si>
    <t>Spooky mist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</si>
</sst>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21" fontId="1" fillId="0" borderId="0" xfId="0" applyNumberFormat="1" applyFont="1"/>
    <xf numFmtId="46" fontId="1" fillId="0" borderId="0" xfId="0" applyNumberFormat="1" applyFont="1"/>
    <xf numFmtId="9" fontId="0" fillId="0" borderId="0" xfId="1" applyFont="1"/>
    <xf numFmtId="0" fontId="2" fillId="2" borderId="0" xfId="0" applyFont="1" applyFill="1" applyAlignment="1">
      <alignment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1"/>
  <sheetViews>
    <sheetView tabSelected="1" topLeftCell="C1" zoomScale="150" workbookViewId="0">
      <pane ySplit="1" topLeftCell="A62" activePane="bottomLeft" state="frozen"/>
      <selection pane="bottomLeft" activeCell="Q89" sqref="Q89"/>
    </sheetView>
  </sheetViews>
  <sheetFormatPr baseColWidth="10" defaultColWidth="8.83203125" defaultRowHeight="15" x14ac:dyDescent="0.2"/>
  <cols>
    <col min="1" max="1" width="9" bestFit="1" customWidth="1"/>
    <col min="2" max="2" width="19.1640625" bestFit="1" customWidth="1"/>
    <col min="3" max="3" width="14.6640625" bestFit="1" customWidth="1"/>
    <col min="4" max="4" width="12" bestFit="1" customWidth="1"/>
    <col min="5" max="5" width="4.5" bestFit="1" customWidth="1"/>
    <col min="6" max="6" width="5.33203125" bestFit="1" customWidth="1"/>
    <col min="7" max="8" width="7.83203125" customWidth="1"/>
    <col min="9" max="15" width="2.5" customWidth="1"/>
    <col min="16" max="16" width="45.33203125" bestFit="1" customWidth="1"/>
  </cols>
  <sheetData>
    <row r="1" spans="1:19" s="6" customFormat="1" ht="24" x14ac:dyDescent="0.15">
      <c r="A1" s="6" t="s">
        <v>16</v>
      </c>
      <c r="B1" s="6" t="s">
        <v>17</v>
      </c>
      <c r="C1" s="6" t="s">
        <v>18</v>
      </c>
      <c r="D1" s="6" t="s">
        <v>19</v>
      </c>
      <c r="E1" s="6" t="s">
        <v>190</v>
      </c>
      <c r="F1" s="6" t="s">
        <v>20</v>
      </c>
      <c r="G1" s="6" t="s">
        <v>42</v>
      </c>
      <c r="H1" s="6" t="s">
        <v>43</v>
      </c>
      <c r="I1" s="6" t="s">
        <v>22</v>
      </c>
      <c r="J1" s="6" t="s">
        <v>23</v>
      </c>
      <c r="K1" s="6" t="s">
        <v>25</v>
      </c>
      <c r="L1" s="6" t="s">
        <v>24</v>
      </c>
      <c r="M1" s="6" t="s">
        <v>26</v>
      </c>
      <c r="N1" s="6" t="s">
        <v>67</v>
      </c>
      <c r="O1" s="6" t="s">
        <v>27</v>
      </c>
      <c r="P1" s="6" t="s">
        <v>29</v>
      </c>
      <c r="Q1" s="6" t="s">
        <v>159</v>
      </c>
      <c r="R1" s="6" t="s">
        <v>161</v>
      </c>
      <c r="S1" s="6" t="s">
        <v>160</v>
      </c>
    </row>
    <row r="2" spans="1:19" s="1" customFormat="1" ht="11" x14ac:dyDescent="0.15">
      <c r="A2" s="2" t="s">
        <v>12</v>
      </c>
      <c r="B2" s="1" t="s">
        <v>13</v>
      </c>
      <c r="C2" s="1" t="s">
        <v>8</v>
      </c>
      <c r="D2" s="1" t="s">
        <v>21</v>
      </c>
      <c r="I2" s="1" t="s">
        <v>28</v>
      </c>
      <c r="K2" s="1">
        <v>1</v>
      </c>
      <c r="L2" s="1" t="s">
        <v>28</v>
      </c>
      <c r="O2" s="1" t="s">
        <v>28</v>
      </c>
      <c r="Q2" s="1">
        <f t="shared" ref="Q2:Q46" si="0">SUM(I2:O2)*F2</f>
        <v>0</v>
      </c>
    </row>
    <row r="3" spans="1:19" s="1" customFormat="1" ht="11" x14ac:dyDescent="0.15">
      <c r="A3" s="2">
        <v>41647</v>
      </c>
      <c r="B3" s="1" t="s">
        <v>7</v>
      </c>
      <c r="C3" s="1" t="s">
        <v>8</v>
      </c>
      <c r="D3" s="1" t="s">
        <v>14</v>
      </c>
      <c r="I3" s="1">
        <v>1</v>
      </c>
      <c r="K3" s="1">
        <v>1</v>
      </c>
      <c r="O3" s="1">
        <v>1</v>
      </c>
      <c r="P3" s="1" t="s">
        <v>30</v>
      </c>
      <c r="Q3" s="1">
        <f t="shared" si="0"/>
        <v>0</v>
      </c>
    </row>
    <row r="4" spans="1:19" s="1" customFormat="1" ht="11" x14ac:dyDescent="0.15">
      <c r="A4" s="2">
        <v>42144</v>
      </c>
      <c r="B4" s="1" t="s">
        <v>7</v>
      </c>
      <c r="C4" s="1" t="s">
        <v>8</v>
      </c>
      <c r="D4" s="1" t="s">
        <v>15</v>
      </c>
      <c r="F4" s="1">
        <v>4.0999999999999996</v>
      </c>
      <c r="G4" s="3">
        <v>3.4050925925925922E-2</v>
      </c>
      <c r="H4" s="3">
        <f t="shared" ref="H4:H50" si="1">G4/F4</f>
        <v>8.3051038843721774E-3</v>
      </c>
      <c r="I4" s="1">
        <v>1</v>
      </c>
      <c r="K4" s="1">
        <v>1</v>
      </c>
      <c r="O4" s="1">
        <v>1</v>
      </c>
      <c r="Q4" s="1">
        <f t="shared" si="0"/>
        <v>12.299999999999999</v>
      </c>
    </row>
    <row r="5" spans="1:19" s="1" customFormat="1" ht="11" x14ac:dyDescent="0.15">
      <c r="A5" s="2">
        <v>42186</v>
      </c>
      <c r="B5" s="1" t="s">
        <v>9</v>
      </c>
      <c r="C5" s="1" t="s">
        <v>10</v>
      </c>
      <c r="D5" s="1" t="s">
        <v>15</v>
      </c>
      <c r="F5" s="1">
        <v>2.5</v>
      </c>
      <c r="G5" s="3">
        <v>2.6400462962962962E-2</v>
      </c>
      <c r="H5" s="3">
        <f t="shared" si="1"/>
        <v>1.0560185185185185E-2</v>
      </c>
      <c r="I5" s="1">
        <v>1</v>
      </c>
      <c r="K5" s="1">
        <v>1</v>
      </c>
      <c r="L5" s="1" t="s">
        <v>28</v>
      </c>
      <c r="O5" s="1">
        <v>1</v>
      </c>
      <c r="Q5" s="1">
        <f t="shared" si="0"/>
        <v>7.5</v>
      </c>
    </row>
    <row r="6" spans="1:19" s="1" customFormat="1" ht="11" x14ac:dyDescent="0.15">
      <c r="A6" s="2">
        <v>42291</v>
      </c>
      <c r="B6" s="1" t="s">
        <v>7</v>
      </c>
      <c r="C6" s="1" t="s">
        <v>8</v>
      </c>
      <c r="D6" s="1" t="s">
        <v>15</v>
      </c>
      <c r="F6" s="1">
        <v>3.8</v>
      </c>
      <c r="G6" s="3">
        <v>2.8981481481481483E-2</v>
      </c>
      <c r="H6" s="3">
        <f t="shared" si="1"/>
        <v>7.6267056530214435E-3</v>
      </c>
      <c r="I6" s="1">
        <v>1</v>
      </c>
      <c r="K6" s="1">
        <v>1</v>
      </c>
      <c r="O6" s="1">
        <v>1</v>
      </c>
      <c r="P6" s="1" t="s">
        <v>38</v>
      </c>
      <c r="Q6" s="1">
        <f t="shared" si="0"/>
        <v>11.399999999999999</v>
      </c>
    </row>
    <row r="7" spans="1:19" s="1" customFormat="1" ht="11" x14ac:dyDescent="0.15">
      <c r="A7" s="2">
        <v>42319</v>
      </c>
      <c r="B7" s="1" t="s">
        <v>11</v>
      </c>
      <c r="C7" s="1" t="s">
        <v>6</v>
      </c>
      <c r="D7" s="1" t="s">
        <v>15</v>
      </c>
      <c r="F7" s="1">
        <v>3.5</v>
      </c>
      <c r="G7" s="3">
        <v>3.2071759259259258E-2</v>
      </c>
      <c r="H7" s="3">
        <f t="shared" si="1"/>
        <v>9.1633597883597883E-3</v>
      </c>
      <c r="I7" s="1">
        <v>1</v>
      </c>
      <c r="J7" s="1">
        <v>1</v>
      </c>
      <c r="K7" s="1">
        <v>1</v>
      </c>
      <c r="M7" s="1" t="s">
        <v>28</v>
      </c>
      <c r="O7" s="1">
        <v>1</v>
      </c>
      <c r="P7" s="1" t="s">
        <v>36</v>
      </c>
      <c r="Q7" s="1">
        <f t="shared" si="0"/>
        <v>14</v>
      </c>
    </row>
    <row r="8" spans="1:19" s="1" customFormat="1" ht="11" x14ac:dyDescent="0.15">
      <c r="A8" s="2">
        <v>42347</v>
      </c>
      <c r="B8" s="1" t="s">
        <v>4</v>
      </c>
      <c r="C8" s="1" t="s">
        <v>5</v>
      </c>
      <c r="D8" s="1" t="s">
        <v>15</v>
      </c>
      <c r="F8" s="1">
        <v>3.1</v>
      </c>
      <c r="G8" s="3">
        <v>2.3009259259259257E-2</v>
      </c>
      <c r="H8" s="3">
        <f t="shared" si="1"/>
        <v>7.4223416965352442E-3</v>
      </c>
      <c r="I8" s="1">
        <v>1</v>
      </c>
      <c r="K8" s="1">
        <v>1</v>
      </c>
      <c r="M8" s="1" t="s">
        <v>28</v>
      </c>
      <c r="O8" s="1">
        <v>1</v>
      </c>
      <c r="P8" s="1" t="s">
        <v>35</v>
      </c>
      <c r="Q8" s="1">
        <f t="shared" si="0"/>
        <v>9.3000000000000007</v>
      </c>
    </row>
    <row r="9" spans="1:19" s="1" customFormat="1" ht="11" x14ac:dyDescent="0.15">
      <c r="A9" s="2">
        <v>42389</v>
      </c>
      <c r="B9" s="2" t="s">
        <v>3</v>
      </c>
      <c r="C9" s="1" t="s">
        <v>1</v>
      </c>
      <c r="D9" s="1" t="s">
        <v>15</v>
      </c>
      <c r="F9" s="1">
        <v>5.4</v>
      </c>
      <c r="G9" s="3">
        <v>5.0104166666666672E-2</v>
      </c>
      <c r="H9" s="3">
        <f t="shared" si="1"/>
        <v>9.2785493827160503E-3</v>
      </c>
      <c r="I9" s="1">
        <v>1</v>
      </c>
      <c r="J9" s="1">
        <v>1</v>
      </c>
      <c r="K9" s="1">
        <v>1</v>
      </c>
      <c r="O9" s="1">
        <v>1</v>
      </c>
      <c r="P9" s="1" t="s">
        <v>34</v>
      </c>
      <c r="Q9" s="1">
        <f t="shared" si="0"/>
        <v>21.6</v>
      </c>
    </row>
    <row r="10" spans="1:19" s="1" customFormat="1" ht="11" x14ac:dyDescent="0.15">
      <c r="A10" s="2">
        <v>42431</v>
      </c>
      <c r="B10" s="2" t="s">
        <v>2</v>
      </c>
      <c r="C10" s="1" t="s">
        <v>0</v>
      </c>
      <c r="D10" s="1" t="s">
        <v>15</v>
      </c>
      <c r="F10" s="1">
        <v>2.4</v>
      </c>
      <c r="G10" s="3">
        <v>2.1712962962962962E-2</v>
      </c>
      <c r="H10" s="3">
        <f t="shared" si="1"/>
        <v>9.0470679012345685E-3</v>
      </c>
      <c r="I10" s="1" t="s">
        <v>28</v>
      </c>
      <c r="J10" s="1">
        <v>1</v>
      </c>
      <c r="K10" s="1">
        <v>1</v>
      </c>
      <c r="M10" s="1">
        <v>1</v>
      </c>
      <c r="O10" s="1">
        <v>1</v>
      </c>
      <c r="P10" s="1" t="s">
        <v>33</v>
      </c>
      <c r="Q10" s="1">
        <f t="shared" si="0"/>
        <v>9.6</v>
      </c>
    </row>
    <row r="11" spans="1:19" s="1" customFormat="1" ht="11" x14ac:dyDescent="0.15">
      <c r="A11" s="2">
        <v>42452</v>
      </c>
      <c r="B11" s="1" t="s">
        <v>31</v>
      </c>
      <c r="C11" s="1" t="s">
        <v>32</v>
      </c>
      <c r="D11" s="1" t="s">
        <v>15</v>
      </c>
      <c r="F11" s="1">
        <v>5.45</v>
      </c>
      <c r="G11" s="4">
        <v>4.0914351851851848E-2</v>
      </c>
      <c r="H11" s="3">
        <f t="shared" si="1"/>
        <v>7.5072205232755681E-3</v>
      </c>
      <c r="J11" s="1">
        <v>1</v>
      </c>
      <c r="K11" s="1">
        <v>1</v>
      </c>
      <c r="O11" s="1">
        <v>1</v>
      </c>
      <c r="P11" s="1" t="s">
        <v>37</v>
      </c>
      <c r="Q11" s="1">
        <f t="shared" si="0"/>
        <v>16.350000000000001</v>
      </c>
    </row>
    <row r="12" spans="1:19" s="1" customFormat="1" ht="11" x14ac:dyDescent="0.15">
      <c r="A12" s="2">
        <v>42480</v>
      </c>
      <c r="B12" s="1" t="s">
        <v>39</v>
      </c>
      <c r="C12" s="1" t="s">
        <v>40</v>
      </c>
      <c r="D12" s="1" t="s">
        <v>15</v>
      </c>
      <c r="F12" s="1">
        <v>4.13</v>
      </c>
      <c r="G12" s="3">
        <v>4.5243055555555557E-2</v>
      </c>
      <c r="H12" s="3">
        <f t="shared" si="1"/>
        <v>1.0954735001345171E-2</v>
      </c>
      <c r="I12" s="1">
        <v>1</v>
      </c>
      <c r="J12" s="1">
        <v>1</v>
      </c>
      <c r="K12" s="1">
        <v>1</v>
      </c>
      <c r="M12" s="1">
        <v>1</v>
      </c>
      <c r="O12" s="1">
        <v>1</v>
      </c>
      <c r="P12" s="1" t="s">
        <v>41</v>
      </c>
      <c r="Q12" s="1">
        <f t="shared" si="0"/>
        <v>20.65</v>
      </c>
      <c r="R12" s="1" t="s">
        <v>180</v>
      </c>
    </row>
    <row r="13" spans="1:19" s="1" customFormat="1" ht="11" x14ac:dyDescent="0.15">
      <c r="A13" s="2">
        <v>42508</v>
      </c>
      <c r="B13" s="1" t="s">
        <v>44</v>
      </c>
      <c r="C13" s="1" t="s">
        <v>45</v>
      </c>
      <c r="D13" s="1" t="s">
        <v>15</v>
      </c>
      <c r="F13" s="1">
        <v>4.43</v>
      </c>
      <c r="G13" s="3">
        <v>4.3043981481481482E-2</v>
      </c>
      <c r="H13" s="3">
        <f t="shared" si="1"/>
        <v>9.7164743750522541E-3</v>
      </c>
      <c r="I13" s="1">
        <v>1</v>
      </c>
      <c r="J13" s="1">
        <v>1</v>
      </c>
      <c r="K13" s="1">
        <v>1</v>
      </c>
      <c r="O13" s="1">
        <v>1</v>
      </c>
      <c r="P13" s="1" t="s">
        <v>49</v>
      </c>
      <c r="Q13" s="1">
        <f t="shared" si="0"/>
        <v>17.72</v>
      </c>
    </row>
    <row r="14" spans="1:19" s="1" customFormat="1" ht="11" x14ac:dyDescent="0.15">
      <c r="A14" s="2">
        <v>42536</v>
      </c>
      <c r="B14" s="1" t="s">
        <v>46</v>
      </c>
      <c r="C14" s="1" t="s">
        <v>47</v>
      </c>
      <c r="D14" s="1" t="s">
        <v>15</v>
      </c>
      <c r="F14" s="1">
        <v>6.29</v>
      </c>
      <c r="G14" s="3">
        <v>5.6192129629629634E-2</v>
      </c>
      <c r="H14" s="3">
        <f t="shared" si="1"/>
        <v>8.9335659188600376E-3</v>
      </c>
      <c r="I14" s="1">
        <v>1</v>
      </c>
      <c r="J14" s="1">
        <v>1</v>
      </c>
      <c r="K14" s="1">
        <v>1</v>
      </c>
      <c r="O14" s="1">
        <v>1</v>
      </c>
      <c r="P14" s="1" t="s">
        <v>48</v>
      </c>
      <c r="Q14" s="1">
        <f t="shared" si="0"/>
        <v>25.16</v>
      </c>
    </row>
    <row r="15" spans="1:19" s="1" customFormat="1" ht="11" x14ac:dyDescent="0.15">
      <c r="A15" s="2">
        <v>42564</v>
      </c>
      <c r="B15" s="1" t="s">
        <v>44</v>
      </c>
      <c r="C15" s="1" t="s">
        <v>45</v>
      </c>
      <c r="D15" s="1" t="s">
        <v>15</v>
      </c>
      <c r="F15" s="1">
        <v>4.71</v>
      </c>
      <c r="G15" s="3">
        <v>3.4999999999999996E-2</v>
      </c>
      <c r="H15" s="3">
        <f t="shared" si="1"/>
        <v>7.4309978768577487E-3</v>
      </c>
      <c r="J15" s="1">
        <v>1</v>
      </c>
      <c r="K15" s="1">
        <v>1</v>
      </c>
      <c r="M15" s="1">
        <v>1</v>
      </c>
      <c r="O15" s="1">
        <v>1</v>
      </c>
      <c r="P15" s="1" t="s">
        <v>50</v>
      </c>
      <c r="Q15" s="1">
        <f t="shared" si="0"/>
        <v>18.84</v>
      </c>
    </row>
    <row r="16" spans="1:19" s="1" customFormat="1" ht="11" x14ac:dyDescent="0.15">
      <c r="A16" s="2">
        <v>42577</v>
      </c>
      <c r="B16" s="1" t="s">
        <v>51</v>
      </c>
      <c r="C16" s="1" t="s">
        <v>52</v>
      </c>
      <c r="D16" s="1" t="s">
        <v>15</v>
      </c>
      <c r="F16" s="1">
        <v>4.6399999999999997</v>
      </c>
      <c r="G16" s="3">
        <v>3.5833333333333335E-2</v>
      </c>
      <c r="H16" s="3">
        <f t="shared" si="1"/>
        <v>7.7227011494252883E-3</v>
      </c>
      <c r="I16" s="1">
        <v>1</v>
      </c>
      <c r="K16" s="1">
        <v>1</v>
      </c>
      <c r="O16" s="1">
        <v>1</v>
      </c>
      <c r="P16" s="1" t="s">
        <v>53</v>
      </c>
      <c r="Q16" s="1">
        <f t="shared" si="0"/>
        <v>13.919999999999998</v>
      </c>
      <c r="R16" s="1" t="s">
        <v>169</v>
      </c>
    </row>
    <row r="17" spans="1:19" s="1" customFormat="1" ht="11" x14ac:dyDescent="0.15">
      <c r="A17" s="2">
        <v>42592</v>
      </c>
      <c r="B17" s="1" t="s">
        <v>7</v>
      </c>
      <c r="C17" s="1" t="s">
        <v>8</v>
      </c>
      <c r="D17" s="1" t="s">
        <v>15</v>
      </c>
      <c r="F17" s="1">
        <v>5.15</v>
      </c>
      <c r="G17" s="3">
        <v>4.4803240740740741E-2</v>
      </c>
      <c r="H17" s="3">
        <f t="shared" si="1"/>
        <v>8.6996583962603378E-3</v>
      </c>
      <c r="I17" s="1">
        <v>1</v>
      </c>
      <c r="K17" s="1">
        <v>1</v>
      </c>
      <c r="O17" s="1">
        <v>1</v>
      </c>
      <c r="P17" s="1" t="s">
        <v>54</v>
      </c>
      <c r="Q17" s="1">
        <f t="shared" si="0"/>
        <v>15.450000000000001</v>
      </c>
    </row>
    <row r="18" spans="1:19" s="1" customFormat="1" ht="11" x14ac:dyDescent="0.15">
      <c r="A18" s="2">
        <v>42641</v>
      </c>
      <c r="B18" s="1" t="s">
        <v>55</v>
      </c>
      <c r="C18" s="1" t="s">
        <v>56</v>
      </c>
      <c r="D18" s="1" t="s">
        <v>15</v>
      </c>
      <c r="F18" s="1">
        <v>3.29</v>
      </c>
      <c r="G18" s="3">
        <v>3.1828703703703706E-2</v>
      </c>
      <c r="H18" s="3">
        <f t="shared" si="1"/>
        <v>9.6743780254418561E-3</v>
      </c>
      <c r="J18" s="1">
        <v>1</v>
      </c>
      <c r="K18" s="1">
        <v>1</v>
      </c>
      <c r="O18" s="1">
        <v>1</v>
      </c>
      <c r="P18" s="1" t="s">
        <v>57</v>
      </c>
      <c r="Q18" s="1">
        <f t="shared" si="0"/>
        <v>9.870000000000001</v>
      </c>
      <c r="R18" s="1" t="s">
        <v>171</v>
      </c>
      <c r="S18" s="1" t="s">
        <v>173</v>
      </c>
    </row>
    <row r="19" spans="1:19" s="1" customFormat="1" ht="11" x14ac:dyDescent="0.15">
      <c r="A19" s="2">
        <v>42655</v>
      </c>
      <c r="B19" s="1" t="s">
        <v>58</v>
      </c>
      <c r="C19" s="1" t="s">
        <v>59</v>
      </c>
      <c r="D19" s="1" t="s">
        <v>15</v>
      </c>
      <c r="F19" s="1">
        <v>4.38</v>
      </c>
      <c r="G19" s="3">
        <v>4.2245370370370371E-2</v>
      </c>
      <c r="H19" s="3">
        <f t="shared" si="1"/>
        <v>9.6450617283950612E-3</v>
      </c>
      <c r="I19" s="1">
        <v>1</v>
      </c>
      <c r="J19" s="1">
        <v>1</v>
      </c>
      <c r="K19" s="1">
        <v>1</v>
      </c>
      <c r="O19" s="1">
        <v>1</v>
      </c>
      <c r="P19" s="1" t="s">
        <v>60</v>
      </c>
      <c r="Q19" s="1">
        <f t="shared" si="0"/>
        <v>17.52</v>
      </c>
    </row>
    <row r="20" spans="1:19" s="1" customFormat="1" ht="11" x14ac:dyDescent="0.15">
      <c r="A20" s="2">
        <v>42671</v>
      </c>
      <c r="B20" s="1" t="s">
        <v>61</v>
      </c>
      <c r="C20" s="1" t="s">
        <v>0</v>
      </c>
      <c r="D20" s="1" t="s">
        <v>15</v>
      </c>
      <c r="F20" s="1">
        <v>3.45</v>
      </c>
      <c r="G20" s="3">
        <v>2.5023148148148145E-2</v>
      </c>
      <c r="H20" s="3">
        <f t="shared" si="1"/>
        <v>7.2530864197530853E-3</v>
      </c>
      <c r="I20" s="1">
        <v>1</v>
      </c>
      <c r="K20" s="1">
        <v>1</v>
      </c>
      <c r="O20" s="1">
        <v>1</v>
      </c>
      <c r="P20" s="1" t="s">
        <v>62</v>
      </c>
      <c r="Q20" s="1">
        <f t="shared" si="0"/>
        <v>10.350000000000001</v>
      </c>
    </row>
    <row r="21" spans="1:19" s="1" customFormat="1" ht="11" x14ac:dyDescent="0.15">
      <c r="A21" s="2">
        <v>42690</v>
      </c>
      <c r="B21" s="1" t="s">
        <v>3</v>
      </c>
      <c r="C21" s="1" t="s">
        <v>1</v>
      </c>
      <c r="D21" s="1" t="s">
        <v>15</v>
      </c>
      <c r="F21" s="1">
        <v>3.91</v>
      </c>
      <c r="G21" s="3">
        <v>3.7025462962962961E-2</v>
      </c>
      <c r="H21" s="3">
        <f t="shared" si="1"/>
        <v>9.4694278677654627E-3</v>
      </c>
      <c r="I21" s="1">
        <v>1</v>
      </c>
      <c r="J21" s="1">
        <v>1</v>
      </c>
      <c r="K21" s="1">
        <v>1</v>
      </c>
      <c r="M21" s="1">
        <v>1</v>
      </c>
      <c r="O21" s="1">
        <v>1</v>
      </c>
      <c r="P21" s="1" t="s">
        <v>63</v>
      </c>
      <c r="Q21" s="1">
        <f t="shared" si="0"/>
        <v>19.55</v>
      </c>
    </row>
    <row r="22" spans="1:19" s="1" customFormat="1" ht="11" x14ac:dyDescent="0.15">
      <c r="A22" s="2">
        <v>42718</v>
      </c>
      <c r="B22" s="1" t="s">
        <v>64</v>
      </c>
      <c r="C22" s="1" t="s">
        <v>65</v>
      </c>
      <c r="D22" s="1" t="s">
        <v>15</v>
      </c>
      <c r="F22" s="1">
        <v>4.57</v>
      </c>
      <c r="G22" s="3">
        <v>5.4340277777777779E-2</v>
      </c>
      <c r="H22" s="3">
        <f t="shared" si="1"/>
        <v>1.1890651592511549E-2</v>
      </c>
      <c r="I22" s="1">
        <v>1</v>
      </c>
      <c r="J22" s="1">
        <v>1</v>
      </c>
      <c r="N22" s="1" t="s">
        <v>28</v>
      </c>
      <c r="O22" s="1">
        <v>1</v>
      </c>
      <c r="P22" s="1" t="s">
        <v>66</v>
      </c>
      <c r="Q22" s="1">
        <f t="shared" si="0"/>
        <v>13.71</v>
      </c>
      <c r="R22" s="1" t="s">
        <v>179</v>
      </c>
    </row>
    <row r="23" spans="1:19" s="1" customFormat="1" ht="11" x14ac:dyDescent="0.15">
      <c r="A23" s="2">
        <v>42760</v>
      </c>
      <c r="B23" s="1" t="s">
        <v>68</v>
      </c>
      <c r="C23" s="1" t="s">
        <v>69</v>
      </c>
      <c r="D23" s="1" t="s">
        <v>15</v>
      </c>
      <c r="F23" s="1">
        <v>3.11</v>
      </c>
      <c r="G23" s="3">
        <v>2.297453703703704E-2</v>
      </c>
      <c r="H23" s="3">
        <f t="shared" si="1"/>
        <v>7.3873109443849004E-3</v>
      </c>
      <c r="I23" s="1">
        <v>1</v>
      </c>
      <c r="N23" s="1">
        <v>1</v>
      </c>
      <c r="O23" s="1">
        <v>1</v>
      </c>
      <c r="P23" s="1" t="s">
        <v>70</v>
      </c>
      <c r="Q23" s="1">
        <f t="shared" si="0"/>
        <v>9.33</v>
      </c>
    </row>
    <row r="24" spans="1:19" s="1" customFormat="1" ht="11" x14ac:dyDescent="0.15">
      <c r="A24" s="2">
        <v>42781</v>
      </c>
      <c r="B24" s="1" t="s">
        <v>44</v>
      </c>
      <c r="C24" s="1" t="s">
        <v>45</v>
      </c>
      <c r="D24" s="1" t="s">
        <v>15</v>
      </c>
      <c r="F24" s="1">
        <v>3.95</v>
      </c>
      <c r="G24" s="3">
        <v>4.0555555555555553E-2</v>
      </c>
      <c r="H24" s="3">
        <f t="shared" si="1"/>
        <v>1.0267229254571025E-2</v>
      </c>
      <c r="I24" s="1">
        <v>1</v>
      </c>
      <c r="J24" s="1" t="s">
        <v>28</v>
      </c>
      <c r="K24" s="1">
        <v>1</v>
      </c>
      <c r="O24" s="1">
        <v>1</v>
      </c>
      <c r="P24" s="1" t="s">
        <v>71</v>
      </c>
      <c r="Q24" s="1">
        <f t="shared" si="0"/>
        <v>11.850000000000001</v>
      </c>
      <c r="R24" s="1" t="s">
        <v>178</v>
      </c>
    </row>
    <row r="25" spans="1:19" s="1" customFormat="1" ht="11" x14ac:dyDescent="0.15">
      <c r="A25" s="2">
        <v>42809</v>
      </c>
      <c r="B25" s="1" t="s">
        <v>55</v>
      </c>
      <c r="C25" s="1" t="s">
        <v>56</v>
      </c>
      <c r="D25" s="1" t="s">
        <v>15</v>
      </c>
      <c r="F25" s="1">
        <v>2.89</v>
      </c>
      <c r="G25" s="3">
        <v>3.9050925925925926E-2</v>
      </c>
      <c r="H25" s="3">
        <f t="shared" si="1"/>
        <v>1.3512431116237344E-2</v>
      </c>
      <c r="I25" s="1">
        <v>1</v>
      </c>
      <c r="J25" s="1">
        <v>1</v>
      </c>
      <c r="K25" s="1">
        <v>1</v>
      </c>
      <c r="O25" s="1">
        <v>1</v>
      </c>
      <c r="P25" s="1" t="s">
        <v>72</v>
      </c>
      <c r="Q25" s="1">
        <f t="shared" si="0"/>
        <v>11.56</v>
      </c>
      <c r="R25" s="1" t="s">
        <v>171</v>
      </c>
      <c r="S25" s="1" t="s">
        <v>173</v>
      </c>
    </row>
    <row r="26" spans="1:19" s="1" customFormat="1" ht="11" x14ac:dyDescent="0.15">
      <c r="A26" s="2">
        <v>42844</v>
      </c>
      <c r="B26" s="1" t="s">
        <v>61</v>
      </c>
      <c r="C26" s="1" t="s">
        <v>73</v>
      </c>
      <c r="D26" s="1" t="s">
        <v>15</v>
      </c>
      <c r="F26" s="1">
        <v>3.84</v>
      </c>
      <c r="G26" s="3">
        <v>2.6990740740740742E-2</v>
      </c>
      <c r="H26" s="3">
        <f t="shared" si="1"/>
        <v>7.0288387345679021E-3</v>
      </c>
      <c r="K26" s="1">
        <v>1</v>
      </c>
      <c r="O26" s="1">
        <v>1</v>
      </c>
      <c r="P26" s="1" t="s">
        <v>74</v>
      </c>
      <c r="Q26" s="1">
        <f t="shared" si="0"/>
        <v>7.68</v>
      </c>
    </row>
    <row r="27" spans="1:19" s="1" customFormat="1" ht="11" x14ac:dyDescent="0.15">
      <c r="A27" s="2">
        <v>42865</v>
      </c>
      <c r="B27" s="1" t="s">
        <v>75</v>
      </c>
      <c r="C27" s="1" t="s">
        <v>5</v>
      </c>
      <c r="D27" s="1" t="s">
        <v>15</v>
      </c>
      <c r="F27" s="1">
        <v>4.87</v>
      </c>
      <c r="G27" s="3">
        <v>4.9537037037037039E-2</v>
      </c>
      <c r="H27" s="3">
        <f t="shared" si="1"/>
        <v>1.0171876188303293E-2</v>
      </c>
      <c r="I27" s="1">
        <v>1</v>
      </c>
      <c r="J27" s="1">
        <v>1</v>
      </c>
      <c r="K27" s="1">
        <v>1</v>
      </c>
      <c r="O27" s="1">
        <v>1</v>
      </c>
      <c r="P27" s="1" t="s">
        <v>76</v>
      </c>
      <c r="Q27" s="1">
        <f t="shared" si="0"/>
        <v>19.48</v>
      </c>
    </row>
    <row r="28" spans="1:19" s="1" customFormat="1" ht="11" x14ac:dyDescent="0.15">
      <c r="A28" s="2">
        <v>42879</v>
      </c>
      <c r="B28" s="1" t="s">
        <v>77</v>
      </c>
      <c r="C28" s="1" t="s">
        <v>78</v>
      </c>
      <c r="D28" s="1" t="s">
        <v>15</v>
      </c>
      <c r="F28" s="1">
        <v>5.29</v>
      </c>
      <c r="G28" s="3">
        <v>4.4224537037037041E-2</v>
      </c>
      <c r="H28" s="3">
        <f t="shared" si="1"/>
        <v>8.3600259049219361E-3</v>
      </c>
      <c r="I28" s="1">
        <v>1</v>
      </c>
      <c r="J28" s="1">
        <v>1</v>
      </c>
      <c r="K28" s="1">
        <v>1</v>
      </c>
      <c r="O28" s="1">
        <v>1</v>
      </c>
      <c r="P28" s="1" t="s">
        <v>79</v>
      </c>
      <c r="Q28" s="1">
        <f t="shared" si="0"/>
        <v>21.16</v>
      </c>
      <c r="R28" s="1" t="s">
        <v>177</v>
      </c>
    </row>
    <row r="29" spans="1:19" s="1" customFormat="1" ht="11" x14ac:dyDescent="0.15">
      <c r="A29" s="2">
        <v>42907</v>
      </c>
      <c r="B29" s="1" t="s">
        <v>82</v>
      </c>
      <c r="C29" s="1" t="s">
        <v>80</v>
      </c>
      <c r="D29" s="1" t="s">
        <v>15</v>
      </c>
      <c r="F29" s="1">
        <v>4.76</v>
      </c>
      <c r="G29" s="3">
        <v>4.5115740740740741E-2</v>
      </c>
      <c r="H29" s="3">
        <f t="shared" si="1"/>
        <v>9.4780967942732653E-3</v>
      </c>
      <c r="I29" s="1">
        <v>1</v>
      </c>
      <c r="J29" s="1">
        <v>1</v>
      </c>
      <c r="P29" s="1" t="s">
        <v>81</v>
      </c>
      <c r="Q29" s="1">
        <f t="shared" si="0"/>
        <v>9.52</v>
      </c>
    </row>
    <row r="30" spans="1:19" s="1" customFormat="1" ht="11" x14ac:dyDescent="0.15">
      <c r="A30" s="2">
        <v>42920</v>
      </c>
      <c r="B30" s="1" t="s">
        <v>83</v>
      </c>
      <c r="C30" s="1" t="s">
        <v>84</v>
      </c>
      <c r="D30" s="1" t="s">
        <v>15</v>
      </c>
      <c r="F30" s="1">
        <v>4.75</v>
      </c>
      <c r="G30" s="3">
        <v>4.8506944444444443E-2</v>
      </c>
      <c r="H30" s="3">
        <f t="shared" si="1"/>
        <v>1.0211988304093566E-2</v>
      </c>
      <c r="I30" s="1">
        <v>1</v>
      </c>
      <c r="J30" s="1">
        <v>1</v>
      </c>
      <c r="K30" s="1">
        <v>1</v>
      </c>
      <c r="N30" s="1">
        <v>1</v>
      </c>
      <c r="O30" s="1">
        <v>1</v>
      </c>
      <c r="P30" s="1" t="s">
        <v>85</v>
      </c>
      <c r="Q30" s="1">
        <f t="shared" si="0"/>
        <v>23.75</v>
      </c>
    </row>
    <row r="31" spans="1:19" s="1" customFormat="1" ht="11" x14ac:dyDescent="0.15">
      <c r="A31" s="2">
        <v>42956</v>
      </c>
      <c r="B31" s="1" t="s">
        <v>86</v>
      </c>
      <c r="C31" s="1" t="s">
        <v>10</v>
      </c>
      <c r="D31" s="1" t="s">
        <v>15</v>
      </c>
      <c r="F31" s="1">
        <v>3.03</v>
      </c>
      <c r="G31" s="3">
        <v>3.0555555555555555E-2</v>
      </c>
      <c r="H31" s="3">
        <f t="shared" si="1"/>
        <v>1.0084341767510085E-2</v>
      </c>
      <c r="I31" s="1">
        <v>1</v>
      </c>
      <c r="J31" s="1">
        <v>1</v>
      </c>
      <c r="K31" s="1">
        <v>1</v>
      </c>
      <c r="P31" s="1" t="s">
        <v>87</v>
      </c>
      <c r="Q31" s="1">
        <f t="shared" si="0"/>
        <v>9.09</v>
      </c>
    </row>
    <row r="32" spans="1:19" s="1" customFormat="1" ht="11" x14ac:dyDescent="0.15">
      <c r="A32" s="2">
        <v>42991</v>
      </c>
      <c r="B32" s="1" t="s">
        <v>88</v>
      </c>
      <c r="C32" s="1" t="s">
        <v>89</v>
      </c>
      <c r="D32" s="1" t="s">
        <v>15</v>
      </c>
      <c r="F32" s="1">
        <v>5.81</v>
      </c>
      <c r="G32" s="3">
        <v>5.4803240740740743E-2</v>
      </c>
      <c r="H32" s="3">
        <f t="shared" si="1"/>
        <v>9.4325715560655329E-3</v>
      </c>
      <c r="I32" s="1">
        <v>1</v>
      </c>
      <c r="J32" s="1">
        <v>1</v>
      </c>
      <c r="N32" s="1">
        <v>1</v>
      </c>
      <c r="O32" s="1">
        <v>1</v>
      </c>
      <c r="P32" s="1" t="s">
        <v>90</v>
      </c>
      <c r="Q32" s="1">
        <f t="shared" si="0"/>
        <v>23.24</v>
      </c>
    </row>
    <row r="33" spans="1:19" s="1" customFormat="1" ht="11" x14ac:dyDescent="0.15">
      <c r="A33" s="2">
        <v>43033</v>
      </c>
      <c r="B33" s="1" t="s">
        <v>3</v>
      </c>
      <c r="C33" s="1" t="s">
        <v>1</v>
      </c>
      <c r="D33" s="1" t="s">
        <v>15</v>
      </c>
      <c r="F33" s="1">
        <v>5.41</v>
      </c>
      <c r="G33" s="3">
        <v>5.31712962962963E-2</v>
      </c>
      <c r="H33" s="3">
        <f t="shared" si="1"/>
        <v>9.8283357294447864E-3</v>
      </c>
      <c r="I33" s="1">
        <v>1</v>
      </c>
      <c r="J33" s="1">
        <v>1</v>
      </c>
      <c r="K33" s="1">
        <v>1</v>
      </c>
      <c r="O33" s="1">
        <v>1</v>
      </c>
      <c r="P33" s="1" t="s">
        <v>93</v>
      </c>
      <c r="Q33" s="1">
        <f t="shared" si="0"/>
        <v>21.64</v>
      </c>
    </row>
    <row r="34" spans="1:19" s="1" customFormat="1" ht="11" x14ac:dyDescent="0.15">
      <c r="A34" s="2">
        <v>43061</v>
      </c>
      <c r="B34" s="1" t="s">
        <v>91</v>
      </c>
      <c r="C34" s="1" t="s">
        <v>92</v>
      </c>
      <c r="D34" s="1" t="s">
        <v>219</v>
      </c>
      <c r="F34" s="1">
        <v>5.36</v>
      </c>
      <c r="G34" s="3">
        <v>6.6331018518518511E-2</v>
      </c>
      <c r="H34" s="3">
        <f t="shared" si="1"/>
        <v>1.2375190022111663E-2</v>
      </c>
      <c r="I34" s="1">
        <v>1</v>
      </c>
      <c r="K34" s="1">
        <v>1</v>
      </c>
      <c r="O34" s="1">
        <v>1</v>
      </c>
      <c r="P34" s="1" t="s">
        <v>94</v>
      </c>
      <c r="Q34" s="1">
        <f t="shared" si="0"/>
        <v>16.080000000000002</v>
      </c>
    </row>
    <row r="35" spans="1:19" s="1" customFormat="1" ht="11" x14ac:dyDescent="0.15">
      <c r="A35" s="2">
        <v>43117</v>
      </c>
      <c r="B35" s="1" t="s">
        <v>31</v>
      </c>
      <c r="C35" s="1" t="s">
        <v>32</v>
      </c>
      <c r="D35" s="1" t="s">
        <v>15</v>
      </c>
      <c r="F35" s="1">
        <v>5.54</v>
      </c>
      <c r="G35" s="3">
        <v>4.6400462962962963E-2</v>
      </c>
      <c r="H35" s="3">
        <f t="shared" si="1"/>
        <v>8.3755348308597408E-3</v>
      </c>
      <c r="I35" s="1">
        <v>1</v>
      </c>
      <c r="J35" s="1">
        <v>1</v>
      </c>
      <c r="K35" s="1">
        <v>1</v>
      </c>
      <c r="O35" s="1">
        <v>1</v>
      </c>
      <c r="P35" s="1" t="s">
        <v>95</v>
      </c>
      <c r="Q35" s="1">
        <f t="shared" si="0"/>
        <v>22.16</v>
      </c>
    </row>
    <row r="36" spans="1:19" s="1" customFormat="1" ht="11" x14ac:dyDescent="0.15">
      <c r="A36" s="2">
        <v>43152</v>
      </c>
      <c r="B36" s="1" t="s">
        <v>7</v>
      </c>
      <c r="C36" s="1" t="s">
        <v>8</v>
      </c>
      <c r="D36" s="1" t="s">
        <v>15</v>
      </c>
      <c r="F36" s="1">
        <v>4.32</v>
      </c>
      <c r="G36" s="3">
        <v>3.965277777777778E-2</v>
      </c>
      <c r="H36" s="3">
        <f t="shared" si="1"/>
        <v>9.1788837448559674E-3</v>
      </c>
      <c r="I36" s="1">
        <v>1</v>
      </c>
      <c r="J36" s="1">
        <v>1</v>
      </c>
      <c r="K36" s="1">
        <v>1</v>
      </c>
      <c r="O36" s="1">
        <v>1</v>
      </c>
      <c r="P36" s="1" t="s">
        <v>96</v>
      </c>
      <c r="Q36" s="1">
        <f t="shared" si="0"/>
        <v>17.28</v>
      </c>
    </row>
    <row r="37" spans="1:19" s="1" customFormat="1" ht="11" x14ac:dyDescent="0.15">
      <c r="A37" s="2">
        <v>43181</v>
      </c>
      <c r="B37" s="1" t="s">
        <v>97</v>
      </c>
      <c r="C37" s="1" t="s">
        <v>98</v>
      </c>
      <c r="D37" s="1" t="s">
        <v>15</v>
      </c>
      <c r="F37" s="1">
        <v>6</v>
      </c>
      <c r="G37" s="3">
        <v>5.6168981481481479E-2</v>
      </c>
      <c r="H37" s="3">
        <f t="shared" si="1"/>
        <v>9.3614969135802466E-3</v>
      </c>
      <c r="I37" s="1">
        <v>1</v>
      </c>
      <c r="K37" s="1">
        <v>1</v>
      </c>
      <c r="O37" s="1">
        <v>1</v>
      </c>
      <c r="P37" s="1" t="s">
        <v>99</v>
      </c>
      <c r="Q37" s="1">
        <f t="shared" si="0"/>
        <v>18</v>
      </c>
      <c r="R37" s="1" t="s">
        <v>176</v>
      </c>
    </row>
    <row r="38" spans="1:19" s="1" customFormat="1" ht="11" x14ac:dyDescent="0.15">
      <c r="A38" s="2">
        <v>43216</v>
      </c>
      <c r="B38" s="1" t="s">
        <v>100</v>
      </c>
      <c r="C38" s="1" t="s">
        <v>101</v>
      </c>
      <c r="D38" s="1" t="s">
        <v>15</v>
      </c>
      <c r="F38" s="1">
        <v>4.37</v>
      </c>
      <c r="G38" s="3">
        <v>3.875E-2</v>
      </c>
      <c r="H38" s="3">
        <f t="shared" si="1"/>
        <v>8.8672768878718528E-3</v>
      </c>
      <c r="I38" s="1">
        <v>1</v>
      </c>
      <c r="J38" s="1">
        <v>1</v>
      </c>
      <c r="K38" s="1">
        <v>1</v>
      </c>
      <c r="N38" s="1">
        <v>1</v>
      </c>
      <c r="O38" s="1">
        <v>1</v>
      </c>
      <c r="P38" s="1" t="s">
        <v>102</v>
      </c>
      <c r="Q38" s="1">
        <f t="shared" si="0"/>
        <v>21.85</v>
      </c>
      <c r="R38" s="1" t="s">
        <v>175</v>
      </c>
    </row>
    <row r="39" spans="1:19" s="1" customFormat="1" ht="11" x14ac:dyDescent="0.15">
      <c r="A39" s="2">
        <v>43244</v>
      </c>
      <c r="B39" s="1" t="s">
        <v>103</v>
      </c>
      <c r="C39" s="1" t="s">
        <v>104</v>
      </c>
      <c r="D39" s="1" t="s">
        <v>15</v>
      </c>
      <c r="F39" s="1">
        <v>4.3600000000000003</v>
      </c>
      <c r="G39" s="3">
        <v>4.7696759259259258E-2</v>
      </c>
      <c r="H39" s="3">
        <f t="shared" si="1"/>
        <v>1.0939623683316343E-2</v>
      </c>
      <c r="I39" s="1">
        <v>1</v>
      </c>
      <c r="K39" s="1">
        <v>1</v>
      </c>
      <c r="O39" s="1">
        <v>1</v>
      </c>
      <c r="P39" s="1" t="s">
        <v>105</v>
      </c>
      <c r="Q39" s="1">
        <f t="shared" si="0"/>
        <v>13.080000000000002</v>
      </c>
      <c r="R39" s="1" t="s">
        <v>174</v>
      </c>
    </row>
    <row r="40" spans="1:19" s="1" customFormat="1" ht="11" x14ac:dyDescent="0.15">
      <c r="A40" s="2">
        <v>43272</v>
      </c>
      <c r="B40" s="1" t="s">
        <v>82</v>
      </c>
      <c r="C40" s="1" t="s">
        <v>107</v>
      </c>
      <c r="D40" s="1" t="s">
        <v>15</v>
      </c>
      <c r="F40" s="1">
        <v>2.2000000000000002</v>
      </c>
      <c r="G40" s="3">
        <v>4.0555555555555553E-2</v>
      </c>
      <c r="H40" s="3">
        <f t="shared" si="1"/>
        <v>1.8434343434343432E-2</v>
      </c>
      <c r="I40" s="1">
        <v>1</v>
      </c>
      <c r="J40" s="1">
        <v>1</v>
      </c>
      <c r="K40" s="1">
        <v>1</v>
      </c>
      <c r="O40" s="1">
        <v>1</v>
      </c>
      <c r="P40" s="1" t="s">
        <v>108</v>
      </c>
      <c r="Q40" s="1">
        <f t="shared" si="0"/>
        <v>8.8000000000000007</v>
      </c>
    </row>
    <row r="41" spans="1:19" s="1" customFormat="1" ht="11" x14ac:dyDescent="0.15">
      <c r="A41" s="2">
        <v>43354</v>
      </c>
      <c r="B41" s="1" t="s">
        <v>86</v>
      </c>
      <c r="C41" s="1" t="s">
        <v>10</v>
      </c>
      <c r="D41" s="1" t="s">
        <v>15</v>
      </c>
      <c r="F41" s="1">
        <v>2.19</v>
      </c>
      <c r="G41" s="3">
        <v>2.1250000000000002E-2</v>
      </c>
      <c r="H41" s="3">
        <f t="shared" si="1"/>
        <v>9.7031963470319647E-3</v>
      </c>
      <c r="I41" s="1">
        <v>1</v>
      </c>
      <c r="J41" s="1">
        <v>1</v>
      </c>
      <c r="O41" s="1">
        <v>1</v>
      </c>
      <c r="P41" s="1" t="s">
        <v>106</v>
      </c>
      <c r="Q41" s="1">
        <f t="shared" si="0"/>
        <v>6.57</v>
      </c>
    </row>
    <row r="42" spans="1:19" s="1" customFormat="1" ht="11" x14ac:dyDescent="0.15">
      <c r="A42" s="2">
        <v>43384</v>
      </c>
      <c r="B42" s="1" t="s">
        <v>109</v>
      </c>
      <c r="C42" s="1" t="s">
        <v>65</v>
      </c>
      <c r="D42" s="1" t="s">
        <v>15</v>
      </c>
      <c r="F42" s="1">
        <v>5.45</v>
      </c>
      <c r="G42" s="3">
        <v>5.7025462962962958E-2</v>
      </c>
      <c r="H42" s="3">
        <f t="shared" si="1"/>
        <v>1.0463387699626231E-2</v>
      </c>
      <c r="I42" s="1">
        <v>1</v>
      </c>
      <c r="K42" s="1">
        <v>1</v>
      </c>
      <c r="O42" s="1">
        <v>1</v>
      </c>
      <c r="P42" s="1" t="s">
        <v>110</v>
      </c>
      <c r="Q42" s="1">
        <f t="shared" si="0"/>
        <v>16.350000000000001</v>
      </c>
    </row>
    <row r="43" spans="1:19" s="1" customFormat="1" ht="11" x14ac:dyDescent="0.15">
      <c r="A43" s="2">
        <v>43432</v>
      </c>
      <c r="B43" s="1" t="s">
        <v>44</v>
      </c>
      <c r="C43" s="1" t="s">
        <v>45</v>
      </c>
      <c r="D43" s="1" t="s">
        <v>15</v>
      </c>
      <c r="F43" s="1">
        <v>2.62</v>
      </c>
      <c r="G43" s="3">
        <v>2.390046296296296E-2</v>
      </c>
      <c r="H43" s="3">
        <f t="shared" si="1"/>
        <v>9.12231410800113E-3</v>
      </c>
      <c r="I43" s="1">
        <v>1</v>
      </c>
      <c r="J43" s="1">
        <v>1</v>
      </c>
      <c r="K43" s="1">
        <v>1</v>
      </c>
      <c r="P43" s="1" t="s">
        <v>111</v>
      </c>
      <c r="Q43" s="1">
        <f t="shared" si="0"/>
        <v>7.86</v>
      </c>
      <c r="R43" s="1" t="s">
        <v>172</v>
      </c>
    </row>
    <row r="44" spans="1:19" s="1" customFormat="1" ht="11" x14ac:dyDescent="0.15">
      <c r="A44" s="2">
        <v>43488</v>
      </c>
      <c r="B44" s="1" t="s">
        <v>55</v>
      </c>
      <c r="C44" s="1" t="s">
        <v>56</v>
      </c>
      <c r="D44" s="1" t="s">
        <v>15</v>
      </c>
      <c r="F44" s="1">
        <v>2.57</v>
      </c>
      <c r="G44" s="3">
        <v>3.2511574074074075E-2</v>
      </c>
      <c r="H44" s="3">
        <f t="shared" si="1"/>
        <v>1.2650417927655283E-2</v>
      </c>
      <c r="I44" s="1">
        <v>1</v>
      </c>
      <c r="J44" s="1">
        <v>1</v>
      </c>
      <c r="K44" s="1">
        <v>1</v>
      </c>
      <c r="O44" s="1">
        <v>1</v>
      </c>
      <c r="P44" s="1" t="s">
        <v>112</v>
      </c>
      <c r="Q44" s="1">
        <f t="shared" si="0"/>
        <v>10.28</v>
      </c>
      <c r="R44" s="1" t="s">
        <v>171</v>
      </c>
      <c r="S44" s="1" t="s">
        <v>173</v>
      </c>
    </row>
    <row r="45" spans="1:19" s="1" customFormat="1" ht="11" x14ac:dyDescent="0.15">
      <c r="A45" s="2">
        <v>43523</v>
      </c>
      <c r="B45" s="1" t="s">
        <v>113</v>
      </c>
      <c r="C45" s="1" t="s">
        <v>40</v>
      </c>
      <c r="D45" s="1" t="s">
        <v>15</v>
      </c>
      <c r="F45" s="1">
        <v>3.71</v>
      </c>
      <c r="G45" s="3">
        <v>2.5694444444444447E-2</v>
      </c>
      <c r="H45" s="3">
        <f t="shared" si="1"/>
        <v>6.9257262653489079E-3</v>
      </c>
      <c r="I45" s="1">
        <v>1</v>
      </c>
      <c r="J45" s="1">
        <v>1</v>
      </c>
      <c r="K45" s="1">
        <v>1</v>
      </c>
      <c r="M45" s="1">
        <v>1</v>
      </c>
      <c r="P45" s="1" t="s">
        <v>114</v>
      </c>
      <c r="Q45" s="1">
        <f t="shared" si="0"/>
        <v>14.84</v>
      </c>
    </row>
    <row r="46" spans="1:19" s="1" customFormat="1" ht="11" x14ac:dyDescent="0.15">
      <c r="A46" s="2">
        <v>43544</v>
      </c>
      <c r="B46" s="1" t="s">
        <v>115</v>
      </c>
      <c r="C46" s="1" t="s">
        <v>116</v>
      </c>
      <c r="D46" s="1" t="s">
        <v>15</v>
      </c>
      <c r="F46" s="1">
        <v>4.74</v>
      </c>
      <c r="G46" s="3">
        <v>4.7002314814814816E-2</v>
      </c>
      <c r="H46" s="3">
        <f t="shared" si="1"/>
        <v>9.9161001719018597E-3</v>
      </c>
      <c r="I46" s="1">
        <v>1</v>
      </c>
      <c r="J46" s="1">
        <v>1</v>
      </c>
      <c r="K46" s="1">
        <v>1</v>
      </c>
      <c r="O46" s="1">
        <v>1</v>
      </c>
      <c r="P46" s="1" t="s">
        <v>117</v>
      </c>
      <c r="Q46" s="1">
        <f t="shared" si="0"/>
        <v>18.96</v>
      </c>
      <c r="R46" s="1" t="s">
        <v>170</v>
      </c>
    </row>
    <row r="47" spans="1:19" s="1" customFormat="1" ht="11" x14ac:dyDescent="0.15">
      <c r="A47" s="2">
        <v>43572</v>
      </c>
      <c r="B47" s="1" t="s">
        <v>118</v>
      </c>
      <c r="C47" s="1" t="s">
        <v>119</v>
      </c>
      <c r="D47" s="1" t="s">
        <v>15</v>
      </c>
      <c r="F47" s="1">
        <v>3.23</v>
      </c>
      <c r="G47" s="3">
        <v>4.0798611111111112E-2</v>
      </c>
      <c r="H47" s="3">
        <f t="shared" si="1"/>
        <v>1.2631148950808394E-2</v>
      </c>
      <c r="I47" s="1">
        <v>1</v>
      </c>
      <c r="K47" s="1">
        <v>1</v>
      </c>
      <c r="O47" s="1">
        <v>1</v>
      </c>
      <c r="P47" s="1" t="s">
        <v>120</v>
      </c>
      <c r="Q47" s="1">
        <f t="shared" ref="Q47:Q86" si="2">SUM(I47:O47)*F47</f>
        <v>9.69</v>
      </c>
      <c r="R47" s="1" t="s">
        <v>169</v>
      </c>
    </row>
    <row r="48" spans="1:19" s="1" customFormat="1" ht="11" x14ac:dyDescent="0.15">
      <c r="A48" s="2"/>
      <c r="B48" s="1" t="s">
        <v>121</v>
      </c>
      <c r="C48" s="1" t="s">
        <v>10</v>
      </c>
      <c r="D48" s="1" t="s">
        <v>15</v>
      </c>
      <c r="G48" s="3"/>
      <c r="H48" s="3"/>
      <c r="I48" s="1">
        <v>1</v>
      </c>
      <c r="K48" s="1">
        <v>1</v>
      </c>
      <c r="L48" s="1" t="s">
        <v>28</v>
      </c>
      <c r="O48" s="1" t="s">
        <v>28</v>
      </c>
      <c r="P48" s="1" t="s">
        <v>124</v>
      </c>
      <c r="Q48" s="1">
        <f t="shared" si="2"/>
        <v>0</v>
      </c>
    </row>
    <row r="49" spans="1:19" s="1" customFormat="1" ht="11" x14ac:dyDescent="0.15">
      <c r="A49" s="2">
        <v>43628</v>
      </c>
      <c r="B49" s="1" t="s">
        <v>122</v>
      </c>
      <c r="C49" s="1" t="s">
        <v>123</v>
      </c>
      <c r="D49" s="1" t="s">
        <v>15</v>
      </c>
      <c r="F49" s="1">
        <v>5.46</v>
      </c>
      <c r="G49" s="3">
        <v>5.0312500000000003E-2</v>
      </c>
      <c r="H49" s="3">
        <f t="shared" si="1"/>
        <v>9.21474358974359E-3</v>
      </c>
      <c r="I49" s="1">
        <v>1</v>
      </c>
      <c r="J49" s="1">
        <v>1</v>
      </c>
      <c r="K49" s="1">
        <v>1</v>
      </c>
      <c r="O49" s="1">
        <v>1</v>
      </c>
      <c r="P49" s="1" t="s">
        <v>125</v>
      </c>
      <c r="Q49" s="1">
        <f t="shared" si="2"/>
        <v>21.84</v>
      </c>
      <c r="R49" s="1" t="s">
        <v>168</v>
      </c>
    </row>
    <row r="50" spans="1:19" s="1" customFormat="1" ht="11" x14ac:dyDescent="0.15">
      <c r="A50" s="2">
        <v>43663</v>
      </c>
      <c r="B50" s="1" t="s">
        <v>126</v>
      </c>
      <c r="C50" s="1" t="s">
        <v>127</v>
      </c>
      <c r="D50" s="1" t="s">
        <v>15</v>
      </c>
      <c r="F50" s="1">
        <v>3.94</v>
      </c>
      <c r="G50" s="3">
        <v>4.5902777777777772E-2</v>
      </c>
      <c r="H50" s="3">
        <f t="shared" si="1"/>
        <v>1.1650451212633953E-2</v>
      </c>
      <c r="I50" s="1">
        <v>1</v>
      </c>
      <c r="J50" s="1">
        <v>1</v>
      </c>
      <c r="K50" s="1">
        <v>1</v>
      </c>
      <c r="O50" s="1">
        <v>1</v>
      </c>
      <c r="P50" s="1" t="s">
        <v>128</v>
      </c>
      <c r="Q50" s="1">
        <f t="shared" si="2"/>
        <v>15.76</v>
      </c>
    </row>
    <row r="51" spans="1:19" s="1" customFormat="1" ht="11" x14ac:dyDescent="0.15">
      <c r="A51" s="2">
        <v>43705</v>
      </c>
      <c r="B51" s="1" t="s">
        <v>132</v>
      </c>
      <c r="C51" s="1" t="s">
        <v>131</v>
      </c>
      <c r="D51" s="1" t="s">
        <v>219</v>
      </c>
      <c r="F51" s="1">
        <v>4.0999999999999996</v>
      </c>
      <c r="G51" s="3">
        <v>3.7106481481481483E-2</v>
      </c>
      <c r="H51" s="3">
        <f>G51/F51</f>
        <v>9.0503613369467047E-3</v>
      </c>
      <c r="I51" s="1">
        <v>1</v>
      </c>
      <c r="K51" s="1">
        <v>1</v>
      </c>
      <c r="O51" s="1">
        <v>1</v>
      </c>
      <c r="P51" s="1" t="s">
        <v>133</v>
      </c>
      <c r="Q51" s="1">
        <f t="shared" si="2"/>
        <v>12.299999999999999</v>
      </c>
    </row>
    <row r="52" spans="1:19" s="1" customFormat="1" ht="11" x14ac:dyDescent="0.15">
      <c r="A52" s="2">
        <v>43726</v>
      </c>
      <c r="B52" s="1" t="s">
        <v>129</v>
      </c>
      <c r="C52" s="1" t="s">
        <v>40</v>
      </c>
      <c r="D52" s="1" t="s">
        <v>219</v>
      </c>
      <c r="F52" s="1">
        <v>3.46</v>
      </c>
      <c r="G52" s="3">
        <v>3.2974537037037038E-2</v>
      </c>
      <c r="H52" s="3">
        <f>G52/F52</f>
        <v>9.530213016484693E-3</v>
      </c>
      <c r="I52" s="1">
        <v>1</v>
      </c>
      <c r="K52" s="1">
        <v>1</v>
      </c>
      <c r="M52" s="1">
        <v>1</v>
      </c>
      <c r="O52" s="1">
        <v>1</v>
      </c>
      <c r="P52" s="1" t="s">
        <v>130</v>
      </c>
      <c r="Q52" s="1">
        <f t="shared" si="2"/>
        <v>13.84</v>
      </c>
    </row>
    <row r="53" spans="1:19" s="1" customFormat="1" ht="11" x14ac:dyDescent="0.15">
      <c r="A53" s="2">
        <v>43754</v>
      </c>
      <c r="B53" s="1" t="s">
        <v>3</v>
      </c>
      <c r="C53" s="1" t="s">
        <v>1</v>
      </c>
      <c r="D53" s="1" t="s">
        <v>15</v>
      </c>
      <c r="F53" s="1">
        <v>3.54</v>
      </c>
      <c r="G53" s="3">
        <v>2.9988425925925922E-2</v>
      </c>
      <c r="H53" s="1">
        <f>G53/F53</f>
        <v>8.471306758736136E-3</v>
      </c>
      <c r="J53" s="1">
        <v>1</v>
      </c>
      <c r="K53" s="1">
        <v>1</v>
      </c>
      <c r="M53" s="1">
        <v>1</v>
      </c>
      <c r="O53" s="1">
        <v>1</v>
      </c>
      <c r="P53" s="1" t="s">
        <v>134</v>
      </c>
      <c r="Q53" s="1">
        <f t="shared" si="2"/>
        <v>14.16</v>
      </c>
    </row>
    <row r="54" spans="1:19" s="1" customFormat="1" ht="11" x14ac:dyDescent="0.15">
      <c r="A54" s="2">
        <v>43845</v>
      </c>
      <c r="B54" s="1" t="s">
        <v>135</v>
      </c>
      <c r="C54" s="1" t="s">
        <v>136</v>
      </c>
      <c r="D54" s="1" t="s">
        <v>15</v>
      </c>
      <c r="F54" s="1">
        <v>2.71</v>
      </c>
      <c r="G54" s="3">
        <v>4.08912037037037E-2</v>
      </c>
      <c r="H54" s="1">
        <f>G54/F54</f>
        <v>1.5089005056717232E-2</v>
      </c>
      <c r="I54" s="1">
        <v>1</v>
      </c>
      <c r="K54" s="1">
        <v>1</v>
      </c>
      <c r="O54" s="1">
        <v>1</v>
      </c>
      <c r="P54" s="1" t="s">
        <v>137</v>
      </c>
      <c r="Q54" s="1">
        <f t="shared" si="2"/>
        <v>8.129999999999999</v>
      </c>
      <c r="S54" s="1" t="s">
        <v>167</v>
      </c>
    </row>
    <row r="55" spans="1:19" s="1" customFormat="1" ht="11" x14ac:dyDescent="0.15">
      <c r="A55" s="2">
        <v>43887</v>
      </c>
      <c r="B55" s="1" t="s">
        <v>138</v>
      </c>
      <c r="C55" s="1" t="s">
        <v>139</v>
      </c>
      <c r="D55" s="1" t="s">
        <v>15</v>
      </c>
      <c r="F55" s="1">
        <v>3.82</v>
      </c>
      <c r="G55" s="3">
        <v>4.2361111111111106E-2</v>
      </c>
      <c r="H55" s="1">
        <f>G55/F55</f>
        <v>1.1089296102385108E-2</v>
      </c>
      <c r="I55" s="1">
        <v>1</v>
      </c>
      <c r="K55" s="1">
        <v>1</v>
      </c>
      <c r="M55" s="1">
        <v>1</v>
      </c>
      <c r="O55" s="1">
        <v>1</v>
      </c>
      <c r="P55" s="1" t="s">
        <v>140</v>
      </c>
      <c r="Q55" s="1">
        <f t="shared" si="2"/>
        <v>15.28</v>
      </c>
      <c r="R55" s="1" t="s">
        <v>166</v>
      </c>
    </row>
    <row r="56" spans="1:19" s="1" customFormat="1" ht="11" x14ac:dyDescent="0.15">
      <c r="A56" s="2">
        <v>44013</v>
      </c>
      <c r="B56" s="1" t="s">
        <v>142</v>
      </c>
      <c r="C56" s="1" t="s">
        <v>142</v>
      </c>
      <c r="D56" s="1" t="s">
        <v>143</v>
      </c>
      <c r="G56" s="3">
        <v>2.7777777777777776E-2</v>
      </c>
      <c r="I56" s="1">
        <v>1</v>
      </c>
      <c r="J56" s="1">
        <v>1</v>
      </c>
      <c r="K56" s="1">
        <v>1</v>
      </c>
      <c r="O56" s="1">
        <v>1</v>
      </c>
      <c r="P56" s="1" t="s">
        <v>144</v>
      </c>
      <c r="Q56" s="1">
        <v>0</v>
      </c>
    </row>
    <row r="57" spans="1:19" s="1" customFormat="1" ht="11" x14ac:dyDescent="0.15">
      <c r="A57" s="2">
        <v>44062</v>
      </c>
      <c r="B57" s="1" t="s">
        <v>61</v>
      </c>
      <c r="C57" s="1" t="s">
        <v>141</v>
      </c>
      <c r="D57" s="1" t="s">
        <v>15</v>
      </c>
      <c r="F57" s="1">
        <v>3.37</v>
      </c>
      <c r="G57" s="3">
        <v>3.636574074074074E-2</v>
      </c>
      <c r="H57" s="3">
        <f t="shared" ref="H57:H81" si="3">G57/F57</f>
        <v>1.0791020991317726E-2</v>
      </c>
      <c r="I57" s="1">
        <v>1</v>
      </c>
      <c r="J57" s="1">
        <v>1</v>
      </c>
      <c r="O57" s="1">
        <v>1</v>
      </c>
      <c r="P57" s="1" t="s">
        <v>145</v>
      </c>
      <c r="Q57" s="1">
        <f t="shared" si="2"/>
        <v>10.11</v>
      </c>
    </row>
    <row r="58" spans="1:19" s="1" customFormat="1" ht="11" x14ac:dyDescent="0.15">
      <c r="A58" s="2">
        <v>44097</v>
      </c>
      <c r="B58" s="1" t="s">
        <v>61</v>
      </c>
      <c r="C58" s="1" t="s">
        <v>6</v>
      </c>
      <c r="D58" s="1" t="s">
        <v>15</v>
      </c>
      <c r="F58" s="1">
        <v>4.1399999999999997</v>
      </c>
      <c r="G58" s="3">
        <v>4.3784722222222218E-2</v>
      </c>
      <c r="H58" s="3">
        <f t="shared" si="3"/>
        <v>1.057601986044015E-2</v>
      </c>
      <c r="I58" s="1">
        <v>1</v>
      </c>
      <c r="K58" s="1">
        <v>1</v>
      </c>
      <c r="O58" s="1">
        <v>1</v>
      </c>
      <c r="P58" s="1" t="s">
        <v>146</v>
      </c>
      <c r="Q58" s="1">
        <f t="shared" si="2"/>
        <v>12.419999999999998</v>
      </c>
      <c r="R58" s="1" t="s">
        <v>146</v>
      </c>
    </row>
    <row r="59" spans="1:19" s="1" customFormat="1" ht="11" x14ac:dyDescent="0.15">
      <c r="A59" s="2">
        <v>44307</v>
      </c>
      <c r="B59" s="1" t="s">
        <v>86</v>
      </c>
      <c r="C59" s="1" t="s">
        <v>10</v>
      </c>
      <c r="D59" s="1" t="s">
        <v>15</v>
      </c>
      <c r="F59" s="1">
        <v>1.72</v>
      </c>
      <c r="G59" s="3">
        <v>2.0219907407407409E-2</v>
      </c>
      <c r="H59" s="3">
        <f t="shared" si="3"/>
        <v>1.1755760120585703E-2</v>
      </c>
      <c r="I59" s="1">
        <v>1</v>
      </c>
      <c r="J59" s="1">
        <v>1</v>
      </c>
      <c r="K59" s="1">
        <v>1</v>
      </c>
      <c r="O59" s="1">
        <v>1</v>
      </c>
      <c r="P59" s="1" t="s">
        <v>147</v>
      </c>
      <c r="Q59" s="1">
        <f t="shared" si="2"/>
        <v>6.88</v>
      </c>
    </row>
    <row r="60" spans="1:19" s="1" customFormat="1" ht="11" x14ac:dyDescent="0.15">
      <c r="A60" s="2">
        <v>44335</v>
      </c>
      <c r="B60" s="1" t="s">
        <v>86</v>
      </c>
      <c r="C60" s="1" t="s">
        <v>10</v>
      </c>
      <c r="D60" s="1" t="s">
        <v>15</v>
      </c>
      <c r="F60" s="1">
        <v>2.33</v>
      </c>
      <c r="G60" s="3">
        <v>2.3738425925925923E-2</v>
      </c>
      <c r="H60" s="3">
        <f t="shared" si="3"/>
        <v>1.0188165633444601E-2</v>
      </c>
      <c r="I60" s="1">
        <v>1</v>
      </c>
      <c r="J60" s="1">
        <v>1</v>
      </c>
      <c r="O60" s="1">
        <v>1</v>
      </c>
      <c r="P60" s="1" t="s">
        <v>148</v>
      </c>
      <c r="Q60" s="1">
        <f t="shared" si="2"/>
        <v>6.99</v>
      </c>
    </row>
    <row r="61" spans="1:19" s="1" customFormat="1" ht="11" x14ac:dyDescent="0.15">
      <c r="A61" s="2">
        <v>44370</v>
      </c>
      <c r="B61" s="1" t="s">
        <v>149</v>
      </c>
      <c r="C61" s="1" t="s">
        <v>150</v>
      </c>
      <c r="D61" s="1" t="s">
        <v>15</v>
      </c>
      <c r="F61" s="1">
        <v>4.21</v>
      </c>
      <c r="G61" s="3">
        <v>4.2106481481481488E-2</v>
      </c>
      <c r="H61" s="3">
        <f t="shared" si="3"/>
        <v>1.0001539544294891E-2</v>
      </c>
      <c r="I61" s="1">
        <v>1</v>
      </c>
      <c r="J61" s="1">
        <v>1</v>
      </c>
      <c r="K61" s="1">
        <v>1</v>
      </c>
      <c r="O61" s="1">
        <v>1</v>
      </c>
      <c r="P61" s="1" t="s">
        <v>151</v>
      </c>
      <c r="Q61" s="1">
        <f t="shared" si="2"/>
        <v>16.84</v>
      </c>
      <c r="R61" s="1" t="s">
        <v>165</v>
      </c>
    </row>
    <row r="62" spans="1:19" s="1" customFormat="1" ht="11" x14ac:dyDescent="0.15">
      <c r="A62" s="2">
        <v>44482</v>
      </c>
      <c r="B62" s="1" t="s">
        <v>153</v>
      </c>
      <c r="C62" s="1" t="s">
        <v>152</v>
      </c>
      <c r="D62" s="1" t="s">
        <v>219</v>
      </c>
      <c r="F62" s="1">
        <v>3.2</v>
      </c>
      <c r="G62" s="3">
        <v>3.1261574074074074E-2</v>
      </c>
      <c r="H62" s="3">
        <f t="shared" si="3"/>
        <v>9.7692418981481476E-3</v>
      </c>
      <c r="I62" s="1">
        <v>1</v>
      </c>
      <c r="J62" s="1">
        <v>1</v>
      </c>
      <c r="K62" s="1">
        <v>1</v>
      </c>
      <c r="O62" s="1">
        <v>1</v>
      </c>
      <c r="P62" s="1" t="s">
        <v>154</v>
      </c>
      <c r="Q62" s="1">
        <f t="shared" si="2"/>
        <v>12.8</v>
      </c>
      <c r="R62" s="1" t="s">
        <v>163</v>
      </c>
    </row>
    <row r="63" spans="1:19" s="1" customFormat="1" ht="11" x14ac:dyDescent="0.15">
      <c r="A63" s="2">
        <v>44510</v>
      </c>
      <c r="B63" s="1" t="s">
        <v>135</v>
      </c>
      <c r="C63" s="1" t="s">
        <v>101</v>
      </c>
      <c r="D63" s="1" t="s">
        <v>15</v>
      </c>
      <c r="F63" s="1">
        <v>3.35</v>
      </c>
      <c r="G63" s="3">
        <v>3.8564814814814816E-2</v>
      </c>
      <c r="H63" s="3">
        <f t="shared" si="3"/>
        <v>1.1511885019347705E-2</v>
      </c>
      <c r="I63" s="1">
        <v>1</v>
      </c>
      <c r="J63" s="1">
        <v>1</v>
      </c>
      <c r="O63" s="1">
        <v>1</v>
      </c>
      <c r="P63" s="1" t="s">
        <v>155</v>
      </c>
      <c r="Q63" s="1">
        <f t="shared" si="2"/>
        <v>10.050000000000001</v>
      </c>
      <c r="R63" s="1" t="s">
        <v>164</v>
      </c>
    </row>
    <row r="64" spans="1:19" s="1" customFormat="1" ht="11" x14ac:dyDescent="0.15">
      <c r="A64" s="2">
        <v>44587</v>
      </c>
      <c r="B64" s="1" t="s">
        <v>156</v>
      </c>
      <c r="C64" s="1" t="s">
        <v>157</v>
      </c>
      <c r="D64" s="1" t="s">
        <v>15</v>
      </c>
      <c r="F64" s="1">
        <v>3.9</v>
      </c>
      <c r="G64" s="3">
        <v>4.2245370370370371E-2</v>
      </c>
      <c r="H64" s="3">
        <f t="shared" si="3"/>
        <v>1.0832146248812916E-2</v>
      </c>
      <c r="I64" s="1">
        <v>1</v>
      </c>
      <c r="J64" s="1">
        <v>1</v>
      </c>
      <c r="K64" s="1">
        <v>1</v>
      </c>
      <c r="O64" s="1">
        <v>1</v>
      </c>
      <c r="P64" s="1" t="s">
        <v>158</v>
      </c>
      <c r="Q64" s="1">
        <f t="shared" si="2"/>
        <v>15.6</v>
      </c>
      <c r="S64" s="1" t="s">
        <v>162</v>
      </c>
    </row>
    <row r="65" spans="1:19" s="1" customFormat="1" ht="11" x14ac:dyDescent="0.15">
      <c r="A65" s="2">
        <v>44706</v>
      </c>
      <c r="B65" s="1" t="s">
        <v>181</v>
      </c>
      <c r="C65" s="1" t="s">
        <v>52</v>
      </c>
      <c r="D65" s="1" t="s">
        <v>15</v>
      </c>
      <c r="F65" s="1">
        <v>2.6</v>
      </c>
      <c r="G65" s="3">
        <v>2.9409722222222223E-2</v>
      </c>
      <c r="H65" s="3">
        <f t="shared" si="3"/>
        <v>1.1311431623931624E-2</v>
      </c>
      <c r="I65" s="1">
        <v>1</v>
      </c>
      <c r="K65" s="1">
        <v>1</v>
      </c>
      <c r="O65" s="1">
        <v>1</v>
      </c>
      <c r="P65" s="1" t="s">
        <v>182</v>
      </c>
      <c r="Q65" s="1">
        <f t="shared" si="2"/>
        <v>7.8000000000000007</v>
      </c>
    </row>
    <row r="66" spans="1:19" s="1" customFormat="1" ht="11" x14ac:dyDescent="0.15">
      <c r="A66" s="2">
        <v>44734</v>
      </c>
      <c r="B66" s="1" t="s">
        <v>186</v>
      </c>
      <c r="C66" s="1" t="s">
        <v>107</v>
      </c>
      <c r="D66" s="1" t="s">
        <v>15</v>
      </c>
      <c r="F66" s="1">
        <v>2.4500000000000002</v>
      </c>
      <c r="G66" s="3">
        <v>2.9409722222222223E-2</v>
      </c>
      <c r="H66" s="3">
        <f t="shared" si="3"/>
        <v>1.2003968253968253E-2</v>
      </c>
      <c r="I66" s="1">
        <v>1</v>
      </c>
      <c r="J66" s="1">
        <v>1</v>
      </c>
      <c r="K66" s="1">
        <v>1</v>
      </c>
      <c r="O66" s="1">
        <v>1</v>
      </c>
      <c r="P66" s="1" t="s">
        <v>187</v>
      </c>
      <c r="Q66" s="1">
        <f t="shared" si="2"/>
        <v>9.8000000000000007</v>
      </c>
    </row>
    <row r="67" spans="1:19" s="1" customFormat="1" ht="11" x14ac:dyDescent="0.15">
      <c r="A67" s="2">
        <v>44811</v>
      </c>
      <c r="B67" s="1" t="s">
        <v>13</v>
      </c>
      <c r="C67" s="1" t="s">
        <v>8</v>
      </c>
      <c r="D67" s="1" t="s">
        <v>15</v>
      </c>
      <c r="F67" s="1">
        <v>2.2599999999999998</v>
      </c>
      <c r="G67" s="3">
        <v>2.4594907407407409E-2</v>
      </c>
      <c r="H67" s="3">
        <f t="shared" si="3"/>
        <v>1.0882702392658147E-2</v>
      </c>
      <c r="I67" s="1">
        <v>1</v>
      </c>
      <c r="K67" s="1">
        <v>1</v>
      </c>
      <c r="O67" s="1">
        <v>1</v>
      </c>
      <c r="P67" s="1" t="s">
        <v>185</v>
      </c>
      <c r="Q67" s="1">
        <f t="shared" si="2"/>
        <v>6.7799999999999994</v>
      </c>
    </row>
    <row r="68" spans="1:19" s="1" customFormat="1" ht="11" x14ac:dyDescent="0.15">
      <c r="A68" s="2">
        <v>44881</v>
      </c>
      <c r="B68" s="1" t="s">
        <v>183</v>
      </c>
      <c r="C68" s="1" t="s">
        <v>40</v>
      </c>
      <c r="D68" s="1" t="s">
        <v>15</v>
      </c>
      <c r="F68" s="1">
        <v>2.02</v>
      </c>
      <c r="G68" s="3">
        <v>3.3379629629629634E-2</v>
      </c>
      <c r="H68" s="3">
        <f t="shared" si="3"/>
        <v>1.6524569123579028E-2</v>
      </c>
      <c r="I68" s="1">
        <v>1</v>
      </c>
      <c r="J68" s="1">
        <v>1</v>
      </c>
      <c r="K68" s="1">
        <v>1</v>
      </c>
      <c r="O68" s="1">
        <v>1</v>
      </c>
      <c r="P68" s="1" t="s">
        <v>184</v>
      </c>
      <c r="Q68" s="1">
        <f t="shared" si="2"/>
        <v>8.08</v>
      </c>
    </row>
    <row r="69" spans="1:19" s="1" customFormat="1" ht="11" x14ac:dyDescent="0.15">
      <c r="A69" s="2">
        <v>44958</v>
      </c>
      <c r="B69" s="1" t="s">
        <v>188</v>
      </c>
      <c r="C69" s="1" t="s">
        <v>189</v>
      </c>
      <c r="D69" s="1" t="s">
        <v>15</v>
      </c>
      <c r="E69" s="1">
        <v>5.01</v>
      </c>
      <c r="F69" s="1">
        <f>E69*0.6213712</f>
        <v>3.1130697119999997</v>
      </c>
      <c r="G69" s="3">
        <v>2.8692129629629633E-2</v>
      </c>
      <c r="H69" s="3">
        <f t="shared" si="3"/>
        <v>9.2166678821966695E-3</v>
      </c>
      <c r="I69" s="1">
        <v>1</v>
      </c>
      <c r="O69" s="1">
        <v>1</v>
      </c>
      <c r="P69" s="1" t="s">
        <v>192</v>
      </c>
      <c r="Q69" s="1">
        <f t="shared" si="2"/>
        <v>6.2261394239999994</v>
      </c>
      <c r="S69" s="1" t="s">
        <v>191</v>
      </c>
    </row>
    <row r="70" spans="1:19" s="1" customFormat="1" ht="11" x14ac:dyDescent="0.15">
      <c r="A70" s="2">
        <v>45035</v>
      </c>
      <c r="B70" s="1" t="s">
        <v>201</v>
      </c>
      <c r="C70" s="1" t="s">
        <v>59</v>
      </c>
      <c r="D70" s="1" t="s">
        <v>15</v>
      </c>
      <c r="E70" s="1">
        <v>4.92</v>
      </c>
      <c r="F70" s="1">
        <f t="shared" ref="F70:F81" si="4">E70*0.6213712</f>
        <v>3.0571463040000002</v>
      </c>
      <c r="G70" s="3">
        <v>2.7627314814814813E-2</v>
      </c>
      <c r="H70" s="3">
        <f t="shared" si="3"/>
        <v>9.0369619467236366E-3</v>
      </c>
      <c r="I70" s="1">
        <v>1</v>
      </c>
      <c r="J70" s="1">
        <v>1</v>
      </c>
      <c r="K70" s="1">
        <v>1</v>
      </c>
      <c r="O70" s="1">
        <v>1</v>
      </c>
      <c r="P70" s="1" t="s">
        <v>202</v>
      </c>
      <c r="Q70" s="1">
        <f t="shared" si="2"/>
        <v>12.228585216000001</v>
      </c>
    </row>
    <row r="71" spans="1:19" s="1" customFormat="1" ht="11" x14ac:dyDescent="0.15">
      <c r="A71" s="2">
        <v>45070</v>
      </c>
      <c r="B71" s="1" t="s">
        <v>199</v>
      </c>
      <c r="C71" s="1" t="s">
        <v>198</v>
      </c>
      <c r="D71" s="1" t="s">
        <v>15</v>
      </c>
      <c r="E71" s="1">
        <v>5.2</v>
      </c>
      <c r="F71" s="1">
        <f t="shared" si="4"/>
        <v>3.2311302400000002</v>
      </c>
      <c r="G71" s="3">
        <v>2.5162037037037038E-2</v>
      </c>
      <c r="H71" s="3">
        <f t="shared" si="3"/>
        <v>7.7873793898933143E-3</v>
      </c>
      <c r="I71" s="1">
        <v>1</v>
      </c>
      <c r="J71" s="1">
        <v>1</v>
      </c>
      <c r="K71" s="1">
        <v>1</v>
      </c>
      <c r="O71" s="1">
        <v>1</v>
      </c>
      <c r="P71" s="1" t="s">
        <v>200</v>
      </c>
      <c r="Q71" s="1">
        <f t="shared" si="2"/>
        <v>12.924520960000001</v>
      </c>
    </row>
    <row r="72" spans="1:19" s="1" customFormat="1" ht="11" x14ac:dyDescent="0.15">
      <c r="A72" s="2">
        <v>45096</v>
      </c>
      <c r="B72" s="1" t="s">
        <v>197</v>
      </c>
      <c r="C72" s="1" t="s">
        <v>195</v>
      </c>
      <c r="D72" s="1" t="s">
        <v>15</v>
      </c>
      <c r="E72" s="1">
        <v>5.81</v>
      </c>
      <c r="F72" s="1">
        <f t="shared" si="4"/>
        <v>3.6101666719999996</v>
      </c>
      <c r="G72" s="3">
        <v>3.1539351851851853E-2</v>
      </c>
      <c r="H72" s="3">
        <f t="shared" si="3"/>
        <v>8.7362592138659732E-3</v>
      </c>
      <c r="I72" s="1">
        <v>1</v>
      </c>
      <c r="J72" s="1" t="s">
        <v>28</v>
      </c>
      <c r="K72" s="1">
        <v>1</v>
      </c>
      <c r="M72" s="1">
        <v>1</v>
      </c>
      <c r="O72" s="1">
        <v>1</v>
      </c>
      <c r="P72" s="1" t="s">
        <v>196</v>
      </c>
      <c r="Q72" s="1">
        <f t="shared" si="2"/>
        <v>14.440666687999999</v>
      </c>
      <c r="R72" s="1" t="s">
        <v>206</v>
      </c>
    </row>
    <row r="73" spans="1:19" s="1" customFormat="1" ht="11" x14ac:dyDescent="0.15">
      <c r="A73" s="2">
        <v>45219</v>
      </c>
      <c r="B73" s="1" t="s">
        <v>193</v>
      </c>
      <c r="C73" s="1" t="s">
        <v>1</v>
      </c>
      <c r="D73" s="1" t="s">
        <v>15</v>
      </c>
      <c r="E73" s="1">
        <v>6.71</v>
      </c>
      <c r="F73" s="1">
        <f t="shared" si="4"/>
        <v>4.1694007520000005</v>
      </c>
      <c r="G73" s="3">
        <v>3.5543981481481475E-2</v>
      </c>
      <c r="H73" s="3">
        <f t="shared" si="3"/>
        <v>8.5249616421332365E-3</v>
      </c>
      <c r="I73" s="1">
        <v>1</v>
      </c>
      <c r="K73" s="1">
        <v>1</v>
      </c>
      <c r="O73" s="1">
        <v>1</v>
      </c>
      <c r="P73" s="1" t="s">
        <v>194</v>
      </c>
      <c r="Q73" s="1">
        <f t="shared" si="2"/>
        <v>12.508202256000001</v>
      </c>
    </row>
    <row r="74" spans="1:19" s="1" customFormat="1" ht="11" x14ac:dyDescent="0.15">
      <c r="A74" s="2">
        <v>45252</v>
      </c>
      <c r="B74" s="1" t="s">
        <v>203</v>
      </c>
      <c r="C74" s="1" t="s">
        <v>204</v>
      </c>
      <c r="D74" s="1" t="s">
        <v>15</v>
      </c>
      <c r="E74" s="1">
        <v>5.37</v>
      </c>
      <c r="F74" s="1">
        <f t="shared" si="4"/>
        <v>3.336763344</v>
      </c>
      <c r="G74" s="3">
        <v>2.613425925925926E-2</v>
      </c>
      <c r="H74" s="3">
        <f t="shared" si="3"/>
        <v>7.8322183999810988E-3</v>
      </c>
      <c r="I74" s="1">
        <v>1</v>
      </c>
      <c r="J74" s="1" t="s">
        <v>28</v>
      </c>
      <c r="K74" s="1">
        <v>1</v>
      </c>
      <c r="O74" s="1">
        <v>1</v>
      </c>
      <c r="P74" s="1" t="s">
        <v>205</v>
      </c>
      <c r="Q74" s="1">
        <f t="shared" si="2"/>
        <v>10.010290032</v>
      </c>
    </row>
    <row r="75" spans="1:19" s="1" customFormat="1" ht="11" x14ac:dyDescent="0.15">
      <c r="A75" s="2">
        <v>45350</v>
      </c>
      <c r="B75" s="1" t="s">
        <v>207</v>
      </c>
      <c r="C75" s="1" t="s">
        <v>208</v>
      </c>
      <c r="D75" s="1" t="s">
        <v>15</v>
      </c>
      <c r="E75" s="1">
        <v>4.47</v>
      </c>
      <c r="F75" s="1">
        <f t="shared" si="4"/>
        <v>2.777529264</v>
      </c>
      <c r="G75" s="3">
        <v>2.013888888888889E-2</v>
      </c>
      <c r="H75" s="3">
        <f t="shared" si="3"/>
        <v>7.2506486789940408E-3</v>
      </c>
      <c r="I75" s="1">
        <v>1</v>
      </c>
      <c r="J75" s="1" t="s">
        <v>28</v>
      </c>
      <c r="O75" s="1">
        <v>1</v>
      </c>
      <c r="P75" s="1" t="s">
        <v>209</v>
      </c>
      <c r="Q75" s="1">
        <f t="shared" si="2"/>
        <v>5.555058528</v>
      </c>
    </row>
    <row r="76" spans="1:19" s="1" customFormat="1" ht="11" x14ac:dyDescent="0.15">
      <c r="A76" s="2">
        <v>45399</v>
      </c>
      <c r="B76" s="1" t="s">
        <v>210</v>
      </c>
      <c r="C76" s="1" t="s">
        <v>40</v>
      </c>
      <c r="D76" s="1" t="s">
        <v>15</v>
      </c>
      <c r="E76" s="1">
        <v>4.46</v>
      </c>
      <c r="F76" s="1">
        <f t="shared" si="4"/>
        <v>2.7713155519999999</v>
      </c>
      <c r="G76" s="3">
        <v>2.1134259259259259E-2</v>
      </c>
      <c r="H76" s="3">
        <f t="shared" si="3"/>
        <v>7.6260746431445203E-3</v>
      </c>
      <c r="I76" s="1">
        <v>1</v>
      </c>
      <c r="K76" s="1">
        <v>1</v>
      </c>
      <c r="M76" s="1">
        <v>1</v>
      </c>
      <c r="O76" s="1">
        <v>1</v>
      </c>
      <c r="P76" s="1" t="s">
        <v>211</v>
      </c>
      <c r="Q76" s="1">
        <f t="shared" si="2"/>
        <v>11.085262208</v>
      </c>
    </row>
    <row r="77" spans="1:19" s="1" customFormat="1" ht="11" x14ac:dyDescent="0.15">
      <c r="A77" s="2">
        <v>45427</v>
      </c>
      <c r="B77" s="1" t="s">
        <v>214</v>
      </c>
      <c r="C77" s="1" t="s">
        <v>212</v>
      </c>
      <c r="D77" s="1" t="s">
        <v>15</v>
      </c>
      <c r="E77" s="1">
        <v>5.1100000000000003</v>
      </c>
      <c r="F77" s="1">
        <f t="shared" si="4"/>
        <v>3.1752068320000002</v>
      </c>
      <c r="G77" s="3">
        <v>2.3738425925925923E-2</v>
      </c>
      <c r="H77" s="3">
        <f t="shared" si="3"/>
        <v>7.4761825550033719E-3</v>
      </c>
      <c r="I77" s="1">
        <v>1</v>
      </c>
      <c r="J77" s="1">
        <v>1</v>
      </c>
      <c r="M77" s="1">
        <v>1</v>
      </c>
      <c r="O77" s="1">
        <v>1</v>
      </c>
      <c r="P77" s="1" t="s">
        <v>213</v>
      </c>
      <c r="Q77" s="1">
        <f t="shared" si="2"/>
        <v>12.700827328000001</v>
      </c>
    </row>
    <row r="78" spans="1:19" s="1" customFormat="1" ht="11" x14ac:dyDescent="0.15">
      <c r="A78" s="2">
        <v>45528</v>
      </c>
      <c r="B78" s="1" t="s">
        <v>215</v>
      </c>
      <c r="C78" s="1" t="s">
        <v>6</v>
      </c>
      <c r="D78" s="1" t="s">
        <v>219</v>
      </c>
      <c r="E78" s="1">
        <v>3.98</v>
      </c>
      <c r="F78" s="1">
        <f t="shared" si="4"/>
        <v>2.4730573759999999</v>
      </c>
      <c r="G78" s="3">
        <v>2.7372685185185184E-2</v>
      </c>
      <c r="H78" s="3">
        <f t="shared" si="3"/>
        <v>1.1068358320686688E-2</v>
      </c>
      <c r="I78" s="1">
        <v>1</v>
      </c>
      <c r="J78" s="1" t="s">
        <v>28</v>
      </c>
      <c r="K78" s="1">
        <v>1</v>
      </c>
      <c r="O78" s="1">
        <v>1</v>
      </c>
      <c r="P78" s="1" t="s">
        <v>217</v>
      </c>
      <c r="Q78" s="1">
        <f t="shared" si="2"/>
        <v>7.4191721279999996</v>
      </c>
      <c r="R78" s="1" t="s">
        <v>216</v>
      </c>
    </row>
    <row r="79" spans="1:19" s="1" customFormat="1" ht="11" x14ac:dyDescent="0.15">
      <c r="A79" s="2">
        <v>45588</v>
      </c>
      <c r="B79" s="1" t="s">
        <v>218</v>
      </c>
      <c r="C79" s="1" t="s">
        <v>152</v>
      </c>
      <c r="D79" s="1" t="s">
        <v>219</v>
      </c>
      <c r="E79" s="1">
        <v>3.57</v>
      </c>
      <c r="F79" s="1">
        <f t="shared" si="4"/>
        <v>2.218295184</v>
      </c>
      <c r="G79" s="3">
        <v>2.011574074074074E-2</v>
      </c>
      <c r="H79" s="3">
        <f t="shared" si="3"/>
        <v>9.0681081967046006E-3</v>
      </c>
      <c r="I79" s="1">
        <v>1</v>
      </c>
      <c r="J79" s="1" t="s">
        <v>28</v>
      </c>
      <c r="K79" s="1">
        <v>1</v>
      </c>
      <c r="M79" s="1">
        <v>1</v>
      </c>
      <c r="O79" s="1">
        <v>1</v>
      </c>
      <c r="P79" s="1" t="s">
        <v>221</v>
      </c>
      <c r="Q79" s="1">
        <f t="shared" si="2"/>
        <v>8.8731807360000001</v>
      </c>
      <c r="R79" s="1" t="s">
        <v>220</v>
      </c>
    </row>
    <row r="80" spans="1:19" s="1" customFormat="1" ht="11" x14ac:dyDescent="0.15">
      <c r="A80" s="2">
        <v>45616</v>
      </c>
      <c r="B80" s="1" t="s">
        <v>224</v>
      </c>
      <c r="C80" s="1" t="s">
        <v>40</v>
      </c>
      <c r="D80" s="1" t="s">
        <v>222</v>
      </c>
      <c r="E80" s="1">
        <v>0</v>
      </c>
      <c r="F80" s="1">
        <f t="shared" si="4"/>
        <v>0</v>
      </c>
      <c r="G80" s="3"/>
      <c r="H80" s="3"/>
      <c r="P80" s="1" t="s">
        <v>223</v>
      </c>
      <c r="Q80" s="1">
        <f t="shared" si="2"/>
        <v>0</v>
      </c>
    </row>
    <row r="81" spans="1:17" s="1" customFormat="1" ht="11" x14ac:dyDescent="0.15">
      <c r="A81" s="2">
        <v>45672</v>
      </c>
      <c r="B81" s="1" t="s">
        <v>225</v>
      </c>
      <c r="C81" s="1" t="s">
        <v>226</v>
      </c>
      <c r="D81" s="1" t="s">
        <v>15</v>
      </c>
      <c r="E81" s="1">
        <v>4.96</v>
      </c>
      <c r="F81" s="1">
        <f t="shared" si="4"/>
        <v>3.0820011520000001</v>
      </c>
      <c r="G81" s="3">
        <v>2.2187499999999999E-2</v>
      </c>
      <c r="H81" s="3">
        <f t="shared" si="3"/>
        <v>7.1990563616765313E-3</v>
      </c>
      <c r="I81" s="1">
        <v>1</v>
      </c>
      <c r="K81" s="1">
        <v>1</v>
      </c>
      <c r="M81" s="1">
        <v>1</v>
      </c>
      <c r="O81" s="1">
        <v>1</v>
      </c>
      <c r="P81" s="1" t="s">
        <v>227</v>
      </c>
      <c r="Q81" s="1">
        <f t="shared" si="2"/>
        <v>12.328004608000001</v>
      </c>
    </row>
    <row r="82" spans="1:17" s="1" customFormat="1" ht="11" x14ac:dyDescent="0.15">
      <c r="A82" s="2"/>
      <c r="G82" s="3"/>
      <c r="H82" s="3"/>
      <c r="Q82" s="1">
        <f t="shared" si="2"/>
        <v>0</v>
      </c>
    </row>
    <row r="83" spans="1:17" s="1" customFormat="1" ht="11" x14ac:dyDescent="0.15">
      <c r="A83" s="2"/>
      <c r="G83" s="3"/>
      <c r="H83" s="3"/>
      <c r="Q83" s="1">
        <f t="shared" si="2"/>
        <v>0</v>
      </c>
    </row>
    <row r="84" spans="1:17" s="1" customFormat="1" ht="11" x14ac:dyDescent="0.15">
      <c r="A84" s="2"/>
      <c r="G84" s="3"/>
      <c r="H84" s="3"/>
      <c r="Q84" s="1">
        <f t="shared" si="2"/>
        <v>0</v>
      </c>
    </row>
    <row r="85" spans="1:17" s="1" customFormat="1" ht="11" x14ac:dyDescent="0.15">
      <c r="A85" s="2"/>
      <c r="G85" s="3"/>
      <c r="H85" s="3"/>
      <c r="Q85" s="1">
        <f t="shared" si="2"/>
        <v>0</v>
      </c>
    </row>
    <row r="86" spans="1:17" s="1" customFormat="1" ht="11" x14ac:dyDescent="0.15">
      <c r="A86" s="2"/>
      <c r="G86" s="3"/>
      <c r="H86" s="3"/>
      <c r="Q86" s="1">
        <f t="shared" si="2"/>
        <v>0</v>
      </c>
    </row>
    <row r="87" spans="1:17" s="1" customFormat="1" ht="11" x14ac:dyDescent="0.15">
      <c r="A87" s="2"/>
      <c r="G87" s="3"/>
      <c r="H87" s="3"/>
    </row>
    <row r="88" spans="1:17" s="1" customFormat="1" ht="11" x14ac:dyDescent="0.15">
      <c r="F88" s="1">
        <f>SUM(F8:F87)</f>
        <v>269.26508238399998</v>
      </c>
      <c r="H88" s="3">
        <f>AVERAGE(H9:H73)</f>
        <v>1.0086941607929681E-2</v>
      </c>
      <c r="I88" s="1">
        <f>SUM(I3:I87)</f>
        <v>72</v>
      </c>
      <c r="J88" s="1">
        <f t="shared" ref="J88:O88" si="5">SUM(J3:J87)</f>
        <v>45</v>
      </c>
      <c r="K88" s="1">
        <f t="shared" si="5"/>
        <v>67</v>
      </c>
      <c r="L88" s="1">
        <f t="shared" si="5"/>
        <v>0</v>
      </c>
      <c r="M88" s="1">
        <f t="shared" si="5"/>
        <v>13</v>
      </c>
      <c r="N88" s="1">
        <f t="shared" si="5"/>
        <v>4</v>
      </c>
      <c r="O88" s="1">
        <f t="shared" si="5"/>
        <v>73</v>
      </c>
      <c r="Q88" s="1">
        <f>SUM(Q3:Q87)</f>
        <v>1006.649910112</v>
      </c>
    </row>
    <row r="91" spans="1:17" x14ac:dyDescent="0.2">
      <c r="I91" s="1"/>
      <c r="J91" s="1"/>
      <c r="K91" s="5"/>
      <c r="L91" s="5"/>
      <c r="M91" s="5"/>
      <c r="N91" s="5"/>
      <c r="O91" s="5"/>
    </row>
  </sheetData>
  <sortState xmlns:xlrd2="http://schemas.microsoft.com/office/spreadsheetml/2017/richdata2" ref="A2:M11">
    <sortCondition ref="A2:A1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 runs</vt:lpstr>
    </vt:vector>
  </TitlesOfParts>
  <Company>DHL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Moore (NHS SC)</dc:creator>
  <cp:lastModifiedBy>Richard Moore</cp:lastModifiedBy>
  <dcterms:created xsi:type="dcterms:W3CDTF">2016-03-23T12:45:13Z</dcterms:created>
  <dcterms:modified xsi:type="dcterms:W3CDTF">2025-01-21T10:10:21Z</dcterms:modified>
</cp:coreProperties>
</file>