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p_t_springintveld_student_tue_nl/Documents/"/>
    </mc:Choice>
  </mc:AlternateContent>
  <xr:revisionPtr revIDLastSave="164" documentId="8_{FB61A222-7E9E-4410-954C-006E935FE323}" xr6:coauthVersionLast="47" xr6:coauthVersionMax="47" xr10:uidLastSave="{A20A5336-859C-4A82-88D1-09F92715F33B}"/>
  <bookViews>
    <workbookView xWindow="-108" yWindow="-108" windowWidth="23256" windowHeight="12576" xr2:uid="{5A8F4E23-E9F3-4A5F-A449-F7B5BA285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M14" i="1"/>
  <c r="N14" i="1" s="1"/>
  <c r="L14" i="1"/>
  <c r="K14" i="1"/>
  <c r="J14" i="1"/>
  <c r="H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<sst xmlns="http://schemas.openxmlformats.org/spreadsheetml/2006/main" count="41" uniqueCount="29">
  <si>
    <t>orbital</t>
  </si>
  <si>
    <t>approximated energy</t>
  </si>
  <si>
    <t>$\rho$ RMSE</t>
  </si>
  <si>
    <t>1s</t>
  </si>
  <si>
    <t>2s</t>
  </si>
  <si>
    <t>2px</t>
  </si>
  <si>
    <t>2py</t>
  </si>
  <si>
    <t>2pz</t>
  </si>
  <si>
    <t>3s</t>
  </si>
  <si>
    <t>3px</t>
  </si>
  <si>
    <t>3py</t>
  </si>
  <si>
    <t>3pz</t>
  </si>
  <si>
    <t>3dz^2</t>
  </si>
  <si>
    <t>3dyz</t>
  </si>
  <si>
    <t>3dzx</t>
  </si>
  <si>
    <t>3dxy</t>
  </si>
  <si>
    <t>3d(x^2-y^2)</t>
  </si>
  <si>
    <t>analytical energy</t>
  </si>
  <si>
    <t>Unit cell ($a_0$)</t>
  </si>
  <si>
    <t>% residual</t>
  </si>
  <si>
    <t>4f</t>
  </si>
  <si>
    <t>4p</t>
  </si>
  <si>
    <t>4s</t>
  </si>
  <si>
    <t>4d</t>
  </si>
  <si>
    <t>E (eV)</t>
  </si>
  <si>
    <t>E (J)</t>
  </si>
  <si>
    <t>E(Ht)</t>
  </si>
  <si>
    <t>lambda (m)</t>
  </si>
  <si>
    <t>lambda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</si>
</sst>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7F58-3C0F-4E04-AADF-925812D1E888}">
  <dimension ref="A1:N31"/>
  <sheetViews>
    <sheetView tabSelected="1" topLeftCell="A5" workbookViewId="0">
      <selection activeCell="H32" sqref="H32"/>
    </sheetView>
  </sheetViews>
  <sheetFormatPr defaultRowHeight="14.4" x14ac:dyDescent="0.3"/>
  <cols>
    <col min="2" max="2" width="12.77734375" customWidth="1"/>
    <col min="3" max="3" width="18" customWidth="1"/>
    <col min="4" max="4" width="17.77734375" customWidth="1"/>
    <col min="12" max="13" width="12.6640625" bestFit="1" customWidth="1"/>
  </cols>
  <sheetData>
    <row r="1" spans="1:14" x14ac:dyDescent="0.3">
      <c r="A1" t="s">
        <v>0</v>
      </c>
      <c r="B1" t="s">
        <v>18</v>
      </c>
      <c r="C1" t="s">
        <v>1</v>
      </c>
      <c r="D1" t="s">
        <v>17</v>
      </c>
      <c r="E1" t="s">
        <v>19</v>
      </c>
      <c r="F1" t="s">
        <v>2</v>
      </c>
    </row>
    <row r="2" spans="1:14" x14ac:dyDescent="0.3">
      <c r="A2" t="s">
        <v>3</v>
      </c>
      <c r="B2">
        <v>20</v>
      </c>
      <c r="C2" s="1">
        <v>-0.41483038999999999</v>
      </c>
      <c r="D2" s="1">
        <v>-0.5</v>
      </c>
      <c r="E2">
        <f>ABS(D2-C2)/ABS(D2)*100</f>
        <v>17.033922</v>
      </c>
      <c r="F2" s="1">
        <v>0.19752117226179799</v>
      </c>
    </row>
    <row r="3" spans="1:14" x14ac:dyDescent="0.3">
      <c r="A3" t="s">
        <v>4</v>
      </c>
      <c r="B3">
        <v>40</v>
      </c>
      <c r="C3" s="1">
        <v>-8.9278270000000007E-2</v>
      </c>
      <c r="D3" s="1">
        <v>-0.125</v>
      </c>
      <c r="E3">
        <f t="shared" ref="E3:E31" si="0">ABS(D3-C3)/ABS(D3)*100</f>
        <v>28.577383999999995</v>
      </c>
      <c r="F3" s="1">
        <v>4.0058350376444798E-2</v>
      </c>
    </row>
    <row r="4" spans="1:14" x14ac:dyDescent="0.3">
      <c r="A4" t="s">
        <v>6</v>
      </c>
      <c r="B4">
        <v>40</v>
      </c>
      <c r="C4" s="1">
        <v>-8.6016049999999997E-2</v>
      </c>
      <c r="D4" s="1">
        <v>-0.125</v>
      </c>
      <c r="E4">
        <f t="shared" si="0"/>
        <v>31.187160000000002</v>
      </c>
      <c r="F4" s="1">
        <v>1.00361706617875E-2</v>
      </c>
    </row>
    <row r="5" spans="1:14" x14ac:dyDescent="0.3">
      <c r="A5" t="s">
        <v>7</v>
      </c>
      <c r="B5">
        <v>40</v>
      </c>
      <c r="C5" s="1">
        <v>-8.6016049999999997E-2</v>
      </c>
      <c r="D5" s="1">
        <v>-0.125</v>
      </c>
      <c r="E5">
        <f t="shared" si="0"/>
        <v>31.187160000000002</v>
      </c>
      <c r="F5" s="1">
        <v>1.0037931637976699E-2</v>
      </c>
    </row>
    <row r="6" spans="1:14" x14ac:dyDescent="0.3">
      <c r="A6" t="s">
        <v>5</v>
      </c>
      <c r="B6">
        <v>40</v>
      </c>
      <c r="C6" s="1">
        <v>-8.6016049999999997E-2</v>
      </c>
      <c r="D6" s="1">
        <v>-0.125</v>
      </c>
      <c r="E6">
        <f t="shared" si="0"/>
        <v>31.187160000000002</v>
      </c>
      <c r="F6" s="1">
        <v>1.00306349815337E-2</v>
      </c>
    </row>
    <row r="7" spans="1:14" x14ac:dyDescent="0.3">
      <c r="A7" t="s">
        <v>8</v>
      </c>
      <c r="B7">
        <v>100</v>
      </c>
      <c r="C7" s="1">
        <v>-3.013793E-2</v>
      </c>
      <c r="D7" s="1">
        <v>-5.5556000000000001E-2</v>
      </c>
      <c r="E7">
        <f t="shared" si="0"/>
        <v>45.752159982720137</v>
      </c>
      <c r="F7" s="1">
        <v>1.23622481680768E-2</v>
      </c>
    </row>
    <row r="8" spans="1:14" x14ac:dyDescent="0.3">
      <c r="A8" t="s">
        <v>9</v>
      </c>
      <c r="B8">
        <v>100</v>
      </c>
      <c r="C8" s="1">
        <v>-2.9989269999999998E-2</v>
      </c>
      <c r="D8" s="1">
        <v>-5.5556000000000001E-2</v>
      </c>
      <c r="E8">
        <f t="shared" si="0"/>
        <v>46.019745842033267</v>
      </c>
      <c r="F8" s="1">
        <v>7.0407741103415099E-3</v>
      </c>
    </row>
    <row r="9" spans="1:14" x14ac:dyDescent="0.3">
      <c r="A9" t="s">
        <v>10</v>
      </c>
      <c r="B9">
        <v>100</v>
      </c>
      <c r="C9" s="1">
        <v>-2.9989269999999998E-2</v>
      </c>
      <c r="D9" s="1">
        <v>-5.5556000000000001E-2</v>
      </c>
      <c r="E9">
        <f t="shared" si="0"/>
        <v>46.019745842033267</v>
      </c>
      <c r="F9" s="1">
        <v>7.0372559783346399E-3</v>
      </c>
    </row>
    <row r="10" spans="1:14" x14ac:dyDescent="0.3">
      <c r="A10" t="s">
        <v>11</v>
      </c>
      <c r="B10">
        <v>100</v>
      </c>
      <c r="C10" s="1">
        <v>-2.9989269999999998E-2</v>
      </c>
      <c r="D10" s="1">
        <v>-5.5556000000000001E-2</v>
      </c>
      <c r="E10">
        <f t="shared" si="0"/>
        <v>46.019745842033267</v>
      </c>
      <c r="F10" s="1">
        <v>7.0394776947253802E-3</v>
      </c>
    </row>
    <row r="11" spans="1:14" x14ac:dyDescent="0.3">
      <c r="A11" t="s">
        <v>12</v>
      </c>
      <c r="B11">
        <v>100</v>
      </c>
      <c r="C11" s="1">
        <v>-5.3199419999999997E-2</v>
      </c>
      <c r="D11" s="1">
        <v>-5.5556000000000001E-2</v>
      </c>
      <c r="E11">
        <f t="shared" si="0"/>
        <v>4.2418100655194833</v>
      </c>
      <c r="F11" s="1">
        <v>8.5975686550230305E-3</v>
      </c>
    </row>
    <row r="12" spans="1:14" x14ac:dyDescent="0.3">
      <c r="A12" t="s">
        <v>14</v>
      </c>
      <c r="B12">
        <v>100</v>
      </c>
      <c r="C12" s="1">
        <v>-5.3199419999999997E-2</v>
      </c>
      <c r="D12" s="1">
        <v>-5.5556000000000001E-2</v>
      </c>
      <c r="E12">
        <f t="shared" si="0"/>
        <v>4.2418100655194833</v>
      </c>
      <c r="F12" s="1">
        <v>8.5975896984027099E-3</v>
      </c>
    </row>
    <row r="13" spans="1:14" x14ac:dyDescent="0.3">
      <c r="A13" t="s">
        <v>13</v>
      </c>
      <c r="B13">
        <v>100</v>
      </c>
      <c r="C13" s="1">
        <v>-3.6810250000000003E-2</v>
      </c>
      <c r="D13" s="1">
        <v>-5.5556000000000001E-2</v>
      </c>
      <c r="E13">
        <f t="shared" si="0"/>
        <v>33.742080063359495</v>
      </c>
      <c r="F13" s="1">
        <v>9.1191773115153595E-3</v>
      </c>
      <c r="J13" t="s">
        <v>26</v>
      </c>
      <c r="K13" t="s">
        <v>24</v>
      </c>
      <c r="L13" t="s">
        <v>25</v>
      </c>
      <c r="M13" t="s">
        <v>27</v>
      </c>
      <c r="N13" t="s">
        <v>28</v>
      </c>
    </row>
    <row r="14" spans="1:14" x14ac:dyDescent="0.3">
      <c r="A14" t="s">
        <v>15</v>
      </c>
      <c r="B14">
        <v>100</v>
      </c>
      <c r="C14" s="1">
        <v>-3.6810250000000003E-2</v>
      </c>
      <c r="D14" s="1">
        <v>-5.5556000000000001E-2</v>
      </c>
      <c r="E14">
        <f t="shared" si="0"/>
        <v>33.742080063359495</v>
      </c>
      <c r="F14" s="1">
        <v>9.1174533236145997E-3</v>
      </c>
      <c r="J14" s="1">
        <f>C12-C13</f>
        <v>-1.6389169999999995E-2</v>
      </c>
      <c r="K14">
        <f>J14*27.2114</f>
        <v>-0.44597226053799988</v>
      </c>
      <c r="L14">
        <f>K14*1.602E-19</f>
        <v>-7.1444756138187575E-20</v>
      </c>
      <c r="M14">
        <f>1.98644586E-25/L14</f>
        <v>-2.7803942057802543E-6</v>
      </c>
      <c r="N14">
        <f>M14/10^(-9)</f>
        <v>-2780.3942057802542</v>
      </c>
    </row>
    <row r="15" spans="1:14" x14ac:dyDescent="0.3">
      <c r="A15" t="s">
        <v>16</v>
      </c>
      <c r="B15">
        <v>100</v>
      </c>
      <c r="C15" s="1">
        <v>-3.6810250000000003E-2</v>
      </c>
      <c r="D15" s="1">
        <v>-5.5556000000000001E-2</v>
      </c>
      <c r="E15">
        <f t="shared" si="0"/>
        <v>33.742080063359495</v>
      </c>
      <c r="F15" s="1">
        <v>9.1188795425423703E-3</v>
      </c>
      <c r="H15">
        <f>AVERAGE(E2:E15)</f>
        <v>30.906717416424097</v>
      </c>
    </row>
    <row r="16" spans="1:14" x14ac:dyDescent="0.3">
      <c r="A16" t="s">
        <v>20</v>
      </c>
      <c r="B16">
        <v>200</v>
      </c>
      <c r="C16" s="1">
        <v>-2.4024469999999999E-2</v>
      </c>
      <c r="D16">
        <v>-3.125E-2</v>
      </c>
      <c r="E16" s="1">
        <f t="shared" si="0"/>
        <v>23.121696000000004</v>
      </c>
    </row>
    <row r="17" spans="1:8" x14ac:dyDescent="0.3">
      <c r="A17" t="s">
        <v>20</v>
      </c>
      <c r="B17">
        <v>200</v>
      </c>
      <c r="C17" s="1">
        <v>-2.4024469999999999E-2</v>
      </c>
      <c r="D17">
        <v>-3.125E-2</v>
      </c>
      <c r="E17" s="1">
        <f t="shared" si="0"/>
        <v>23.121696000000004</v>
      </c>
    </row>
    <row r="18" spans="1:8" x14ac:dyDescent="0.3">
      <c r="A18" t="s">
        <v>20</v>
      </c>
      <c r="B18">
        <v>200</v>
      </c>
      <c r="C18" s="1">
        <v>-2.4024469999999999E-2</v>
      </c>
      <c r="D18">
        <v>-3.125E-2</v>
      </c>
      <c r="E18" s="1">
        <f t="shared" si="0"/>
        <v>23.121696000000004</v>
      </c>
    </row>
    <row r="19" spans="1:8" x14ac:dyDescent="0.3">
      <c r="A19" t="s">
        <v>20</v>
      </c>
      <c r="B19">
        <v>200</v>
      </c>
      <c r="C19" s="1">
        <v>-2.028804E-2</v>
      </c>
      <c r="D19">
        <v>-3.125E-2</v>
      </c>
      <c r="E19">
        <f t="shared" si="0"/>
        <v>35.078271999999998</v>
      </c>
    </row>
    <row r="20" spans="1:8" x14ac:dyDescent="0.3">
      <c r="A20" t="s">
        <v>20</v>
      </c>
      <c r="B20">
        <v>200</v>
      </c>
      <c r="C20" s="1">
        <v>-2.028804E-2</v>
      </c>
      <c r="D20">
        <v>-3.125E-2</v>
      </c>
      <c r="E20">
        <f t="shared" si="0"/>
        <v>35.078271999999998</v>
      </c>
    </row>
    <row r="21" spans="1:8" x14ac:dyDescent="0.3">
      <c r="A21" t="s">
        <v>20</v>
      </c>
      <c r="B21">
        <v>200</v>
      </c>
      <c r="C21" s="1">
        <v>-1.9249599999999999E-2</v>
      </c>
      <c r="D21">
        <v>-3.125E-2</v>
      </c>
      <c r="E21">
        <f t="shared" si="0"/>
        <v>38.401280000000007</v>
      </c>
    </row>
    <row r="22" spans="1:8" x14ac:dyDescent="0.3">
      <c r="A22" t="s">
        <v>21</v>
      </c>
      <c r="B22">
        <v>200</v>
      </c>
      <c r="C22" s="1">
        <v>-1.7359670000000001E-2</v>
      </c>
      <c r="D22">
        <v>-3.125E-2</v>
      </c>
      <c r="E22">
        <f t="shared" si="0"/>
        <v>44.449055999999999</v>
      </c>
    </row>
    <row r="23" spans="1:8" x14ac:dyDescent="0.3">
      <c r="A23" t="s">
        <v>21</v>
      </c>
      <c r="B23">
        <v>200</v>
      </c>
      <c r="C23" s="1">
        <v>-1.7359670000000001E-2</v>
      </c>
      <c r="D23">
        <v>-3.125E-2</v>
      </c>
      <c r="E23">
        <f t="shared" si="0"/>
        <v>44.449055999999999</v>
      </c>
    </row>
    <row r="24" spans="1:8" x14ac:dyDescent="0.3">
      <c r="A24" t="s">
        <v>21</v>
      </c>
      <c r="B24">
        <v>200</v>
      </c>
      <c r="C24" s="1">
        <v>-1.7359670000000001E-2</v>
      </c>
      <c r="D24">
        <v>-3.125E-2</v>
      </c>
      <c r="E24">
        <f t="shared" si="0"/>
        <v>44.449055999999999</v>
      </c>
    </row>
    <row r="25" spans="1:8" x14ac:dyDescent="0.3">
      <c r="A25" t="s">
        <v>22</v>
      </c>
      <c r="B25">
        <v>200</v>
      </c>
      <c r="C25" s="1">
        <v>-1.57635E-2</v>
      </c>
      <c r="D25">
        <v>-3.125E-2</v>
      </c>
      <c r="E25" s="1">
        <f t="shared" si="0"/>
        <v>49.556800000000003</v>
      </c>
    </row>
    <row r="26" spans="1:8" x14ac:dyDescent="0.3">
      <c r="A26" t="s">
        <v>23</v>
      </c>
      <c r="B26">
        <v>200</v>
      </c>
      <c r="C26" s="1">
        <v>-1.5690059999999999E-2</v>
      </c>
      <c r="D26">
        <v>-3.125E-2</v>
      </c>
      <c r="E26">
        <f t="shared" si="0"/>
        <v>49.791808000000003</v>
      </c>
    </row>
    <row r="27" spans="1:8" x14ac:dyDescent="0.3">
      <c r="A27" t="s">
        <v>23</v>
      </c>
      <c r="B27">
        <v>200</v>
      </c>
      <c r="C27" s="1">
        <v>-1.5690059999999999E-2</v>
      </c>
      <c r="D27">
        <v>-3.125E-2</v>
      </c>
      <c r="E27">
        <f t="shared" si="0"/>
        <v>49.791808000000003</v>
      </c>
    </row>
    <row r="28" spans="1:8" x14ac:dyDescent="0.3">
      <c r="A28" t="s">
        <v>23</v>
      </c>
      <c r="B28">
        <v>200</v>
      </c>
      <c r="C28" s="1">
        <v>-1.516847E-2</v>
      </c>
      <c r="D28">
        <v>-3.125E-2</v>
      </c>
      <c r="E28" s="1">
        <f t="shared" si="0"/>
        <v>51.460895999999998</v>
      </c>
    </row>
    <row r="29" spans="1:8" x14ac:dyDescent="0.3">
      <c r="A29" t="s">
        <v>23</v>
      </c>
      <c r="B29">
        <v>200</v>
      </c>
      <c r="C29" s="1">
        <v>-1.516847E-2</v>
      </c>
      <c r="D29">
        <v>-3.125E-2</v>
      </c>
      <c r="E29" s="1">
        <f t="shared" si="0"/>
        <v>51.460895999999998</v>
      </c>
    </row>
    <row r="30" spans="1:8" x14ac:dyDescent="0.3">
      <c r="A30" t="s">
        <v>23</v>
      </c>
      <c r="B30">
        <v>200</v>
      </c>
      <c r="C30" s="1">
        <v>-1.516847E-2</v>
      </c>
      <c r="D30">
        <v>-3.125E-2</v>
      </c>
      <c r="E30" s="1">
        <f t="shared" si="0"/>
        <v>51.460895999999998</v>
      </c>
    </row>
    <row r="31" spans="1:8" x14ac:dyDescent="0.3">
      <c r="A31" t="s">
        <v>20</v>
      </c>
      <c r="B31">
        <v>200</v>
      </c>
      <c r="C31" s="1">
        <v>-1.334275E-2</v>
      </c>
      <c r="D31">
        <v>-3.125E-2</v>
      </c>
      <c r="E31" s="1">
        <f t="shared" si="0"/>
        <v>57.303199999999997</v>
      </c>
      <c r="H31" s="1">
        <f>AVERAGE(E16:E31)</f>
        <v>42.006024000000004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Springintveld, Puck Springintveld</dc:creator>
  <cp:lastModifiedBy>Springintveld, Puck Springintveld</cp:lastModifiedBy>
  <dcterms:created xsi:type="dcterms:W3CDTF">2025-01-19T17:59:22Z</dcterms:created>
  <dcterms:modified xsi:type="dcterms:W3CDTF">2025-01-21T21:28:45Z</dcterms:modified>
</cp:coreProperties>
</file>