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N GDz\Documents\"/>
    </mc:Choice>
  </mc:AlternateContent>
  <xr:revisionPtr revIDLastSave="0" documentId="13_ncr:1_{C28ACAF0-9E11-4C91-83BF-CA52546FD132}" xr6:coauthVersionLast="45" xr6:coauthVersionMax="45" xr10:uidLastSave="{00000000-0000-0000-0000-000000000000}"/>
  <bookViews>
    <workbookView xWindow="-120" yWindow="-120" windowWidth="29040" windowHeight="15840" xr2:uid="{51882FD2-5097-41E7-8B6B-081CE2CE1143}"/>
  </bookViews>
  <sheets>
    <sheet name="Sheet1" sheetId="1" r:id="rId1"/>
    <sheet name="Sheet2" sheetId="2" r:id="rId2"/>
  </sheets>
  <definedNames>
    <definedName name="_xlnm._FilterDatabase" localSheetId="0" hidden="1">Sheet1!$A$3:$K$67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4" i="1"/>
  <c r="I5" i="1"/>
  <c r="I6" i="1" s="1"/>
  <c r="I7" i="1"/>
  <c r="I9" i="1" s="1"/>
  <c r="I8" i="1"/>
  <c r="I10" i="1"/>
  <c r="I11" i="1"/>
  <c r="I12" i="1"/>
  <c r="I13" i="1"/>
  <c r="I14" i="1"/>
  <c r="I15" i="1"/>
  <c r="I17" i="1"/>
  <c r="I32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 s="1"/>
  <c r="I36" i="1" s="1"/>
  <c r="I40" i="1"/>
  <c r="I41" i="1"/>
  <c r="I42" i="1"/>
  <c r="I43" i="1"/>
  <c r="I45" i="1" s="1"/>
  <c r="I44" i="1"/>
  <c r="I46" i="1"/>
  <c r="I47" i="1"/>
  <c r="I48" i="1"/>
  <c r="I49" i="1"/>
  <c r="I50" i="1"/>
  <c r="I51" i="1"/>
  <c r="I57" i="1" s="1"/>
  <c r="I52" i="1"/>
  <c r="I53" i="1"/>
  <c r="I54" i="1"/>
  <c r="I55" i="1"/>
  <c r="I56" i="1"/>
  <c r="I58" i="1"/>
  <c r="I59" i="1"/>
  <c r="I61" i="1" s="1"/>
  <c r="I60" i="1"/>
  <c r="I62" i="1"/>
  <c r="I64" i="1" s="1"/>
  <c r="I63" i="1"/>
  <c r="I65" i="1"/>
  <c r="I67" i="1"/>
  <c r="I68" i="1"/>
  <c r="I69" i="1"/>
  <c r="I70" i="1"/>
  <c r="I71" i="1"/>
  <c r="I72" i="1"/>
  <c r="I73" i="1"/>
  <c r="I74" i="1"/>
  <c r="I75" i="1"/>
  <c r="I76" i="1"/>
  <c r="I77" i="1"/>
  <c r="I18" i="2"/>
  <c r="I2" i="1" l="1"/>
  <c r="J2" i="1" s="1"/>
</calcChain>
</file>

<file path=xl/sharedStrings.xml><?xml version="1.0" encoding="utf-8"?>
<sst xmlns="http://schemas.openxmlformats.org/spreadsheetml/2006/main" count="232" uniqueCount="94">
  <si>
    <t>เซฟตี้ สายเมน ซิลิโคน</t>
  </si>
  <si>
    <t>ซื้อราง</t>
  </si>
  <si>
    <t>ซื้อของทำไฟ</t>
  </si>
  <si>
    <t>วันที่ในบิล</t>
  </si>
  <si>
    <t>ลำดับ</t>
  </si>
  <si>
    <t>ลำดับในบิล</t>
  </si>
  <si>
    <t>รายการ</t>
  </si>
  <si>
    <t>จำนวน</t>
  </si>
  <si>
    <t>ราคา</t>
  </si>
  <si>
    <t>ราคารวม</t>
  </si>
  <si>
    <t>ชื่อร้าน</t>
  </si>
  <si>
    <t>ค่าน้ำมัน</t>
  </si>
  <si>
    <t>ปั้ม</t>
  </si>
  <si>
    <t>ชัยวัฒน์</t>
  </si>
  <si>
    <t>หลอดยาว &lt;LED&gt; 16W/DL-PL อีคิฟิ</t>
  </si>
  <si>
    <t>ภาษี 7%</t>
  </si>
  <si>
    <t>สาย Cat.5 US-9015 Link/305M</t>
  </si>
  <si>
    <t>CL6205091</t>
  </si>
  <si>
    <t>CL6205003</t>
  </si>
  <si>
    <t>TI5274Q0352A-1912-000773</t>
  </si>
  <si>
    <t>มัลติมิเตอร์ ST-855A Yamada</t>
  </si>
  <si>
    <t>CL6205067</t>
  </si>
  <si>
    <t>สาย IEC01 ~THW 2.5MM2-YA/G</t>
  </si>
  <si>
    <t>สาย IEC01 ~THW 4MM2-YA/B</t>
  </si>
  <si>
    <t>สาย IEC01 ~THW 4MM2-YA/R</t>
  </si>
  <si>
    <t>ปลายสว่าน 8x3/4"</t>
  </si>
  <si>
    <t>แสงใหม่การไฟฟ้า</t>
  </si>
  <si>
    <t>SS00119-007606</t>
  </si>
  <si>
    <t>Yazaki สายไฟ THW 1x2.5 sq.mm.</t>
  </si>
  <si>
    <t>Yazaki สายไฟ THW 1x4 sq.mm.</t>
  </si>
  <si>
    <t>Link US-9015 สายแลน Lan Cat5e (305M)</t>
  </si>
  <si>
    <t>สกรูเกลียวปล่อย 1 1/4 นิ้ว (กล่อง 1000 ตัว)</t>
  </si>
  <si>
    <t>รางเก็บสายไฟ MT3265 สีขาว Leetech</t>
  </si>
  <si>
    <t>Link US-1005SC1 ปลั๊กแลนตัวเมีย CAT5e LAN RJ45</t>
  </si>
  <si>
    <t>Link US-1001 แลนตัวผู้ Lan CAT5e</t>
  </si>
  <si>
    <t>Link US-2006 ตัวแปลง อแดปเตอร์ใส่ PANA</t>
  </si>
  <si>
    <t>Panasonic หน้ากาก 1 ช่อง WEG-6801WK สีขาว</t>
  </si>
  <si>
    <t>Panasonic หน้ากาก 2 ช่อง WEG-6802WK สีขาว</t>
  </si>
  <si>
    <t>ดาว์ไลท์ Essento TOWER 5 นิ้ว สีดำ Racer</t>
  </si>
  <si>
    <t>Philips หลอด Led Bulb 19w/day</t>
  </si>
  <si>
    <t>Panasonic สวิตซ์ทางเดียว WEG-5001K สีขาว</t>
  </si>
  <si>
    <t>บ๊อกลอย 2x4 D</t>
  </si>
  <si>
    <t>อลูมิเนียม แบน</t>
  </si>
  <si>
    <t>ส่วนลด 0.01</t>
  </si>
  <si>
    <t>รางลีเทค L-MT3265</t>
  </si>
  <si>
    <t>ส่วนลด 28%</t>
  </si>
  <si>
    <t>ลีวัฒนา โปรดักส์</t>
  </si>
  <si>
    <t>TC6200665</t>
  </si>
  <si>
    <t>ชัยเกษมฮาร์ดแวร์</t>
  </si>
  <si>
    <t>เคเบิ้ลไทร์</t>
  </si>
  <si>
    <t xml:space="preserve">แด๊ปFOX </t>
  </si>
  <si>
    <t>น้ำมัน</t>
  </si>
  <si>
    <t>TI5274Q0352A-1912-000492</t>
  </si>
  <si>
    <t>BOXลอย [2x4] WEG 403-1 Nano</t>
  </si>
  <si>
    <t>เงิน</t>
  </si>
  <si>
    <t>รายละเอียด</t>
  </si>
  <si>
    <t>หมายเหตุ</t>
  </si>
  <si>
    <t>ฝาพลาสติก WEG 6802W Pana</t>
  </si>
  <si>
    <t>ฝาพลาสติก WEG 6806W Pana</t>
  </si>
  <si>
    <t>พุกพลาสติก สีขาว NO.4/1 KG</t>
  </si>
  <si>
    <t>สกรูเกลียวปล่อย #7x1" หัว P</t>
  </si>
  <si>
    <t>เต้ารับ Cat.6 Link/US-1006SL</t>
  </si>
  <si>
    <t>CL6204935</t>
  </si>
  <si>
    <t>BOXลอย [4x4] WEG 404-1 Nano</t>
  </si>
  <si>
    <t>CL6204934</t>
  </si>
  <si>
    <t>ปลั๊กคู่ 3P WEG15929 Pana</t>
  </si>
  <si>
    <t>เบเกอร์ HB BS1113YT 30A Pana</t>
  </si>
  <si>
    <t>กล่องเบเกอร์ พิมพ์ทอง Nana</t>
  </si>
  <si>
    <t>ฝาเสริม WEG RJ45 LINK US-2006</t>
  </si>
  <si>
    <t>แจ็คตัวผู้ Cat5 US-1001/LINK</t>
  </si>
  <si>
    <t xml:space="preserve">Leetech MT2060 รางเก็บสายไฟ </t>
  </si>
  <si>
    <t xml:space="preserve">Leetech MT3265 รางเก็บสายไฟ </t>
  </si>
  <si>
    <t>ส่วนลด 35%</t>
  </si>
  <si>
    <t>เค.ที.ซี.อีเล็คทริค (2012)</t>
  </si>
  <si>
    <t>IV6212-0056</t>
  </si>
  <si>
    <t>3M 1710 เทปพันสายไฟ</t>
  </si>
  <si>
    <t>PANA BS-1113YT เบรกเกอร์ 30A</t>
  </si>
  <si>
    <t>IV6212-0044</t>
  </si>
  <si>
    <t>แหวนมีเนียม</t>
  </si>
  <si>
    <t>พีพีเจ การไฟฟ้า</t>
  </si>
  <si>
    <t>TI5274Q0352A-1912-000655</t>
  </si>
  <si>
    <t>เกลียวปล่อย #F7x1</t>
  </si>
  <si>
    <t>ใบคัตเตอร์ใหญ่</t>
  </si>
  <si>
    <t>สาย IEC01 ~THW 16 MM2-YA/</t>
  </si>
  <si>
    <t>เซอร์กิต QO120VSC 6T</t>
  </si>
  <si>
    <t>ดอกสว่านโรตารี่ 6.5x110mm. P</t>
  </si>
  <si>
    <t>SAFE-T-CUT 2P/63A Spec</t>
  </si>
  <si>
    <t>พลุ๊ก ผีเสื้อ Nano</t>
  </si>
  <si>
    <t>สกรูเกลียวปล่อย #8x2"</t>
  </si>
  <si>
    <t>แผง PVCขาว 10"x12" Nano 304w</t>
  </si>
  <si>
    <t>CL6205048</t>
  </si>
  <si>
    <t>จำนวนเงินทั้งหมด</t>
  </si>
  <si>
    <t>ค่าของจากใบเสร็จ</t>
  </si>
  <si>
    <t>เหลือ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</si>
</sst>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sto MT"/>
      <family val="2"/>
      <charset val="222"/>
    </font>
    <font>
      <sz val="11"/>
      <color theme="1"/>
      <name val="Calisto MT"/>
      <family val="2"/>
      <charset val="222"/>
    </font>
    <font>
      <sz val="14"/>
      <color theme="1"/>
      <name val="Calisto MT"/>
      <family val="2"/>
      <charset val="222"/>
    </font>
    <font>
      <sz val="22"/>
      <color theme="1"/>
      <name val="Comic Sans MS"/>
      <family val="4"/>
    </font>
    <font>
      <sz val="22"/>
      <color theme="1"/>
      <name val="Bookman Old Style"/>
      <family val="1"/>
    </font>
    <font>
      <sz val="22"/>
      <color rgb="FFFF000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9" tint="0.39991454817346722"/>
      </left>
      <right style="thick">
        <color theme="9" tint="0.39991454817346722"/>
      </right>
      <top style="thick">
        <color theme="9" tint="0.39991454817346722"/>
      </top>
      <bottom style="thick">
        <color theme="9" tint="0.399914548173467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2" fillId="0" borderId="0" xfId="1" applyFont="1"/>
    <xf numFmtId="0" fontId="2" fillId="0" borderId="0" xfId="0" applyFont="1"/>
    <xf numFmtId="14" fontId="2" fillId="0" borderId="0" xfId="0" applyNumberFormat="1" applyFont="1"/>
    <xf numFmtId="9" fontId="2" fillId="0" borderId="0" xfId="0" applyNumberFormat="1" applyFont="1"/>
    <xf numFmtId="0" fontId="2" fillId="2" borderId="0" xfId="0" applyFont="1" applyFill="1"/>
    <xf numFmtId="14" fontId="2" fillId="2" borderId="0" xfId="0" applyNumberFormat="1" applyFont="1" applyFill="1"/>
    <xf numFmtId="43" fontId="2" fillId="2" borderId="0" xfId="1" applyFont="1" applyFill="1"/>
    <xf numFmtId="9" fontId="2" fillId="2" borderId="0" xfId="0" applyNumberFormat="1" applyFont="1" applyFill="1"/>
    <xf numFmtId="0" fontId="2" fillId="2" borderId="1" xfId="0" applyFont="1" applyFill="1" applyBorder="1"/>
    <xf numFmtId="43" fontId="2" fillId="2" borderId="1" xfId="1" applyFont="1" applyFill="1" applyBorder="1"/>
    <xf numFmtId="9" fontId="2" fillId="0" borderId="0" xfId="1" applyNumberFormat="1" applyFont="1"/>
    <xf numFmtId="43" fontId="2" fillId="2" borderId="2" xfId="1" applyFont="1" applyFill="1" applyBorder="1"/>
    <xf numFmtId="0" fontId="2" fillId="2" borderId="2" xfId="0" applyFont="1" applyFill="1" applyBorder="1"/>
    <xf numFmtId="43" fontId="2" fillId="0" borderId="3" xfId="1" applyFont="1" applyBorder="1"/>
    <xf numFmtId="0" fontId="2" fillId="0" borderId="3" xfId="0" applyFont="1" applyBorder="1"/>
    <xf numFmtId="43" fontId="2" fillId="0" borderId="3" xfId="0" applyNumberFormat="1" applyFont="1" applyBorder="1"/>
    <xf numFmtId="0" fontId="3" fillId="0" borderId="0" xfId="0" applyFont="1"/>
    <xf numFmtId="43" fontId="4" fillId="0" borderId="0" xfId="1" applyFont="1"/>
    <xf numFmtId="43" fontId="4" fillId="0" borderId="0" xfId="1" applyFont="1" applyFill="1"/>
    <xf numFmtId="43" fontId="5" fillId="3" borderId="0" xfId="1" applyFont="1" applyFill="1"/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6E3B-6DFF-47FA-8AD2-79D9FC295A5E}">
  <dimension ref="A1:K77"/>
  <sheetViews>
    <sheetView tabSelected="1" zoomScale="115" zoomScaleNormal="115" workbookViewId="0">
      <pane ySplit="3" topLeftCell="A68" activePane="bottomLeft" state="frozen"/>
      <selection pane="bottomLeft" activeCell="K77" sqref="C1:K77"/>
    </sheetView>
  </sheetViews>
  <sheetFormatPr defaultRowHeight="20.25" x14ac:dyDescent="0.35"/>
  <cols>
    <col min="1" max="1" width="12.875" style="1" bestFit="1" customWidth="1"/>
    <col min="2" max="2" width="20.25" style="2" customWidth="1"/>
    <col min="3" max="3" width="9.625" style="2" customWidth="1"/>
    <col min="4" max="4" width="6.875" style="2" customWidth="1"/>
    <col min="5" max="5" width="12.875" style="2" bestFit="1" customWidth="1"/>
    <col min="6" max="6" width="35.875" style="2" bestFit="1" customWidth="1"/>
    <col min="7" max="7" width="7.375" style="2" bestFit="1" customWidth="1"/>
    <col min="8" max="8" width="18.875" style="1" bestFit="1" customWidth="1"/>
    <col min="9" max="9" width="19.125" style="1" bestFit="1" customWidth="1"/>
    <col min="10" max="10" width="16.625" style="2" bestFit="1" customWidth="1"/>
    <col min="11" max="11" width="31.375" style="2" bestFit="1" customWidth="1"/>
    <col min="12" max="16384" width="9" style="2"/>
  </cols>
  <sheetData>
    <row r="1" spans="1:11" ht="21.75" thickTop="1" thickBot="1" x14ac:dyDescent="0.4">
      <c r="H1" s="14" t="s">
        <v>91</v>
      </c>
      <c r="I1" s="14" t="s">
        <v>92</v>
      </c>
      <c r="J1" s="15" t="s">
        <v>93</v>
      </c>
    </row>
    <row r="2" spans="1:11" ht="21.75" thickTop="1" thickBot="1" x14ac:dyDescent="0.4">
      <c r="H2" s="14">
        <f>SUM(A4:A8)</f>
        <v>181800</v>
      </c>
      <c r="I2" s="14">
        <f>SUM(I4:I77)</f>
        <v>167737.01999999999</v>
      </c>
      <c r="J2" s="16">
        <f>H2-I2</f>
        <v>14062.98000000001</v>
      </c>
    </row>
    <row r="3" spans="1:11" ht="21" thickTop="1" x14ac:dyDescent="0.35">
      <c r="A3" s="10" t="s">
        <v>54</v>
      </c>
      <c r="B3" s="9" t="s">
        <v>55</v>
      </c>
      <c r="C3" s="9" t="s">
        <v>4</v>
      </c>
      <c r="D3" s="9" t="s">
        <v>5</v>
      </c>
      <c r="E3" s="9" t="s">
        <v>3</v>
      </c>
      <c r="F3" s="9" t="s">
        <v>6</v>
      </c>
      <c r="G3" s="9" t="s">
        <v>7</v>
      </c>
      <c r="H3" s="12" t="s">
        <v>8</v>
      </c>
      <c r="I3" s="12" t="s">
        <v>9</v>
      </c>
      <c r="J3" s="13" t="s">
        <v>10</v>
      </c>
      <c r="K3" s="9" t="s">
        <v>56</v>
      </c>
    </row>
    <row r="4" spans="1:11" x14ac:dyDescent="0.35">
      <c r="A4" s="1">
        <v>90000</v>
      </c>
      <c r="B4" s="2" t="s">
        <v>2</v>
      </c>
      <c r="C4" s="2">
        <v>1</v>
      </c>
      <c r="D4" s="2">
        <v>1</v>
      </c>
      <c r="E4" s="3">
        <v>43820</v>
      </c>
      <c r="F4" s="2" t="s">
        <v>11</v>
      </c>
      <c r="G4" s="2">
        <v>1</v>
      </c>
      <c r="H4" s="1">
        <v>700</v>
      </c>
      <c r="I4" s="1">
        <f>H4*G4</f>
        <v>700</v>
      </c>
      <c r="J4" s="2" t="s">
        <v>12</v>
      </c>
      <c r="K4" s="2" t="s">
        <v>19</v>
      </c>
    </row>
    <row r="5" spans="1:11" x14ac:dyDescent="0.35">
      <c r="A5" s="1">
        <v>12000</v>
      </c>
      <c r="B5" s="2" t="s">
        <v>1</v>
      </c>
      <c r="C5" s="2">
        <v>2</v>
      </c>
      <c r="D5" s="2">
        <v>1</v>
      </c>
      <c r="E5" s="3">
        <v>43815</v>
      </c>
      <c r="F5" s="2" t="s">
        <v>14</v>
      </c>
      <c r="G5" s="2">
        <v>30</v>
      </c>
      <c r="H5" s="1">
        <v>105</v>
      </c>
      <c r="I5" s="1">
        <f>G5*H5</f>
        <v>3150</v>
      </c>
      <c r="J5" s="2" t="s">
        <v>13</v>
      </c>
      <c r="K5" s="2" t="s">
        <v>18</v>
      </c>
    </row>
    <row r="6" spans="1:11" x14ac:dyDescent="0.35">
      <c r="A6" s="1">
        <v>4800</v>
      </c>
      <c r="C6" s="2">
        <v>3</v>
      </c>
      <c r="D6" s="2">
        <v>2</v>
      </c>
      <c r="E6" s="3">
        <v>43815</v>
      </c>
      <c r="F6" s="2" t="s">
        <v>15</v>
      </c>
      <c r="G6" s="4">
        <v>7.0000000000000007E-2</v>
      </c>
      <c r="I6" s="1">
        <f>I5*G6</f>
        <v>220.50000000000003</v>
      </c>
      <c r="J6" s="2" t="s">
        <v>13</v>
      </c>
      <c r="K6" s="2" t="s">
        <v>18</v>
      </c>
    </row>
    <row r="7" spans="1:11" x14ac:dyDescent="0.35">
      <c r="A7" s="1">
        <v>30000</v>
      </c>
      <c r="B7" s="2" t="s">
        <v>0</v>
      </c>
      <c r="C7" s="2">
        <v>4</v>
      </c>
      <c r="D7" s="2">
        <v>1</v>
      </c>
      <c r="E7" s="3">
        <v>43820</v>
      </c>
      <c r="F7" s="2" t="s">
        <v>16</v>
      </c>
      <c r="G7" s="2">
        <v>2</v>
      </c>
      <c r="H7" s="1">
        <v>2000</v>
      </c>
      <c r="I7" s="1">
        <f>G7*H7</f>
        <v>4000</v>
      </c>
      <c r="J7" s="2" t="s">
        <v>13</v>
      </c>
      <c r="K7" s="2" t="s">
        <v>17</v>
      </c>
    </row>
    <row r="8" spans="1:11" x14ac:dyDescent="0.35">
      <c r="A8" s="1">
        <v>45000</v>
      </c>
      <c r="C8" s="2">
        <v>5</v>
      </c>
      <c r="D8" s="2">
        <v>2</v>
      </c>
      <c r="E8" s="3">
        <v>43820</v>
      </c>
      <c r="F8" s="2" t="s">
        <v>20</v>
      </c>
      <c r="G8" s="2">
        <v>1</v>
      </c>
      <c r="H8" s="1">
        <v>470</v>
      </c>
      <c r="I8" s="1">
        <f>G8*H8</f>
        <v>470</v>
      </c>
      <c r="J8" s="2" t="s">
        <v>13</v>
      </c>
      <c r="K8" s="2" t="s">
        <v>17</v>
      </c>
    </row>
    <row r="9" spans="1:11" x14ac:dyDescent="0.35">
      <c r="C9" s="2">
        <v>6</v>
      </c>
      <c r="D9" s="2">
        <v>3</v>
      </c>
      <c r="E9" s="3">
        <v>43820</v>
      </c>
      <c r="F9" s="2" t="s">
        <v>15</v>
      </c>
      <c r="G9" s="4">
        <v>7.0000000000000007E-2</v>
      </c>
      <c r="I9" s="1">
        <f>(I7+I8)*G9</f>
        <v>312.90000000000003</v>
      </c>
      <c r="J9" s="2" t="s">
        <v>13</v>
      </c>
      <c r="K9" s="2" t="s">
        <v>17</v>
      </c>
    </row>
    <row r="10" spans="1:11" x14ac:dyDescent="0.35">
      <c r="C10" s="2">
        <v>7</v>
      </c>
      <c r="D10" s="2">
        <v>1</v>
      </c>
      <c r="E10" s="3">
        <v>43819</v>
      </c>
      <c r="F10" s="2" t="s">
        <v>22</v>
      </c>
      <c r="G10" s="2">
        <v>1</v>
      </c>
      <c r="H10" s="1">
        <v>570</v>
      </c>
      <c r="I10" s="1">
        <f>G10*H10</f>
        <v>570</v>
      </c>
      <c r="J10" s="2" t="s">
        <v>13</v>
      </c>
      <c r="K10" s="2" t="s">
        <v>21</v>
      </c>
    </row>
    <row r="11" spans="1:11" x14ac:dyDescent="0.35">
      <c r="C11" s="2">
        <v>8</v>
      </c>
      <c r="D11" s="2">
        <v>2</v>
      </c>
      <c r="E11" s="3">
        <v>43819</v>
      </c>
      <c r="F11" s="2" t="s">
        <v>23</v>
      </c>
      <c r="G11" s="2">
        <v>2</v>
      </c>
      <c r="H11" s="1">
        <v>880</v>
      </c>
      <c r="I11" s="1">
        <f t="shared" ref="I11:I14" si="0">G11*H11</f>
        <v>1760</v>
      </c>
      <c r="J11" s="2" t="s">
        <v>13</v>
      </c>
      <c r="K11" s="2" t="s">
        <v>21</v>
      </c>
    </row>
    <row r="12" spans="1:11" x14ac:dyDescent="0.35">
      <c r="C12" s="2">
        <v>9</v>
      </c>
      <c r="D12" s="2">
        <v>3</v>
      </c>
      <c r="E12" s="3">
        <v>43819</v>
      </c>
      <c r="F12" s="2" t="s">
        <v>24</v>
      </c>
      <c r="G12" s="2">
        <v>2</v>
      </c>
      <c r="H12" s="1">
        <v>880</v>
      </c>
      <c r="I12" s="1">
        <f t="shared" si="0"/>
        <v>1760</v>
      </c>
      <c r="J12" s="2" t="s">
        <v>13</v>
      </c>
      <c r="K12" s="2" t="s">
        <v>21</v>
      </c>
    </row>
    <row r="13" spans="1:11" x14ac:dyDescent="0.35">
      <c r="C13" s="2">
        <v>10</v>
      </c>
      <c r="D13" s="2">
        <v>4</v>
      </c>
      <c r="E13" s="3">
        <v>43819</v>
      </c>
      <c r="F13" s="2" t="s">
        <v>25</v>
      </c>
      <c r="G13" s="2">
        <v>100</v>
      </c>
      <c r="H13" s="1">
        <v>0.8</v>
      </c>
      <c r="I13" s="1">
        <f t="shared" si="0"/>
        <v>80</v>
      </c>
      <c r="J13" s="2" t="s">
        <v>13</v>
      </c>
      <c r="K13" s="2" t="s">
        <v>21</v>
      </c>
    </row>
    <row r="14" spans="1:11" x14ac:dyDescent="0.35">
      <c r="C14" s="2">
        <v>11</v>
      </c>
      <c r="D14" s="2">
        <v>5</v>
      </c>
      <c r="E14" s="3">
        <v>43819</v>
      </c>
      <c r="F14" s="2" t="s">
        <v>16</v>
      </c>
      <c r="G14" s="2">
        <v>2</v>
      </c>
      <c r="H14" s="1">
        <v>2000</v>
      </c>
      <c r="I14" s="1">
        <f t="shared" si="0"/>
        <v>4000</v>
      </c>
      <c r="J14" s="2" t="s">
        <v>13</v>
      </c>
      <c r="K14" s="2" t="s">
        <v>21</v>
      </c>
    </row>
    <row r="15" spans="1:11" x14ac:dyDescent="0.35">
      <c r="C15" s="2">
        <v>12</v>
      </c>
      <c r="D15" s="2">
        <v>6</v>
      </c>
      <c r="E15" s="3">
        <v>43819</v>
      </c>
      <c r="F15" s="2" t="s">
        <v>15</v>
      </c>
      <c r="G15" s="4">
        <v>7.0000000000000007E-2</v>
      </c>
      <c r="I15" s="1">
        <f>SUM(I10:I14)*G15</f>
        <v>571.90000000000009</v>
      </c>
      <c r="J15" s="2" t="s">
        <v>13</v>
      </c>
      <c r="K15" s="2" t="s">
        <v>21</v>
      </c>
    </row>
    <row r="16" spans="1:11" x14ac:dyDescent="0.35">
      <c r="C16" s="2">
        <v>13</v>
      </c>
      <c r="D16" s="2">
        <v>1</v>
      </c>
      <c r="E16" s="3">
        <v>43818</v>
      </c>
      <c r="F16" s="2" t="s">
        <v>11</v>
      </c>
      <c r="I16" s="1">
        <v>670</v>
      </c>
      <c r="J16" s="2" t="s">
        <v>12</v>
      </c>
      <c r="K16" s="2">
        <v>19010031199</v>
      </c>
    </row>
    <row r="17" spans="3:11" x14ac:dyDescent="0.35">
      <c r="C17" s="2">
        <v>14</v>
      </c>
      <c r="D17" s="2">
        <v>1</v>
      </c>
      <c r="E17" s="3">
        <v>43820</v>
      </c>
      <c r="F17" s="2" t="s">
        <v>28</v>
      </c>
      <c r="G17" s="2">
        <v>8</v>
      </c>
      <c r="H17" s="1">
        <v>545</v>
      </c>
      <c r="I17" s="1">
        <f t="shared" ref="I17:I30" si="1">H17*G17</f>
        <v>4360</v>
      </c>
      <c r="J17" s="2" t="s">
        <v>26</v>
      </c>
      <c r="K17" s="2" t="s">
        <v>27</v>
      </c>
    </row>
    <row r="18" spans="3:11" x14ac:dyDescent="0.35">
      <c r="C18" s="2">
        <v>15</v>
      </c>
      <c r="D18" s="2">
        <v>2</v>
      </c>
      <c r="E18" s="3">
        <v>43820</v>
      </c>
      <c r="F18" s="2" t="s">
        <v>29</v>
      </c>
      <c r="G18" s="2">
        <v>12</v>
      </c>
      <c r="H18" s="1">
        <v>840</v>
      </c>
      <c r="I18" s="1">
        <f t="shared" si="1"/>
        <v>10080</v>
      </c>
      <c r="J18" s="2" t="s">
        <v>26</v>
      </c>
      <c r="K18" s="2" t="s">
        <v>27</v>
      </c>
    </row>
    <row r="19" spans="3:11" x14ac:dyDescent="0.35">
      <c r="C19" s="2">
        <v>16</v>
      </c>
      <c r="D19" s="2">
        <v>3</v>
      </c>
      <c r="E19" s="3">
        <v>43820</v>
      </c>
      <c r="F19" s="2" t="s">
        <v>30</v>
      </c>
      <c r="G19" s="2">
        <v>2</v>
      </c>
      <c r="H19" s="1">
        <v>1920</v>
      </c>
      <c r="I19" s="1">
        <f t="shared" si="1"/>
        <v>3840</v>
      </c>
      <c r="J19" s="2" t="s">
        <v>26</v>
      </c>
      <c r="K19" s="2" t="s">
        <v>27</v>
      </c>
    </row>
    <row r="20" spans="3:11" x14ac:dyDescent="0.35">
      <c r="C20" s="2">
        <v>17</v>
      </c>
      <c r="D20" s="2">
        <v>4</v>
      </c>
      <c r="E20" s="3">
        <v>43820</v>
      </c>
      <c r="F20" s="2" t="s">
        <v>31</v>
      </c>
      <c r="G20" s="2">
        <v>1</v>
      </c>
      <c r="H20" s="1">
        <v>210</v>
      </c>
      <c r="I20" s="1">
        <f t="shared" si="1"/>
        <v>210</v>
      </c>
      <c r="J20" s="2" t="s">
        <v>26</v>
      </c>
      <c r="K20" s="2" t="s">
        <v>27</v>
      </c>
    </row>
    <row r="21" spans="3:11" x14ac:dyDescent="0.35">
      <c r="C21" s="2">
        <v>18</v>
      </c>
      <c r="D21" s="2">
        <v>5</v>
      </c>
      <c r="E21" s="3">
        <v>43820</v>
      </c>
      <c r="F21" s="2" t="s">
        <v>32</v>
      </c>
      <c r="G21" s="2">
        <v>30</v>
      </c>
      <c r="H21" s="1">
        <v>104</v>
      </c>
      <c r="I21" s="1">
        <f t="shared" si="1"/>
        <v>3120</v>
      </c>
      <c r="J21" s="2" t="s">
        <v>26</v>
      </c>
      <c r="K21" s="2" t="s">
        <v>27</v>
      </c>
    </row>
    <row r="22" spans="3:11" x14ac:dyDescent="0.35">
      <c r="C22" s="2">
        <v>19</v>
      </c>
      <c r="D22" s="2">
        <v>6</v>
      </c>
      <c r="E22" s="3">
        <v>43820</v>
      </c>
      <c r="F22" s="2" t="s">
        <v>33</v>
      </c>
      <c r="G22" s="2">
        <v>60</v>
      </c>
      <c r="H22" s="1">
        <v>44</v>
      </c>
      <c r="I22" s="1">
        <f t="shared" si="1"/>
        <v>2640</v>
      </c>
      <c r="J22" s="2" t="s">
        <v>26</v>
      </c>
      <c r="K22" s="2" t="s">
        <v>27</v>
      </c>
    </row>
    <row r="23" spans="3:11" x14ac:dyDescent="0.35">
      <c r="C23" s="2">
        <v>20</v>
      </c>
      <c r="D23" s="2">
        <v>7</v>
      </c>
      <c r="E23" s="3">
        <v>43820</v>
      </c>
      <c r="F23" s="2" t="s">
        <v>34</v>
      </c>
      <c r="G23" s="2">
        <v>2</v>
      </c>
      <c r="H23" s="1">
        <v>37</v>
      </c>
      <c r="I23" s="1">
        <f t="shared" si="1"/>
        <v>74</v>
      </c>
      <c r="J23" s="2" t="s">
        <v>26</v>
      </c>
      <c r="K23" s="2" t="s">
        <v>27</v>
      </c>
    </row>
    <row r="24" spans="3:11" x14ac:dyDescent="0.35">
      <c r="C24" s="2">
        <v>21</v>
      </c>
      <c r="D24" s="2">
        <v>8</v>
      </c>
      <c r="E24" s="3">
        <v>43820</v>
      </c>
      <c r="F24" s="2" t="s">
        <v>35</v>
      </c>
      <c r="G24" s="2">
        <v>80</v>
      </c>
      <c r="H24" s="1">
        <v>8.8000000000000007</v>
      </c>
      <c r="I24" s="1">
        <f t="shared" si="1"/>
        <v>704</v>
      </c>
      <c r="J24" s="2" t="s">
        <v>26</v>
      </c>
      <c r="K24" s="2" t="s">
        <v>27</v>
      </c>
    </row>
    <row r="25" spans="3:11" x14ac:dyDescent="0.35">
      <c r="C25" s="2">
        <v>22</v>
      </c>
      <c r="D25" s="2">
        <v>9</v>
      </c>
      <c r="E25" s="3">
        <v>43820</v>
      </c>
      <c r="F25" s="2" t="s">
        <v>36</v>
      </c>
      <c r="G25" s="2">
        <v>1</v>
      </c>
      <c r="H25" s="1">
        <v>14</v>
      </c>
      <c r="I25" s="1">
        <f t="shared" si="1"/>
        <v>14</v>
      </c>
      <c r="J25" s="2" t="s">
        <v>26</v>
      </c>
      <c r="K25" s="2" t="s">
        <v>27</v>
      </c>
    </row>
    <row r="26" spans="3:11" x14ac:dyDescent="0.35">
      <c r="C26" s="2">
        <v>23</v>
      </c>
      <c r="D26" s="2">
        <v>10</v>
      </c>
      <c r="E26" s="3">
        <v>43820</v>
      </c>
      <c r="F26" s="2" t="s">
        <v>37</v>
      </c>
      <c r="G26" s="2">
        <v>13</v>
      </c>
      <c r="H26" s="1">
        <v>14</v>
      </c>
      <c r="I26" s="1">
        <f t="shared" si="1"/>
        <v>182</v>
      </c>
      <c r="J26" s="2" t="s">
        <v>26</v>
      </c>
      <c r="K26" s="2" t="s">
        <v>27</v>
      </c>
    </row>
    <row r="27" spans="3:11" x14ac:dyDescent="0.35">
      <c r="C27" s="2">
        <v>24</v>
      </c>
      <c r="D27" s="2">
        <v>11</v>
      </c>
      <c r="E27" s="3">
        <v>43820</v>
      </c>
      <c r="F27" s="2" t="s">
        <v>38</v>
      </c>
      <c r="G27" s="2">
        <v>6</v>
      </c>
      <c r="H27" s="1">
        <v>143</v>
      </c>
      <c r="I27" s="1">
        <f t="shared" si="1"/>
        <v>858</v>
      </c>
      <c r="J27" s="2" t="s">
        <v>26</v>
      </c>
      <c r="K27" s="2" t="s">
        <v>27</v>
      </c>
    </row>
    <row r="28" spans="3:11" x14ac:dyDescent="0.35">
      <c r="C28" s="2">
        <v>25</v>
      </c>
      <c r="D28" s="2">
        <v>12</v>
      </c>
      <c r="E28" s="3">
        <v>43820</v>
      </c>
      <c r="F28" s="2" t="s">
        <v>39</v>
      </c>
      <c r="G28" s="2">
        <v>6</v>
      </c>
      <c r="H28" s="1">
        <v>165</v>
      </c>
      <c r="I28" s="1">
        <f t="shared" si="1"/>
        <v>990</v>
      </c>
      <c r="J28" s="2" t="s">
        <v>26</v>
      </c>
      <c r="K28" s="2" t="s">
        <v>27</v>
      </c>
    </row>
    <row r="29" spans="3:11" x14ac:dyDescent="0.35">
      <c r="C29" s="2">
        <v>26</v>
      </c>
      <c r="D29" s="2">
        <v>13</v>
      </c>
      <c r="E29" s="3">
        <v>43820</v>
      </c>
      <c r="F29" s="2" t="s">
        <v>40</v>
      </c>
      <c r="G29" s="2">
        <v>7</v>
      </c>
      <c r="H29" s="1">
        <v>24</v>
      </c>
      <c r="I29" s="1">
        <f t="shared" si="1"/>
        <v>168</v>
      </c>
      <c r="J29" s="2" t="s">
        <v>26</v>
      </c>
      <c r="K29" s="2" t="s">
        <v>27</v>
      </c>
    </row>
    <row r="30" spans="3:11" x14ac:dyDescent="0.35">
      <c r="C30" s="2">
        <v>27</v>
      </c>
      <c r="D30" s="2">
        <v>14</v>
      </c>
      <c r="E30" s="3">
        <v>43820</v>
      </c>
      <c r="F30" s="2" t="s">
        <v>41</v>
      </c>
      <c r="G30" s="2">
        <v>4</v>
      </c>
      <c r="H30" s="1">
        <v>7</v>
      </c>
      <c r="I30" s="1">
        <f t="shared" si="1"/>
        <v>28</v>
      </c>
      <c r="J30" s="2" t="s">
        <v>26</v>
      </c>
      <c r="K30" s="2" t="s">
        <v>27</v>
      </c>
    </row>
    <row r="31" spans="3:11" x14ac:dyDescent="0.35">
      <c r="C31" s="2">
        <v>28</v>
      </c>
      <c r="D31" s="2">
        <v>15</v>
      </c>
      <c r="E31" s="3">
        <v>43820</v>
      </c>
      <c r="F31" s="2" t="s">
        <v>42</v>
      </c>
      <c r="G31" s="2">
        <v>0.5</v>
      </c>
      <c r="H31" s="1">
        <v>150</v>
      </c>
      <c r="I31" s="1">
        <f>H31*G31</f>
        <v>75</v>
      </c>
      <c r="J31" s="2" t="s">
        <v>26</v>
      </c>
      <c r="K31" s="2" t="s">
        <v>27</v>
      </c>
    </row>
    <row r="32" spans="3:11" x14ac:dyDescent="0.35">
      <c r="C32" s="2">
        <v>29</v>
      </c>
      <c r="D32" s="2">
        <v>16</v>
      </c>
      <c r="E32" s="3">
        <v>43820</v>
      </c>
      <c r="F32" s="2" t="s">
        <v>15</v>
      </c>
      <c r="G32" s="4">
        <v>7.0000000000000007E-2</v>
      </c>
      <c r="I32" s="1">
        <f>SUM(I17:I31)*G32</f>
        <v>1914.0100000000002</v>
      </c>
      <c r="J32" s="2" t="s">
        <v>26</v>
      </c>
      <c r="K32" s="2" t="s">
        <v>27</v>
      </c>
    </row>
    <row r="33" spans="3:11" x14ac:dyDescent="0.35">
      <c r="C33" s="2">
        <v>30</v>
      </c>
      <c r="D33" s="2">
        <v>17</v>
      </c>
      <c r="E33" s="3">
        <v>43820</v>
      </c>
      <c r="F33" s="2" t="s">
        <v>43</v>
      </c>
      <c r="G33" s="2">
        <v>-1</v>
      </c>
      <c r="H33" s="1">
        <v>0.01</v>
      </c>
      <c r="I33" s="1">
        <f>H33*G33</f>
        <v>-0.01</v>
      </c>
      <c r="J33" s="2" t="s">
        <v>26</v>
      </c>
      <c r="K33" s="2" t="s">
        <v>27</v>
      </c>
    </row>
    <row r="34" spans="3:11" x14ac:dyDescent="0.35">
      <c r="C34" s="2">
        <v>31</v>
      </c>
      <c r="D34" s="5">
        <v>1</v>
      </c>
      <c r="E34" s="6">
        <v>43820</v>
      </c>
      <c r="F34" s="5" t="s">
        <v>44</v>
      </c>
      <c r="G34" s="5">
        <v>150</v>
      </c>
      <c r="H34" s="7">
        <v>30</v>
      </c>
      <c r="I34" s="7">
        <f>H34*G34</f>
        <v>4500</v>
      </c>
      <c r="J34" s="5" t="s">
        <v>46</v>
      </c>
      <c r="K34" s="5" t="s">
        <v>47</v>
      </c>
    </row>
    <row r="35" spans="3:11" x14ac:dyDescent="0.35">
      <c r="C35" s="2">
        <v>32</v>
      </c>
      <c r="D35" s="5">
        <v>2</v>
      </c>
      <c r="E35" s="6">
        <v>43820</v>
      </c>
      <c r="F35" s="5" t="s">
        <v>45</v>
      </c>
      <c r="G35" s="8">
        <v>0.28000000000000003</v>
      </c>
      <c r="H35" s="7">
        <v>-1</v>
      </c>
      <c r="I35" s="7">
        <f>I34*G35*H35</f>
        <v>-1260.0000000000002</v>
      </c>
      <c r="J35" s="5" t="s">
        <v>46</v>
      </c>
      <c r="K35" s="5" t="s">
        <v>47</v>
      </c>
    </row>
    <row r="36" spans="3:11" x14ac:dyDescent="0.35">
      <c r="C36" s="2">
        <v>33</v>
      </c>
      <c r="D36" s="5">
        <v>3</v>
      </c>
      <c r="E36" s="6">
        <v>43820</v>
      </c>
      <c r="F36" s="5" t="s">
        <v>15</v>
      </c>
      <c r="G36" s="8">
        <v>7.0000000000000007E-2</v>
      </c>
      <c r="H36" s="7"/>
      <c r="I36" s="7">
        <f>G36*(I34+I35)</f>
        <v>226.8</v>
      </c>
      <c r="J36" s="5" t="s">
        <v>46</v>
      </c>
      <c r="K36" s="5" t="s">
        <v>47</v>
      </c>
    </row>
    <row r="37" spans="3:11" x14ac:dyDescent="0.35">
      <c r="C37" s="2">
        <v>34</v>
      </c>
      <c r="D37" s="2">
        <v>1</v>
      </c>
      <c r="E37" s="3">
        <v>43820</v>
      </c>
      <c r="F37" s="2" t="s">
        <v>50</v>
      </c>
      <c r="G37" s="2">
        <v>1</v>
      </c>
      <c r="H37" s="1">
        <v>620</v>
      </c>
      <c r="I37" s="1">
        <v>620</v>
      </c>
      <c r="J37" s="2" t="s">
        <v>48</v>
      </c>
      <c r="K37" s="2">
        <v>2721</v>
      </c>
    </row>
    <row r="38" spans="3:11" x14ac:dyDescent="0.35">
      <c r="C38" s="2">
        <v>35</v>
      </c>
      <c r="D38" s="2">
        <v>2</v>
      </c>
      <c r="E38" s="3">
        <v>43820</v>
      </c>
      <c r="F38" s="2" t="s">
        <v>49</v>
      </c>
      <c r="G38" s="2">
        <v>1</v>
      </c>
      <c r="H38" s="1">
        <v>140</v>
      </c>
      <c r="I38" s="1">
        <v>140</v>
      </c>
      <c r="J38" s="2" t="s">
        <v>48</v>
      </c>
      <c r="K38" s="2">
        <v>2721</v>
      </c>
    </row>
    <row r="39" spans="3:11" x14ac:dyDescent="0.35">
      <c r="C39" s="2">
        <v>36</v>
      </c>
      <c r="D39" s="2">
        <v>1</v>
      </c>
      <c r="E39" s="3">
        <v>43813</v>
      </c>
      <c r="F39" s="2" t="s">
        <v>51</v>
      </c>
      <c r="I39" s="1">
        <v>500</v>
      </c>
      <c r="J39" s="2" t="s">
        <v>12</v>
      </c>
      <c r="K39" s="2" t="s">
        <v>52</v>
      </c>
    </row>
    <row r="40" spans="3:11" x14ac:dyDescent="0.35">
      <c r="C40" s="2">
        <v>37</v>
      </c>
      <c r="D40" s="2">
        <v>1</v>
      </c>
      <c r="E40" s="3">
        <v>43810</v>
      </c>
      <c r="F40" s="2" t="s">
        <v>53</v>
      </c>
      <c r="G40" s="2">
        <v>70</v>
      </c>
      <c r="H40" s="1">
        <v>7</v>
      </c>
      <c r="I40" s="1">
        <f>G40*H40</f>
        <v>490</v>
      </c>
      <c r="J40" s="2" t="s">
        <v>13</v>
      </c>
      <c r="K40" s="2" t="s">
        <v>62</v>
      </c>
    </row>
    <row r="41" spans="3:11" x14ac:dyDescent="0.35">
      <c r="C41" s="2">
        <v>38</v>
      </c>
      <c r="D41" s="2">
        <v>2</v>
      </c>
      <c r="E41" s="3">
        <v>43810</v>
      </c>
      <c r="F41" s="2" t="s">
        <v>57</v>
      </c>
      <c r="G41" s="2">
        <v>70</v>
      </c>
      <c r="H41" s="1">
        <v>15</v>
      </c>
      <c r="I41" s="1">
        <f>G41*H41</f>
        <v>1050</v>
      </c>
      <c r="J41" s="2" t="s">
        <v>13</v>
      </c>
      <c r="K41" s="2" t="s">
        <v>62</v>
      </c>
    </row>
    <row r="42" spans="3:11" x14ac:dyDescent="0.35">
      <c r="C42" s="2">
        <v>39</v>
      </c>
      <c r="D42" s="2">
        <v>3</v>
      </c>
      <c r="E42" s="3">
        <v>43810</v>
      </c>
      <c r="F42" s="2" t="s">
        <v>59</v>
      </c>
      <c r="G42" s="2">
        <v>1</v>
      </c>
      <c r="H42" s="1">
        <v>90</v>
      </c>
      <c r="I42" s="1">
        <f t="shared" ref="I42:I44" si="2">G42*H42</f>
        <v>90</v>
      </c>
      <c r="J42" s="2" t="s">
        <v>13</v>
      </c>
      <c r="K42" s="2" t="s">
        <v>62</v>
      </c>
    </row>
    <row r="43" spans="3:11" x14ac:dyDescent="0.35">
      <c r="C43" s="2">
        <v>40</v>
      </c>
      <c r="D43" s="2">
        <v>4</v>
      </c>
      <c r="E43" s="3">
        <v>43810</v>
      </c>
      <c r="F43" s="2" t="s">
        <v>60</v>
      </c>
      <c r="G43" s="2">
        <v>1</v>
      </c>
      <c r="H43" s="1">
        <v>210</v>
      </c>
      <c r="I43" s="1">
        <f t="shared" si="2"/>
        <v>210</v>
      </c>
      <c r="J43" s="2" t="s">
        <v>13</v>
      </c>
      <c r="K43" s="2" t="s">
        <v>62</v>
      </c>
    </row>
    <row r="44" spans="3:11" x14ac:dyDescent="0.35">
      <c r="C44" s="2">
        <v>41</v>
      </c>
      <c r="D44" s="2">
        <v>5</v>
      </c>
      <c r="E44" s="3">
        <v>43810</v>
      </c>
      <c r="F44" s="2" t="s">
        <v>61</v>
      </c>
      <c r="G44" s="2">
        <v>80</v>
      </c>
      <c r="H44" s="1">
        <v>89</v>
      </c>
      <c r="I44" s="1">
        <f t="shared" si="2"/>
        <v>7120</v>
      </c>
      <c r="J44" s="2" t="s">
        <v>13</v>
      </c>
      <c r="K44" s="2" t="s">
        <v>62</v>
      </c>
    </row>
    <row r="45" spans="3:11" x14ac:dyDescent="0.35">
      <c r="C45" s="2">
        <v>42</v>
      </c>
      <c r="D45" s="2">
        <v>6</v>
      </c>
      <c r="E45" s="3">
        <v>43810</v>
      </c>
      <c r="F45" s="2" t="s">
        <v>15</v>
      </c>
      <c r="G45" s="4">
        <v>7.0000000000000007E-2</v>
      </c>
      <c r="I45" s="1">
        <f>SUM(I40:I44)*7%</f>
        <v>627.20000000000005</v>
      </c>
      <c r="J45" s="2" t="s">
        <v>13</v>
      </c>
      <c r="K45" s="2" t="s">
        <v>62</v>
      </c>
    </row>
    <row r="46" spans="3:11" x14ac:dyDescent="0.35">
      <c r="C46" s="2">
        <v>43</v>
      </c>
      <c r="D46" s="2">
        <v>1</v>
      </c>
      <c r="E46" s="3">
        <v>43810</v>
      </c>
      <c r="F46" s="2" t="s">
        <v>65</v>
      </c>
      <c r="G46" s="2">
        <v>288</v>
      </c>
      <c r="H46" s="1">
        <v>99</v>
      </c>
      <c r="I46" s="1">
        <f t="shared" ref="I46:I50" si="3">H46*G46</f>
        <v>28512</v>
      </c>
      <c r="J46" s="2" t="s">
        <v>13</v>
      </c>
      <c r="K46" s="2" t="s">
        <v>64</v>
      </c>
    </row>
    <row r="47" spans="3:11" x14ac:dyDescent="0.35">
      <c r="C47" s="2">
        <v>44</v>
      </c>
      <c r="D47" s="2">
        <v>2</v>
      </c>
      <c r="E47" s="3">
        <v>43810</v>
      </c>
      <c r="F47" s="2" t="s">
        <v>66</v>
      </c>
      <c r="G47" s="2">
        <v>69</v>
      </c>
      <c r="H47" s="1">
        <v>90</v>
      </c>
      <c r="I47" s="1">
        <f t="shared" si="3"/>
        <v>6210</v>
      </c>
      <c r="J47" s="2" t="s">
        <v>13</v>
      </c>
      <c r="K47" s="2" t="s">
        <v>64</v>
      </c>
    </row>
    <row r="48" spans="3:11" x14ac:dyDescent="0.35">
      <c r="C48" s="2">
        <v>45</v>
      </c>
      <c r="D48" s="2">
        <v>3</v>
      </c>
      <c r="E48" s="3">
        <v>43810</v>
      </c>
      <c r="F48" s="2" t="s">
        <v>67</v>
      </c>
      <c r="G48" s="2">
        <v>72</v>
      </c>
      <c r="H48" s="1">
        <v>9</v>
      </c>
      <c r="I48" s="1">
        <f t="shared" si="3"/>
        <v>648</v>
      </c>
      <c r="J48" s="2" t="s">
        <v>13</v>
      </c>
      <c r="K48" s="2" t="s">
        <v>64</v>
      </c>
    </row>
    <row r="49" spans="3:11" x14ac:dyDescent="0.35">
      <c r="C49" s="2">
        <v>46</v>
      </c>
      <c r="D49" s="2">
        <v>4</v>
      </c>
      <c r="E49" s="3">
        <v>43810</v>
      </c>
      <c r="F49" s="2" t="s">
        <v>68</v>
      </c>
      <c r="G49" s="2">
        <v>60</v>
      </c>
      <c r="H49" s="1">
        <v>12</v>
      </c>
      <c r="I49" s="1">
        <f t="shared" si="3"/>
        <v>720</v>
      </c>
      <c r="J49" s="2" t="s">
        <v>13</v>
      </c>
      <c r="K49" s="2" t="s">
        <v>64</v>
      </c>
    </row>
    <row r="50" spans="3:11" x14ac:dyDescent="0.35">
      <c r="C50" s="2">
        <v>47</v>
      </c>
      <c r="D50" s="2">
        <v>5</v>
      </c>
      <c r="E50" s="3">
        <v>43810</v>
      </c>
      <c r="F50" s="2" t="s">
        <v>69</v>
      </c>
      <c r="G50" s="2">
        <v>140</v>
      </c>
      <c r="H50" s="1">
        <v>5.5</v>
      </c>
      <c r="I50" s="1">
        <f t="shared" si="3"/>
        <v>770</v>
      </c>
      <c r="J50" s="2" t="s">
        <v>13</v>
      </c>
      <c r="K50" s="2" t="s">
        <v>64</v>
      </c>
    </row>
    <row r="51" spans="3:11" x14ac:dyDescent="0.35">
      <c r="C51" s="2">
        <v>48</v>
      </c>
      <c r="D51" s="2">
        <v>6</v>
      </c>
      <c r="E51" s="3">
        <v>43810</v>
      </c>
      <c r="F51" s="2" t="s">
        <v>16</v>
      </c>
      <c r="G51" s="2">
        <v>2</v>
      </c>
      <c r="H51" s="1">
        <v>2050</v>
      </c>
      <c r="I51" s="1">
        <f>H51*G51</f>
        <v>4100</v>
      </c>
      <c r="J51" s="2" t="s">
        <v>13</v>
      </c>
      <c r="K51" s="2" t="s">
        <v>64</v>
      </c>
    </row>
    <row r="52" spans="3:11" x14ac:dyDescent="0.35">
      <c r="C52" s="2">
        <v>49</v>
      </c>
      <c r="D52" s="2">
        <v>7</v>
      </c>
      <c r="E52" s="3">
        <v>43810</v>
      </c>
      <c r="F52" s="2" t="s">
        <v>23</v>
      </c>
      <c r="G52" s="2">
        <v>4</v>
      </c>
      <c r="H52" s="1">
        <v>880</v>
      </c>
      <c r="I52" s="1">
        <f>H52*G52</f>
        <v>3520</v>
      </c>
      <c r="J52" s="2" t="s">
        <v>13</v>
      </c>
      <c r="K52" s="2" t="s">
        <v>64</v>
      </c>
    </row>
    <row r="53" spans="3:11" x14ac:dyDescent="0.35">
      <c r="C53" s="2">
        <v>50</v>
      </c>
      <c r="D53" s="2">
        <v>8</v>
      </c>
      <c r="E53" s="3">
        <v>43810</v>
      </c>
      <c r="F53" s="2" t="s">
        <v>24</v>
      </c>
      <c r="G53" s="2">
        <v>4</v>
      </c>
      <c r="H53" s="1">
        <v>880</v>
      </c>
      <c r="I53" s="1">
        <f>H53*G53</f>
        <v>3520</v>
      </c>
      <c r="J53" s="2" t="s">
        <v>13</v>
      </c>
      <c r="K53" s="2" t="s">
        <v>64</v>
      </c>
    </row>
    <row r="54" spans="3:11" x14ac:dyDescent="0.35">
      <c r="C54" s="2">
        <v>51</v>
      </c>
      <c r="D54" s="2">
        <v>9</v>
      </c>
      <c r="E54" s="3">
        <v>43810</v>
      </c>
      <c r="F54" s="2" t="s">
        <v>22</v>
      </c>
      <c r="G54" s="2">
        <v>1</v>
      </c>
      <c r="H54" s="1">
        <v>570</v>
      </c>
      <c r="I54" s="1">
        <f>H54*G54</f>
        <v>570</v>
      </c>
      <c r="J54" s="2" t="s">
        <v>13</v>
      </c>
      <c r="K54" s="2" t="s">
        <v>64</v>
      </c>
    </row>
    <row r="55" spans="3:11" x14ac:dyDescent="0.35">
      <c r="C55" s="2">
        <v>52</v>
      </c>
      <c r="D55" s="2">
        <v>10</v>
      </c>
      <c r="E55" s="3">
        <v>43810</v>
      </c>
      <c r="F55" s="2" t="s">
        <v>63</v>
      </c>
      <c r="G55" s="2">
        <v>144</v>
      </c>
      <c r="H55" s="1">
        <v>12</v>
      </c>
      <c r="I55" s="1">
        <f>G55*H55</f>
        <v>1728</v>
      </c>
      <c r="J55" s="2" t="s">
        <v>13</v>
      </c>
      <c r="K55" s="2" t="s">
        <v>64</v>
      </c>
    </row>
    <row r="56" spans="3:11" x14ac:dyDescent="0.35">
      <c r="C56" s="2">
        <v>53</v>
      </c>
      <c r="D56" s="2">
        <v>11</v>
      </c>
      <c r="E56" s="3">
        <v>43810</v>
      </c>
      <c r="F56" s="2" t="s">
        <v>58</v>
      </c>
      <c r="G56" s="2">
        <v>144</v>
      </c>
      <c r="H56" s="1">
        <v>58</v>
      </c>
      <c r="I56" s="1">
        <f>G56*H56</f>
        <v>8352</v>
      </c>
      <c r="J56" s="2" t="s">
        <v>13</v>
      </c>
      <c r="K56" s="2" t="s">
        <v>64</v>
      </c>
    </row>
    <row r="57" spans="3:11" x14ac:dyDescent="0.35">
      <c r="C57" s="2">
        <v>54</v>
      </c>
      <c r="D57" s="2">
        <v>12</v>
      </c>
      <c r="E57" s="3">
        <v>43810</v>
      </c>
      <c r="F57" s="2" t="s">
        <v>15</v>
      </c>
      <c r="G57" s="4">
        <v>7.0000000000000007E-2</v>
      </c>
      <c r="I57" s="1">
        <f>SUM(I46:I56)*7%</f>
        <v>4105.5</v>
      </c>
      <c r="J57" s="2" t="s">
        <v>13</v>
      </c>
      <c r="K57" s="2" t="s">
        <v>64</v>
      </c>
    </row>
    <row r="58" spans="3:11" x14ac:dyDescent="0.35">
      <c r="C58" s="2">
        <v>55</v>
      </c>
      <c r="D58" s="2">
        <v>1</v>
      </c>
      <c r="E58" s="3">
        <v>43811</v>
      </c>
      <c r="F58" s="2" t="s">
        <v>70</v>
      </c>
      <c r="G58" s="2">
        <v>128</v>
      </c>
      <c r="H58" s="1">
        <v>125</v>
      </c>
      <c r="I58" s="1">
        <f>H58*G58</f>
        <v>16000</v>
      </c>
      <c r="J58" s="2" t="s">
        <v>73</v>
      </c>
      <c r="K58" s="2" t="s">
        <v>77</v>
      </c>
    </row>
    <row r="59" spans="3:11" x14ac:dyDescent="0.35">
      <c r="C59" s="2">
        <v>56</v>
      </c>
      <c r="D59" s="2">
        <v>2</v>
      </c>
      <c r="E59" s="3">
        <v>43811</v>
      </c>
      <c r="F59" s="2" t="s">
        <v>71</v>
      </c>
      <c r="G59" s="2">
        <v>150</v>
      </c>
      <c r="H59" s="1">
        <v>150</v>
      </c>
      <c r="I59" s="1">
        <f>H59*G59</f>
        <v>22500</v>
      </c>
      <c r="J59" s="2" t="s">
        <v>73</v>
      </c>
      <c r="K59" s="2" t="s">
        <v>77</v>
      </c>
    </row>
    <row r="60" spans="3:11" x14ac:dyDescent="0.35">
      <c r="C60" s="2">
        <v>57</v>
      </c>
      <c r="D60" s="2">
        <v>3</v>
      </c>
      <c r="E60" s="3">
        <v>43811</v>
      </c>
      <c r="F60" s="2" t="s">
        <v>72</v>
      </c>
      <c r="G60" s="2">
        <v>-1</v>
      </c>
      <c r="H60" s="11">
        <v>0.35</v>
      </c>
      <c r="I60" s="1">
        <f>H60*G60*(I58+I59)</f>
        <v>-13475</v>
      </c>
      <c r="J60" s="2" t="s">
        <v>73</v>
      </c>
      <c r="K60" s="2" t="s">
        <v>77</v>
      </c>
    </row>
    <row r="61" spans="3:11" x14ac:dyDescent="0.35">
      <c r="C61" s="2">
        <v>58</v>
      </c>
      <c r="D61" s="2">
        <v>4</v>
      </c>
      <c r="E61" s="3">
        <v>43811</v>
      </c>
      <c r="F61" s="2" t="s">
        <v>15</v>
      </c>
      <c r="G61" s="4">
        <v>7.0000000000000007E-2</v>
      </c>
      <c r="I61" s="1">
        <f>SUM(I58:I60)*G61</f>
        <v>1751.7500000000002</v>
      </c>
      <c r="J61" s="2" t="s">
        <v>73</v>
      </c>
      <c r="K61" s="2" t="s">
        <v>77</v>
      </c>
    </row>
    <row r="62" spans="3:11" x14ac:dyDescent="0.35">
      <c r="C62" s="2">
        <v>59</v>
      </c>
      <c r="D62" s="2">
        <v>1</v>
      </c>
      <c r="E62" s="3">
        <v>43812</v>
      </c>
      <c r="F62" s="2" t="s">
        <v>75</v>
      </c>
      <c r="G62" s="2">
        <v>6</v>
      </c>
      <c r="H62" s="1">
        <v>15</v>
      </c>
      <c r="I62" s="1">
        <f>G62*H62</f>
        <v>90</v>
      </c>
      <c r="J62" s="2" t="s">
        <v>73</v>
      </c>
      <c r="K62" s="2" t="s">
        <v>74</v>
      </c>
    </row>
    <row r="63" spans="3:11" x14ac:dyDescent="0.35">
      <c r="C63" s="2">
        <v>60</v>
      </c>
      <c r="D63" s="2">
        <v>2</v>
      </c>
      <c r="E63" s="3">
        <v>43812</v>
      </c>
      <c r="F63" s="2" t="s">
        <v>76</v>
      </c>
      <c r="G63" s="2">
        <v>3</v>
      </c>
      <c r="H63" s="1">
        <v>95</v>
      </c>
      <c r="I63" s="1">
        <f>G63*H63</f>
        <v>285</v>
      </c>
      <c r="J63" s="2" t="s">
        <v>73</v>
      </c>
      <c r="K63" s="2" t="s">
        <v>74</v>
      </c>
    </row>
    <row r="64" spans="3:11" x14ac:dyDescent="0.35">
      <c r="C64" s="2">
        <v>61</v>
      </c>
      <c r="D64" s="2">
        <v>3</v>
      </c>
      <c r="E64" s="3">
        <v>43812</v>
      </c>
      <c r="F64" s="2" t="s">
        <v>15</v>
      </c>
      <c r="G64" s="4">
        <v>7.0000000000000007E-2</v>
      </c>
      <c r="I64" s="1">
        <f>(I62+I63)*G64</f>
        <v>26.250000000000004</v>
      </c>
      <c r="J64" s="2" t="s">
        <v>73</v>
      </c>
      <c r="K64" s="2" t="s">
        <v>74</v>
      </c>
    </row>
    <row r="65" spans="3:11" x14ac:dyDescent="0.35">
      <c r="C65" s="2">
        <v>62</v>
      </c>
      <c r="D65" s="2">
        <v>1</v>
      </c>
      <c r="E65" s="3">
        <v>43816</v>
      </c>
      <c r="F65" s="2" t="s">
        <v>78</v>
      </c>
      <c r="G65" s="2">
        <v>10</v>
      </c>
      <c r="H65" s="1">
        <v>30</v>
      </c>
      <c r="I65" s="1">
        <f>G65*H65</f>
        <v>300</v>
      </c>
      <c r="J65" s="2" t="s">
        <v>79</v>
      </c>
    </row>
    <row r="66" spans="3:11" x14ac:dyDescent="0.35">
      <c r="C66" s="2">
        <v>63</v>
      </c>
      <c r="D66" s="2">
        <v>1</v>
      </c>
      <c r="E66" s="3">
        <v>43818</v>
      </c>
      <c r="F66" s="2" t="s">
        <v>51</v>
      </c>
      <c r="I66" s="1">
        <v>131.6</v>
      </c>
      <c r="J66" s="2" t="s">
        <v>12</v>
      </c>
      <c r="K66" s="2" t="s">
        <v>80</v>
      </c>
    </row>
    <row r="67" spans="3:11" x14ac:dyDescent="0.35">
      <c r="C67" s="2">
        <v>64</v>
      </c>
      <c r="D67" s="2">
        <v>1</v>
      </c>
      <c r="E67" s="3">
        <v>43817</v>
      </c>
      <c r="F67" s="2" t="s">
        <v>81</v>
      </c>
      <c r="G67" s="2">
        <v>1</v>
      </c>
      <c r="H67" s="1">
        <v>250</v>
      </c>
      <c r="I67" s="1">
        <f>H67*G67</f>
        <v>250</v>
      </c>
      <c r="J67" s="2" t="s">
        <v>48</v>
      </c>
      <c r="K67" s="2">
        <v>2699</v>
      </c>
    </row>
    <row r="68" spans="3:11" x14ac:dyDescent="0.35">
      <c r="C68" s="2">
        <v>65</v>
      </c>
      <c r="D68" s="2">
        <v>1</v>
      </c>
      <c r="E68" s="3">
        <v>43817</v>
      </c>
      <c r="F68" s="2" t="s">
        <v>50</v>
      </c>
      <c r="G68" s="2">
        <v>6</v>
      </c>
      <c r="H68" s="1">
        <v>35</v>
      </c>
      <c r="I68" s="1">
        <f t="shared" ref="I68:I69" si="4">H68*G68</f>
        <v>210</v>
      </c>
      <c r="J68" s="2" t="s">
        <v>48</v>
      </c>
      <c r="K68" s="2">
        <v>2699</v>
      </c>
    </row>
    <row r="69" spans="3:11" x14ac:dyDescent="0.35">
      <c r="C69" s="2">
        <v>66</v>
      </c>
      <c r="D69" s="2">
        <v>2</v>
      </c>
      <c r="E69" s="3">
        <v>43817</v>
      </c>
      <c r="F69" s="2" t="s">
        <v>82</v>
      </c>
      <c r="G69" s="2">
        <v>1</v>
      </c>
      <c r="H69" s="1">
        <v>25</v>
      </c>
      <c r="I69" s="1">
        <f t="shared" si="4"/>
        <v>25</v>
      </c>
      <c r="J69" s="2" t="s">
        <v>48</v>
      </c>
      <c r="K69" s="2">
        <v>2699</v>
      </c>
    </row>
    <row r="70" spans="3:11" x14ac:dyDescent="0.35">
      <c r="C70" s="2">
        <v>67</v>
      </c>
      <c r="D70" s="2">
        <v>1</v>
      </c>
      <c r="E70" s="3">
        <v>43818</v>
      </c>
      <c r="F70" s="2" t="s">
        <v>83</v>
      </c>
      <c r="G70" s="2">
        <v>30</v>
      </c>
      <c r="H70" s="1">
        <v>42</v>
      </c>
      <c r="I70" s="1">
        <f>H70*G70</f>
        <v>1260</v>
      </c>
      <c r="J70" s="2" t="s">
        <v>13</v>
      </c>
      <c r="K70" s="2" t="s">
        <v>90</v>
      </c>
    </row>
    <row r="71" spans="3:11" x14ac:dyDescent="0.35">
      <c r="C71" s="2">
        <v>68</v>
      </c>
      <c r="D71" s="2">
        <v>2</v>
      </c>
      <c r="E71" s="3">
        <v>43818</v>
      </c>
      <c r="F71" s="2" t="s">
        <v>84</v>
      </c>
      <c r="G71" s="2">
        <v>24</v>
      </c>
      <c r="H71" s="1">
        <v>90</v>
      </c>
      <c r="I71" s="1">
        <f t="shared" ref="I71:I76" si="5">H71*G71</f>
        <v>2160</v>
      </c>
      <c r="J71" s="2" t="s">
        <v>13</v>
      </c>
      <c r="K71" s="2" t="s">
        <v>90</v>
      </c>
    </row>
    <row r="72" spans="3:11" x14ac:dyDescent="0.35">
      <c r="C72" s="2">
        <v>69</v>
      </c>
      <c r="D72" s="2">
        <v>3</v>
      </c>
      <c r="E72" s="3">
        <v>43818</v>
      </c>
      <c r="F72" s="2" t="s">
        <v>85</v>
      </c>
      <c r="G72" s="2">
        <v>2</v>
      </c>
      <c r="H72" s="1">
        <v>45</v>
      </c>
      <c r="I72" s="1">
        <f t="shared" si="5"/>
        <v>90</v>
      </c>
      <c r="J72" s="2" t="s">
        <v>13</v>
      </c>
      <c r="K72" s="2" t="s">
        <v>90</v>
      </c>
    </row>
    <row r="73" spans="3:11" x14ac:dyDescent="0.35">
      <c r="C73" s="2">
        <v>70</v>
      </c>
      <c r="D73" s="2">
        <v>4</v>
      </c>
      <c r="E73" s="3">
        <v>43818</v>
      </c>
      <c r="F73" s="2" t="s">
        <v>86</v>
      </c>
      <c r="G73" s="2">
        <v>4</v>
      </c>
      <c r="H73" s="1">
        <v>2450</v>
      </c>
      <c r="I73" s="1">
        <f t="shared" si="5"/>
        <v>9800</v>
      </c>
      <c r="J73" s="2" t="s">
        <v>13</v>
      </c>
      <c r="K73" s="2" t="s">
        <v>90</v>
      </c>
    </row>
    <row r="74" spans="3:11" x14ac:dyDescent="0.35">
      <c r="C74" s="2">
        <v>71</v>
      </c>
      <c r="D74" s="2">
        <v>5</v>
      </c>
      <c r="E74" s="3">
        <v>43818</v>
      </c>
      <c r="F74" s="2" t="s">
        <v>87</v>
      </c>
      <c r="G74" s="2">
        <v>100</v>
      </c>
      <c r="H74" s="1">
        <v>2.5</v>
      </c>
      <c r="I74" s="1">
        <f t="shared" si="5"/>
        <v>250</v>
      </c>
      <c r="J74" s="2" t="s">
        <v>13</v>
      </c>
      <c r="K74" s="2" t="s">
        <v>90</v>
      </c>
    </row>
    <row r="75" spans="3:11" x14ac:dyDescent="0.35">
      <c r="C75" s="2">
        <v>72</v>
      </c>
      <c r="D75" s="2">
        <v>6</v>
      </c>
      <c r="E75" s="3">
        <v>43818</v>
      </c>
      <c r="F75" s="2" t="s">
        <v>88</v>
      </c>
      <c r="G75" s="2">
        <v>1</v>
      </c>
      <c r="H75" s="1">
        <v>250</v>
      </c>
      <c r="I75" s="1">
        <f t="shared" si="5"/>
        <v>250</v>
      </c>
      <c r="J75" s="2" t="s">
        <v>13</v>
      </c>
      <c r="K75" s="2" t="s">
        <v>90</v>
      </c>
    </row>
    <row r="76" spans="3:11" x14ac:dyDescent="0.35">
      <c r="C76" s="2">
        <v>73</v>
      </c>
      <c r="D76" s="2">
        <v>7</v>
      </c>
      <c r="E76" s="3">
        <v>43818</v>
      </c>
      <c r="F76" s="2" t="s">
        <v>89</v>
      </c>
      <c r="G76" s="2">
        <v>4</v>
      </c>
      <c r="H76" s="1">
        <v>64</v>
      </c>
      <c r="I76" s="1">
        <f t="shared" si="5"/>
        <v>256</v>
      </c>
      <c r="J76" s="2" t="s">
        <v>13</v>
      </c>
      <c r="K76" s="2" t="s">
        <v>90</v>
      </c>
    </row>
    <row r="77" spans="3:11" x14ac:dyDescent="0.35">
      <c r="D77" s="2">
        <v>8</v>
      </c>
      <c r="E77" s="3">
        <v>43818</v>
      </c>
      <c r="F77" s="2" t="s">
        <v>15</v>
      </c>
      <c r="G77" s="4">
        <v>7.0000000000000007E-2</v>
      </c>
      <c r="I77" s="1">
        <f>SUM(I70:I76)*7%</f>
        <v>984.62000000000012</v>
      </c>
      <c r="J77" s="2" t="s">
        <v>13</v>
      </c>
      <c r="K77" s="2" t="s">
        <v>90</v>
      </c>
    </row>
  </sheetData>
  <autoFilter ref="A3:K67" xr:uid="{56546FDC-3755-4F8A-AFB2-360D430E18A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6FF1-4F08-4F7E-8324-78AF7E184465}">
  <dimension ref="I1:I18"/>
  <sheetViews>
    <sheetView topLeftCell="A9" workbookViewId="0">
      <selection activeCell="N17" sqref="N17"/>
    </sheetView>
  </sheetViews>
  <sheetFormatPr defaultRowHeight="33" x14ac:dyDescent="0.6"/>
  <cols>
    <col min="1" max="8" width="9" style="17"/>
    <col min="9" max="9" width="42.5" style="18" customWidth="1"/>
    <col min="10" max="16384" width="9" style="17"/>
  </cols>
  <sheetData>
    <row r="1" spans="9:9" x14ac:dyDescent="0.6">
      <c r="I1" s="19">
        <v>131.6</v>
      </c>
    </row>
    <row r="2" spans="9:9" x14ac:dyDescent="0.6">
      <c r="I2" s="19">
        <v>485</v>
      </c>
    </row>
    <row r="3" spans="9:9" x14ac:dyDescent="0.6">
      <c r="I3" s="19">
        <v>15050.62</v>
      </c>
    </row>
    <row r="4" spans="9:9" x14ac:dyDescent="0.6">
      <c r="I4" s="19">
        <v>300</v>
      </c>
    </row>
    <row r="5" spans="9:9" x14ac:dyDescent="0.6">
      <c r="I5" s="19">
        <v>26776.75</v>
      </c>
    </row>
    <row r="6" spans="9:9" x14ac:dyDescent="0.6">
      <c r="I6" s="19">
        <v>401.25</v>
      </c>
    </row>
    <row r="7" spans="9:9" x14ac:dyDescent="0.6">
      <c r="I7" s="19">
        <v>62755.5</v>
      </c>
    </row>
    <row r="8" spans="9:9" x14ac:dyDescent="0.6">
      <c r="I8" s="19">
        <v>9587.2000000000007</v>
      </c>
    </row>
    <row r="9" spans="9:9" x14ac:dyDescent="0.6">
      <c r="I9" s="19">
        <v>670</v>
      </c>
    </row>
    <row r="10" spans="9:9" x14ac:dyDescent="0.6">
      <c r="I10" s="19">
        <v>8741.9</v>
      </c>
    </row>
    <row r="11" spans="9:9" x14ac:dyDescent="0.6">
      <c r="I11" s="19">
        <v>4782.8999999999996</v>
      </c>
    </row>
    <row r="12" spans="9:9" x14ac:dyDescent="0.6">
      <c r="I12" s="19">
        <v>3370.5</v>
      </c>
    </row>
    <row r="13" spans="9:9" x14ac:dyDescent="0.6">
      <c r="I13" s="19">
        <v>29257</v>
      </c>
    </row>
    <row r="14" spans="9:9" x14ac:dyDescent="0.6">
      <c r="I14" s="19">
        <v>3466.8</v>
      </c>
    </row>
    <row r="15" spans="9:9" x14ac:dyDescent="0.6">
      <c r="I15" s="19">
        <v>760</v>
      </c>
    </row>
    <row r="16" spans="9:9" x14ac:dyDescent="0.6">
      <c r="I16" s="19">
        <v>500</v>
      </c>
    </row>
    <row r="17" spans="9:9" x14ac:dyDescent="0.6">
      <c r="I17" s="19">
        <v>700</v>
      </c>
    </row>
    <row r="18" spans="9:9" x14ac:dyDescent="0.6">
      <c r="I18" s="20">
        <f>SUM(I1:I17)</f>
        <v>167737.01999999996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 GDz</dc:creator>
  <cp:lastModifiedBy>FoN GDz</cp:lastModifiedBy>
  <dcterms:created xsi:type="dcterms:W3CDTF">2019-12-22T14:17:24Z</dcterms:created>
  <dcterms:modified xsi:type="dcterms:W3CDTF">2019-12-22T16:20:07Z</dcterms:modified>
</cp:coreProperties>
</file>